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oumediene/Desktop/Youskooo/"/>
    </mc:Choice>
  </mc:AlternateContent>
  <xr:revisionPtr revIDLastSave="0" documentId="8_{9BBDA570-4214-5844-A6CD-7E250E108B20}" xr6:coauthVersionLast="47" xr6:coauthVersionMax="47" xr10:uidLastSave="{00000000-0000-0000-0000-000000000000}"/>
  <bookViews>
    <workbookView xWindow="0" yWindow="0" windowWidth="28800" windowHeight="18000" xr2:uid="{ED2A340B-5E30-D840-9A34-3DF80B18A8BB}"/>
  </bookViews>
  <sheets>
    <sheet name="Feuil1" sheetId="1" r:id="rId1"/>
    <sheet name="Feuil2" sheetId="2" r:id="rId2"/>
  </sheets>
  <externalReferences>
    <externalReference r:id="rId3"/>
  </externalReferences>
  <definedNames>
    <definedName name="_xlnm._FilterDatabase" localSheetId="0" hidden="1">Feuil1!$A$1:$T$3163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162" i="1" l="1"/>
  <c r="Q3161" i="1"/>
  <c r="O3161" i="1"/>
  <c r="M3161" i="1"/>
  <c r="Q3160" i="1"/>
  <c r="Q3159" i="1"/>
  <c r="Q3158" i="1"/>
  <c r="Q3157" i="1"/>
  <c r="Q3156" i="1"/>
  <c r="Q3155" i="1"/>
  <c r="Q3154" i="1"/>
  <c r="Q3153" i="1"/>
  <c r="Q3152" i="1"/>
  <c r="Q3151" i="1"/>
  <c r="Q3150" i="1"/>
  <c r="Q3149" i="1"/>
  <c r="Q3148" i="1"/>
  <c r="Q3147" i="1"/>
  <c r="Q3146" i="1"/>
  <c r="Q3145" i="1"/>
  <c r="O3145" i="1"/>
  <c r="Q3144" i="1"/>
  <c r="Q3143" i="1"/>
  <c r="Q3142" i="1"/>
  <c r="O3142" i="1"/>
  <c r="Q3141" i="1"/>
  <c r="Q3140" i="1"/>
  <c r="O3140" i="1"/>
  <c r="Q3139" i="1"/>
  <c r="Q3138" i="1"/>
  <c r="Q3137" i="1"/>
  <c r="Q3136" i="1"/>
  <c r="Q3135" i="1"/>
  <c r="O3135" i="1"/>
  <c r="Q3134" i="1"/>
  <c r="Q3133" i="1"/>
  <c r="Q3132" i="1"/>
  <c r="Q3131" i="1"/>
  <c r="O3131" i="1"/>
  <c r="Q3130" i="1"/>
  <c r="Q3129" i="1"/>
  <c r="Q3128" i="1"/>
  <c r="Q3127" i="1"/>
  <c r="Q3126" i="1"/>
  <c r="Q3125" i="1"/>
  <c r="O3125" i="1"/>
  <c r="Q3124" i="1"/>
  <c r="Q3123" i="1"/>
  <c r="Q3122" i="1"/>
  <c r="O3122" i="1"/>
  <c r="Q3121" i="1"/>
  <c r="Q3120" i="1"/>
  <c r="Q3119" i="1"/>
  <c r="Q3118" i="1"/>
  <c r="Q3117" i="1"/>
  <c r="Q3116" i="1"/>
  <c r="Q3115" i="1"/>
  <c r="Q3114" i="1"/>
  <c r="Q3113" i="1"/>
  <c r="Q3112" i="1"/>
  <c r="Q3111" i="1"/>
  <c r="Q3110" i="1"/>
  <c r="Q3109" i="1"/>
  <c r="Q3108" i="1"/>
  <c r="O3108" i="1"/>
  <c r="Q3107" i="1"/>
  <c r="Q3106" i="1"/>
  <c r="O3106" i="1"/>
  <c r="Q3105" i="1"/>
  <c r="O3105" i="1"/>
  <c r="Q3104" i="1"/>
  <c r="Q3103" i="1"/>
  <c r="Q3102" i="1"/>
  <c r="Q3101" i="1"/>
  <c r="Q3100" i="1"/>
  <c r="Q3099" i="1"/>
  <c r="Q3098" i="1"/>
  <c r="Q3097" i="1"/>
  <c r="O3097" i="1"/>
  <c r="Q3096" i="1"/>
  <c r="Q3095" i="1"/>
  <c r="O3095" i="1"/>
  <c r="Q3094" i="1"/>
  <c r="Q3093" i="1"/>
  <c r="Q3092" i="1"/>
  <c r="Q3091" i="1"/>
  <c r="Q3090" i="1"/>
  <c r="Q3089" i="1"/>
  <c r="Q3088" i="1"/>
  <c r="Q3087" i="1"/>
  <c r="Q3086" i="1"/>
  <c r="Q3085" i="1"/>
  <c r="Q3084" i="1"/>
  <c r="Q3083" i="1"/>
  <c r="Q3082" i="1"/>
  <c r="Q3081" i="1"/>
  <c r="O3081" i="1"/>
  <c r="Q3080" i="1"/>
  <c r="Q3079" i="1"/>
  <c r="Q3078" i="1"/>
  <c r="Q3077" i="1"/>
  <c r="Q3076" i="1"/>
  <c r="O3076" i="1"/>
  <c r="Q3075" i="1"/>
  <c r="O3075" i="1"/>
  <c r="Q3074" i="1"/>
  <c r="Q3073" i="1"/>
  <c r="Q3072" i="1"/>
  <c r="Q3071" i="1"/>
  <c r="Q3070" i="1"/>
  <c r="Q3069" i="1"/>
  <c r="Q3068" i="1"/>
  <c r="Q3067" i="1"/>
  <c r="O3067" i="1"/>
  <c r="Q3066" i="1"/>
  <c r="Q3065" i="1"/>
  <c r="Q3064" i="1"/>
  <c r="O3064" i="1"/>
  <c r="Q3063" i="1"/>
  <c r="O3063" i="1"/>
  <c r="Q3061" i="1"/>
  <c r="Q3060" i="1"/>
  <c r="Q3059" i="1"/>
  <c r="Q3008" i="1"/>
  <c r="Q3007" i="1"/>
  <c r="Q3006" i="1"/>
  <c r="Q3005" i="1"/>
  <c r="Q3004" i="1"/>
  <c r="Q3003" i="1"/>
  <c r="Q3002" i="1"/>
  <c r="Q3001" i="1"/>
  <c r="Q3000" i="1"/>
  <c r="Q2999" i="1"/>
  <c r="Q2998" i="1"/>
  <c r="Q2997" i="1"/>
  <c r="Q2996" i="1"/>
  <c r="O2996" i="1"/>
  <c r="Q2995" i="1"/>
  <c r="Q2994" i="1"/>
  <c r="Q2993" i="1"/>
  <c r="Q2992" i="1"/>
  <c r="Q2991" i="1"/>
  <c r="Q2990" i="1"/>
  <c r="O2990" i="1"/>
  <c r="Q2989" i="1"/>
  <c r="Q2988" i="1"/>
  <c r="O2988" i="1"/>
  <c r="Q2987" i="1"/>
  <c r="Q2986" i="1"/>
  <c r="O2986" i="1"/>
  <c r="Q2985" i="1"/>
  <c r="Q2984" i="1"/>
  <c r="Q2983" i="1"/>
  <c r="Q2982" i="1"/>
  <c r="Q2981" i="1"/>
  <c r="Q2980" i="1"/>
  <c r="Q2979" i="1"/>
  <c r="Q2978" i="1"/>
  <c r="Q2977" i="1"/>
  <c r="Q2976" i="1"/>
  <c r="Q2975" i="1"/>
  <c r="Q2974" i="1"/>
  <c r="Q2973" i="1"/>
  <c r="Q2972" i="1"/>
  <c r="Q2971" i="1"/>
  <c r="Q2970" i="1"/>
  <c r="O2970" i="1"/>
  <c r="Q2969" i="1"/>
  <c r="Q2968" i="1"/>
  <c r="O2968" i="1"/>
  <c r="Q2967" i="1"/>
  <c r="Q2966" i="1"/>
  <c r="Q2965" i="1"/>
  <c r="Q2964" i="1"/>
  <c r="Q2963" i="1"/>
  <c r="Q2962" i="1"/>
  <c r="Q2961" i="1"/>
  <c r="Q2960" i="1"/>
  <c r="O2960" i="1"/>
  <c r="Q2959" i="1"/>
  <c r="Q2958" i="1"/>
  <c r="Q2957" i="1"/>
  <c r="Q2956" i="1"/>
  <c r="Q2955" i="1"/>
  <c r="Q2954" i="1"/>
  <c r="Q2953" i="1"/>
  <c r="Q2952" i="1"/>
  <c r="O2952" i="1"/>
  <c r="Q2951" i="1"/>
  <c r="Q2950" i="1"/>
  <c r="O2950" i="1"/>
  <c r="Q2949" i="1"/>
  <c r="Q2948" i="1"/>
  <c r="Q2947" i="1"/>
  <c r="Q2946" i="1"/>
  <c r="Q2945" i="1"/>
  <c r="O2945" i="1"/>
  <c r="Q2944" i="1"/>
  <c r="Q2943" i="1"/>
  <c r="Q2942" i="1"/>
  <c r="Q2941" i="1"/>
  <c r="O2941" i="1"/>
  <c r="Q2940" i="1"/>
  <c r="Q2939" i="1"/>
  <c r="Q2938" i="1"/>
  <c r="Q2937" i="1"/>
  <c r="Q2936" i="1"/>
  <c r="O2936" i="1"/>
  <c r="Q2935" i="1"/>
  <c r="O2935" i="1"/>
  <c r="Q2934" i="1"/>
  <c r="Q2933" i="1"/>
  <c r="Q2932" i="1"/>
  <c r="O2932" i="1"/>
  <c r="Q2931" i="1"/>
  <c r="Q2930" i="1"/>
  <c r="Q2929" i="1"/>
  <c r="Q2928" i="1"/>
  <c r="Q2927" i="1"/>
  <c r="Q2926" i="1"/>
  <c r="Q2925" i="1"/>
  <c r="Q2924" i="1"/>
  <c r="Q2923" i="1"/>
  <c r="Q2922" i="1"/>
  <c r="O2922" i="1"/>
  <c r="Q2921" i="1"/>
  <c r="O2921" i="1"/>
  <c r="Q2920" i="1"/>
  <c r="Q2919" i="1"/>
  <c r="Q2918" i="1"/>
  <c r="O2918" i="1"/>
  <c r="Q2917" i="1"/>
  <c r="O2917" i="1"/>
  <c r="Q2916" i="1"/>
  <c r="Q2915" i="1"/>
  <c r="O2915" i="1"/>
  <c r="Q2914" i="1"/>
  <c r="Q2913" i="1"/>
  <c r="Q2912" i="1"/>
  <c r="Q2911" i="1"/>
  <c r="Q2910" i="1"/>
  <c r="Q2909" i="1"/>
  <c r="Q2908" i="1"/>
  <c r="Q2907" i="1"/>
  <c r="Q2906" i="1"/>
  <c r="Q2905" i="1"/>
  <c r="Q2904" i="1"/>
  <c r="Q2903" i="1"/>
  <c r="Q2902" i="1"/>
  <c r="Q2901" i="1"/>
  <c r="Q2900" i="1"/>
  <c r="Q2899" i="1"/>
  <c r="Q2898" i="1"/>
  <c r="Q2897" i="1"/>
  <c r="Q2896" i="1"/>
  <c r="Q2895" i="1"/>
  <c r="Q2894" i="1"/>
  <c r="Q2893" i="1"/>
  <c r="Q2892" i="1"/>
  <c r="Q2891" i="1"/>
  <c r="Q2890" i="1"/>
  <c r="O2890" i="1"/>
  <c r="Q2889" i="1"/>
  <c r="O2889" i="1"/>
  <c r="Q2888" i="1"/>
  <c r="O2888" i="1"/>
  <c r="Q2887" i="1"/>
  <c r="Q2886" i="1"/>
  <c r="Q2885" i="1"/>
  <c r="Q2884" i="1"/>
  <c r="Q2883" i="1"/>
  <c r="O2883" i="1"/>
  <c r="Q2882" i="1"/>
  <c r="Q2881" i="1"/>
  <c r="Q2880" i="1"/>
  <c r="Q2879" i="1"/>
  <c r="Q2878" i="1"/>
  <c r="Q2877" i="1"/>
  <c r="Q2876" i="1"/>
  <c r="Q2875" i="1"/>
  <c r="Q2874" i="1"/>
  <c r="O2874" i="1"/>
  <c r="Q2873" i="1"/>
  <c r="Q2872" i="1"/>
  <c r="O2872" i="1"/>
  <c r="Q2871" i="1"/>
  <c r="Q2870" i="1"/>
  <c r="Q2869" i="1"/>
  <c r="Q2868" i="1"/>
  <c r="Q2867" i="1"/>
  <c r="Q2866" i="1"/>
  <c r="Q2865" i="1"/>
  <c r="O2865" i="1"/>
  <c r="Q2864" i="1"/>
  <c r="Q2863" i="1"/>
  <c r="O2863" i="1"/>
  <c r="Q2862" i="1"/>
  <c r="Q2861" i="1"/>
  <c r="Q2860" i="1"/>
  <c r="Q2859" i="1"/>
  <c r="Q2858" i="1"/>
  <c r="Q2857" i="1"/>
  <c r="Q2856" i="1"/>
  <c r="Q2855" i="1"/>
  <c r="O2855" i="1"/>
  <c r="Q2854" i="1"/>
  <c r="O2854" i="1"/>
  <c r="Q2853" i="1"/>
  <c r="O2853" i="1"/>
  <c r="Q2852" i="1"/>
  <c r="Q2851" i="1"/>
  <c r="Q2850" i="1"/>
  <c r="Q2849" i="1"/>
  <c r="Q2848" i="1"/>
  <c r="Q2847" i="1"/>
  <c r="Q2846" i="1"/>
  <c r="Q2845" i="1"/>
  <c r="Q2844" i="1"/>
  <c r="Q2843" i="1"/>
  <c r="Q2842" i="1"/>
  <c r="Q2841" i="1"/>
  <c r="Q2840" i="1"/>
  <c r="O2840" i="1"/>
  <c r="Q2839" i="1"/>
  <c r="O2839" i="1"/>
  <c r="Q2838" i="1"/>
  <c r="Q2837" i="1"/>
  <c r="Q2836" i="1"/>
  <c r="Q2835" i="1"/>
  <c r="Q2834" i="1"/>
  <c r="Q2833" i="1"/>
  <c r="Q2832" i="1"/>
  <c r="Q2831" i="1"/>
  <c r="Q2830" i="1"/>
  <c r="Q2829" i="1"/>
  <c r="Q2828" i="1"/>
  <c r="Q2827" i="1"/>
  <c r="Q2826" i="1"/>
  <c r="O2826" i="1"/>
  <c r="Q2825" i="1"/>
  <c r="Q2824" i="1"/>
  <c r="Q2823" i="1"/>
  <c r="Q2822" i="1"/>
  <c r="O2822" i="1"/>
  <c r="Q2821" i="1"/>
  <c r="O2821" i="1"/>
  <c r="Q2820" i="1"/>
  <c r="Q2819" i="1"/>
  <c r="O2819" i="1"/>
  <c r="Q2818" i="1"/>
  <c r="O2818" i="1"/>
  <c r="Q2817" i="1"/>
  <c r="Q2816" i="1"/>
  <c r="Q2815" i="1"/>
  <c r="Q2814" i="1"/>
  <c r="O2814" i="1"/>
  <c r="Q2813" i="1"/>
  <c r="O2813" i="1"/>
  <c r="Q2812" i="1"/>
  <c r="O2812" i="1"/>
  <c r="Q2811" i="1"/>
  <c r="O2811" i="1"/>
  <c r="Q2810" i="1"/>
  <c r="Q2809" i="1"/>
  <c r="Q2808" i="1"/>
  <c r="O2808" i="1"/>
  <c r="Q2807" i="1"/>
  <c r="Q2806" i="1"/>
  <c r="O2806" i="1"/>
  <c r="Q2805" i="1"/>
  <c r="Q2804" i="1"/>
  <c r="O2804" i="1"/>
  <c r="Q2803" i="1"/>
  <c r="Q2802" i="1"/>
  <c r="O2802" i="1"/>
  <c r="Q2801" i="1"/>
  <c r="Q2800" i="1"/>
  <c r="O2800" i="1"/>
  <c r="Q2799" i="1"/>
  <c r="Q2798" i="1"/>
  <c r="O2798" i="1"/>
  <c r="Q2797" i="1"/>
  <c r="O2797" i="1"/>
  <c r="Q2796" i="1"/>
  <c r="O2796" i="1"/>
  <c r="Q2795" i="1"/>
  <c r="Q2794" i="1"/>
  <c r="Q2793" i="1"/>
  <c r="Q2792" i="1"/>
  <c r="O2792" i="1"/>
  <c r="Q2791" i="1"/>
  <c r="O2791" i="1"/>
  <c r="Q2790" i="1"/>
  <c r="O2790" i="1"/>
  <c r="Q2789" i="1"/>
  <c r="O2789" i="1"/>
  <c r="Q2788" i="1"/>
  <c r="O2788" i="1"/>
  <c r="Q2787" i="1"/>
  <c r="O2787" i="1"/>
  <c r="Q2786" i="1"/>
  <c r="O2786" i="1"/>
  <c r="Q2785" i="1"/>
  <c r="O2785" i="1"/>
  <c r="Q2784" i="1"/>
  <c r="O2784" i="1"/>
  <c r="Q2783" i="1"/>
  <c r="O2783" i="1"/>
  <c r="Q2782" i="1"/>
  <c r="Q2780" i="1"/>
  <c r="Q2779" i="1"/>
  <c r="O2779" i="1"/>
  <c r="Q2778" i="1"/>
  <c r="O2778" i="1"/>
  <c r="Q2777" i="1"/>
  <c r="O2777" i="1"/>
  <c r="Q2776" i="1"/>
  <c r="Q2775" i="1"/>
  <c r="Q2774" i="1"/>
  <c r="Q2773" i="1"/>
  <c r="Q2772" i="1"/>
  <c r="Q2771" i="1"/>
  <c r="Q2770" i="1"/>
  <c r="Q2769" i="1"/>
  <c r="Q2768" i="1"/>
  <c r="Q2767" i="1"/>
  <c r="O2767" i="1"/>
  <c r="Q2766" i="1"/>
  <c r="O2766" i="1"/>
  <c r="Q2765" i="1"/>
  <c r="O2765" i="1"/>
  <c r="Q2764" i="1"/>
  <c r="O2764" i="1"/>
  <c r="Q2763" i="1"/>
  <c r="O2763" i="1"/>
  <c r="Q2762" i="1"/>
  <c r="O2762" i="1"/>
  <c r="Q2761" i="1"/>
  <c r="Q2760" i="1"/>
  <c r="Q2759" i="1"/>
  <c r="O2759" i="1"/>
  <c r="Q2758" i="1"/>
  <c r="Q2757" i="1"/>
  <c r="Q2756" i="1"/>
  <c r="Q2755" i="1"/>
  <c r="O2755" i="1"/>
  <c r="Q2754" i="1"/>
  <c r="Q2753" i="1"/>
  <c r="O2753" i="1"/>
  <c r="Q2752" i="1"/>
  <c r="Q2751" i="1"/>
  <c r="Q2750" i="1"/>
  <c r="Q2749" i="1"/>
  <c r="O2749" i="1"/>
  <c r="Q2748" i="1"/>
  <c r="O2748" i="1"/>
  <c r="Q2747" i="1"/>
  <c r="O2747" i="1"/>
  <c r="Q2746" i="1"/>
  <c r="O2746" i="1"/>
  <c r="Q2745" i="1"/>
  <c r="Q2744" i="1"/>
  <c r="Q2743" i="1"/>
  <c r="O2743" i="1"/>
  <c r="Q2742" i="1"/>
  <c r="O2741" i="1"/>
  <c r="Q2740" i="1"/>
  <c r="O2740" i="1"/>
  <c r="Q2739" i="1"/>
  <c r="Q2738" i="1"/>
  <c r="Q2737" i="1"/>
  <c r="O2737" i="1"/>
  <c r="Q2736" i="1"/>
  <c r="Q2735" i="1"/>
  <c r="O2735" i="1"/>
  <c r="Q2734" i="1"/>
  <c r="O2734" i="1"/>
  <c r="Q2733" i="1"/>
  <c r="Q2732" i="1"/>
  <c r="O2732" i="1"/>
  <c r="Q2731" i="1"/>
  <c r="O2731" i="1"/>
  <c r="Q2730" i="1"/>
  <c r="O2730" i="1"/>
  <c r="Q2729" i="1"/>
  <c r="O2729" i="1"/>
  <c r="Q2728" i="1"/>
  <c r="O2728" i="1"/>
  <c r="Q2727" i="1"/>
  <c r="O2727" i="1"/>
  <c r="Q2726" i="1"/>
  <c r="Q2725" i="1"/>
  <c r="O2725" i="1"/>
  <c r="Q2724" i="1"/>
  <c r="Q2723" i="1"/>
  <c r="O2723" i="1"/>
  <c r="Q2722" i="1"/>
  <c r="Q2721" i="1"/>
  <c r="Q2720" i="1"/>
  <c r="Q2719" i="1"/>
  <c r="Q2718" i="1"/>
  <c r="O2718" i="1"/>
  <c r="Q2717" i="1"/>
  <c r="Q2716" i="1"/>
  <c r="Q2715" i="1"/>
  <c r="Q2714" i="1"/>
  <c r="Q2713" i="1"/>
  <c r="Q2712" i="1"/>
  <c r="Q2711" i="1"/>
  <c r="Q2710" i="1"/>
  <c r="Q2709" i="1"/>
  <c r="O2709" i="1"/>
  <c r="Q2708" i="1"/>
  <c r="Q2707" i="1"/>
  <c r="Q2706" i="1"/>
  <c r="Q2705" i="1"/>
  <c r="O2705" i="1"/>
  <c r="Q2704" i="1"/>
  <c r="O2704" i="1"/>
  <c r="Q2703" i="1"/>
  <c r="Q2702" i="1"/>
  <c r="Q2701" i="1"/>
  <c r="Q2700" i="1"/>
  <c r="Q2699" i="1"/>
  <c r="Q2698" i="1"/>
  <c r="Q2697" i="1"/>
  <c r="O2697" i="1"/>
  <c r="Q2696" i="1"/>
  <c r="Q2695" i="1"/>
  <c r="O2695" i="1"/>
  <c r="Q2694" i="1"/>
  <c r="Q2693" i="1"/>
  <c r="O2693" i="1"/>
  <c r="Q2692" i="1"/>
  <c r="O2692" i="1"/>
  <c r="Q2691" i="1"/>
  <c r="O2691" i="1"/>
  <c r="Q2690" i="1"/>
  <c r="O2690" i="1"/>
  <c r="Q2689" i="1"/>
  <c r="O2689" i="1"/>
  <c r="Q2688" i="1"/>
  <c r="O2688" i="1"/>
  <c r="Q2687" i="1"/>
  <c r="O2687" i="1"/>
  <c r="Q2686" i="1"/>
  <c r="O2686" i="1"/>
  <c r="Q2685" i="1"/>
  <c r="Q2684" i="1"/>
  <c r="Q2683" i="1"/>
  <c r="Q2682" i="1"/>
  <c r="Q2680" i="1"/>
  <c r="Q2679" i="1"/>
  <c r="O2679" i="1"/>
  <c r="Q2678" i="1"/>
  <c r="Q2677" i="1"/>
  <c r="Q2676" i="1"/>
  <c r="Q2675" i="1"/>
  <c r="O2675" i="1"/>
  <c r="Q2674" i="1"/>
  <c r="O2674" i="1"/>
  <c r="Q2673" i="1"/>
  <c r="Q2672" i="1"/>
  <c r="Q2671" i="1"/>
  <c r="O2671" i="1"/>
  <c r="Q2670" i="1"/>
  <c r="O2670" i="1"/>
  <c r="Q2669" i="1"/>
  <c r="Q2668" i="1"/>
  <c r="O2668" i="1"/>
  <c r="Q2667" i="1"/>
  <c r="Q2666" i="1"/>
  <c r="Q2665" i="1"/>
  <c r="Q2664" i="1"/>
  <c r="Q2663" i="1"/>
  <c r="O2663" i="1"/>
  <c r="Q2662" i="1"/>
  <c r="Q2661" i="1"/>
  <c r="O2661" i="1"/>
  <c r="Q2660" i="1"/>
  <c r="Q2659" i="1"/>
  <c r="O2659" i="1"/>
  <c r="Q2658" i="1"/>
  <c r="O2658" i="1"/>
  <c r="Q2657" i="1"/>
  <c r="Q2656" i="1"/>
  <c r="O2656" i="1"/>
  <c r="Q2655" i="1"/>
  <c r="O2655" i="1"/>
  <c r="Q2654" i="1"/>
  <c r="Q2653" i="1"/>
  <c r="O2653" i="1"/>
  <c r="Q2652" i="1"/>
  <c r="O2652" i="1"/>
  <c r="Q2651" i="1"/>
  <c r="Q2650" i="1"/>
  <c r="Q2649" i="1"/>
  <c r="Q2648" i="1"/>
  <c r="Q2647" i="1"/>
  <c r="O2647" i="1"/>
  <c r="Q2646" i="1"/>
  <c r="O2646" i="1"/>
  <c r="Q2645" i="1"/>
  <c r="Q2644" i="1"/>
  <c r="O2644" i="1"/>
  <c r="Q2643" i="1"/>
  <c r="O2643" i="1"/>
  <c r="Q2642" i="1"/>
  <c r="O2642" i="1"/>
  <c r="Q2641" i="1"/>
  <c r="O2641" i="1"/>
  <c r="Q2640" i="1"/>
  <c r="O2640" i="1"/>
  <c r="Q2639" i="1"/>
  <c r="O2639" i="1"/>
  <c r="Q2638" i="1"/>
  <c r="O2638" i="1"/>
  <c r="Q2637" i="1"/>
  <c r="Q2636" i="1"/>
  <c r="Q2635" i="1"/>
  <c r="Q2634" i="1"/>
  <c r="O2634" i="1"/>
  <c r="Q2633" i="1"/>
  <c r="O2633" i="1"/>
  <c r="Q2632" i="1"/>
  <c r="Q2631" i="1"/>
  <c r="O2631" i="1"/>
  <c r="Q2630" i="1"/>
  <c r="Q2629" i="1"/>
  <c r="Q2628" i="1"/>
  <c r="Q2627" i="1"/>
  <c r="O2627" i="1"/>
  <c r="Q2626" i="1"/>
  <c r="O2626" i="1"/>
  <c r="Q2625" i="1"/>
  <c r="O2625" i="1"/>
  <c r="Q2624" i="1"/>
  <c r="Q2623" i="1"/>
  <c r="Q2622" i="1"/>
  <c r="Q2621" i="1"/>
  <c r="Q2620" i="1"/>
  <c r="O2620" i="1"/>
  <c r="Q2619" i="1"/>
  <c r="O2619" i="1"/>
  <c r="Q2618" i="1"/>
  <c r="Q2617" i="1"/>
  <c r="O2617" i="1"/>
  <c r="Q2616" i="1"/>
  <c r="Q2615" i="1"/>
  <c r="O2615" i="1"/>
  <c r="Q2614" i="1"/>
  <c r="Q2613" i="1"/>
  <c r="Q2612" i="1"/>
  <c r="O2612" i="1"/>
  <c r="Q2611" i="1"/>
  <c r="O2611" i="1"/>
  <c r="Q2610" i="1"/>
  <c r="Q2609" i="1"/>
  <c r="O2609" i="1"/>
  <c r="Q2608" i="1"/>
  <c r="O2608" i="1"/>
  <c r="Q2607" i="1"/>
  <c r="O2607" i="1"/>
  <c r="Q2606" i="1"/>
  <c r="O2606" i="1"/>
  <c r="Q2605" i="1"/>
  <c r="O2605" i="1"/>
  <c r="Q2604" i="1"/>
  <c r="O2604" i="1"/>
  <c r="Q2603" i="1"/>
  <c r="O2603" i="1"/>
  <c r="Q2602" i="1"/>
  <c r="Q2601" i="1"/>
  <c r="O2601" i="1"/>
  <c r="Q2600" i="1"/>
  <c r="Q2599" i="1"/>
  <c r="O2599" i="1"/>
  <c r="Q2598" i="1"/>
  <c r="O2598" i="1"/>
  <c r="Q2597" i="1"/>
  <c r="Q2596" i="1"/>
  <c r="Q2595" i="1"/>
  <c r="Q2594" i="1"/>
  <c r="O2594" i="1"/>
  <c r="Q2593" i="1"/>
  <c r="Q2592" i="1"/>
  <c r="O2592" i="1"/>
  <c r="Q2591" i="1"/>
  <c r="Q2590" i="1"/>
  <c r="O2590" i="1"/>
  <c r="Q2589" i="1"/>
  <c r="O2589" i="1"/>
  <c r="Q2588" i="1"/>
  <c r="O2588" i="1"/>
  <c r="Q2587" i="1"/>
  <c r="O2587" i="1"/>
  <c r="Q2586" i="1"/>
  <c r="Q2585" i="1"/>
  <c r="O2585" i="1"/>
  <c r="Q2584" i="1"/>
  <c r="Q2583" i="1"/>
  <c r="O2583" i="1"/>
  <c r="Q2582" i="1"/>
  <c r="Q2581" i="1"/>
  <c r="Q2580" i="1"/>
  <c r="Q2579" i="1"/>
  <c r="O2579" i="1"/>
  <c r="Q2578" i="1"/>
  <c r="Q2577" i="1"/>
  <c r="O2577" i="1"/>
  <c r="Q2576" i="1"/>
  <c r="O2576" i="1"/>
  <c r="Q2575" i="1"/>
  <c r="O2575" i="1"/>
  <c r="Q2574" i="1"/>
  <c r="O2574" i="1"/>
  <c r="Q2573" i="1"/>
  <c r="O2573" i="1"/>
  <c r="Q2572" i="1"/>
  <c r="O2572" i="1"/>
  <c r="Q2571" i="1"/>
  <c r="Q2570" i="1"/>
  <c r="O2570" i="1"/>
  <c r="Q2569" i="1"/>
  <c r="O2569" i="1"/>
  <c r="Q2568" i="1"/>
  <c r="O2568" i="1"/>
  <c r="Q2567" i="1"/>
  <c r="O2567" i="1"/>
  <c r="Q2566" i="1"/>
  <c r="Q2565" i="1"/>
  <c r="O2565" i="1"/>
  <c r="Q2564" i="1"/>
  <c r="O2564" i="1"/>
  <c r="Q2563" i="1"/>
  <c r="O2563" i="1"/>
  <c r="Q2562" i="1"/>
  <c r="Q2561" i="1"/>
  <c r="Q2560" i="1"/>
  <c r="O2560" i="1"/>
  <c r="Q2559" i="1"/>
  <c r="Q2558" i="1"/>
  <c r="Q2557" i="1"/>
  <c r="O2557" i="1"/>
  <c r="Q2556" i="1"/>
  <c r="O2556" i="1"/>
  <c r="Q2555" i="1"/>
  <c r="Q2554" i="1"/>
  <c r="Q2553" i="1"/>
  <c r="Q2552" i="1"/>
  <c r="O2552" i="1"/>
  <c r="Q2551" i="1"/>
  <c r="O2551" i="1"/>
  <c r="Q2550" i="1"/>
  <c r="O2550" i="1"/>
  <c r="Q2549" i="1"/>
  <c r="Q2548" i="1"/>
  <c r="Q2547" i="1"/>
  <c r="O2547" i="1"/>
  <c r="Q2546" i="1"/>
  <c r="O2546" i="1"/>
  <c r="Q2545" i="1"/>
  <c r="Q2544" i="1"/>
  <c r="Q2543" i="1"/>
  <c r="O2543" i="1"/>
  <c r="Q2542" i="1"/>
  <c r="O2542" i="1"/>
  <c r="Q2541" i="1"/>
  <c r="O2541" i="1"/>
  <c r="Q2540" i="1"/>
  <c r="O2540" i="1"/>
  <c r="Q2539" i="1"/>
  <c r="Q2538" i="1"/>
  <c r="Q2537" i="1"/>
  <c r="Q2536" i="1"/>
  <c r="O2536" i="1"/>
  <c r="Q2535" i="1"/>
  <c r="O2535" i="1"/>
  <c r="Q2534" i="1"/>
  <c r="O2534" i="1"/>
  <c r="Q2533" i="1"/>
  <c r="Q2532" i="1"/>
  <c r="O2532" i="1"/>
  <c r="Q2531" i="1"/>
  <c r="O2531" i="1"/>
  <c r="Q2530" i="1"/>
  <c r="Q2529" i="1"/>
  <c r="O2529" i="1"/>
  <c r="Q2528" i="1"/>
  <c r="Q2527" i="1"/>
  <c r="O2527" i="1"/>
  <c r="Q2526" i="1"/>
  <c r="O2526" i="1"/>
  <c r="Q2525" i="1"/>
  <c r="O2525" i="1"/>
  <c r="Q2524" i="1"/>
  <c r="Q2523" i="1"/>
  <c r="O2523" i="1"/>
  <c r="Q2522" i="1"/>
  <c r="O2522" i="1"/>
  <c r="Q2521" i="1"/>
  <c r="Q2520" i="1"/>
  <c r="O2520" i="1"/>
  <c r="Q2519" i="1"/>
  <c r="O2519" i="1"/>
  <c r="Q2518" i="1"/>
  <c r="O2518" i="1"/>
  <c r="Q2517" i="1"/>
  <c r="Q2516" i="1"/>
  <c r="Q2515" i="1"/>
  <c r="O2515" i="1"/>
  <c r="Q2514" i="1"/>
  <c r="O2514" i="1"/>
  <c r="Q2513" i="1"/>
  <c r="Q2512" i="1"/>
  <c r="O2512" i="1"/>
  <c r="Q2511" i="1"/>
  <c r="O2511" i="1"/>
  <c r="Q2510" i="1"/>
  <c r="O2510" i="1"/>
  <c r="Q2509" i="1"/>
  <c r="O2509" i="1"/>
  <c r="Q2508" i="1"/>
  <c r="O2508" i="1"/>
  <c r="Q2507" i="1"/>
  <c r="Q2506" i="1"/>
  <c r="O2506" i="1"/>
  <c r="Q2505" i="1"/>
  <c r="O2505" i="1"/>
  <c r="Q2504" i="1"/>
  <c r="Q2503" i="1"/>
  <c r="Q2502" i="1"/>
  <c r="O2502" i="1"/>
  <c r="Q2501" i="1"/>
  <c r="O2501" i="1"/>
  <c r="Q2500" i="1"/>
  <c r="O2500" i="1"/>
  <c r="Q2499" i="1"/>
  <c r="O2499" i="1"/>
  <c r="Q2498" i="1"/>
  <c r="O2498" i="1"/>
  <c r="Q2497" i="1"/>
  <c r="O2497" i="1"/>
  <c r="Q2496" i="1"/>
  <c r="O2496" i="1"/>
  <c r="Q2495" i="1"/>
  <c r="Q2494" i="1"/>
  <c r="Q2493" i="1"/>
  <c r="O2493" i="1"/>
  <c r="Q2492" i="1"/>
  <c r="O2492" i="1"/>
  <c r="Q2491" i="1"/>
  <c r="Q2490" i="1"/>
  <c r="O2490" i="1"/>
  <c r="Q2489" i="1"/>
  <c r="O2489" i="1"/>
  <c r="Q2488" i="1"/>
  <c r="Q2487" i="1"/>
  <c r="Q2486" i="1"/>
  <c r="O2486" i="1"/>
  <c r="Q2485" i="1"/>
  <c r="O2485" i="1"/>
  <c r="Q2484" i="1"/>
  <c r="Q2483" i="1"/>
  <c r="O2483" i="1"/>
  <c r="Q2482" i="1"/>
  <c r="O2482" i="1"/>
  <c r="Q2481" i="1"/>
  <c r="O2481" i="1"/>
  <c r="Q2480" i="1"/>
  <c r="Q2479" i="1"/>
  <c r="O2479" i="1"/>
  <c r="Q2478" i="1"/>
  <c r="O2478" i="1"/>
  <c r="Q2477" i="1"/>
  <c r="O2477" i="1"/>
  <c r="Q2476" i="1"/>
  <c r="Q2475" i="1"/>
  <c r="Q2474" i="1"/>
  <c r="Q2473" i="1"/>
  <c r="O2473" i="1"/>
  <c r="Q2472" i="1"/>
  <c r="O2472" i="1"/>
  <c r="Q2471" i="1"/>
  <c r="Q2470" i="1"/>
  <c r="Q2469" i="1"/>
  <c r="O2469" i="1"/>
  <c r="Q2468" i="1"/>
  <c r="O2468" i="1"/>
  <c r="Q2467" i="1"/>
  <c r="Q2466" i="1"/>
  <c r="O2466" i="1"/>
  <c r="Q2465" i="1"/>
  <c r="O2465" i="1"/>
  <c r="Q2464" i="1"/>
  <c r="O2464" i="1"/>
  <c r="Q2463" i="1"/>
  <c r="Q2462" i="1"/>
  <c r="O2462" i="1"/>
  <c r="Q2461" i="1"/>
  <c r="O2461" i="1"/>
  <c r="Q2460" i="1"/>
  <c r="O2460" i="1"/>
  <c r="Q2459" i="1"/>
  <c r="O2459" i="1"/>
  <c r="Q2458" i="1"/>
  <c r="Q2457" i="1"/>
  <c r="O2457" i="1"/>
  <c r="Q2456" i="1"/>
  <c r="O2456" i="1"/>
  <c r="Q2455" i="1"/>
  <c r="Q2454" i="1"/>
  <c r="Q2453" i="1"/>
  <c r="O2453" i="1"/>
  <c r="Q2452" i="1"/>
  <c r="Q2451" i="1"/>
  <c r="Q2450" i="1"/>
  <c r="O2450" i="1"/>
  <c r="Q2449" i="1"/>
  <c r="O2449" i="1"/>
  <c r="Q2448" i="1"/>
  <c r="O2448" i="1"/>
  <c r="Q2447" i="1"/>
  <c r="Q2446" i="1"/>
  <c r="O2446" i="1"/>
  <c r="Q2445" i="1"/>
  <c r="Q2444" i="1"/>
  <c r="Q2443" i="1"/>
  <c r="O2443" i="1"/>
  <c r="Q2442" i="1"/>
  <c r="O2442" i="1"/>
  <c r="Q2441" i="1"/>
  <c r="O2441" i="1"/>
  <c r="Q2440" i="1"/>
  <c r="O2440" i="1"/>
  <c r="Q2439" i="1"/>
  <c r="Q2438" i="1"/>
  <c r="O2438" i="1"/>
  <c r="Q2437" i="1"/>
  <c r="Q2436" i="1"/>
  <c r="O2436" i="1"/>
  <c r="Q2435" i="1"/>
  <c r="O2435" i="1"/>
  <c r="Q2434" i="1"/>
  <c r="O2434" i="1"/>
  <c r="Q2433" i="1"/>
  <c r="O2433" i="1"/>
  <c r="Q2432" i="1"/>
  <c r="O2432" i="1"/>
  <c r="Q2431" i="1"/>
  <c r="O2431" i="1"/>
  <c r="Q2430" i="1"/>
  <c r="O2430" i="1"/>
  <c r="Q2429" i="1"/>
  <c r="O2429" i="1"/>
  <c r="O2428" i="1"/>
  <c r="Q2427" i="1"/>
  <c r="Q2426" i="1"/>
  <c r="Q2425" i="1"/>
  <c r="Q2424" i="1"/>
  <c r="O2424" i="1"/>
  <c r="Q2423" i="1"/>
  <c r="Q2422" i="1"/>
  <c r="Q2421" i="1"/>
  <c r="O2421" i="1"/>
  <c r="Q2420" i="1"/>
  <c r="O2420" i="1"/>
  <c r="Q2419" i="1"/>
  <c r="Q2418" i="1"/>
  <c r="Q2417" i="1"/>
  <c r="Q2416" i="1"/>
  <c r="Q2415" i="1"/>
  <c r="O2415" i="1"/>
  <c r="Q2414" i="1"/>
  <c r="Q2413" i="1"/>
  <c r="O2413" i="1"/>
  <c r="Q2412" i="1"/>
  <c r="O2412" i="1"/>
  <c r="Q2411" i="1"/>
  <c r="O2411" i="1"/>
  <c r="Q2410" i="1"/>
  <c r="Q2409" i="1"/>
  <c r="O2409" i="1"/>
  <c r="Q2408" i="1"/>
  <c r="O2408" i="1"/>
  <c r="Q2407" i="1"/>
  <c r="Q2406" i="1"/>
  <c r="Q2405" i="1"/>
  <c r="O2405" i="1"/>
  <c r="Q2404" i="1"/>
  <c r="Q2403" i="1"/>
  <c r="Q2402" i="1"/>
  <c r="Q2401" i="1"/>
  <c r="Q2400" i="1"/>
  <c r="O2400" i="1"/>
  <c r="Q2399" i="1"/>
  <c r="Q2398" i="1"/>
  <c r="Q2397" i="1"/>
  <c r="Q2396" i="1"/>
  <c r="O2396" i="1"/>
  <c r="Q2395" i="1"/>
  <c r="Q2394" i="1"/>
  <c r="O2394" i="1"/>
  <c r="Q2393" i="1"/>
  <c r="Q2392" i="1"/>
  <c r="Q2391" i="1"/>
  <c r="O2391" i="1"/>
  <c r="Q2390" i="1"/>
  <c r="Q2389" i="1"/>
  <c r="Q2388" i="1"/>
  <c r="O2388" i="1"/>
  <c r="Q2387" i="1"/>
  <c r="O2387" i="1"/>
  <c r="Q2386" i="1"/>
  <c r="O2386" i="1"/>
  <c r="Q2385" i="1"/>
  <c r="Q2384" i="1"/>
  <c r="O2384" i="1"/>
  <c r="Q2383" i="1"/>
  <c r="O2383" i="1"/>
  <c r="Q2382" i="1"/>
  <c r="Q2381" i="1"/>
  <c r="O2381" i="1"/>
  <c r="Q2380" i="1"/>
  <c r="O2380" i="1"/>
  <c r="Q2379" i="1"/>
  <c r="O2379" i="1"/>
  <c r="Q2378" i="1"/>
  <c r="O2378" i="1"/>
  <c r="Q2377" i="1"/>
  <c r="Q2376" i="1"/>
  <c r="O2376" i="1"/>
  <c r="Q2375" i="1"/>
  <c r="O2375" i="1"/>
  <c r="Q2374" i="1"/>
  <c r="O2374" i="1"/>
  <c r="Q2373" i="1"/>
  <c r="Q2372" i="1"/>
  <c r="O2372" i="1"/>
  <c r="Q2371" i="1"/>
  <c r="O2371" i="1"/>
  <c r="Q2370" i="1"/>
  <c r="Q2369" i="1"/>
  <c r="Q2368" i="1"/>
  <c r="Q2367" i="1"/>
  <c r="Q2366" i="1"/>
  <c r="Q2365" i="1"/>
  <c r="Q2364" i="1"/>
  <c r="Q2363" i="1"/>
  <c r="O2363" i="1"/>
  <c r="Q2362" i="1"/>
  <c r="O2362" i="1"/>
  <c r="Q2361" i="1"/>
  <c r="O2361" i="1"/>
  <c r="Q2360" i="1"/>
  <c r="Q2359" i="1"/>
  <c r="O2359" i="1"/>
  <c r="O2358" i="1"/>
  <c r="O2357" i="1"/>
  <c r="Q2356" i="1"/>
  <c r="O2356" i="1"/>
  <c r="Q2355" i="1"/>
  <c r="O2355" i="1"/>
  <c r="Q2354" i="1"/>
  <c r="Q2353" i="1"/>
  <c r="O2353" i="1"/>
  <c r="Q2352" i="1"/>
  <c r="Q2351" i="1"/>
  <c r="O2351" i="1"/>
  <c r="Q2350" i="1"/>
  <c r="Q2349" i="1"/>
  <c r="O2349" i="1"/>
  <c r="Q2348" i="1"/>
  <c r="O2348" i="1"/>
  <c r="Q2347" i="1"/>
  <c r="O2347" i="1"/>
  <c r="Q2346" i="1"/>
  <c r="O2346" i="1"/>
  <c r="Q2345" i="1"/>
  <c r="Q2344" i="1"/>
  <c r="Q2343" i="1"/>
  <c r="Q2342" i="1"/>
  <c r="O2342" i="1"/>
  <c r="Q2341" i="1"/>
  <c r="O2341" i="1"/>
  <c r="Q2340" i="1"/>
  <c r="O2340" i="1"/>
  <c r="Q2339" i="1"/>
  <c r="Q2338" i="1"/>
  <c r="O2338" i="1"/>
  <c r="Q2337" i="1"/>
  <c r="Q2336" i="1"/>
  <c r="O2336" i="1"/>
  <c r="Q2335" i="1"/>
  <c r="Q2334" i="1"/>
  <c r="O2334" i="1"/>
  <c r="Q2333" i="1"/>
  <c r="Q2332" i="1"/>
  <c r="Q2331" i="1"/>
  <c r="Q2330" i="1"/>
  <c r="O2330" i="1"/>
  <c r="Q2329" i="1"/>
  <c r="O2329" i="1"/>
  <c r="Q2328" i="1"/>
  <c r="O2328" i="1"/>
  <c r="Q2327" i="1"/>
  <c r="O2327" i="1"/>
  <c r="Q2326" i="1"/>
  <c r="O2326" i="1"/>
  <c r="Q2325" i="1"/>
  <c r="O2325" i="1"/>
  <c r="Q2324" i="1"/>
  <c r="Q2323" i="1"/>
  <c r="O2323" i="1"/>
  <c r="Q2322" i="1"/>
  <c r="Q2321" i="1"/>
  <c r="O2321" i="1"/>
  <c r="Q2320" i="1"/>
  <c r="O2320" i="1"/>
  <c r="Q2319" i="1"/>
  <c r="O2319" i="1"/>
  <c r="Q2318" i="1"/>
  <c r="O2318" i="1"/>
  <c r="Q2317" i="1"/>
  <c r="Q2316" i="1"/>
  <c r="Q2315" i="1"/>
  <c r="O2315" i="1"/>
  <c r="Q2314" i="1"/>
  <c r="O2314" i="1"/>
  <c r="Q2313" i="1"/>
  <c r="O2313" i="1"/>
  <c r="Q2312" i="1"/>
  <c r="Q2311" i="1"/>
  <c r="O2311" i="1"/>
  <c r="Q2310" i="1"/>
  <c r="O2310" i="1"/>
  <c r="Q2309" i="1"/>
  <c r="O2309" i="1"/>
  <c r="Q2308" i="1"/>
  <c r="Q2307" i="1"/>
  <c r="O2307" i="1"/>
  <c r="Q2306" i="1"/>
  <c r="Q2305" i="1"/>
  <c r="Q2304" i="1"/>
  <c r="Q2303" i="1"/>
  <c r="Q2302" i="1"/>
  <c r="O2302" i="1"/>
  <c r="Q2301" i="1"/>
  <c r="O2301" i="1"/>
  <c r="Q2300" i="1"/>
  <c r="Q2299" i="1"/>
  <c r="O2299" i="1"/>
  <c r="Q2298" i="1"/>
  <c r="Q2297" i="1"/>
  <c r="O2297" i="1"/>
  <c r="Q2296" i="1"/>
  <c r="Q2295" i="1"/>
  <c r="Q2294" i="1"/>
  <c r="O2294" i="1"/>
  <c r="Q2293" i="1"/>
  <c r="O2293" i="1"/>
  <c r="Q2292" i="1"/>
  <c r="O2292" i="1"/>
  <c r="Q2291" i="1"/>
  <c r="O2291" i="1"/>
  <c r="Q2290" i="1"/>
  <c r="O2290" i="1"/>
  <c r="Q2289" i="1"/>
  <c r="Q2288" i="1"/>
  <c r="Q2287" i="1"/>
  <c r="Q2286" i="1"/>
  <c r="O2286" i="1"/>
  <c r="Q2285" i="1"/>
  <c r="Q2284" i="1"/>
  <c r="Q2283" i="1"/>
  <c r="Q2282" i="1"/>
  <c r="Q2281" i="1"/>
  <c r="Q2280" i="1"/>
  <c r="O2280" i="1"/>
  <c r="Q2279" i="1"/>
  <c r="Q2278" i="1"/>
  <c r="Q2277" i="1"/>
  <c r="Q2276" i="1"/>
  <c r="Q2275" i="1"/>
  <c r="O2275" i="1"/>
  <c r="Q2274" i="1"/>
  <c r="O2274" i="1"/>
  <c r="O2243" i="1"/>
  <c r="O2241" i="1"/>
  <c r="Q2233" i="1"/>
  <c r="Q2232" i="1"/>
  <c r="Q2231" i="1"/>
  <c r="O2231" i="1"/>
  <c r="Q2230" i="1"/>
  <c r="Q2229" i="1"/>
  <c r="Q2228" i="1"/>
  <c r="O2228" i="1"/>
  <c r="Q2227" i="1"/>
  <c r="Q2226" i="1"/>
  <c r="O2226" i="1"/>
  <c r="Q2225" i="1"/>
  <c r="O2224" i="1"/>
  <c r="Q2223" i="1"/>
  <c r="O2223" i="1"/>
  <c r="Q2222" i="1"/>
  <c r="Q2221" i="1"/>
  <c r="Q2220" i="1"/>
  <c r="O2220" i="1"/>
  <c r="Q2219" i="1"/>
  <c r="Q2218" i="1"/>
  <c r="O2218" i="1"/>
  <c r="Q2217" i="1"/>
  <c r="O2217" i="1"/>
  <c r="Q2216" i="1"/>
  <c r="O2216" i="1"/>
  <c r="Q2215" i="1"/>
  <c r="O2215" i="1"/>
  <c r="Q2214" i="1"/>
  <c r="O2214" i="1"/>
  <c r="Q2213" i="1"/>
  <c r="O2213" i="1"/>
  <c r="Q2212" i="1"/>
  <c r="Q2211" i="1"/>
  <c r="O2211" i="1"/>
  <c r="Q2210" i="1"/>
  <c r="O2210" i="1"/>
  <c r="Q2209" i="1"/>
  <c r="O2209" i="1"/>
  <c r="Q2208" i="1"/>
  <c r="O2208" i="1"/>
  <c r="Q2207" i="1"/>
  <c r="O2207" i="1"/>
  <c r="Q2206" i="1"/>
  <c r="O2206" i="1"/>
  <c r="Q2205" i="1"/>
  <c r="Q2204" i="1"/>
  <c r="O2204" i="1"/>
  <c r="Q2203" i="1"/>
  <c r="Q2202" i="1"/>
  <c r="O2202" i="1"/>
  <c r="Q2201" i="1"/>
  <c r="Q2200" i="1"/>
  <c r="O2200" i="1"/>
  <c r="Q2199" i="1"/>
  <c r="Q2198" i="1"/>
  <c r="O2198" i="1"/>
  <c r="Q2197" i="1"/>
  <c r="O2197" i="1"/>
  <c r="Q2196" i="1"/>
  <c r="O2196" i="1"/>
  <c r="Q2195" i="1"/>
  <c r="O2195" i="1"/>
  <c r="Q2194" i="1"/>
  <c r="O2194" i="1"/>
  <c r="Q2193" i="1"/>
  <c r="Q2192" i="1"/>
  <c r="O2192" i="1"/>
  <c r="Q2191" i="1"/>
  <c r="O2191" i="1"/>
  <c r="Q2190" i="1"/>
  <c r="O2190" i="1"/>
  <c r="Q2189" i="1"/>
  <c r="Q2188" i="1"/>
  <c r="O2188" i="1"/>
  <c r="Q2187" i="1"/>
  <c r="O2187" i="1"/>
  <c r="Q2186" i="1"/>
  <c r="O2186" i="1"/>
  <c r="Q2185" i="1"/>
  <c r="O2185" i="1"/>
  <c r="Q2184" i="1"/>
  <c r="O2184" i="1"/>
  <c r="Q2183" i="1"/>
  <c r="O2183" i="1"/>
  <c r="Q2182" i="1"/>
  <c r="O2182" i="1"/>
  <c r="Q2181" i="1"/>
  <c r="Q2180" i="1"/>
  <c r="Q2179" i="1"/>
  <c r="O2179" i="1"/>
  <c r="Q2178" i="1"/>
  <c r="O2178" i="1"/>
  <c r="Q2177" i="1"/>
  <c r="O2177" i="1"/>
  <c r="Q2176" i="1"/>
  <c r="O2176" i="1"/>
  <c r="Q2175" i="1"/>
  <c r="O2175" i="1"/>
  <c r="Q2174" i="1"/>
  <c r="O2174" i="1"/>
  <c r="Q2173" i="1"/>
  <c r="Q2172" i="1"/>
  <c r="O2172" i="1"/>
  <c r="Q2171" i="1"/>
  <c r="O2171" i="1"/>
  <c r="Q2170" i="1"/>
  <c r="Q2169" i="1"/>
  <c r="O2169" i="1"/>
  <c r="Q2168" i="1"/>
  <c r="O2168" i="1"/>
  <c r="Q2167" i="1"/>
  <c r="Q2166" i="1"/>
  <c r="Q2165" i="1"/>
  <c r="Q2164" i="1"/>
  <c r="Q2163" i="1"/>
  <c r="Q2162" i="1"/>
  <c r="O2162" i="1"/>
  <c r="Q2161" i="1"/>
  <c r="Q2160" i="1"/>
  <c r="O2160" i="1"/>
  <c r="Q2159" i="1"/>
  <c r="O2159" i="1"/>
  <c r="Q2158" i="1"/>
  <c r="Q2157" i="1"/>
  <c r="Q2156" i="1"/>
  <c r="Q2155" i="1"/>
  <c r="O2155" i="1"/>
  <c r="Q2154" i="1"/>
  <c r="O2154" i="1"/>
  <c r="Q2153" i="1"/>
  <c r="Q2152" i="1"/>
  <c r="O2152" i="1"/>
  <c r="Q2151" i="1"/>
  <c r="O2151" i="1"/>
  <c r="Q2150" i="1"/>
  <c r="O2150" i="1"/>
  <c r="Q2149" i="1"/>
  <c r="O2149" i="1"/>
  <c r="Q2148" i="1"/>
  <c r="O2148" i="1"/>
  <c r="Q2147" i="1"/>
  <c r="Q2146" i="1"/>
  <c r="O2146" i="1"/>
  <c r="Q2145" i="1"/>
  <c r="O2145" i="1"/>
  <c r="Q2144" i="1"/>
  <c r="O2144" i="1"/>
  <c r="Q2143" i="1"/>
  <c r="Q2142" i="1"/>
  <c r="O2142" i="1"/>
  <c r="Q2141" i="1"/>
  <c r="Q2140" i="1"/>
  <c r="O2140" i="1"/>
  <c r="Q2139" i="1"/>
  <c r="O2139" i="1"/>
  <c r="Q2138" i="1"/>
  <c r="O2138" i="1"/>
  <c r="Q2137" i="1"/>
  <c r="O2137" i="1"/>
  <c r="Q2136" i="1"/>
  <c r="O2136" i="1"/>
  <c r="Q2135" i="1"/>
  <c r="O2135" i="1"/>
  <c r="Q2134" i="1"/>
  <c r="O2134" i="1"/>
  <c r="Q2133" i="1"/>
  <c r="O2133" i="1"/>
  <c r="Q2132" i="1"/>
  <c r="Q2131" i="1"/>
  <c r="O2131" i="1"/>
  <c r="Q2130" i="1"/>
  <c r="O2130" i="1"/>
  <c r="Q2129" i="1"/>
  <c r="O2129" i="1"/>
  <c r="Q2128" i="1"/>
  <c r="O2128" i="1"/>
  <c r="Q2127" i="1"/>
  <c r="O2127" i="1"/>
  <c r="Q2126" i="1"/>
  <c r="Q2125" i="1"/>
  <c r="O2125" i="1"/>
  <c r="Q2124" i="1"/>
  <c r="O2124" i="1"/>
  <c r="Q2123" i="1"/>
  <c r="Q2122" i="1"/>
  <c r="O2122" i="1"/>
  <c r="Q2121" i="1"/>
  <c r="Q2120" i="1"/>
  <c r="Q2119" i="1"/>
  <c r="Q2118" i="1"/>
  <c r="Q2117" i="1"/>
  <c r="Q2116" i="1"/>
  <c r="O2116" i="1"/>
  <c r="Q2115" i="1"/>
  <c r="O2115" i="1"/>
  <c r="Q2114" i="1"/>
  <c r="O2114" i="1"/>
  <c r="Q2113" i="1"/>
  <c r="O2113" i="1"/>
  <c r="Q2112" i="1"/>
  <c r="Q2111" i="1"/>
  <c r="O2111" i="1"/>
  <c r="Q2110" i="1"/>
  <c r="O2110" i="1"/>
  <c r="Q2109" i="1"/>
  <c r="O2109" i="1"/>
  <c r="Q2108" i="1"/>
  <c r="O2108" i="1"/>
  <c r="Q2107" i="1"/>
  <c r="Q2106" i="1"/>
  <c r="Q2105" i="1"/>
  <c r="O2105" i="1"/>
  <c r="Q2104" i="1"/>
  <c r="Q2103" i="1"/>
  <c r="Q2102" i="1"/>
  <c r="Q2100" i="1"/>
  <c r="O2100" i="1"/>
  <c r="Q2099" i="1"/>
  <c r="O2099" i="1"/>
  <c r="Q2098" i="1"/>
  <c r="O2098" i="1"/>
  <c r="Q2097" i="1"/>
  <c r="Q2096" i="1"/>
  <c r="O2096" i="1"/>
  <c r="Q2095" i="1"/>
  <c r="O2095" i="1"/>
  <c r="Q2094" i="1"/>
  <c r="O2094" i="1"/>
  <c r="Q2093" i="1"/>
  <c r="O2093" i="1"/>
  <c r="Q2092" i="1"/>
  <c r="O2092" i="1"/>
  <c r="Q2091" i="1"/>
  <c r="O2091" i="1"/>
  <c r="Q2090" i="1"/>
  <c r="O2090" i="1"/>
  <c r="Q2089" i="1"/>
  <c r="Q2088" i="1"/>
  <c r="O2088" i="1"/>
  <c r="Q2087" i="1"/>
  <c r="O2087" i="1"/>
  <c r="Q2086" i="1"/>
  <c r="O2086" i="1"/>
  <c r="Q2085" i="1"/>
  <c r="Q2084" i="1"/>
  <c r="O2084" i="1"/>
  <c r="Q2083" i="1"/>
  <c r="O2083" i="1"/>
  <c r="Q2082" i="1"/>
  <c r="O2082" i="1"/>
  <c r="Q2081" i="1"/>
  <c r="Q2080" i="1"/>
  <c r="O2080" i="1"/>
  <c r="Q2079" i="1"/>
  <c r="Q2078" i="1"/>
  <c r="Q2077" i="1"/>
  <c r="O2077" i="1"/>
  <c r="Q2076" i="1"/>
  <c r="O2076" i="1"/>
  <c r="Q2075" i="1"/>
  <c r="O2075" i="1"/>
  <c r="Q2074" i="1"/>
  <c r="O2074" i="1"/>
  <c r="Q2073" i="1"/>
  <c r="O2073" i="1"/>
  <c r="Q2072" i="1"/>
  <c r="O2072" i="1"/>
  <c r="Q2071" i="1"/>
  <c r="Q2070" i="1"/>
  <c r="O2070" i="1"/>
  <c r="Q2069" i="1"/>
  <c r="Q2068" i="1"/>
  <c r="O2068" i="1"/>
  <c r="Q2067" i="1"/>
  <c r="Q2066" i="1"/>
  <c r="O2066" i="1"/>
  <c r="Q2065" i="1"/>
  <c r="Q2064" i="1"/>
  <c r="O2064" i="1"/>
  <c r="Q2063" i="1"/>
  <c r="Q2062" i="1"/>
  <c r="Q2061" i="1"/>
  <c r="Q2060" i="1"/>
  <c r="O2060" i="1"/>
  <c r="Q2059" i="1"/>
  <c r="O2059" i="1"/>
  <c r="Q2058" i="1"/>
  <c r="O2058" i="1"/>
  <c r="Q2057" i="1"/>
  <c r="O2057" i="1"/>
  <c r="Q2056" i="1"/>
  <c r="O2056" i="1"/>
  <c r="O2055" i="1"/>
  <c r="Q2054" i="1"/>
  <c r="Q2053" i="1"/>
  <c r="O2053" i="1"/>
  <c r="Q2052" i="1"/>
  <c r="O2052" i="1"/>
  <c r="Q2051" i="1"/>
  <c r="O2051" i="1"/>
  <c r="Q2050" i="1"/>
  <c r="Q2049" i="1"/>
  <c r="Q2048" i="1"/>
  <c r="O2048" i="1"/>
  <c r="Q2047" i="1"/>
  <c r="O2047" i="1"/>
  <c r="Q2046" i="1"/>
  <c r="O2046" i="1"/>
  <c r="Q2045" i="1"/>
  <c r="Q2044" i="1"/>
  <c r="Q2043" i="1"/>
  <c r="O2043" i="1"/>
  <c r="Q2042" i="1"/>
  <c r="O2042" i="1"/>
  <c r="Q2041" i="1"/>
  <c r="Q2040" i="1"/>
  <c r="Q2039" i="1"/>
  <c r="Q2038" i="1"/>
  <c r="O2038" i="1"/>
  <c r="Q2037" i="1"/>
  <c r="Q2036" i="1"/>
  <c r="O2036" i="1"/>
  <c r="Q2035" i="1"/>
  <c r="O2035" i="1"/>
  <c r="Q2034" i="1"/>
  <c r="O2034" i="1"/>
  <c r="Q2033" i="1"/>
  <c r="O2033" i="1"/>
  <c r="Q2032" i="1"/>
  <c r="Q2031" i="1"/>
  <c r="O2031" i="1"/>
  <c r="Q2030" i="1"/>
  <c r="Q2029" i="1"/>
  <c r="O2029" i="1"/>
  <c r="Q2028" i="1"/>
  <c r="O2028" i="1"/>
  <c r="Q2027" i="1"/>
  <c r="O2027" i="1"/>
  <c r="Q2026" i="1"/>
  <c r="Q2025" i="1"/>
  <c r="O2025" i="1"/>
  <c r="Q2024" i="1"/>
  <c r="O2024" i="1"/>
  <c r="Q2023" i="1"/>
  <c r="Q2022" i="1"/>
  <c r="O2022" i="1"/>
  <c r="Q2021" i="1"/>
  <c r="O2021" i="1"/>
  <c r="Q2020" i="1"/>
  <c r="O2020" i="1"/>
  <c r="Q2019" i="1"/>
  <c r="Q2018" i="1"/>
  <c r="O2018" i="1"/>
  <c r="Q2017" i="1"/>
  <c r="Q2016" i="1"/>
  <c r="Q2015" i="1"/>
  <c r="Q2014" i="1"/>
  <c r="O2014" i="1"/>
  <c r="Q2013" i="1"/>
  <c r="O2013" i="1"/>
  <c r="Q2012" i="1"/>
  <c r="Q2011" i="1"/>
  <c r="O2011" i="1"/>
  <c r="Q2010" i="1"/>
  <c r="O2010" i="1"/>
  <c r="Q2009" i="1"/>
  <c r="O2009" i="1"/>
  <c r="Q2008" i="1"/>
  <c r="Q2007" i="1"/>
  <c r="Q2006" i="1"/>
  <c r="Q2005" i="1"/>
  <c r="Q2004" i="1"/>
  <c r="O2004" i="1"/>
  <c r="Q2003" i="1"/>
  <c r="Q2002" i="1"/>
  <c r="Q2001" i="1"/>
  <c r="O2001" i="1"/>
  <c r="Q2000" i="1"/>
  <c r="O2000" i="1"/>
  <c r="O1999" i="1"/>
  <c r="Q1998" i="1"/>
  <c r="Q1997" i="1"/>
  <c r="Q1996" i="1"/>
  <c r="Q1995" i="1"/>
  <c r="O1995" i="1"/>
  <c r="Q1994" i="1"/>
  <c r="Q1993" i="1"/>
  <c r="O1993" i="1"/>
  <c r="Q1992" i="1"/>
  <c r="Q1991" i="1"/>
  <c r="O1991" i="1"/>
  <c r="Q1990" i="1"/>
  <c r="Q1989" i="1"/>
  <c r="Q1988" i="1"/>
  <c r="O1988" i="1"/>
  <c r="Q1987" i="1"/>
  <c r="O1987" i="1"/>
  <c r="Q1986" i="1"/>
  <c r="O1986" i="1"/>
  <c r="Q1985" i="1"/>
  <c r="O1985" i="1"/>
  <c r="Q1984" i="1"/>
  <c r="O1984" i="1"/>
  <c r="Q1938" i="1"/>
  <c r="O1938" i="1"/>
  <c r="Q1937" i="1"/>
  <c r="O1937" i="1"/>
  <c r="Q1936" i="1"/>
  <c r="O1936" i="1"/>
  <c r="Q1935" i="1"/>
  <c r="Q1934" i="1"/>
  <c r="O1934" i="1"/>
  <c r="Q1933" i="1"/>
  <c r="O1933" i="1"/>
  <c r="Q1932" i="1"/>
  <c r="Q1931" i="1"/>
  <c r="Q1930" i="1"/>
  <c r="O1930" i="1"/>
  <c r="Q1929" i="1"/>
  <c r="O1929" i="1"/>
  <c r="Q1928" i="1"/>
  <c r="Q1927" i="1"/>
  <c r="O1927" i="1"/>
  <c r="Q1926" i="1"/>
  <c r="O1926" i="1"/>
  <c r="Q1925" i="1"/>
  <c r="O1925" i="1"/>
  <c r="Q1924" i="1"/>
  <c r="Q1923" i="1"/>
  <c r="O1923" i="1"/>
  <c r="Q1922" i="1"/>
  <c r="O1922" i="1"/>
  <c r="Q1921" i="1"/>
  <c r="O1921" i="1"/>
  <c r="Q1920" i="1"/>
  <c r="O1920" i="1"/>
  <c r="Q1919" i="1"/>
  <c r="O1919" i="1"/>
  <c r="Q1918" i="1"/>
  <c r="O1918" i="1"/>
  <c r="Q1917" i="1"/>
  <c r="Q1916" i="1"/>
  <c r="O1916" i="1"/>
  <c r="Q1915" i="1"/>
  <c r="Q1914" i="1"/>
  <c r="Q1913" i="1"/>
  <c r="Q1912" i="1"/>
  <c r="Q1911" i="1"/>
  <c r="O1911" i="1"/>
  <c r="Q1910" i="1"/>
  <c r="O1910" i="1"/>
  <c r="Q1909" i="1"/>
  <c r="Q1908" i="1"/>
  <c r="Q1907" i="1"/>
  <c r="Q1906" i="1"/>
  <c r="O1906" i="1"/>
  <c r="Q1905" i="1"/>
  <c r="O1905" i="1"/>
  <c r="Q1904" i="1"/>
  <c r="O1904" i="1"/>
  <c r="Q1903" i="1"/>
  <c r="Q1902" i="1"/>
  <c r="Q1901" i="1"/>
  <c r="O1901" i="1"/>
  <c r="Q1900" i="1"/>
  <c r="O1900" i="1"/>
  <c r="Q1899" i="1"/>
  <c r="O1899" i="1"/>
  <c r="Q1898" i="1"/>
  <c r="Q1897" i="1"/>
  <c r="O1897" i="1"/>
  <c r="Q1896" i="1"/>
  <c r="Q1895" i="1"/>
  <c r="Q1894" i="1"/>
  <c r="Q1893" i="1"/>
  <c r="Q1892" i="1"/>
  <c r="O1892" i="1"/>
  <c r="Q1891" i="1"/>
  <c r="Q1890" i="1"/>
  <c r="Q1889" i="1"/>
  <c r="Q1888" i="1"/>
  <c r="Q1887" i="1"/>
  <c r="Q1886" i="1"/>
  <c r="Q1885" i="1"/>
  <c r="O1885" i="1"/>
  <c r="Q1884" i="1"/>
  <c r="O1884" i="1"/>
  <c r="Q1883" i="1"/>
  <c r="Q1882" i="1"/>
  <c r="Q1881" i="1"/>
  <c r="O1881" i="1"/>
  <c r="Q1880" i="1"/>
  <c r="O1880" i="1"/>
  <c r="Q1879" i="1"/>
  <c r="O1879" i="1"/>
  <c r="Q1878" i="1"/>
  <c r="Q1877" i="1"/>
  <c r="Q1876" i="1"/>
  <c r="O1876" i="1"/>
  <c r="Q1875" i="1"/>
  <c r="O1875" i="1"/>
  <c r="Q1874" i="1"/>
  <c r="Q1873" i="1"/>
  <c r="Q1872" i="1"/>
  <c r="Q1870" i="1"/>
  <c r="Q1869" i="1"/>
  <c r="O1869" i="1"/>
  <c r="Q1868" i="1"/>
  <c r="Q1867" i="1"/>
  <c r="O1867" i="1"/>
  <c r="Q1866" i="1"/>
  <c r="O1866" i="1"/>
  <c r="Q1865" i="1"/>
  <c r="O1865" i="1"/>
  <c r="Q1864" i="1"/>
  <c r="Q1863" i="1"/>
  <c r="Q1862" i="1"/>
  <c r="O1862" i="1"/>
  <c r="Q1861" i="1"/>
  <c r="O1860" i="1"/>
  <c r="Q1859" i="1"/>
  <c r="O1859" i="1"/>
  <c r="Q1858" i="1"/>
  <c r="Q1857" i="1"/>
  <c r="Q1856" i="1"/>
  <c r="Q1855" i="1"/>
  <c r="Q1854" i="1"/>
  <c r="Q1853" i="1"/>
  <c r="Q1852" i="1"/>
  <c r="Q1851" i="1"/>
  <c r="Q1850" i="1"/>
  <c r="Q1849" i="1"/>
  <c r="Q1848" i="1"/>
  <c r="O1848" i="1"/>
  <c r="Q1847" i="1"/>
  <c r="O1847" i="1"/>
  <c r="Q1846" i="1"/>
  <c r="O1846" i="1"/>
  <c r="Q1845" i="1"/>
  <c r="O1845" i="1"/>
  <c r="Q1844" i="1"/>
  <c r="O1844" i="1"/>
  <c r="Q1843" i="1"/>
  <c r="O1843" i="1"/>
  <c r="Q1842" i="1"/>
  <c r="O1842" i="1"/>
  <c r="Q1841" i="1"/>
  <c r="O1841" i="1"/>
  <c r="Q1840" i="1"/>
  <c r="Q1839" i="1"/>
  <c r="Q1838" i="1"/>
  <c r="O1838" i="1"/>
  <c r="Q1837" i="1"/>
  <c r="Q1836" i="1"/>
  <c r="O1836" i="1"/>
  <c r="Q1835" i="1"/>
  <c r="Q1834" i="1"/>
  <c r="O1834" i="1"/>
  <c r="Q1833" i="1"/>
  <c r="O1833" i="1"/>
  <c r="Q1832" i="1"/>
  <c r="O1832" i="1"/>
  <c r="Q1831" i="1"/>
  <c r="O1831" i="1"/>
  <c r="Q1830" i="1"/>
  <c r="Q1829" i="1"/>
  <c r="Q1828" i="1"/>
  <c r="Q1827" i="1"/>
  <c r="Q1826" i="1"/>
  <c r="Q1825" i="1"/>
  <c r="Q1824" i="1"/>
  <c r="Q1823" i="1"/>
  <c r="Q1822" i="1"/>
  <c r="O1822" i="1"/>
  <c r="Q1821" i="1"/>
  <c r="O1821" i="1"/>
  <c r="Q1820" i="1"/>
  <c r="Q1819" i="1"/>
  <c r="Q1818" i="1"/>
  <c r="O1818" i="1"/>
  <c r="Q1817" i="1"/>
  <c r="Q1816" i="1"/>
  <c r="Q1815" i="1"/>
  <c r="O1815" i="1"/>
  <c r="Q1814" i="1"/>
  <c r="O1814" i="1"/>
  <c r="Q1813" i="1"/>
  <c r="O1813" i="1"/>
  <c r="Q1812" i="1"/>
  <c r="Q1811" i="1"/>
  <c r="O1811" i="1"/>
  <c r="Q1810" i="1"/>
  <c r="O1810" i="1"/>
  <c r="Q1809" i="1"/>
  <c r="Q1808" i="1"/>
  <c r="O1808" i="1"/>
  <c r="Q1807" i="1"/>
  <c r="O1807" i="1"/>
  <c r="Q1806" i="1"/>
  <c r="Q1805" i="1"/>
  <c r="O1805" i="1"/>
  <c r="Q1804" i="1"/>
  <c r="Q1803" i="1"/>
  <c r="O1803" i="1"/>
  <c r="Q1802" i="1"/>
  <c r="O1802" i="1"/>
  <c r="Q1801" i="1"/>
  <c r="Q1800" i="1"/>
  <c r="Q1799" i="1"/>
  <c r="Q1798" i="1"/>
  <c r="O1798" i="1"/>
  <c r="Q1797" i="1"/>
  <c r="Q1796" i="1"/>
  <c r="O1796" i="1"/>
  <c r="Q1795" i="1"/>
  <c r="Q1794" i="1"/>
  <c r="O1794" i="1"/>
  <c r="Q1793" i="1"/>
  <c r="O1793" i="1"/>
  <c r="Q1792" i="1"/>
  <c r="Q1791" i="1"/>
  <c r="O1791" i="1"/>
  <c r="Q1790" i="1"/>
  <c r="Q1789" i="1"/>
  <c r="O1789" i="1"/>
  <c r="Q1788" i="1"/>
  <c r="Q1787" i="1"/>
  <c r="Q1786" i="1"/>
  <c r="O1786" i="1"/>
  <c r="Q1785" i="1"/>
  <c r="O1785" i="1"/>
  <c r="Q1784" i="1"/>
  <c r="O1784" i="1"/>
  <c r="Q1783" i="1"/>
  <c r="O1783" i="1"/>
  <c r="Q1782" i="1"/>
  <c r="Q1781" i="1"/>
  <c r="O1781" i="1"/>
  <c r="Q1780" i="1"/>
  <c r="O1780" i="1"/>
  <c r="Q1779" i="1"/>
  <c r="O1779" i="1"/>
  <c r="Q1778" i="1"/>
  <c r="O1778" i="1"/>
  <c r="Q1777" i="1"/>
  <c r="Q1776" i="1"/>
  <c r="Q1775" i="1"/>
  <c r="Q1774" i="1"/>
  <c r="Q1773" i="1"/>
  <c r="O1773" i="1"/>
  <c r="Q1772" i="1"/>
  <c r="Q1771" i="1"/>
  <c r="Q1770" i="1"/>
  <c r="Q1769" i="1"/>
  <c r="Q1768" i="1"/>
  <c r="Q1767" i="1"/>
  <c r="Q1766" i="1"/>
  <c r="O1766" i="1"/>
  <c r="R1765" i="1"/>
  <c r="P1765" i="1"/>
  <c r="Q1764" i="1"/>
  <c r="O1764" i="1"/>
  <c r="O1763" i="1"/>
  <c r="Q1762" i="1"/>
  <c r="Q1761" i="1"/>
  <c r="Q1760" i="1"/>
  <c r="Q1759" i="1"/>
  <c r="Q1758" i="1"/>
  <c r="Q1757" i="1"/>
  <c r="O1757" i="1"/>
  <c r="Q1756" i="1"/>
  <c r="O1756" i="1"/>
  <c r="Q1755" i="1"/>
  <c r="Q1754" i="1"/>
  <c r="Q1753" i="1"/>
  <c r="Q1752" i="1"/>
  <c r="Q1751" i="1"/>
  <c r="Q1750" i="1"/>
  <c r="Q1749" i="1"/>
  <c r="Q1748" i="1"/>
  <c r="O1748" i="1"/>
  <c r="Q1747" i="1"/>
  <c r="Q1746" i="1"/>
  <c r="O1746" i="1"/>
  <c r="Q1745" i="1"/>
  <c r="O1745" i="1"/>
  <c r="Q1744" i="1"/>
  <c r="Q1743" i="1"/>
  <c r="Q1742" i="1"/>
  <c r="Q1741" i="1"/>
  <c r="Q1740" i="1"/>
  <c r="O1740" i="1"/>
  <c r="Q1739" i="1"/>
  <c r="Q1738" i="1"/>
  <c r="O1738" i="1"/>
  <c r="Q1737" i="1"/>
  <c r="O1737" i="1"/>
  <c r="Q1736" i="1"/>
  <c r="O1736" i="1"/>
  <c r="Q1735" i="1"/>
  <c r="Q1734" i="1"/>
  <c r="Q1733" i="1"/>
  <c r="O1733" i="1"/>
  <c r="Q1732" i="1"/>
  <c r="O1732" i="1"/>
  <c r="Q1731" i="1"/>
  <c r="O1731" i="1"/>
  <c r="Q1729" i="1"/>
  <c r="Q1728" i="1"/>
  <c r="O1728" i="1"/>
  <c r="Q1727" i="1"/>
  <c r="R1726" i="1"/>
  <c r="P1726" i="1"/>
  <c r="Q1725" i="1"/>
  <c r="O1725" i="1"/>
  <c r="Q1724" i="1"/>
  <c r="O1724" i="1"/>
  <c r="Q1723" i="1"/>
  <c r="O1723" i="1"/>
  <c r="Q1722" i="1"/>
  <c r="Q1721" i="1"/>
  <c r="O1721" i="1"/>
  <c r="Q1720" i="1"/>
  <c r="O1720" i="1"/>
  <c r="Q1719" i="1"/>
  <c r="Q1718" i="1"/>
  <c r="Q1717" i="1"/>
  <c r="Q1716" i="1"/>
  <c r="Q1715" i="1"/>
  <c r="Q1714" i="1"/>
  <c r="Q1713" i="1"/>
  <c r="Q1712" i="1"/>
  <c r="O1712" i="1"/>
  <c r="Q1711" i="1"/>
  <c r="O1711" i="1"/>
  <c r="Q1710" i="1"/>
  <c r="O1710" i="1"/>
  <c r="Q1709" i="1"/>
  <c r="O1709" i="1"/>
  <c r="Q1708" i="1"/>
  <c r="Q1707" i="1"/>
  <c r="Q1706" i="1"/>
  <c r="Q1705" i="1"/>
  <c r="O1705" i="1"/>
  <c r="Q1704" i="1"/>
  <c r="Q1702" i="1"/>
  <c r="O1702" i="1"/>
  <c r="Q1701" i="1"/>
  <c r="Q1700" i="1"/>
  <c r="O1700" i="1"/>
  <c r="Q1699" i="1"/>
  <c r="O1699" i="1"/>
  <c r="Q1698" i="1"/>
  <c r="Q1697" i="1"/>
  <c r="O1697" i="1"/>
  <c r="Q1696" i="1"/>
  <c r="Q1695" i="1"/>
  <c r="Q1694" i="1"/>
  <c r="O1694" i="1"/>
  <c r="Q1693" i="1"/>
  <c r="O1693" i="1"/>
  <c r="Q1692" i="1"/>
  <c r="Q1691" i="1"/>
  <c r="Q1690" i="1"/>
  <c r="Q1689" i="1"/>
  <c r="Q1688" i="1"/>
  <c r="Q1687" i="1"/>
  <c r="O1687" i="1"/>
  <c r="Q1686" i="1"/>
  <c r="Q1685" i="1"/>
  <c r="Q1684" i="1"/>
  <c r="R1683" i="1"/>
  <c r="P1683" i="1"/>
  <c r="Q1682" i="1"/>
  <c r="Q1681" i="1"/>
  <c r="Q1680" i="1"/>
  <c r="O1680" i="1"/>
  <c r="Q1679" i="1"/>
  <c r="Q1678" i="1"/>
  <c r="O1678" i="1"/>
  <c r="Q1677" i="1"/>
  <c r="Q1676" i="1"/>
  <c r="Q1675" i="1"/>
  <c r="O1675" i="1"/>
  <c r="Q1674" i="1"/>
  <c r="O1674" i="1"/>
  <c r="Q1673" i="1"/>
  <c r="O1673" i="1"/>
  <c r="Q1672" i="1"/>
  <c r="Q1671" i="1"/>
  <c r="O1671" i="1"/>
  <c r="Q1670" i="1"/>
  <c r="O1670" i="1"/>
  <c r="Q1669" i="1"/>
  <c r="O1669" i="1"/>
  <c r="Q1668" i="1"/>
  <c r="Q1667" i="1"/>
  <c r="O1667" i="1"/>
  <c r="Q1664" i="1"/>
  <c r="O1664" i="1"/>
  <c r="Q1663" i="1"/>
  <c r="Q1662" i="1"/>
  <c r="Q1661" i="1"/>
  <c r="O1661" i="1"/>
  <c r="Q1660" i="1"/>
  <c r="O1660" i="1"/>
  <c r="Q1659" i="1"/>
  <c r="O1659" i="1"/>
  <c r="Q1658" i="1"/>
  <c r="Q1657" i="1"/>
  <c r="O1657" i="1"/>
  <c r="Q1656" i="1"/>
  <c r="O1656" i="1"/>
  <c r="Q1655" i="1"/>
  <c r="O1655" i="1"/>
  <c r="Q1654" i="1"/>
  <c r="O1654" i="1"/>
  <c r="Q1653" i="1"/>
  <c r="Q1652" i="1"/>
  <c r="Q1651" i="1"/>
  <c r="Q1650" i="1"/>
  <c r="Q1649" i="1"/>
  <c r="Q1648" i="1"/>
  <c r="Q1647" i="1"/>
  <c r="O1647" i="1"/>
  <c r="Q1646" i="1"/>
  <c r="O1646" i="1"/>
  <c r="Q1645" i="1"/>
  <c r="O1645" i="1"/>
  <c r="Q1644" i="1"/>
  <c r="O1644" i="1"/>
  <c r="Q1643" i="1"/>
  <c r="Q1642" i="1"/>
  <c r="O1642" i="1"/>
  <c r="Q1641" i="1"/>
  <c r="O1641" i="1"/>
  <c r="Q1640" i="1"/>
  <c r="O1640" i="1"/>
  <c r="Q1639" i="1"/>
  <c r="Q1638" i="1"/>
  <c r="O1638" i="1"/>
  <c r="Q1637" i="1"/>
  <c r="O1637" i="1"/>
  <c r="Q1636" i="1"/>
  <c r="O1636" i="1"/>
  <c r="R1635" i="1"/>
  <c r="P1635" i="1"/>
  <c r="Q1634" i="1"/>
  <c r="Q1633" i="1"/>
  <c r="Q1632" i="1"/>
  <c r="O1632" i="1"/>
  <c r="Q1631" i="1"/>
  <c r="Q1630" i="1"/>
  <c r="O1630" i="1"/>
  <c r="Q1629" i="1"/>
  <c r="Q1628" i="1"/>
  <c r="O1628" i="1"/>
  <c r="Q1627" i="1"/>
  <c r="Q1626" i="1"/>
  <c r="O1626" i="1"/>
  <c r="Q1625" i="1"/>
  <c r="O1625" i="1"/>
  <c r="Q1624" i="1"/>
  <c r="O1624" i="1"/>
  <c r="Q1623" i="1"/>
  <c r="Q1622" i="1"/>
  <c r="Q1621" i="1"/>
  <c r="Q1620" i="1"/>
  <c r="O1620" i="1"/>
  <c r="Q1619" i="1"/>
  <c r="O1619" i="1"/>
  <c r="Q1618" i="1"/>
  <c r="O1618" i="1"/>
  <c r="Q1617" i="1"/>
  <c r="Q1616" i="1"/>
  <c r="Q1615" i="1"/>
  <c r="Q1614" i="1"/>
  <c r="O1614" i="1"/>
  <c r="Q1613" i="1"/>
  <c r="O1613" i="1"/>
  <c r="Q1612" i="1"/>
  <c r="O1612" i="1"/>
  <c r="Q1611" i="1"/>
  <c r="Q1610" i="1"/>
  <c r="Q1609" i="1"/>
  <c r="Q1608" i="1"/>
  <c r="O1608" i="1"/>
  <c r="Q1607" i="1"/>
  <c r="Q1606" i="1"/>
  <c r="Q1605" i="1"/>
  <c r="O1605" i="1"/>
  <c r="Q1604" i="1"/>
  <c r="O1604" i="1"/>
  <c r="Q1603" i="1"/>
  <c r="Q1602" i="1"/>
  <c r="Q1601" i="1"/>
  <c r="O1601" i="1"/>
  <c r="Q1600" i="1"/>
  <c r="Q1599" i="1"/>
  <c r="Q1598" i="1"/>
  <c r="O1598" i="1"/>
  <c r="Q1597" i="1"/>
  <c r="Q1596" i="1"/>
  <c r="O1596" i="1"/>
  <c r="Q1595" i="1"/>
  <c r="O1595" i="1"/>
  <c r="Q1594" i="1"/>
  <c r="O1594" i="1"/>
  <c r="Q1593" i="1"/>
  <c r="O1593" i="1"/>
  <c r="Q1592" i="1"/>
  <c r="O1592" i="1"/>
  <c r="Q1591" i="1"/>
  <c r="O1591" i="1"/>
  <c r="Q1590" i="1"/>
  <c r="O1590" i="1"/>
  <c r="Q1589" i="1"/>
  <c r="Q1588" i="1"/>
  <c r="Q1587" i="1"/>
  <c r="Q1586" i="1"/>
  <c r="Q1585" i="1"/>
  <c r="Q1584" i="1"/>
  <c r="R1583" i="1"/>
  <c r="P1583" i="1"/>
  <c r="Q1582" i="1"/>
  <c r="O1582" i="1"/>
  <c r="Q1581" i="1"/>
  <c r="O1581" i="1"/>
  <c r="Q1580" i="1"/>
  <c r="O1580" i="1"/>
  <c r="Q1579" i="1"/>
  <c r="O1579" i="1"/>
  <c r="Q1578" i="1"/>
  <c r="Q1577" i="1"/>
  <c r="O1577" i="1"/>
  <c r="Q1576" i="1"/>
  <c r="Q1575" i="1"/>
  <c r="O1575" i="1"/>
  <c r="Q1574" i="1"/>
  <c r="O1574" i="1"/>
  <c r="Q1573" i="1"/>
  <c r="O1573" i="1"/>
  <c r="Q1572" i="1"/>
  <c r="Q1571" i="1"/>
  <c r="Q1570" i="1"/>
  <c r="Q1569" i="1"/>
  <c r="Q1568" i="1"/>
  <c r="O1568" i="1"/>
  <c r="Q1567" i="1"/>
  <c r="O1567" i="1"/>
  <c r="Q1566" i="1"/>
  <c r="O1566" i="1"/>
  <c r="Q1565" i="1"/>
  <c r="Q1564" i="1"/>
  <c r="O1564" i="1"/>
  <c r="Q1563" i="1"/>
  <c r="Q1562" i="1"/>
  <c r="Q1561" i="1"/>
  <c r="Q1560" i="1"/>
  <c r="Q1559" i="1"/>
  <c r="O1559" i="1"/>
  <c r="Q1558" i="1"/>
  <c r="Q1557" i="1"/>
  <c r="O1557" i="1"/>
  <c r="Q1556" i="1"/>
  <c r="O1556" i="1"/>
  <c r="Q1555" i="1"/>
  <c r="Q1554" i="1"/>
  <c r="Q1553" i="1"/>
  <c r="Q1552" i="1"/>
  <c r="Q1551" i="1"/>
  <c r="O1551" i="1"/>
  <c r="Q1550" i="1"/>
  <c r="O1550" i="1"/>
  <c r="Q1549" i="1"/>
  <c r="O1549" i="1"/>
  <c r="Q1548" i="1"/>
  <c r="Q1547" i="1"/>
  <c r="Q1546" i="1"/>
  <c r="Q1545" i="1"/>
  <c r="Q1544" i="1"/>
  <c r="R1543" i="1"/>
  <c r="P1543" i="1"/>
  <c r="Q1542" i="1"/>
  <c r="O1542" i="1"/>
  <c r="Q1541" i="1"/>
  <c r="O1541" i="1"/>
  <c r="Q1540" i="1"/>
  <c r="Q1539" i="1"/>
  <c r="Q1538" i="1"/>
  <c r="O1538" i="1"/>
  <c r="Q1537" i="1"/>
  <c r="Q1536" i="1"/>
  <c r="Q1535" i="1"/>
  <c r="O1535" i="1"/>
  <c r="Q1534" i="1"/>
  <c r="Q1533" i="1"/>
  <c r="O1533" i="1"/>
  <c r="Q1532" i="1"/>
  <c r="O1532" i="1"/>
  <c r="Q1531" i="1"/>
  <c r="O1531" i="1"/>
  <c r="Q1530" i="1"/>
  <c r="Q1529" i="1"/>
  <c r="O1529" i="1"/>
  <c r="Q1528" i="1"/>
  <c r="O1528" i="1"/>
  <c r="R1527" i="1"/>
  <c r="P1527" i="1"/>
  <c r="Q1526" i="1"/>
  <c r="Q1525" i="1"/>
  <c r="O1525" i="1"/>
  <c r="Q1524" i="1"/>
  <c r="O1524" i="1"/>
  <c r="Q1523" i="1"/>
  <c r="F1523" i="1"/>
  <c r="Q1522" i="1"/>
  <c r="Q1521" i="1"/>
  <c r="O1521" i="1"/>
  <c r="Q1520" i="1"/>
  <c r="O1520" i="1"/>
  <c r="Q1519" i="1"/>
  <c r="O1519" i="1"/>
  <c r="Q1518" i="1"/>
  <c r="O1518" i="1"/>
  <c r="Q1517" i="1"/>
  <c r="O1517" i="1"/>
  <c r="Q1516" i="1"/>
  <c r="O1516" i="1"/>
  <c r="Q1515" i="1"/>
  <c r="O1515" i="1"/>
  <c r="Q1514" i="1"/>
  <c r="Q1513" i="1"/>
  <c r="Q1512" i="1"/>
  <c r="Q1511" i="1"/>
  <c r="Q1510" i="1"/>
  <c r="Q1509" i="1"/>
  <c r="O1509" i="1"/>
  <c r="Q1508" i="1"/>
  <c r="O1508" i="1"/>
  <c r="Q1507" i="1"/>
  <c r="Q1506" i="1"/>
  <c r="Q1505" i="1"/>
  <c r="O1505" i="1"/>
  <c r="Q1504" i="1"/>
  <c r="O1504" i="1"/>
  <c r="Q1503" i="1"/>
  <c r="O1503" i="1"/>
  <c r="Q1502" i="1"/>
  <c r="Q1501" i="1"/>
  <c r="Q1500" i="1"/>
  <c r="Q1499" i="1"/>
  <c r="O1499" i="1"/>
  <c r="Q1498" i="1"/>
  <c r="O1498" i="1"/>
  <c r="Q1497" i="1"/>
  <c r="O1497" i="1"/>
  <c r="Q1496" i="1"/>
  <c r="O1496" i="1"/>
  <c r="Q1495" i="1"/>
  <c r="O1495" i="1"/>
  <c r="Q1494" i="1"/>
  <c r="R1493" i="1"/>
  <c r="P1493" i="1"/>
  <c r="Q1492" i="1"/>
  <c r="Q1491" i="1"/>
  <c r="O1491" i="1"/>
  <c r="Q1490" i="1"/>
  <c r="Q1489" i="1"/>
  <c r="Q1488" i="1"/>
  <c r="Q1487" i="1"/>
  <c r="Q1486" i="1"/>
  <c r="O1486" i="1"/>
  <c r="Q1485" i="1"/>
  <c r="Q1484" i="1"/>
  <c r="Q1483" i="1"/>
  <c r="Q1482" i="1"/>
  <c r="Q1481" i="1"/>
  <c r="O1481" i="1"/>
  <c r="Q1480" i="1"/>
  <c r="O1480" i="1"/>
  <c r="Q1479" i="1"/>
  <c r="Q1478" i="1"/>
  <c r="Q1477" i="1"/>
  <c r="Q1476" i="1"/>
  <c r="Q1475" i="1"/>
  <c r="O1475" i="1"/>
  <c r="Q1474" i="1"/>
  <c r="F1474" i="1"/>
  <c r="Q1473" i="1"/>
  <c r="Q1472" i="1"/>
  <c r="O1472" i="1"/>
  <c r="Q1471" i="1"/>
  <c r="O1471" i="1"/>
  <c r="Q1470" i="1"/>
  <c r="O1470" i="1"/>
  <c r="Q1469" i="1"/>
  <c r="Q1468" i="1"/>
  <c r="Q1467" i="1"/>
  <c r="O1467" i="1"/>
  <c r="Q1466" i="1"/>
  <c r="Q1465" i="1"/>
  <c r="Q1464" i="1"/>
  <c r="O1464" i="1"/>
  <c r="Q1463" i="1"/>
  <c r="O1463" i="1"/>
  <c r="Q1462" i="1"/>
  <c r="O1462" i="1"/>
  <c r="Q1461" i="1"/>
  <c r="Q1460" i="1"/>
  <c r="O1460" i="1"/>
  <c r="Q1459" i="1"/>
  <c r="O1459" i="1"/>
  <c r="Q1458" i="1"/>
  <c r="Q1457" i="1"/>
  <c r="Q1456" i="1"/>
  <c r="Q1455" i="1"/>
  <c r="Q1454" i="1"/>
  <c r="O1454" i="1"/>
  <c r="Q1453" i="1"/>
  <c r="Q1452" i="1"/>
  <c r="Q1451" i="1"/>
  <c r="O1451" i="1"/>
  <c r="Q1450" i="1"/>
  <c r="Q1449" i="1"/>
  <c r="Q1448" i="1"/>
  <c r="O1448" i="1"/>
  <c r="Q1447" i="1"/>
  <c r="Q1446" i="1"/>
  <c r="Q1445" i="1"/>
  <c r="O1445" i="1"/>
  <c r="R1444" i="1"/>
  <c r="P1444" i="1"/>
  <c r="Q1443" i="1"/>
  <c r="Q1442" i="1"/>
  <c r="Q1441" i="1"/>
  <c r="Q1440" i="1"/>
  <c r="Q1439" i="1"/>
  <c r="Q1438" i="1"/>
  <c r="Q1437" i="1"/>
  <c r="O1437" i="1"/>
  <c r="Q1436" i="1"/>
  <c r="Q1435" i="1"/>
  <c r="O1435" i="1"/>
  <c r="Q1434" i="1"/>
  <c r="O1434" i="1"/>
  <c r="Q1433" i="1"/>
  <c r="Q1432" i="1"/>
  <c r="Q1431" i="1"/>
  <c r="O1431" i="1"/>
  <c r="Q1430" i="1"/>
  <c r="O1430" i="1"/>
  <c r="Q1429" i="1"/>
  <c r="O1429" i="1"/>
  <c r="Q1428" i="1"/>
  <c r="Q1427" i="1"/>
  <c r="Q1426" i="1"/>
  <c r="Q1425" i="1"/>
  <c r="O1425" i="1"/>
  <c r="Q1424" i="1"/>
  <c r="Q1423" i="1"/>
  <c r="Q1422" i="1"/>
  <c r="O1422" i="1"/>
  <c r="Q1421" i="1"/>
  <c r="O1421" i="1"/>
  <c r="Q1420" i="1"/>
  <c r="O1420" i="1"/>
  <c r="Q1419" i="1"/>
  <c r="Q1418" i="1"/>
  <c r="O1418" i="1"/>
  <c r="Q1417" i="1"/>
  <c r="O1417" i="1"/>
  <c r="Q1416" i="1"/>
  <c r="O1416" i="1"/>
  <c r="Q1415" i="1"/>
  <c r="Q1414" i="1"/>
  <c r="O1414" i="1"/>
  <c r="Q1413" i="1"/>
  <c r="Q1412" i="1"/>
  <c r="O1412" i="1"/>
  <c r="Q1411" i="1"/>
  <c r="O1411" i="1"/>
  <c r="Q1410" i="1"/>
  <c r="Q1409" i="1"/>
  <c r="O1409" i="1"/>
  <c r="Q1408" i="1"/>
  <c r="O1408" i="1"/>
  <c r="Q1407" i="1"/>
  <c r="Q1406" i="1"/>
  <c r="Q1405" i="1"/>
  <c r="O1405" i="1"/>
  <c r="Q1404" i="1"/>
  <c r="O1404" i="1"/>
  <c r="Q1403" i="1"/>
  <c r="O1403" i="1"/>
  <c r="Q1402" i="1"/>
  <c r="Q1401" i="1"/>
  <c r="O1401" i="1"/>
  <c r="Q1400" i="1"/>
  <c r="Q1399" i="1"/>
  <c r="Q1398" i="1"/>
  <c r="Q1397" i="1"/>
  <c r="O1397" i="1"/>
  <c r="Q1396" i="1"/>
  <c r="O1396" i="1"/>
  <c r="Q1395" i="1"/>
  <c r="Q1394" i="1"/>
  <c r="Q1393" i="1"/>
  <c r="O1393" i="1"/>
  <c r="Q1392" i="1"/>
  <c r="O1392" i="1"/>
  <c r="R1391" i="1"/>
  <c r="P1391" i="1"/>
  <c r="Q1390" i="1"/>
  <c r="Q1389" i="1"/>
  <c r="Q1388" i="1"/>
  <c r="O1388" i="1"/>
  <c r="Q1387" i="1"/>
  <c r="O1387" i="1"/>
  <c r="Q1386" i="1"/>
  <c r="Q1385" i="1"/>
  <c r="Q1384" i="1"/>
  <c r="Q1383" i="1"/>
  <c r="O1383" i="1"/>
  <c r="R1382" i="1"/>
  <c r="P1382" i="1"/>
  <c r="Q1381" i="1"/>
  <c r="Q1380" i="1"/>
  <c r="Q1379" i="1"/>
  <c r="O1379" i="1"/>
  <c r="Q1378" i="1"/>
  <c r="Q1377" i="1"/>
  <c r="O1377" i="1"/>
  <c r="Q1376" i="1"/>
  <c r="O1376" i="1"/>
  <c r="Q1375" i="1"/>
  <c r="O1375" i="1"/>
  <c r="Q1374" i="1"/>
  <c r="O1374" i="1"/>
  <c r="Q1373" i="1"/>
  <c r="Q1372" i="1"/>
  <c r="O1372" i="1"/>
  <c r="Q1371" i="1"/>
  <c r="O1371" i="1"/>
  <c r="Q1370" i="1"/>
  <c r="O1370" i="1"/>
  <c r="Q1369" i="1"/>
  <c r="Q1368" i="1"/>
  <c r="Q1367" i="1"/>
  <c r="O1367" i="1"/>
  <c r="Q1366" i="1"/>
  <c r="O1366" i="1"/>
  <c r="Q1365" i="1"/>
  <c r="O1365" i="1"/>
  <c r="Q1364" i="1"/>
  <c r="O1364" i="1"/>
  <c r="Q1363" i="1"/>
  <c r="Q1362" i="1"/>
  <c r="O1362" i="1"/>
  <c r="Q1361" i="1"/>
  <c r="O1361" i="1"/>
  <c r="Q1360" i="1"/>
  <c r="O1360" i="1"/>
  <c r="Q1359" i="1"/>
  <c r="O1359" i="1"/>
  <c r="Q1358" i="1"/>
  <c r="O1358" i="1"/>
  <c r="Q1357" i="1"/>
  <c r="Q1356" i="1"/>
  <c r="O1356" i="1"/>
  <c r="Q1355" i="1"/>
  <c r="Q1354" i="1"/>
  <c r="Q1353" i="1"/>
  <c r="O1353" i="1"/>
  <c r="Q1352" i="1"/>
  <c r="O1352" i="1"/>
  <c r="Q1351" i="1"/>
  <c r="O1351" i="1"/>
  <c r="R1350" i="1"/>
  <c r="P1350" i="1"/>
  <c r="Q1349" i="1"/>
  <c r="O1349" i="1"/>
  <c r="Q1348" i="1"/>
  <c r="Q1347" i="1"/>
  <c r="F1347" i="1"/>
  <c r="Q1346" i="1"/>
  <c r="O1346" i="1"/>
  <c r="Q1345" i="1"/>
  <c r="Q1344" i="1"/>
  <c r="O1344" i="1"/>
  <c r="Q1343" i="1"/>
  <c r="O1343" i="1"/>
  <c r="Q1342" i="1"/>
  <c r="O1342" i="1"/>
  <c r="Q1341" i="1"/>
  <c r="O1341" i="1"/>
  <c r="Q1340" i="1"/>
  <c r="Q1339" i="1"/>
  <c r="Q1338" i="1"/>
  <c r="O1338" i="1"/>
  <c r="Q1337" i="1"/>
  <c r="Q1336" i="1"/>
  <c r="O1336" i="1"/>
  <c r="Q1335" i="1"/>
  <c r="Q1334" i="1"/>
  <c r="Q1333" i="1"/>
  <c r="Q1332" i="1"/>
  <c r="Q1331" i="1"/>
  <c r="O1331" i="1"/>
  <c r="Q1330" i="1"/>
  <c r="Q1329" i="1"/>
  <c r="O1329" i="1"/>
  <c r="Q1328" i="1"/>
  <c r="Q1327" i="1"/>
  <c r="Q1326" i="1"/>
  <c r="Q1325" i="1"/>
  <c r="O1325" i="1"/>
  <c r="Q1324" i="1"/>
  <c r="Q1323" i="1"/>
  <c r="Q1322" i="1"/>
  <c r="Q1321" i="1"/>
  <c r="O1321" i="1"/>
  <c r="Q1320" i="1"/>
  <c r="Q1319" i="1"/>
  <c r="Q1318" i="1"/>
  <c r="Q1317" i="1"/>
  <c r="Q1316" i="1"/>
  <c r="O1316" i="1"/>
  <c r="Q1315" i="1"/>
  <c r="Q1314" i="1"/>
  <c r="Q1313" i="1"/>
  <c r="O1313" i="1"/>
  <c r="Q1312" i="1"/>
  <c r="Q1311" i="1"/>
  <c r="O1311" i="1"/>
  <c r="Q1310" i="1"/>
  <c r="O1310" i="1"/>
  <c r="Q1309" i="1"/>
  <c r="Q1308" i="1"/>
  <c r="O1308" i="1"/>
  <c r="Q1307" i="1"/>
  <c r="Q1306" i="1"/>
  <c r="Q1305" i="1"/>
  <c r="Q1304" i="1"/>
  <c r="O1304" i="1"/>
  <c r="Q1303" i="1"/>
  <c r="O1303" i="1"/>
  <c r="Q1302" i="1"/>
  <c r="O1302" i="1"/>
  <c r="Q1301" i="1"/>
  <c r="Q1300" i="1"/>
  <c r="Q1299" i="1"/>
  <c r="O1299" i="1"/>
  <c r="Q1298" i="1"/>
  <c r="Q1297" i="1"/>
  <c r="Q1296" i="1"/>
  <c r="Q1295" i="1"/>
  <c r="Q1294" i="1"/>
  <c r="Q1293" i="1"/>
  <c r="R1292" i="1"/>
  <c r="P1292" i="1"/>
  <c r="Q1291" i="1"/>
  <c r="O1291" i="1"/>
  <c r="Q1290" i="1"/>
  <c r="Q1289" i="1"/>
  <c r="Q1288" i="1"/>
  <c r="O1288" i="1"/>
  <c r="Q1287" i="1"/>
  <c r="O1287" i="1"/>
  <c r="Q1286" i="1"/>
  <c r="Q1285" i="1"/>
  <c r="Q1284" i="1"/>
  <c r="O1284" i="1"/>
  <c r="Q1283" i="1"/>
  <c r="Q1282" i="1"/>
  <c r="Q1281" i="1"/>
  <c r="Q1280" i="1"/>
  <c r="O1280" i="1"/>
  <c r="Q1279" i="1"/>
  <c r="O1279" i="1"/>
  <c r="Q1278" i="1"/>
  <c r="Q1277" i="1"/>
  <c r="Q1276" i="1"/>
  <c r="Q1275" i="1"/>
  <c r="Q1274" i="1"/>
  <c r="Q1273" i="1"/>
  <c r="Q1272" i="1"/>
  <c r="Q1271" i="1"/>
  <c r="O1271" i="1"/>
  <c r="Q1270" i="1"/>
  <c r="Q1269" i="1"/>
  <c r="Q1268" i="1"/>
  <c r="O1268" i="1"/>
  <c r="Q1267" i="1"/>
  <c r="Q1266" i="1"/>
  <c r="O1266" i="1"/>
  <c r="Q1265" i="1"/>
  <c r="O1265" i="1"/>
  <c r="Q1264" i="1"/>
  <c r="O1264" i="1"/>
  <c r="Q1263" i="1"/>
  <c r="Q1262" i="1"/>
  <c r="Q1261" i="1"/>
  <c r="O1261" i="1"/>
  <c r="Q1260" i="1"/>
  <c r="O1260" i="1"/>
  <c r="Q1259" i="1"/>
  <c r="Q1258" i="1"/>
  <c r="O1258" i="1"/>
  <c r="Q1257" i="1"/>
  <c r="Q1256" i="1"/>
  <c r="O1256" i="1"/>
  <c r="Q1255" i="1"/>
  <c r="Q1254" i="1"/>
  <c r="O1254" i="1"/>
  <c r="Q1253" i="1"/>
  <c r="O1253" i="1"/>
  <c r="Q1252" i="1"/>
  <c r="Q1251" i="1"/>
  <c r="O1251" i="1"/>
  <c r="Q1250" i="1"/>
  <c r="R1249" i="1"/>
  <c r="P1249" i="1"/>
  <c r="Q1248" i="1"/>
  <c r="Q1247" i="1"/>
  <c r="O1247" i="1"/>
  <c r="Q1246" i="1"/>
  <c r="Q1245" i="1"/>
  <c r="Q1244" i="1"/>
  <c r="Q1243" i="1"/>
  <c r="Q1242" i="1"/>
  <c r="Q1241" i="1"/>
  <c r="Q1240" i="1"/>
  <c r="O1240" i="1"/>
  <c r="Q1239" i="1"/>
  <c r="Q1238" i="1"/>
  <c r="O1238" i="1"/>
  <c r="Q1237" i="1"/>
  <c r="Q1236" i="1"/>
  <c r="Q1235" i="1"/>
  <c r="Q1234" i="1"/>
  <c r="Q1233" i="1"/>
  <c r="O1233" i="1"/>
  <c r="Q1232" i="1"/>
  <c r="Q1231" i="1"/>
  <c r="Q1230" i="1"/>
  <c r="O1230" i="1"/>
  <c r="Q1229" i="1"/>
  <c r="Q1228" i="1"/>
  <c r="O1228" i="1"/>
  <c r="Q1227" i="1"/>
  <c r="O1227" i="1"/>
  <c r="Q1226" i="1"/>
  <c r="O1226" i="1"/>
  <c r="Q1225" i="1"/>
  <c r="O1225" i="1"/>
  <c r="Q1224" i="1"/>
  <c r="O1224" i="1"/>
  <c r="Q1223" i="1"/>
  <c r="O1223" i="1"/>
  <c r="Q1222" i="1"/>
  <c r="R1221" i="1"/>
  <c r="Q1220" i="1"/>
  <c r="O1220" i="1"/>
  <c r="Q1219" i="1"/>
  <c r="Q1218" i="1"/>
  <c r="O1218" i="1"/>
  <c r="Q1217" i="1"/>
  <c r="Q1216" i="1"/>
  <c r="Q1215" i="1"/>
  <c r="Q1214" i="1"/>
  <c r="Q1213" i="1"/>
  <c r="Q1212" i="1"/>
  <c r="Q1211" i="1"/>
  <c r="Q1210" i="1"/>
  <c r="O1210" i="1"/>
  <c r="Q1209" i="1"/>
  <c r="O1209" i="1"/>
  <c r="Q1208" i="1"/>
  <c r="Q1207" i="1"/>
  <c r="O1207" i="1"/>
  <c r="Q1206" i="1"/>
  <c r="O1206" i="1"/>
  <c r="Q1205" i="1"/>
  <c r="Q1204" i="1"/>
  <c r="Q1203" i="1"/>
  <c r="Q1202" i="1"/>
  <c r="Q1201" i="1"/>
  <c r="M1201" i="1"/>
  <c r="C1201" i="1"/>
  <c r="A1201" i="1"/>
  <c r="Q1200" i="1"/>
  <c r="N1199" i="1"/>
  <c r="Q1199" i="1" s="1"/>
  <c r="M1199" i="1"/>
  <c r="C1199" i="1"/>
  <c r="A1199" i="1"/>
  <c r="Q1198" i="1"/>
  <c r="N1197" i="1"/>
  <c r="Q1197" i="1" s="1"/>
  <c r="M1197" i="1"/>
  <c r="C1197" i="1"/>
  <c r="A1197" i="1"/>
  <c r="Q1196" i="1"/>
  <c r="O1196" i="1"/>
  <c r="N1196" i="1"/>
  <c r="C1196" i="1"/>
  <c r="A1196" i="1"/>
  <c r="Q1195" i="1"/>
  <c r="Q1194" i="1"/>
  <c r="P1194" i="1"/>
  <c r="O1194" i="1" s="1"/>
  <c r="N1194" i="1"/>
  <c r="M1194" i="1"/>
  <c r="C1194" i="1"/>
  <c r="A1194" i="1"/>
  <c r="Q1193" i="1"/>
  <c r="M1193" i="1"/>
  <c r="C1193" i="1"/>
  <c r="A1193" i="1"/>
  <c r="Q1192" i="1"/>
  <c r="O1192" i="1"/>
  <c r="N1191" i="1"/>
  <c r="Q1191" i="1" s="1"/>
  <c r="M1191" i="1"/>
  <c r="C1191" i="1"/>
  <c r="A1191" i="1"/>
  <c r="Q1190" i="1"/>
  <c r="M1190" i="1"/>
  <c r="C1190" i="1"/>
  <c r="A1190" i="1"/>
  <c r="N1189" i="1"/>
  <c r="Q1189" i="1" s="1"/>
  <c r="M1189" i="1"/>
  <c r="C1189" i="1"/>
  <c r="A1189" i="1"/>
  <c r="Q1188" i="1"/>
  <c r="M1188" i="1"/>
  <c r="F1188" i="1"/>
  <c r="C1188" i="1"/>
  <c r="A1188" i="1"/>
  <c r="Q1187" i="1"/>
  <c r="M1187" i="1"/>
  <c r="C1187" i="1"/>
  <c r="A1187" i="1"/>
  <c r="Q1186" i="1"/>
  <c r="P1186" i="1"/>
  <c r="O1186" i="1"/>
  <c r="M1186" i="1"/>
  <c r="C1186" i="1"/>
  <c r="Q1185" i="1"/>
  <c r="Q1184" i="1"/>
  <c r="M1184" i="1"/>
  <c r="C1184" i="1"/>
  <c r="Q1183" i="1"/>
  <c r="M1183" i="1"/>
  <c r="C1183" i="1"/>
  <c r="Q1182" i="1"/>
  <c r="M1182" i="1"/>
  <c r="C1182" i="1"/>
  <c r="Q1181" i="1"/>
  <c r="Q1180" i="1"/>
  <c r="M1180" i="1"/>
  <c r="C1180" i="1"/>
  <c r="P1179" i="1"/>
  <c r="Q1179" i="1" s="1"/>
  <c r="M1179" i="1"/>
  <c r="C1179" i="1"/>
  <c r="Q1178" i="1"/>
  <c r="M1178" i="1"/>
  <c r="C1178" i="1"/>
  <c r="Q1177" i="1"/>
  <c r="M1177" i="1"/>
  <c r="C1177" i="1"/>
  <c r="Q1176" i="1"/>
  <c r="O1176" i="1"/>
  <c r="Q1175" i="1"/>
  <c r="M1175" i="1"/>
  <c r="C1175" i="1"/>
  <c r="Q1174" i="1"/>
  <c r="M1174" i="1"/>
  <c r="C1174" i="1"/>
  <c r="Q1173" i="1"/>
  <c r="P1173" i="1"/>
  <c r="M1173" i="1"/>
  <c r="F1173" i="1"/>
  <c r="C1173" i="1"/>
  <c r="Q1172" i="1"/>
  <c r="M1172" i="1"/>
  <c r="C1172" i="1"/>
  <c r="Q1171" i="1"/>
  <c r="Q1170" i="1"/>
  <c r="M1170" i="1"/>
  <c r="C1170" i="1"/>
  <c r="Q1169" i="1"/>
  <c r="M1169" i="1"/>
  <c r="C1169" i="1"/>
  <c r="Q1168" i="1"/>
  <c r="M1168" i="1"/>
  <c r="C1168" i="1"/>
  <c r="Q1167" i="1"/>
  <c r="M1167" i="1"/>
  <c r="C1167" i="1"/>
  <c r="Q1166" i="1"/>
  <c r="M1166" i="1"/>
  <c r="C1166" i="1"/>
  <c r="Q1165" i="1"/>
  <c r="M1165" i="1"/>
  <c r="C1165" i="1"/>
  <c r="Q1164" i="1"/>
  <c r="M1164" i="1"/>
  <c r="F1164" i="1"/>
  <c r="C1164" i="1"/>
  <c r="R1163" i="1"/>
  <c r="Q1162" i="1"/>
  <c r="M1162" i="1"/>
  <c r="F1162" i="1"/>
  <c r="C1162" i="1"/>
  <c r="A1162" i="1"/>
  <c r="Q1161" i="1"/>
  <c r="P1161" i="1"/>
  <c r="O1161" i="1" s="1"/>
  <c r="M1161" i="1"/>
  <c r="F1161" i="1"/>
  <c r="C1161" i="1"/>
  <c r="A1161" i="1"/>
  <c r="Q1160" i="1"/>
  <c r="M1160" i="1"/>
  <c r="F1160" i="1"/>
  <c r="C1160" i="1"/>
  <c r="A1160" i="1"/>
  <c r="Q1159" i="1"/>
  <c r="P1159" i="1"/>
  <c r="O1159" i="1"/>
  <c r="M1159" i="1"/>
  <c r="F1159" i="1"/>
  <c r="C1159" i="1"/>
  <c r="A1159" i="1"/>
  <c r="Q1158" i="1"/>
  <c r="M1158" i="1"/>
  <c r="F1158" i="1"/>
  <c r="C1158" i="1"/>
  <c r="A1158" i="1"/>
  <c r="Q1157" i="1"/>
  <c r="Q1156" i="1"/>
  <c r="P1156" i="1"/>
  <c r="P1163" i="1" s="1"/>
  <c r="N1156" i="1"/>
  <c r="M1156" i="1"/>
  <c r="F1156" i="1"/>
  <c r="C1156" i="1"/>
  <c r="A1156" i="1"/>
  <c r="Q1155" i="1"/>
  <c r="M1155" i="1"/>
  <c r="F1155" i="1"/>
  <c r="C1155" i="1"/>
  <c r="A1155" i="1"/>
  <c r="Q1154" i="1"/>
  <c r="Q1153" i="1"/>
  <c r="Q1152" i="1"/>
  <c r="Q1151" i="1"/>
  <c r="Q1150" i="1"/>
  <c r="O1150" i="1"/>
  <c r="Q1149" i="1"/>
  <c r="Q1148" i="1"/>
  <c r="Q1147" i="1"/>
  <c r="Q1146" i="1"/>
  <c r="Q1145" i="1"/>
  <c r="Q1144" i="1"/>
  <c r="O1144" i="1"/>
  <c r="Q1143" i="1"/>
  <c r="Q1142" i="1"/>
  <c r="Q1141" i="1"/>
  <c r="O1141" i="1"/>
  <c r="Q1140" i="1"/>
  <c r="Q1139" i="1"/>
  <c r="Q1138" i="1"/>
  <c r="O1138" i="1"/>
  <c r="Q1137" i="1"/>
  <c r="Q1136" i="1"/>
  <c r="Q1135" i="1"/>
  <c r="Q1134" i="1"/>
  <c r="O1134" i="1"/>
  <c r="Q1133" i="1"/>
  <c r="Q1132" i="1"/>
  <c r="Q1131" i="1"/>
  <c r="O1131" i="1"/>
  <c r="Q1130" i="1"/>
  <c r="Q1129" i="1"/>
  <c r="Q1128" i="1"/>
  <c r="O1128" i="1"/>
  <c r="Q1127" i="1"/>
  <c r="O1127" i="1"/>
  <c r="Q1126" i="1"/>
  <c r="Q1125" i="1"/>
  <c r="O1125" i="1"/>
  <c r="Q1124" i="1"/>
  <c r="Q1123" i="1"/>
  <c r="Q1122" i="1"/>
  <c r="Q1121" i="1"/>
  <c r="Q1120" i="1"/>
  <c r="R1119" i="1"/>
  <c r="P1119" i="1"/>
  <c r="Q1118" i="1"/>
  <c r="Q1117" i="1"/>
  <c r="Q1116" i="1"/>
  <c r="O1116" i="1"/>
  <c r="Q1115" i="1"/>
  <c r="O1115" i="1"/>
  <c r="Q1114" i="1"/>
  <c r="O1114" i="1"/>
  <c r="Q1113" i="1"/>
  <c r="O1113" i="1"/>
  <c r="Q1112" i="1"/>
  <c r="O1112" i="1"/>
  <c r="Q1111" i="1"/>
  <c r="O1111" i="1"/>
  <c r="Q1110" i="1"/>
  <c r="Q1109" i="1"/>
  <c r="Q1108" i="1"/>
  <c r="Q1107" i="1"/>
  <c r="Q1106" i="1"/>
  <c r="O1106" i="1"/>
  <c r="Q1105" i="1"/>
  <c r="Q1104" i="1"/>
  <c r="Q1103" i="1"/>
  <c r="Q1102" i="1"/>
  <c r="Q1101" i="1"/>
  <c r="Q1100" i="1"/>
  <c r="Q1099" i="1"/>
  <c r="Q1098" i="1"/>
  <c r="Q1097" i="1"/>
  <c r="Q1096" i="1"/>
  <c r="O1096" i="1"/>
  <c r="R1095" i="1"/>
  <c r="P1095" i="1"/>
  <c r="Q1094" i="1"/>
  <c r="O1094" i="1"/>
  <c r="Q1093" i="1"/>
  <c r="O1093" i="1"/>
  <c r="Q1092" i="1"/>
  <c r="O1092" i="1"/>
  <c r="Q1091" i="1"/>
  <c r="O1091" i="1"/>
  <c r="Q1090" i="1"/>
  <c r="Q1089" i="1"/>
  <c r="Q1088" i="1"/>
  <c r="Q1087" i="1"/>
  <c r="Q1086" i="1"/>
  <c r="Q1085" i="1"/>
  <c r="O1085" i="1"/>
  <c r="Q1084" i="1"/>
  <c r="O1084" i="1"/>
  <c r="Q1083" i="1"/>
  <c r="Q1082" i="1"/>
  <c r="O1082" i="1"/>
  <c r="Q1081" i="1"/>
  <c r="Q1080" i="1"/>
  <c r="Q1079" i="1"/>
  <c r="O1079" i="1"/>
  <c r="Q1078" i="1"/>
  <c r="Q1077" i="1"/>
  <c r="Q1076" i="1"/>
  <c r="O1076" i="1"/>
  <c r="Q1075" i="1"/>
  <c r="O1075" i="1"/>
  <c r="Q1074" i="1"/>
  <c r="Q1073" i="1"/>
  <c r="O1073" i="1"/>
  <c r="Q1072" i="1"/>
  <c r="O1072" i="1"/>
  <c r="Q1071" i="1"/>
  <c r="Q1070" i="1"/>
  <c r="Q1069" i="1"/>
  <c r="O1069" i="1"/>
  <c r="Q1068" i="1"/>
  <c r="O1068" i="1"/>
  <c r="Q1067" i="1"/>
  <c r="Q1066" i="1"/>
  <c r="Q1065" i="1"/>
  <c r="Q1064" i="1"/>
  <c r="O1064" i="1"/>
  <c r="Q1063" i="1"/>
  <c r="Q1062" i="1"/>
  <c r="Q1061" i="1"/>
  <c r="O1061" i="1"/>
  <c r="Q1060" i="1"/>
  <c r="Q1059" i="1"/>
  <c r="Q1058" i="1"/>
  <c r="Q1057" i="1"/>
  <c r="Q1056" i="1"/>
  <c r="R1055" i="1"/>
  <c r="P1055" i="1"/>
  <c r="Q1054" i="1"/>
  <c r="Q1053" i="1"/>
  <c r="O1053" i="1"/>
  <c r="Q1052" i="1"/>
  <c r="Q1051" i="1"/>
  <c r="Q1050" i="1"/>
  <c r="Q1049" i="1"/>
  <c r="O1049" i="1"/>
  <c r="Q1048" i="1"/>
  <c r="Q1047" i="1"/>
  <c r="Q1046" i="1"/>
  <c r="O1046" i="1"/>
  <c r="Q1045" i="1"/>
  <c r="O1045" i="1"/>
  <c r="Q1044" i="1"/>
  <c r="Q1043" i="1"/>
  <c r="Q1042" i="1"/>
  <c r="Q1041" i="1"/>
  <c r="Q1040" i="1"/>
  <c r="Q1039" i="1"/>
  <c r="O1039" i="1"/>
  <c r="Q1038" i="1"/>
  <c r="O1038" i="1"/>
  <c r="Q1037" i="1"/>
  <c r="O1037" i="1"/>
  <c r="Q1036" i="1"/>
  <c r="Q1035" i="1"/>
  <c r="Q1034" i="1"/>
  <c r="Q1033" i="1"/>
  <c r="Q1032" i="1"/>
  <c r="O1032" i="1"/>
  <c r="Q1031" i="1"/>
  <c r="Q1030" i="1"/>
  <c r="O1030" i="1"/>
  <c r="Q1029" i="1"/>
  <c r="O1029" i="1"/>
  <c r="Q1028" i="1"/>
  <c r="Q1027" i="1"/>
  <c r="Q1026" i="1"/>
  <c r="O1026" i="1"/>
  <c r="Q1025" i="1"/>
  <c r="Q1024" i="1"/>
  <c r="O1024" i="1"/>
  <c r="Q1023" i="1"/>
  <c r="Q1022" i="1"/>
  <c r="Q1021" i="1"/>
  <c r="Q1020" i="1"/>
  <c r="Q1019" i="1"/>
  <c r="O1019" i="1"/>
  <c r="Q1018" i="1"/>
  <c r="Q1017" i="1"/>
  <c r="Q1016" i="1"/>
  <c r="O1016" i="1"/>
  <c r="Q1015" i="1"/>
  <c r="O1015" i="1"/>
  <c r="Q1014" i="1"/>
  <c r="O1014" i="1"/>
  <c r="Q1013" i="1"/>
  <c r="O1013" i="1"/>
  <c r="Q1012" i="1"/>
  <c r="Q1011" i="1"/>
  <c r="O1011" i="1"/>
  <c r="Q1010" i="1"/>
  <c r="Q1009" i="1"/>
  <c r="Q1008" i="1"/>
  <c r="Q1007" i="1"/>
  <c r="Q1006" i="1"/>
  <c r="Q1005" i="1"/>
  <c r="O1005" i="1"/>
  <c r="Q1004" i="1"/>
  <c r="Q1003" i="1"/>
  <c r="O1003" i="1"/>
  <c r="Q1002" i="1"/>
  <c r="Q1001" i="1"/>
  <c r="Q1000" i="1"/>
  <c r="Q999" i="1"/>
  <c r="Q998" i="1"/>
  <c r="O998" i="1"/>
  <c r="Q997" i="1"/>
  <c r="Q996" i="1"/>
  <c r="Q995" i="1"/>
  <c r="Q994" i="1"/>
  <c r="Q993" i="1"/>
  <c r="Q992" i="1"/>
  <c r="O992" i="1"/>
  <c r="Q991" i="1"/>
  <c r="Q990" i="1"/>
  <c r="R989" i="1"/>
  <c r="P989" i="1"/>
  <c r="Q988" i="1"/>
  <c r="Q987" i="1"/>
  <c r="Q986" i="1"/>
  <c r="Q985" i="1"/>
  <c r="Q984" i="1"/>
  <c r="Q983" i="1"/>
  <c r="Q982" i="1"/>
  <c r="Q981" i="1"/>
  <c r="Q980" i="1"/>
  <c r="Q979" i="1"/>
  <c r="Q978" i="1"/>
  <c r="O978" i="1"/>
  <c r="Q977" i="1"/>
  <c r="Q976" i="1"/>
  <c r="Q975" i="1"/>
  <c r="Q974" i="1"/>
  <c r="Q973" i="1"/>
  <c r="Q972" i="1"/>
  <c r="Q971" i="1"/>
  <c r="Q970" i="1"/>
  <c r="Q969" i="1"/>
  <c r="Q968" i="1"/>
  <c r="Q967" i="1"/>
  <c r="Q966" i="1"/>
  <c r="O966" i="1"/>
  <c r="Q965" i="1"/>
  <c r="O965" i="1"/>
  <c r="Q964" i="1"/>
  <c r="Q963" i="1"/>
  <c r="Q962" i="1"/>
  <c r="Q961" i="1"/>
  <c r="Q960" i="1"/>
  <c r="Q959" i="1"/>
  <c r="Q958" i="1"/>
  <c r="O958" i="1"/>
  <c r="Q957" i="1"/>
  <c r="O957" i="1"/>
  <c r="Q956" i="1"/>
  <c r="Q955" i="1"/>
  <c r="O955" i="1"/>
  <c r="Q954" i="1"/>
  <c r="Q953" i="1"/>
  <c r="Q952" i="1"/>
  <c r="Q951" i="1"/>
  <c r="Q950" i="1"/>
  <c r="Q949" i="1"/>
  <c r="Q948" i="1"/>
  <c r="Q947" i="1"/>
  <c r="Q946" i="1"/>
  <c r="Q945" i="1"/>
  <c r="Q944" i="1"/>
  <c r="Q943" i="1"/>
  <c r="Q942" i="1"/>
  <c r="Q941" i="1"/>
  <c r="Q940" i="1"/>
  <c r="O940" i="1"/>
  <c r="Q939" i="1"/>
  <c r="P938" i="1"/>
  <c r="S938" i="1" s="1"/>
  <c r="Q937" i="1"/>
  <c r="Q936" i="1"/>
  <c r="Q935" i="1"/>
  <c r="R934" i="1"/>
  <c r="P934" i="1"/>
  <c r="Q933" i="1"/>
  <c r="Q932" i="1"/>
  <c r="Q931" i="1"/>
  <c r="Q930" i="1"/>
  <c r="O930" i="1"/>
  <c r="Q929" i="1"/>
  <c r="O929" i="1"/>
  <c r="Q928" i="1"/>
  <c r="Q927" i="1"/>
  <c r="Q926" i="1"/>
  <c r="Q925" i="1"/>
  <c r="Q924" i="1"/>
  <c r="O924" i="1"/>
  <c r="Q923" i="1"/>
  <c r="Q922" i="1"/>
  <c r="Q921" i="1"/>
  <c r="Q920" i="1"/>
  <c r="Q919" i="1"/>
  <c r="Q918" i="1"/>
  <c r="O918" i="1"/>
  <c r="Q917" i="1"/>
  <c r="Q916" i="1"/>
  <c r="R915" i="1"/>
  <c r="P915" i="1"/>
  <c r="Q914" i="1"/>
  <c r="O914" i="1"/>
  <c r="Q913" i="1"/>
  <c r="Q912" i="1"/>
  <c r="Q911" i="1"/>
  <c r="O911" i="1"/>
  <c r="Q910" i="1"/>
  <c r="Q909" i="1"/>
  <c r="Q908" i="1"/>
  <c r="Q907" i="1"/>
  <c r="Q906" i="1"/>
  <c r="Q905" i="1"/>
  <c r="O905" i="1"/>
  <c r="Q904" i="1"/>
  <c r="Q903" i="1"/>
  <c r="Q902" i="1"/>
  <c r="Q901" i="1"/>
  <c r="Q900" i="1"/>
  <c r="Q899" i="1"/>
  <c r="O899" i="1"/>
  <c r="Q898" i="1"/>
  <c r="Q897" i="1"/>
  <c r="Q896" i="1"/>
  <c r="Q895" i="1"/>
  <c r="Q894" i="1"/>
  <c r="R893" i="1"/>
  <c r="P893" i="1"/>
  <c r="Q892" i="1"/>
  <c r="Q891" i="1"/>
  <c r="O891" i="1"/>
  <c r="Q890" i="1"/>
  <c r="Q889" i="1"/>
  <c r="O889" i="1"/>
  <c r="Q888" i="1"/>
  <c r="O888" i="1"/>
  <c r="Q887" i="1"/>
  <c r="O887" i="1"/>
  <c r="Q886" i="1"/>
  <c r="Q885" i="1"/>
  <c r="O885" i="1"/>
  <c r="Q884" i="1"/>
  <c r="O884" i="1"/>
  <c r="Q883" i="1"/>
  <c r="O883" i="1"/>
  <c r="Q882" i="1"/>
  <c r="O882" i="1"/>
  <c r="Q881" i="1"/>
  <c r="O881" i="1"/>
  <c r="Q880" i="1"/>
  <c r="Q879" i="1"/>
  <c r="Q878" i="1"/>
  <c r="Q877" i="1"/>
  <c r="Q876" i="1"/>
  <c r="O876" i="1"/>
  <c r="Q875" i="1"/>
  <c r="O875" i="1"/>
  <c r="Q874" i="1"/>
  <c r="O874" i="1"/>
  <c r="Q873" i="1"/>
  <c r="O873" i="1"/>
  <c r="Q872" i="1"/>
  <c r="Q871" i="1"/>
  <c r="Q870" i="1"/>
  <c r="O870" i="1"/>
  <c r="Q869" i="1"/>
  <c r="O869" i="1"/>
  <c r="Q868" i="1"/>
  <c r="Q867" i="1"/>
  <c r="O867" i="1"/>
  <c r="Q866" i="1"/>
  <c r="O866" i="1"/>
  <c r="R865" i="1"/>
  <c r="P865" i="1"/>
  <c r="Q864" i="1"/>
  <c r="O864" i="1"/>
  <c r="Q863" i="1"/>
  <c r="O863" i="1"/>
  <c r="Q862" i="1"/>
  <c r="Q861" i="1"/>
  <c r="Q860" i="1"/>
  <c r="Q859" i="1"/>
  <c r="O859" i="1"/>
  <c r="Q858" i="1"/>
  <c r="Q857" i="1"/>
  <c r="Q856" i="1"/>
  <c r="O856" i="1"/>
  <c r="Q855" i="1"/>
  <c r="O855" i="1"/>
  <c r="Q854" i="1"/>
  <c r="Q853" i="1"/>
  <c r="O853" i="1"/>
  <c r="Q852" i="1"/>
  <c r="Q851" i="1"/>
  <c r="Q850" i="1"/>
  <c r="Q849" i="1"/>
  <c r="Q848" i="1"/>
  <c r="Q847" i="1"/>
  <c r="Q846" i="1"/>
  <c r="Q845" i="1"/>
  <c r="O845" i="1"/>
  <c r="Q844" i="1"/>
  <c r="O844" i="1"/>
  <c r="Q843" i="1"/>
  <c r="Q842" i="1"/>
  <c r="Q841" i="1"/>
  <c r="Q840" i="1"/>
  <c r="Q839" i="1"/>
  <c r="O839" i="1"/>
  <c r="Q838" i="1"/>
  <c r="Q837" i="1"/>
  <c r="Q836" i="1"/>
  <c r="R835" i="1"/>
  <c r="P835" i="1"/>
  <c r="Q834" i="1"/>
  <c r="Q833" i="1"/>
  <c r="Q832" i="1"/>
  <c r="Q831" i="1"/>
  <c r="Q830" i="1"/>
  <c r="Q829" i="1"/>
  <c r="Q828" i="1"/>
  <c r="Q827" i="1"/>
  <c r="O827" i="1"/>
  <c r="Q826" i="1"/>
  <c r="Q825" i="1"/>
  <c r="O825" i="1"/>
  <c r="Q824" i="1"/>
  <c r="O824" i="1"/>
  <c r="Q823" i="1"/>
  <c r="Q822" i="1"/>
  <c r="O822" i="1"/>
  <c r="Q821" i="1"/>
  <c r="Q820" i="1"/>
  <c r="Q819" i="1"/>
  <c r="O819" i="1"/>
  <c r="Q818" i="1"/>
  <c r="Q817" i="1"/>
  <c r="O817" i="1"/>
  <c r="Q816" i="1"/>
  <c r="Q815" i="1"/>
  <c r="Q814" i="1"/>
  <c r="O814" i="1"/>
  <c r="Q813" i="1"/>
  <c r="Q812" i="1"/>
  <c r="Q811" i="1"/>
  <c r="O811" i="1"/>
  <c r="Q810" i="1"/>
  <c r="Q809" i="1"/>
  <c r="Q808" i="1"/>
  <c r="O808" i="1"/>
  <c r="Q807" i="1"/>
  <c r="O807" i="1"/>
  <c r="R806" i="1"/>
  <c r="P806" i="1"/>
  <c r="Q805" i="1"/>
  <c r="O805" i="1"/>
  <c r="Q804" i="1"/>
  <c r="O804" i="1"/>
  <c r="Q803" i="1"/>
  <c r="O803" i="1"/>
  <c r="Q802" i="1"/>
  <c r="O802" i="1"/>
  <c r="Q801" i="1"/>
  <c r="O801" i="1"/>
  <c r="Q800" i="1"/>
  <c r="Q799" i="1"/>
  <c r="Q798" i="1"/>
  <c r="Q797" i="1"/>
  <c r="Q796" i="1"/>
  <c r="Q795" i="1"/>
  <c r="O795" i="1"/>
  <c r="Q794" i="1"/>
  <c r="Q793" i="1"/>
  <c r="O793" i="1"/>
  <c r="Q792" i="1"/>
  <c r="O792" i="1"/>
  <c r="Q791" i="1"/>
  <c r="Q790" i="1"/>
  <c r="Q789" i="1"/>
  <c r="O789" i="1"/>
  <c r="Q788" i="1"/>
  <c r="Q787" i="1"/>
  <c r="O787" i="1"/>
  <c r="Q786" i="1"/>
  <c r="Q785" i="1"/>
  <c r="O785" i="1"/>
  <c r="Q784" i="1"/>
  <c r="O784" i="1"/>
  <c r="Q783" i="1"/>
  <c r="Q782" i="1"/>
  <c r="O782" i="1"/>
  <c r="Q781" i="1"/>
  <c r="O781" i="1"/>
  <c r="Q780" i="1"/>
  <c r="Q779" i="1"/>
  <c r="Q778" i="1"/>
  <c r="Q777" i="1"/>
  <c r="O777" i="1"/>
  <c r="Q776" i="1"/>
  <c r="Q775" i="1"/>
  <c r="Q774" i="1"/>
  <c r="Q773" i="1"/>
  <c r="O773" i="1"/>
  <c r="Q772" i="1"/>
  <c r="R771" i="1"/>
  <c r="P771" i="1"/>
  <c r="Q770" i="1"/>
  <c r="O770" i="1"/>
  <c r="Q769" i="1"/>
  <c r="O769" i="1"/>
  <c r="Q768" i="1"/>
  <c r="O768" i="1"/>
  <c r="Q767" i="1"/>
  <c r="Q766" i="1"/>
  <c r="O766" i="1"/>
  <c r="Q765" i="1"/>
  <c r="O765" i="1"/>
  <c r="Q764" i="1"/>
  <c r="O764" i="1"/>
  <c r="Q763" i="1"/>
  <c r="O763" i="1"/>
  <c r="Q762" i="1"/>
  <c r="O762" i="1"/>
  <c r="Q761" i="1"/>
  <c r="O761" i="1"/>
  <c r="Q760" i="1"/>
  <c r="Q759" i="1"/>
  <c r="O759" i="1"/>
  <c r="Q758" i="1"/>
  <c r="Q757" i="1"/>
  <c r="O757" i="1"/>
  <c r="Q756" i="1"/>
  <c r="Q755" i="1"/>
  <c r="O755" i="1"/>
  <c r="Q754" i="1"/>
  <c r="O754" i="1"/>
  <c r="Q753" i="1"/>
  <c r="O753" i="1"/>
  <c r="Q752" i="1"/>
  <c r="O752" i="1"/>
  <c r="Q751" i="1"/>
  <c r="Q750" i="1"/>
  <c r="O750" i="1"/>
  <c r="Q749" i="1"/>
  <c r="Q748" i="1"/>
  <c r="Q747" i="1"/>
  <c r="O747" i="1"/>
  <c r="Q746" i="1"/>
  <c r="O746" i="1"/>
  <c r="Q745" i="1"/>
  <c r="Q744" i="1"/>
  <c r="Q743" i="1"/>
  <c r="O743" i="1"/>
  <c r="Q742" i="1"/>
  <c r="O742" i="1"/>
  <c r="Q741" i="1"/>
  <c r="Q740" i="1"/>
  <c r="Q739" i="1"/>
  <c r="Q738" i="1"/>
  <c r="Q737" i="1"/>
  <c r="O737" i="1"/>
  <c r="Q736" i="1"/>
  <c r="Q735" i="1"/>
  <c r="Q734" i="1"/>
  <c r="O734" i="1"/>
  <c r="Q733" i="1"/>
  <c r="O733" i="1"/>
  <c r="Q732" i="1"/>
  <c r="Q731" i="1"/>
  <c r="Q730" i="1"/>
  <c r="O730" i="1"/>
  <c r="R729" i="1"/>
  <c r="P729" i="1"/>
  <c r="Q728" i="1"/>
  <c r="Q727" i="1"/>
  <c r="Q726" i="1"/>
  <c r="Q725" i="1"/>
  <c r="O725" i="1"/>
  <c r="Q724" i="1"/>
  <c r="Q723" i="1"/>
  <c r="O723" i="1"/>
  <c r="Q722" i="1"/>
  <c r="O722" i="1"/>
  <c r="Q721" i="1"/>
  <c r="O721" i="1"/>
  <c r="Q720" i="1"/>
  <c r="Q719" i="1"/>
  <c r="O719" i="1"/>
  <c r="Q718" i="1"/>
  <c r="Q717" i="1"/>
  <c r="Q716" i="1"/>
  <c r="Q714" i="1"/>
  <c r="Q713" i="1"/>
  <c r="O713" i="1"/>
  <c r="Q712" i="1"/>
  <c r="O712" i="1"/>
  <c r="Q711" i="1"/>
  <c r="Q710" i="1"/>
  <c r="Q709" i="1"/>
  <c r="O709" i="1"/>
  <c r="Q708" i="1"/>
  <c r="R707" i="1"/>
  <c r="P707" i="1"/>
  <c r="Q706" i="1"/>
  <c r="O706" i="1"/>
  <c r="Q705" i="1"/>
  <c r="O705" i="1"/>
  <c r="Q704" i="1"/>
  <c r="Q703" i="1"/>
  <c r="Q702" i="1"/>
  <c r="O702" i="1"/>
  <c r="Q701" i="1"/>
  <c r="O701" i="1"/>
  <c r="Q700" i="1"/>
  <c r="O700" i="1"/>
  <c r="Q699" i="1"/>
  <c r="Q698" i="1"/>
  <c r="O698" i="1"/>
  <c r="Q697" i="1"/>
  <c r="O697" i="1"/>
  <c r="Q696" i="1"/>
  <c r="Q695" i="1"/>
  <c r="O695" i="1"/>
  <c r="Q694" i="1"/>
  <c r="Q693" i="1"/>
  <c r="Q692" i="1"/>
  <c r="Q691" i="1"/>
  <c r="O691" i="1"/>
  <c r="Q690" i="1"/>
  <c r="O690" i="1"/>
  <c r="Q689" i="1"/>
  <c r="O689" i="1"/>
  <c r="Q688" i="1"/>
  <c r="O688" i="1"/>
  <c r="Q687" i="1"/>
  <c r="Q686" i="1"/>
  <c r="Q685" i="1"/>
  <c r="Q684" i="1"/>
  <c r="O684" i="1"/>
  <c r="Q683" i="1"/>
  <c r="Q682" i="1"/>
  <c r="Q681" i="1"/>
  <c r="R680" i="1"/>
  <c r="P680" i="1"/>
  <c r="Q679" i="1"/>
  <c r="Q678" i="1"/>
  <c r="O678" i="1"/>
  <c r="Q677" i="1"/>
  <c r="Q676" i="1"/>
  <c r="Q675" i="1"/>
  <c r="Q674" i="1"/>
  <c r="O674" i="1"/>
  <c r="Q673" i="1"/>
  <c r="O673" i="1"/>
  <c r="Q672" i="1"/>
  <c r="Q671" i="1"/>
  <c r="O671" i="1"/>
  <c r="Q670" i="1"/>
  <c r="Q669" i="1"/>
  <c r="Q668" i="1"/>
  <c r="Q667" i="1"/>
  <c r="Q666" i="1"/>
  <c r="Q665" i="1"/>
  <c r="Q664" i="1"/>
  <c r="Q663" i="1"/>
  <c r="Q662" i="1"/>
  <c r="Q661" i="1"/>
  <c r="Q660" i="1"/>
  <c r="Q659" i="1"/>
  <c r="Q658" i="1"/>
  <c r="Q657" i="1"/>
  <c r="Q656" i="1"/>
  <c r="O656" i="1"/>
  <c r="Q655" i="1"/>
  <c r="Q654" i="1"/>
  <c r="Q653" i="1"/>
  <c r="Q652" i="1"/>
  <c r="Q651" i="1"/>
  <c r="Q650" i="1"/>
  <c r="O650" i="1"/>
  <c r="Q649" i="1"/>
  <c r="Q648" i="1"/>
  <c r="Q647" i="1"/>
  <c r="Q646" i="1"/>
  <c r="Q645" i="1"/>
  <c r="R644" i="1"/>
  <c r="P644" i="1"/>
  <c r="Q643" i="1"/>
  <c r="O643" i="1"/>
  <c r="Q642" i="1"/>
  <c r="O642" i="1"/>
  <c r="Q641" i="1"/>
  <c r="Q640" i="1"/>
  <c r="Q639" i="1"/>
  <c r="O639" i="1"/>
  <c r="Q638" i="1"/>
  <c r="Q637" i="1"/>
  <c r="Q636" i="1"/>
  <c r="Q635" i="1"/>
  <c r="O635" i="1"/>
  <c r="Q634" i="1"/>
  <c r="Q633" i="1"/>
  <c r="O633" i="1"/>
  <c r="Q632" i="1"/>
  <c r="Q631" i="1"/>
  <c r="Q630" i="1"/>
  <c r="Q629" i="1"/>
  <c r="Q628" i="1"/>
  <c r="O628" i="1"/>
  <c r="Q627" i="1"/>
  <c r="Q626" i="1"/>
  <c r="Q625" i="1"/>
  <c r="Q624" i="1"/>
  <c r="Q623" i="1"/>
  <c r="Q622" i="1"/>
  <c r="Q621" i="1"/>
  <c r="O621" i="1"/>
  <c r="Q620" i="1"/>
  <c r="O620" i="1"/>
  <c r="Q619" i="1"/>
  <c r="O619" i="1"/>
  <c r="Q618" i="1"/>
  <c r="O618" i="1"/>
  <c r="Q617" i="1"/>
  <c r="Q616" i="1"/>
  <c r="Q615" i="1"/>
  <c r="Q614" i="1"/>
  <c r="Q613" i="1"/>
  <c r="R612" i="1"/>
  <c r="P612" i="1"/>
  <c r="S612" i="1" s="1"/>
  <c r="Q611" i="1"/>
  <c r="O611" i="1"/>
  <c r="Q610" i="1"/>
  <c r="O610" i="1"/>
  <c r="Q609" i="1"/>
  <c r="O609" i="1"/>
  <c r="Q608" i="1"/>
  <c r="Q607" i="1"/>
  <c r="Q606" i="1"/>
  <c r="Q605" i="1"/>
  <c r="R604" i="1"/>
  <c r="P604" i="1"/>
  <c r="Q603" i="1"/>
  <c r="Q602" i="1"/>
  <c r="O602" i="1"/>
  <c r="Q601" i="1"/>
  <c r="O601" i="1"/>
  <c r="Q600" i="1"/>
  <c r="Q599" i="1"/>
  <c r="Q598" i="1"/>
  <c r="Q597" i="1"/>
  <c r="Q596" i="1"/>
  <c r="Q595" i="1"/>
  <c r="Q594" i="1"/>
  <c r="O594" i="1"/>
  <c r="Q593" i="1"/>
  <c r="O593" i="1"/>
  <c r="Q592" i="1"/>
  <c r="O592" i="1"/>
  <c r="Q591" i="1"/>
  <c r="Q590" i="1"/>
  <c r="O590" i="1"/>
  <c r="Q589" i="1"/>
  <c r="Q588" i="1"/>
  <c r="Q587" i="1"/>
  <c r="Q586" i="1"/>
  <c r="Q585" i="1"/>
  <c r="Q584" i="1"/>
  <c r="Q583" i="1"/>
  <c r="O583" i="1"/>
  <c r="R582" i="1"/>
  <c r="P582" i="1"/>
  <c r="Q581" i="1"/>
  <c r="O581" i="1"/>
  <c r="Q580" i="1"/>
  <c r="Q579" i="1"/>
  <c r="O579" i="1"/>
  <c r="Q578" i="1"/>
  <c r="O578" i="1"/>
  <c r="Q577" i="1"/>
  <c r="Q576" i="1"/>
  <c r="Q575" i="1"/>
  <c r="Q574" i="1"/>
  <c r="Q573" i="1"/>
  <c r="Q572" i="1"/>
  <c r="O572" i="1"/>
  <c r="Q571" i="1"/>
  <c r="Q570" i="1"/>
  <c r="O570" i="1"/>
  <c r="Q569" i="1"/>
  <c r="O569" i="1"/>
  <c r="Q568" i="1"/>
  <c r="O568" i="1"/>
  <c r="Q567" i="1"/>
  <c r="Q566" i="1"/>
  <c r="O566" i="1"/>
  <c r="Q565" i="1"/>
  <c r="O565" i="1"/>
  <c r="Q564" i="1"/>
  <c r="Q563" i="1"/>
  <c r="Q562" i="1"/>
  <c r="Q561" i="1"/>
  <c r="O561" i="1"/>
  <c r="Q560" i="1"/>
  <c r="Q559" i="1"/>
  <c r="Q558" i="1"/>
  <c r="O558" i="1"/>
  <c r="Q557" i="1"/>
  <c r="O557" i="1"/>
  <c r="Q556" i="1"/>
  <c r="Q555" i="1"/>
  <c r="Q554" i="1"/>
  <c r="Q553" i="1"/>
  <c r="Q552" i="1"/>
  <c r="Q551" i="1"/>
  <c r="O551" i="1"/>
  <c r="Q550" i="1"/>
  <c r="Q549" i="1"/>
  <c r="Q548" i="1"/>
  <c r="O548" i="1"/>
  <c r="Q547" i="1"/>
  <c r="Q546" i="1"/>
  <c r="R545" i="1"/>
  <c r="P545" i="1"/>
  <c r="Q544" i="1"/>
  <c r="Q543" i="1"/>
  <c r="O543" i="1"/>
  <c r="Q542" i="1"/>
  <c r="O542" i="1"/>
  <c r="Q541" i="1"/>
  <c r="Q540" i="1"/>
  <c r="O540" i="1"/>
  <c r="Q539" i="1"/>
  <c r="Q538" i="1"/>
  <c r="Q537" i="1"/>
  <c r="O537" i="1"/>
  <c r="Q536" i="1"/>
  <c r="Q535" i="1"/>
  <c r="Q534" i="1"/>
  <c r="Q533" i="1"/>
  <c r="O533" i="1"/>
  <c r="Q532" i="1"/>
  <c r="O532" i="1"/>
  <c r="Q531" i="1"/>
  <c r="Q530" i="1"/>
  <c r="Q529" i="1"/>
  <c r="O529" i="1"/>
  <c r="Q528" i="1"/>
  <c r="O528" i="1"/>
  <c r="Q527" i="1"/>
  <c r="Q526" i="1"/>
  <c r="Q525" i="1"/>
  <c r="O525" i="1"/>
  <c r="Q524" i="1"/>
  <c r="Q523" i="1"/>
  <c r="Q522" i="1"/>
  <c r="Q521" i="1"/>
  <c r="O521" i="1"/>
  <c r="Q520" i="1"/>
  <c r="Q519" i="1"/>
  <c r="O519" i="1"/>
  <c r="Q518" i="1"/>
  <c r="O518" i="1"/>
  <c r="Q517" i="1"/>
  <c r="Q516" i="1"/>
  <c r="O516" i="1"/>
  <c r="Q515" i="1"/>
  <c r="O515" i="1"/>
  <c r="Q514" i="1"/>
  <c r="Q513" i="1"/>
  <c r="O513" i="1"/>
  <c r="Q512" i="1"/>
  <c r="Q511" i="1"/>
  <c r="Q510" i="1"/>
  <c r="Q509" i="1"/>
  <c r="Q508" i="1"/>
  <c r="Q507" i="1"/>
  <c r="Q506" i="1"/>
  <c r="Q505" i="1"/>
  <c r="Q504" i="1"/>
  <c r="Q503" i="1"/>
  <c r="R502" i="1"/>
  <c r="P502" i="1"/>
  <c r="Q501" i="1"/>
  <c r="O501" i="1"/>
  <c r="Q500" i="1"/>
  <c r="Q499" i="1"/>
  <c r="Q498" i="1"/>
  <c r="Q497" i="1"/>
  <c r="Q496" i="1"/>
  <c r="Q495" i="1"/>
  <c r="Q494" i="1"/>
  <c r="Q493" i="1"/>
  <c r="Q492" i="1"/>
  <c r="Q491" i="1"/>
  <c r="O491" i="1"/>
  <c r="Q490" i="1"/>
  <c r="Q489" i="1"/>
  <c r="Q488" i="1"/>
  <c r="Q487" i="1"/>
  <c r="O487" i="1"/>
  <c r="Q486" i="1"/>
  <c r="Q485" i="1"/>
  <c r="Q484" i="1"/>
  <c r="Q483" i="1"/>
  <c r="Q482" i="1"/>
  <c r="Q481" i="1"/>
  <c r="Q480" i="1"/>
  <c r="O480" i="1"/>
  <c r="Q479" i="1"/>
  <c r="Q478" i="1"/>
  <c r="O478" i="1"/>
  <c r="Q477" i="1"/>
  <c r="Q476" i="1"/>
  <c r="Q475" i="1"/>
  <c r="Q474" i="1"/>
  <c r="O474" i="1"/>
  <c r="Q473" i="1"/>
  <c r="O473" i="1"/>
  <c r="Q472" i="1"/>
  <c r="Q471" i="1"/>
  <c r="R470" i="1"/>
  <c r="P470" i="1"/>
  <c r="Q469" i="1"/>
  <c r="Q468" i="1"/>
  <c r="Q467" i="1"/>
  <c r="Q466" i="1"/>
  <c r="Q465" i="1"/>
  <c r="Q464" i="1"/>
  <c r="Q463" i="1"/>
  <c r="Q462" i="1"/>
  <c r="Q461" i="1"/>
  <c r="Q460" i="1"/>
  <c r="Q459" i="1"/>
  <c r="Q458" i="1"/>
  <c r="Q457" i="1"/>
  <c r="Q456" i="1"/>
  <c r="Q455" i="1"/>
  <c r="Q454" i="1"/>
  <c r="O454" i="1"/>
  <c r="Q453" i="1"/>
  <c r="O453" i="1"/>
  <c r="Q452" i="1"/>
  <c r="O452" i="1"/>
  <c r="Q451" i="1"/>
  <c r="Q450" i="1"/>
  <c r="Q449" i="1"/>
  <c r="O449" i="1"/>
  <c r="Q448" i="1"/>
  <c r="O448" i="1"/>
  <c r="Q447" i="1"/>
  <c r="Q446" i="1"/>
  <c r="O446" i="1"/>
  <c r="Q445" i="1"/>
  <c r="R444" i="1"/>
  <c r="P444" i="1"/>
  <c r="Q443" i="1"/>
  <c r="O443" i="1"/>
  <c r="Q442" i="1"/>
  <c r="Q441" i="1"/>
  <c r="Q440" i="1"/>
  <c r="Q439" i="1"/>
  <c r="Q438" i="1"/>
  <c r="Q437" i="1"/>
  <c r="O437" i="1"/>
  <c r="Q436" i="1"/>
  <c r="O436" i="1"/>
  <c r="Q435" i="1"/>
  <c r="Q434" i="1"/>
  <c r="Q433" i="1"/>
  <c r="Q432" i="1"/>
  <c r="O432" i="1"/>
  <c r="Q431" i="1"/>
  <c r="O431" i="1"/>
  <c r="Q430" i="1"/>
  <c r="O430" i="1"/>
  <c r="Q429" i="1"/>
  <c r="O429" i="1"/>
  <c r="Q428" i="1"/>
  <c r="O428" i="1"/>
  <c r="Q427" i="1"/>
  <c r="Q426" i="1"/>
  <c r="Q425" i="1"/>
  <c r="Q424" i="1"/>
  <c r="Q423" i="1"/>
  <c r="O423" i="1"/>
  <c r="Q422" i="1"/>
  <c r="Q421" i="1"/>
  <c r="O421" i="1"/>
  <c r="Q420" i="1"/>
  <c r="O420" i="1"/>
  <c r="Q419" i="1"/>
  <c r="O419" i="1"/>
  <c r="R418" i="1"/>
  <c r="P418" i="1"/>
  <c r="Q417" i="1"/>
  <c r="Q416" i="1"/>
  <c r="Q415" i="1"/>
  <c r="Q414" i="1"/>
  <c r="Q413" i="1"/>
  <c r="Q412" i="1"/>
  <c r="Q411" i="1"/>
  <c r="O411" i="1"/>
  <c r="Q410" i="1"/>
  <c r="Q409" i="1"/>
  <c r="Q408" i="1"/>
  <c r="O408" i="1"/>
  <c r="Q407" i="1"/>
  <c r="Q406" i="1"/>
  <c r="Q405" i="1"/>
  <c r="O405" i="1"/>
  <c r="Q404" i="1"/>
  <c r="Q403" i="1"/>
  <c r="Q402" i="1"/>
  <c r="Q401" i="1"/>
  <c r="Q400" i="1"/>
  <c r="Q399" i="1"/>
  <c r="Q398" i="1"/>
  <c r="Q397" i="1"/>
  <c r="Q396" i="1"/>
  <c r="O396" i="1"/>
  <c r="Q395" i="1"/>
  <c r="O395" i="1"/>
  <c r="Q394" i="1"/>
  <c r="Q393" i="1"/>
  <c r="Q392" i="1"/>
  <c r="Q391" i="1"/>
  <c r="Q390" i="1"/>
  <c r="O390" i="1"/>
  <c r="Q389" i="1"/>
  <c r="Q388" i="1"/>
  <c r="Q387" i="1"/>
  <c r="Q386" i="1"/>
  <c r="O386" i="1"/>
  <c r="Q385" i="1"/>
  <c r="Q384" i="1"/>
  <c r="Q383" i="1"/>
  <c r="O383" i="1"/>
  <c r="Q382" i="1"/>
  <c r="Q381" i="1"/>
  <c r="Q380" i="1"/>
  <c r="O380" i="1"/>
  <c r="Q379" i="1"/>
  <c r="Q378" i="1"/>
  <c r="O378" i="1"/>
  <c r="Q377" i="1"/>
  <c r="O377" i="1"/>
  <c r="Q376" i="1"/>
  <c r="R375" i="1"/>
  <c r="P375" i="1"/>
  <c r="Q374" i="1"/>
  <c r="Q373" i="1"/>
  <c r="Q372" i="1"/>
  <c r="Q371" i="1"/>
  <c r="Q370" i="1"/>
  <c r="Q369" i="1"/>
  <c r="Q368" i="1"/>
  <c r="Q367" i="1"/>
  <c r="O367" i="1"/>
  <c r="Q366" i="1"/>
  <c r="O366" i="1"/>
  <c r="Q365" i="1"/>
  <c r="Q364" i="1"/>
  <c r="Q363" i="1"/>
  <c r="Q362" i="1"/>
  <c r="Q361" i="1"/>
  <c r="Q360" i="1"/>
  <c r="Q359" i="1"/>
  <c r="O359" i="1"/>
  <c r="Q358" i="1"/>
  <c r="Q357" i="1"/>
  <c r="O357" i="1"/>
  <c r="Q356" i="1"/>
  <c r="Q355" i="1"/>
  <c r="O355" i="1"/>
  <c r="Q354" i="1"/>
  <c r="R353" i="1"/>
  <c r="P353" i="1"/>
  <c r="Q352" i="1"/>
  <c r="O352" i="1"/>
  <c r="Q351" i="1"/>
  <c r="Q350" i="1"/>
  <c r="O350" i="1"/>
  <c r="Q349" i="1"/>
  <c r="Q348" i="1"/>
  <c r="Q347" i="1"/>
  <c r="Q346" i="1"/>
  <c r="O346" i="1"/>
  <c r="Q345" i="1"/>
  <c r="Q344" i="1"/>
  <c r="O344" i="1"/>
  <c r="Q343" i="1"/>
  <c r="O343" i="1"/>
  <c r="Q342" i="1"/>
  <c r="Q341" i="1"/>
  <c r="Q340" i="1"/>
  <c r="O340" i="1"/>
  <c r="Q339" i="1"/>
  <c r="Q338" i="1"/>
  <c r="O338" i="1"/>
  <c r="Q337" i="1"/>
  <c r="O337" i="1"/>
  <c r="Q336" i="1"/>
  <c r="O336" i="1"/>
  <c r="Q335" i="1"/>
  <c r="Q334" i="1"/>
  <c r="O334" i="1"/>
  <c r="Q333" i="1"/>
  <c r="O333" i="1"/>
  <c r="Q332" i="1"/>
  <c r="O332" i="1"/>
  <c r="Q331" i="1"/>
  <c r="O331" i="1"/>
  <c r="Q330" i="1"/>
  <c r="O330" i="1"/>
  <c r="Q329" i="1"/>
  <c r="Q328" i="1"/>
  <c r="O328" i="1"/>
  <c r="Q327" i="1"/>
  <c r="Q326" i="1"/>
  <c r="Q325" i="1"/>
  <c r="O325" i="1"/>
  <c r="Q324" i="1"/>
  <c r="R323" i="1"/>
  <c r="P323" i="1"/>
  <c r="Q322" i="1"/>
  <c r="O322" i="1"/>
  <c r="Q321" i="1"/>
  <c r="O321" i="1"/>
  <c r="Q320" i="1"/>
  <c r="Q319" i="1"/>
  <c r="Q318" i="1"/>
  <c r="Q317" i="1"/>
  <c r="O317" i="1"/>
  <c r="Q316" i="1"/>
  <c r="Q315" i="1"/>
  <c r="O315" i="1"/>
  <c r="Q314" i="1"/>
  <c r="O314" i="1"/>
  <c r="Q313" i="1"/>
  <c r="Q312" i="1"/>
  <c r="Q311" i="1"/>
  <c r="Q310" i="1"/>
  <c r="Q309" i="1"/>
  <c r="Q308" i="1"/>
  <c r="Q307" i="1"/>
  <c r="Q306" i="1"/>
  <c r="Q305" i="1"/>
  <c r="Q304" i="1"/>
  <c r="O304" i="1"/>
  <c r="Q303" i="1"/>
  <c r="O303" i="1"/>
  <c r="Q302" i="1"/>
  <c r="Q301" i="1"/>
  <c r="O301" i="1"/>
  <c r="Q300" i="1"/>
  <c r="Q299" i="1"/>
  <c r="Q298" i="1"/>
  <c r="O298" i="1"/>
  <c r="Q297" i="1"/>
  <c r="Q296" i="1"/>
  <c r="Q295" i="1"/>
  <c r="Q294" i="1"/>
  <c r="Q293" i="1"/>
  <c r="Q292" i="1"/>
  <c r="O292" i="1"/>
  <c r="Q291" i="1"/>
  <c r="P290" i="1"/>
  <c r="S290" i="1" s="1"/>
  <c r="Q289" i="1"/>
  <c r="Q288" i="1"/>
  <c r="Q287" i="1"/>
  <c r="Q286" i="1"/>
  <c r="Q285" i="1"/>
  <c r="Q284" i="1"/>
  <c r="Q283" i="1"/>
  <c r="Q282" i="1"/>
  <c r="Q281" i="1"/>
  <c r="Q280" i="1"/>
  <c r="O280" i="1"/>
  <c r="Q279" i="1"/>
  <c r="Q278" i="1"/>
  <c r="Q277" i="1"/>
  <c r="Q276" i="1"/>
  <c r="Q275" i="1"/>
  <c r="Q274" i="1"/>
  <c r="Q273" i="1"/>
  <c r="Q272" i="1"/>
  <c r="Q271" i="1"/>
  <c r="Q270" i="1"/>
  <c r="Q269" i="1"/>
  <c r="Q268" i="1"/>
  <c r="P267" i="1"/>
  <c r="S267" i="1" s="1"/>
  <c r="Q266" i="1"/>
  <c r="Q265" i="1"/>
  <c r="P264" i="1"/>
  <c r="S264" i="1" s="1"/>
  <c r="Q263" i="1"/>
  <c r="Q262" i="1"/>
  <c r="O262" i="1"/>
  <c r="Q261" i="1"/>
  <c r="Q260" i="1"/>
  <c r="Q259" i="1"/>
  <c r="Q258" i="1"/>
  <c r="P257" i="1"/>
  <c r="S257" i="1" s="1"/>
  <c r="Q256" i="1"/>
  <c r="Q255" i="1"/>
  <c r="Q254" i="1"/>
  <c r="Q253" i="1"/>
  <c r="Q252" i="1"/>
  <c r="Q251" i="1"/>
  <c r="Q250" i="1"/>
  <c r="Q249" i="1"/>
  <c r="P248" i="1"/>
  <c r="S248" i="1" s="1"/>
  <c r="Q247" i="1"/>
  <c r="Q246" i="1"/>
  <c r="Q245" i="1"/>
  <c r="Q244" i="1"/>
  <c r="Q243" i="1"/>
  <c r="Q242" i="1"/>
  <c r="Q241" i="1"/>
  <c r="P240" i="1"/>
  <c r="S240" i="1" s="1"/>
  <c r="Q239" i="1"/>
  <c r="Q238" i="1"/>
  <c r="Q237" i="1"/>
  <c r="Q236" i="1"/>
  <c r="Q235" i="1"/>
  <c r="Q234" i="1"/>
  <c r="Q233" i="1"/>
  <c r="O233" i="1"/>
  <c r="Q232" i="1"/>
  <c r="Q231" i="1"/>
  <c r="Q230" i="1"/>
  <c r="Q229" i="1"/>
  <c r="K229" i="1"/>
  <c r="Q228" i="1"/>
  <c r="Q227" i="1"/>
  <c r="Q226" i="1"/>
  <c r="P225" i="1"/>
  <c r="S225" i="1" s="1"/>
  <c r="Q224" i="1"/>
  <c r="Q223" i="1"/>
  <c r="O223" i="1"/>
  <c r="Q222" i="1"/>
  <c r="Q221" i="1"/>
  <c r="Q220" i="1"/>
  <c r="Q219" i="1"/>
  <c r="Q218" i="1"/>
  <c r="Q217" i="1"/>
  <c r="Q216" i="1"/>
  <c r="Q215" i="1"/>
  <c r="O215" i="1"/>
  <c r="Q214" i="1"/>
  <c r="P213" i="1"/>
  <c r="S213" i="1" s="1"/>
  <c r="Q212" i="1"/>
  <c r="Q211" i="1"/>
  <c r="Q210" i="1"/>
  <c r="Q209" i="1"/>
  <c r="Q208" i="1"/>
  <c r="Q207" i="1"/>
  <c r="Q206" i="1"/>
  <c r="Q205" i="1"/>
  <c r="Q204" i="1"/>
  <c r="Q203" i="1"/>
  <c r="Q202" i="1"/>
  <c r="Q201" i="1"/>
  <c r="P200" i="1"/>
  <c r="S200" i="1" s="1"/>
  <c r="Q199" i="1"/>
  <c r="Q198" i="1"/>
  <c r="Q197" i="1"/>
  <c r="Q196" i="1"/>
  <c r="Q195" i="1"/>
  <c r="Q194" i="1"/>
  <c r="Q193" i="1"/>
  <c r="O193" i="1"/>
  <c r="Q192" i="1"/>
  <c r="Q191" i="1"/>
  <c r="Q190" i="1"/>
  <c r="Q189" i="1"/>
  <c r="Q188" i="1"/>
  <c r="Q187" i="1"/>
  <c r="Q186" i="1"/>
  <c r="R185" i="1"/>
  <c r="P185" i="1"/>
  <c r="Q184" i="1"/>
  <c r="Q183" i="1"/>
  <c r="O183" i="1"/>
  <c r="Q182" i="1"/>
  <c r="Q181" i="1"/>
  <c r="Q180" i="1"/>
  <c r="Q179" i="1"/>
  <c r="Q178" i="1"/>
  <c r="Q177" i="1"/>
  <c r="Q176" i="1"/>
  <c r="Q175" i="1"/>
  <c r="Q174" i="1"/>
  <c r="Q173" i="1"/>
  <c r="Q172" i="1"/>
  <c r="Q171" i="1"/>
  <c r="Q170" i="1"/>
  <c r="Q169" i="1"/>
  <c r="Q168" i="1"/>
  <c r="P167" i="1"/>
  <c r="S167" i="1" s="1"/>
  <c r="Q166" i="1"/>
  <c r="O166" i="1"/>
  <c r="Q165" i="1"/>
  <c r="Q164" i="1"/>
  <c r="Q163" i="1"/>
  <c r="Q162" i="1"/>
  <c r="Q161" i="1"/>
  <c r="Q160" i="1"/>
  <c r="Q159" i="1"/>
  <c r="Q158" i="1"/>
  <c r="Q157" i="1"/>
  <c r="Q156" i="1"/>
  <c r="Q155" i="1"/>
  <c r="Q154" i="1"/>
  <c r="Q153" i="1"/>
  <c r="Q152" i="1"/>
  <c r="O152" i="1"/>
  <c r="P151" i="1"/>
  <c r="S151" i="1" s="1"/>
  <c r="Q150" i="1"/>
  <c r="Q149" i="1"/>
  <c r="Q148" i="1"/>
  <c r="Q147" i="1"/>
  <c r="Q146" i="1"/>
  <c r="Q145" i="1"/>
  <c r="Q144" i="1"/>
  <c r="Q143" i="1"/>
  <c r="Q142" i="1"/>
  <c r="O142" i="1"/>
  <c r="Q141" i="1"/>
  <c r="Q140" i="1"/>
  <c r="Q139" i="1"/>
  <c r="Q138" i="1"/>
  <c r="Q137" i="1"/>
  <c r="P136" i="1"/>
  <c r="S136" i="1" s="1"/>
  <c r="Q135" i="1"/>
  <c r="Q134" i="1"/>
  <c r="Q133" i="1"/>
  <c r="Q132" i="1"/>
  <c r="Q131" i="1"/>
  <c r="Q130" i="1"/>
  <c r="Q129" i="1"/>
  <c r="Q128" i="1"/>
  <c r="Q127" i="1"/>
  <c r="Q126" i="1"/>
  <c r="Q124" i="1"/>
  <c r="Q123" i="1"/>
  <c r="Q122" i="1"/>
  <c r="Q121" i="1"/>
  <c r="P120" i="1"/>
  <c r="S120" i="1" s="1"/>
  <c r="Q119" i="1"/>
  <c r="Q118" i="1"/>
  <c r="P117" i="1"/>
  <c r="S117" i="1" s="1"/>
  <c r="Q116" i="1"/>
  <c r="Q115" i="1"/>
  <c r="Q114" i="1"/>
  <c r="Q113" i="1"/>
  <c r="Q112" i="1"/>
  <c r="Q111" i="1"/>
  <c r="Q110" i="1"/>
  <c r="P109" i="1"/>
  <c r="S109" i="1" s="1"/>
  <c r="Q108" i="1"/>
  <c r="Q107" i="1"/>
  <c r="Q106" i="1"/>
  <c r="Q105" i="1"/>
  <c r="Q104" i="1"/>
  <c r="Q103" i="1"/>
  <c r="Q102" i="1"/>
  <c r="Q101" i="1"/>
  <c r="Q100" i="1"/>
  <c r="Q99" i="1"/>
  <c r="Q98" i="1"/>
  <c r="Q97" i="1"/>
  <c r="R96" i="1"/>
  <c r="P96" i="1"/>
  <c r="Q95" i="1"/>
  <c r="O95" i="1"/>
  <c r="Q94" i="1"/>
  <c r="Q93" i="1"/>
  <c r="Q92" i="1"/>
  <c r="O92" i="1"/>
  <c r="Q91" i="1"/>
  <c r="Q90" i="1"/>
  <c r="Q89" i="1"/>
  <c r="Q88" i="1"/>
  <c r="Q87" i="1"/>
  <c r="Q86" i="1"/>
  <c r="Q85" i="1"/>
  <c r="P84" i="1"/>
  <c r="S84" i="1" s="1"/>
  <c r="Q83" i="1"/>
  <c r="Q82" i="1"/>
  <c r="O82" i="1"/>
  <c r="Q81" i="1"/>
  <c r="Q80" i="1"/>
  <c r="Q79" i="1"/>
  <c r="Q78" i="1"/>
  <c r="Q77" i="1"/>
  <c r="Q76" i="1"/>
  <c r="Q75" i="1"/>
  <c r="P74" i="1"/>
  <c r="S74" i="1" s="1"/>
  <c r="Q73" i="1"/>
  <c r="Q72" i="1"/>
  <c r="Q71" i="1"/>
  <c r="O71" i="1"/>
  <c r="Q70" i="1"/>
  <c r="Q69" i="1"/>
  <c r="Q68" i="1"/>
  <c r="Q67" i="1"/>
  <c r="Q66" i="1"/>
  <c r="Q65" i="1"/>
  <c r="Q64" i="1"/>
  <c r="Q63" i="1"/>
  <c r="Q62" i="1"/>
  <c r="Q61" i="1"/>
  <c r="Q60" i="1"/>
  <c r="P59" i="1"/>
  <c r="S59" i="1" s="1"/>
  <c r="Q58" i="1"/>
  <c r="Q57" i="1"/>
  <c r="Q56" i="1"/>
  <c r="Q55" i="1"/>
  <c r="Q54" i="1"/>
  <c r="Q53" i="1"/>
  <c r="Q52" i="1"/>
  <c r="Q51" i="1"/>
  <c r="Q50" i="1"/>
  <c r="Q49" i="1"/>
  <c r="Q48" i="1"/>
  <c r="O48" i="1"/>
  <c r="R47" i="1"/>
  <c r="P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P30" i="1"/>
  <c r="S30" i="1" s="1"/>
  <c r="Q29" i="1"/>
  <c r="Q28" i="1"/>
  <c r="Q27" i="1"/>
  <c r="Q26" i="1"/>
  <c r="Q25" i="1"/>
  <c r="R24" i="1"/>
  <c r="P24" i="1"/>
  <c r="Q23" i="1"/>
  <c r="Q21" i="1"/>
  <c r="Q20" i="1"/>
  <c r="O20" i="1"/>
  <c r="Q19" i="1"/>
  <c r="O19" i="1"/>
  <c r="Q18" i="1"/>
  <c r="O18" i="1"/>
  <c r="Q17" i="1"/>
  <c r="O17" i="1"/>
  <c r="Q16" i="1"/>
  <c r="Q15" i="1"/>
  <c r="Q14" i="1"/>
  <c r="Q13" i="1"/>
  <c r="Q12" i="1"/>
  <c r="Q11" i="1"/>
  <c r="Q10" i="1"/>
  <c r="Q9" i="1"/>
  <c r="Q8" i="1"/>
  <c r="R7" i="1"/>
  <c r="P7" i="1"/>
  <c r="S7" i="1" s="1"/>
  <c r="Q6" i="1"/>
  <c r="Q4" i="1"/>
  <c r="Q3" i="1"/>
  <c r="Q2" i="1"/>
  <c r="S470" i="1" l="1"/>
  <c r="S502" i="1"/>
  <c r="S707" i="1"/>
  <c r="S1543" i="1"/>
  <c r="S1635" i="1"/>
  <c r="S1765" i="1"/>
  <c r="S582" i="1"/>
  <c r="S680" i="1"/>
  <c r="S1493" i="1"/>
  <c r="S604" i="1"/>
  <c r="S806" i="1"/>
  <c r="S835" i="1"/>
  <c r="S865" i="1"/>
  <c r="S989" i="1"/>
  <c r="S1382" i="1"/>
  <c r="S1583" i="1"/>
  <c r="S323" i="1"/>
  <c r="S729" i="1"/>
  <c r="S915" i="1"/>
  <c r="S934" i="1"/>
  <c r="S1055" i="1"/>
  <c r="S1527" i="1"/>
  <c r="S1726" i="1"/>
  <c r="S444" i="1"/>
  <c r="S1163" i="1"/>
  <c r="S1119" i="1"/>
  <c r="S1444" i="1"/>
  <c r="S1683" i="1"/>
  <c r="S96" i="1"/>
  <c r="S545" i="1"/>
  <c r="S893" i="1"/>
  <c r="S24" i="1"/>
  <c r="S47" i="1"/>
  <c r="S644" i="1"/>
  <c r="Q3163" i="1"/>
  <c r="S185" i="1"/>
  <c r="S1391" i="1"/>
  <c r="S418" i="1"/>
  <c r="S771" i="1"/>
  <c r="S1095" i="1"/>
  <c r="S1292" i="1"/>
  <c r="Q1765" i="1"/>
  <c r="S375" i="1"/>
  <c r="S353" i="1"/>
  <c r="S1350" i="1"/>
  <c r="S1249" i="1"/>
  <c r="P1221" i="1"/>
  <c r="S1221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line valet</author>
    <author>DIRECTION</author>
    <author>tc={0F4D5C6A-0CE5-7441-9B9D-06D391865F0F}</author>
    <author>tc={F5AB2BCA-AF9F-7642-9E1A-58288D5508AD}</author>
    <author>tc={71C9DF41-5527-E14E-9B66-DBECBCFD3E3D}</author>
    <author>tc={93E2B6A2-4622-C349-AFA6-8990950DC85C}</author>
    <author>tc={60D3817B-74F8-6C43-9077-866E3409F8F7}</author>
    <author>tc={4D1F418A-2220-8045-89FB-9B14F6A9BC73}</author>
    <author>tc={EB03CE1F-E983-FF42-AAE9-F0607A89AE3D}</author>
    <author>tc={DB7E8862-0255-1F45-93CA-0EE12A0A53F1}</author>
    <author>tc={42B646ED-350D-B24D-9552-7F4A5249FD3E}</author>
  </authors>
  <commentList>
    <comment ref="N1" authorId="0" shapeId="0" xr:uid="{9B8F13B9-ECC0-1A41-833C-4A029D84068D}">
      <text>
        <r>
          <rPr>
            <b/>
            <sz val="9"/>
            <color rgb="FF000000"/>
            <rFont val="Tahoma"/>
            <family val="2"/>
          </rPr>
          <t>line valet: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SELECTION TAUX</t>
        </r>
      </text>
    </comment>
    <comment ref="F199" authorId="1" shapeId="0" xr:uid="{25C7C40E-30BB-1643-B0B6-8F86FAAAA368}">
      <text>
        <r>
          <rPr>
            <b/>
            <sz val="9"/>
            <color indexed="81"/>
            <rFont val="Tahoma"/>
            <family val="2"/>
          </rPr>
          <t>DIRECTION:</t>
        </r>
        <r>
          <rPr>
            <sz val="9"/>
            <color indexed="81"/>
            <rFont val="Tahoma"/>
            <family val="2"/>
          </rPr>
          <t xml:space="preserve">
METTRE A JOUR TABLEAU DES VENTES</t>
        </r>
      </text>
    </comment>
    <comment ref="F789" authorId="1" shapeId="0" xr:uid="{20615DD2-1942-1A48-88C6-D03332E44CF7}">
      <text>
        <r>
          <rPr>
            <b/>
            <sz val="9"/>
            <color indexed="81"/>
            <rFont val="Tahoma"/>
            <family val="2"/>
          </rPr>
          <t>DIRECTION:</t>
        </r>
        <r>
          <rPr>
            <sz val="9"/>
            <color indexed="81"/>
            <rFont val="Tahoma"/>
            <family val="2"/>
          </rPr>
          <t xml:space="preserve">
METTRE A JOUR TABLEAU DES VENTES</t>
        </r>
      </text>
    </comment>
    <comment ref="A926" authorId="2" shapeId="0" xr:uid="{0F4D5C6A-0CE5-7441-9B9D-06D391865F0F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REMBOURSEMENT ACOMPTE</t>
      </text>
    </comment>
    <comment ref="D1430" authorId="3" shapeId="0" xr:uid="{F5AB2BCA-AF9F-7642-9E1A-58288D5508AD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PLUS DE NOUVELLES * COVID dcd</t>
      </text>
    </comment>
    <comment ref="P2164" authorId="4" shapeId="0" xr:uid="{71C9DF41-5527-E14E-9B66-DBECBCFD3E3D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FINANCEMENT</t>
      </text>
    </comment>
    <comment ref="P2276" authorId="5" shapeId="0" xr:uid="{93E2B6A2-4622-C349-AFA6-8990950DC85C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PAS DE CHEQUE EN ATTENTE</t>
      </text>
    </comment>
    <comment ref="C2376" authorId="6" shapeId="0" xr:uid="{60D3817B-74F8-6C43-9077-866E3409F8F7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DOSSIER FINANCEMENT 15000€ 6543€POUR SOLDER 3 DOSSIERS SOLDE 35510€ DONT 28976€ EN DECEMBRE</t>
      </text>
    </comment>
    <comment ref="C2408" authorId="7" shapeId="0" xr:uid="{4D1F418A-2220-8045-89FB-9B14F6A9BC73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DOSSIER FINANCEMENT 15000€ 6543€POUR SOLDER 3 DOSSIERS SOLDE 35510€ DONT 28976€ EN DECEMBRE</t>
      </text>
    </comment>
    <comment ref="C2514" authorId="8" shapeId="0" xr:uid="{EB03CE1F-E983-FF42-AAE9-F0607A89AE3D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DOSSIER FINANCEMENT 15000€ 6543€POUR SOLDER 3 DOSSIERS SOLDE 35510€ DONT 28976€ EN DECEMBRE</t>
      </text>
    </comment>
    <comment ref="C2569" authorId="9" shapeId="0" xr:uid="{DB7E8862-0255-1F45-93CA-0EE12A0A53F1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DOSSIER FINANCEMENT 15000€ 6543€POUR SOLDER 3 DOSSIERS SOLDE 35510€ DONT 28976€ EN DECEMBRE</t>
      </text>
    </comment>
    <comment ref="P2620" authorId="10" shapeId="0" xr:uid="{42B646ED-350D-B24D-9552-7F4A5249FD3E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FINANCEMENT</t>
      </text>
    </comment>
  </commentList>
</comments>
</file>

<file path=xl/sharedStrings.xml><?xml version="1.0" encoding="utf-8"?>
<sst xmlns="http://schemas.openxmlformats.org/spreadsheetml/2006/main" count="28319" uniqueCount="9716">
  <si>
    <t>DATE DE VENTE</t>
  </si>
  <si>
    <t>CIVILITE</t>
  </si>
  <si>
    <t>NOM DU CLIENT</t>
  </si>
  <si>
    <t>prenom</t>
  </si>
  <si>
    <t>TE</t>
  </si>
  <si>
    <t>NUMERO BC</t>
  </si>
  <si>
    <t>ADRESSE DU CLIENT</t>
  </si>
  <si>
    <t>CODE INTERP etage</t>
  </si>
  <si>
    <t>VILLE</t>
  </si>
  <si>
    <t>CP</t>
  </si>
  <si>
    <t>TELEPHONE</t>
  </si>
  <si>
    <t>VENDEUR</t>
  </si>
  <si>
    <t>DESIGNATION</t>
  </si>
  <si>
    <t>TAUX TVA</t>
  </si>
  <si>
    <t>COMISSION SOLO</t>
  </si>
  <si>
    <t xml:space="preserve">MONTANT TTC </t>
  </si>
  <si>
    <t>ETAT</t>
  </si>
  <si>
    <t>MR</t>
  </si>
  <si>
    <t>DUFLOS</t>
  </si>
  <si>
    <t>CLAUDE</t>
  </si>
  <si>
    <t>9 avenue Taillade</t>
  </si>
  <si>
    <t>9a357</t>
  </si>
  <si>
    <t>PARIS</t>
  </si>
  <si>
    <t>01 43 66 46 21 - 06 73 25 15 02</t>
  </si>
  <si>
    <t>MARIANI</t>
  </si>
  <si>
    <t>ELEC REFONTE</t>
  </si>
  <si>
    <t>###</t>
  </si>
  <si>
    <t>MOUROT</t>
  </si>
  <si>
    <t>GERARD</t>
  </si>
  <si>
    <t>42 boulevard Grenelle</t>
  </si>
  <si>
    <t>01 45 75 34 31</t>
  </si>
  <si>
    <t>REMISE EN CONFORMITE</t>
  </si>
  <si>
    <t>BABEL</t>
  </si>
  <si>
    <t>EVELYNE</t>
  </si>
  <si>
    <t>10 rue Montcalm</t>
  </si>
  <si>
    <t xml:space="preserve">5 ème </t>
  </si>
  <si>
    <t>01 42 54 18 06</t>
  </si>
  <si>
    <t>MASSON</t>
  </si>
  <si>
    <t>FENETRES</t>
  </si>
  <si>
    <t>GUFFROY</t>
  </si>
  <si>
    <t>JEAN</t>
  </si>
  <si>
    <t>34 rue de Picpus</t>
  </si>
  <si>
    <t>01 46 28 27 21</t>
  </si>
  <si>
    <t>PAYET</t>
  </si>
  <si>
    <t>ANNULE</t>
  </si>
  <si>
    <t>VAVIN</t>
  </si>
  <si>
    <t>EDOUARD</t>
  </si>
  <si>
    <t>16 rue d'Alsace</t>
  </si>
  <si>
    <t>LEVALLOIS PERRET</t>
  </si>
  <si>
    <t>01 47 31 66 78</t>
  </si>
  <si>
    <t>MASSON/MARIANI</t>
  </si>
  <si>
    <t xml:space="preserve">REMISE EN CONFORMITE ELEC </t>
  </si>
  <si>
    <t>SYNTHESE OCT 2025</t>
  </si>
  <si>
    <t>MONTI</t>
  </si>
  <si>
    <t>DOMINIQUE</t>
  </si>
  <si>
    <t>12 rue du Rocher</t>
  </si>
  <si>
    <t>01 42 93 37 50</t>
  </si>
  <si>
    <t>REGONESI</t>
  </si>
  <si>
    <t>MISE EN CONFORMITE ELEC</t>
  </si>
  <si>
    <t>CLARAC</t>
  </si>
  <si>
    <t>HENRI</t>
  </si>
  <si>
    <t>79 rue des Plantes</t>
  </si>
  <si>
    <t>4 ème porte gauche</t>
  </si>
  <si>
    <t>01 45 39 57 76</t>
  </si>
  <si>
    <t>PACK INCENDIE</t>
  </si>
  <si>
    <t>MME</t>
  </si>
  <si>
    <t>LEVEQUE</t>
  </si>
  <si>
    <t>FRANCOISE</t>
  </si>
  <si>
    <t>1 Domaine Château Gaillard</t>
  </si>
  <si>
    <t>MAISON ALFORT</t>
  </si>
  <si>
    <t>01 43 78 40 64</t>
  </si>
  <si>
    <t>PORTE BLINDEE</t>
  </si>
  <si>
    <t>LEPINE</t>
  </si>
  <si>
    <t>ROGER</t>
  </si>
  <si>
    <t>4 rue Tourneux</t>
  </si>
  <si>
    <t>01 43 47 05 63</t>
  </si>
  <si>
    <t>SOLS</t>
  </si>
  <si>
    <t>PAISANT</t>
  </si>
  <si>
    <t>CHANTALE</t>
  </si>
  <si>
    <t>1 rue Niepce</t>
  </si>
  <si>
    <t>1 ET A DROITE 26B14</t>
  </si>
  <si>
    <t>01 43 22 83 27</t>
  </si>
  <si>
    <t>GRATTERY</t>
  </si>
  <si>
    <t>SUZANNE</t>
  </si>
  <si>
    <t>14 impasse du Bureau</t>
  </si>
  <si>
    <t>01 01 43 56 91 51</t>
  </si>
  <si>
    <t>PEINTURE</t>
  </si>
  <si>
    <t>RIGAL</t>
  </si>
  <si>
    <t>17 avenue de la Marne</t>
  </si>
  <si>
    <t>4 porte gauche</t>
  </si>
  <si>
    <t>ASNIERES SUR SEINE</t>
  </si>
  <si>
    <t>01 41 11 08 23</t>
  </si>
  <si>
    <t>TABLEAU ELEC</t>
  </si>
  <si>
    <t>COUTHURES</t>
  </si>
  <si>
    <t>PIERRE</t>
  </si>
  <si>
    <t>9 rue du Chalet</t>
  </si>
  <si>
    <t xml:space="preserve">1 étage gauche </t>
  </si>
  <si>
    <t>ASNIERES</t>
  </si>
  <si>
    <t>01 47 33 91 69 - 06 47 12 33 34</t>
  </si>
  <si>
    <t xml:space="preserve">ELEC </t>
  </si>
  <si>
    <t>BOUTTIER</t>
  </si>
  <si>
    <t>DENIS</t>
  </si>
  <si>
    <t>55 boulevard de la Villette</t>
  </si>
  <si>
    <t>porte a7 code 1965b</t>
  </si>
  <si>
    <t>01 42 45 03 08</t>
  </si>
  <si>
    <t>DECO</t>
  </si>
  <si>
    <t>LANGE</t>
  </si>
  <si>
    <t>LOUISETTE</t>
  </si>
  <si>
    <t>45 bis rue Pouchet</t>
  </si>
  <si>
    <t>01 42 28 69 08</t>
  </si>
  <si>
    <t>PAYET/REGONESI</t>
  </si>
  <si>
    <t>ALARME</t>
  </si>
  <si>
    <t>RAYNAL</t>
  </si>
  <si>
    <t>MONIQUE</t>
  </si>
  <si>
    <t>3 avenue du general de Gaulle</t>
  </si>
  <si>
    <t>VILLEMOMBLE</t>
  </si>
  <si>
    <t>01 48 54 42 90</t>
  </si>
  <si>
    <t>MASSON/REGONESSI</t>
  </si>
  <si>
    <t>REMPLACEMENT VOLETS</t>
  </si>
  <si>
    <t>VIET</t>
  </si>
  <si>
    <t>9 rue de Paris</t>
  </si>
  <si>
    <t>SAINT MAUR DES FOSSES</t>
  </si>
  <si>
    <t>01 42 83 03 04</t>
  </si>
  <si>
    <t>PAE</t>
  </si>
  <si>
    <t>RUPERT</t>
  </si>
  <si>
    <t>EDITH</t>
  </si>
  <si>
    <t>54 rue des Martyrs</t>
  </si>
  <si>
    <t>5 fond à droite</t>
  </si>
  <si>
    <t>01 42 80 57 04</t>
  </si>
  <si>
    <t>MARIAN/MASSON</t>
  </si>
  <si>
    <t>MERLHIOT</t>
  </si>
  <si>
    <t>MICHEL</t>
  </si>
  <si>
    <t>56 60 boulevard de Saint Denis</t>
  </si>
  <si>
    <t>COURBEVOIE</t>
  </si>
  <si>
    <t>01 43 33 68 17</t>
  </si>
  <si>
    <t>UNTER</t>
  </si>
  <si>
    <t>NMANUELLA</t>
  </si>
  <si>
    <t>2 rue du Débarcadère</t>
  </si>
  <si>
    <t>10 45 74 21 31</t>
  </si>
  <si>
    <t>VERNET</t>
  </si>
  <si>
    <t>RENEE</t>
  </si>
  <si>
    <t>28 rue Rousselet</t>
  </si>
  <si>
    <t>7 droite</t>
  </si>
  <si>
    <t>01 47 34 51 92</t>
  </si>
  <si>
    <t>EVIER DOUBLE VASQUE</t>
  </si>
  <si>
    <t>SYNTHES NOV 2015</t>
  </si>
  <si>
    <t>SEVAL</t>
  </si>
  <si>
    <t>JACQUES</t>
  </si>
  <si>
    <t>12 square Delambre</t>
  </si>
  <si>
    <t>5 bat pd code a415</t>
  </si>
  <si>
    <t>01 43 35 47 37</t>
  </si>
  <si>
    <t>BENOIT</t>
  </si>
  <si>
    <t>GUILARD</t>
  </si>
  <si>
    <t>21 res Tournemire</t>
  </si>
  <si>
    <t>rdj</t>
  </si>
  <si>
    <t>LES ULIS</t>
  </si>
  <si>
    <t>06 08 96 02 15 - 09 84 25 57 42</t>
  </si>
  <si>
    <t>MAURINOT</t>
  </si>
  <si>
    <t>10 rue Saint Yves</t>
  </si>
  <si>
    <t>01 43 22 98 31</t>
  </si>
  <si>
    <t>SALLE DE BAIN</t>
  </si>
  <si>
    <t>MEZZA</t>
  </si>
  <si>
    <t>JOELLE</t>
  </si>
  <si>
    <t>132 de la Tombe Issoire</t>
  </si>
  <si>
    <t>01 45 42 49 62</t>
  </si>
  <si>
    <t>SYNTHESE DEC 2015</t>
  </si>
  <si>
    <t>VANHOVE</t>
  </si>
  <si>
    <t>41 rue Albert Walter</t>
  </si>
  <si>
    <t>SAINT DENIS</t>
  </si>
  <si>
    <t>01 48 21 48 79</t>
  </si>
  <si>
    <t>DOUCHE SECURISEE</t>
  </si>
  <si>
    <t>HIRTZLIN</t>
  </si>
  <si>
    <t>ANNIE</t>
  </si>
  <si>
    <t>5 rue de la Paix</t>
  </si>
  <si>
    <t>PANTIN</t>
  </si>
  <si>
    <t>01 48 91 99 37</t>
  </si>
  <si>
    <t>IDRAC</t>
  </si>
  <si>
    <t>GISELE</t>
  </si>
  <si>
    <t>177 rue de Lourmel</t>
  </si>
  <si>
    <t>bat d 4ème étage porte droite</t>
  </si>
  <si>
    <t>01 45 58 52 16</t>
  </si>
  <si>
    <t>PEINTURE 15 M²</t>
  </si>
  <si>
    <t>GEORGET</t>
  </si>
  <si>
    <t>32 rue Raymond Marcheron</t>
  </si>
  <si>
    <t>VANVES</t>
  </si>
  <si>
    <t>01 46 45 00 26</t>
  </si>
  <si>
    <t>PEYRUSEIGT</t>
  </si>
  <si>
    <t>JANINE</t>
  </si>
  <si>
    <t>23 rue Saint Armand</t>
  </si>
  <si>
    <t>01 45 32 12 66</t>
  </si>
  <si>
    <t>MOQUETTE</t>
  </si>
  <si>
    <t>LECUNFF</t>
  </si>
  <si>
    <t>YVETTE</t>
  </si>
  <si>
    <t>10 rue Cyrano de Bergerac</t>
  </si>
  <si>
    <t>3 étage porte gauche code 05a78</t>
  </si>
  <si>
    <t>01 42 54 11 55</t>
  </si>
  <si>
    <t>PEINTURE SALON SEJOUR</t>
  </si>
  <si>
    <t xml:space="preserve">CABANES </t>
  </si>
  <si>
    <t>ROBERT</t>
  </si>
  <si>
    <t>90 boulevard Magenta</t>
  </si>
  <si>
    <t>01 42 72 71 27</t>
  </si>
  <si>
    <t>MACONNERIE</t>
  </si>
  <si>
    <t>TEILLON</t>
  </si>
  <si>
    <t>70 boulevard Reuilly</t>
  </si>
  <si>
    <t>01 43 40 04 89</t>
  </si>
  <si>
    <t>SDB</t>
  </si>
  <si>
    <t>PERNOT</t>
  </si>
  <si>
    <t>125/127 Quai de Valmy</t>
  </si>
  <si>
    <t>01 4034 41 23</t>
  </si>
  <si>
    <t>LAPOUGE</t>
  </si>
  <si>
    <t>GILLES</t>
  </si>
  <si>
    <t>25 rue Fondary</t>
  </si>
  <si>
    <t>bat 1 droite rdc</t>
  </si>
  <si>
    <t>01 45 79 23 90</t>
  </si>
  <si>
    <t>PEROT</t>
  </si>
  <si>
    <t>MARIE LOUISE</t>
  </si>
  <si>
    <t>200 rue de Javel</t>
  </si>
  <si>
    <t>01 45 30 26 69</t>
  </si>
  <si>
    <t>TELLIER</t>
  </si>
  <si>
    <t>MICHELE</t>
  </si>
  <si>
    <t>50 rue Marx Dormoy</t>
  </si>
  <si>
    <t>FONTENAY AUX ROSES</t>
  </si>
  <si>
    <t>01 43 50 53 79</t>
  </si>
  <si>
    <t>COSSY</t>
  </si>
  <si>
    <t>34 rue Général Leclerc</t>
  </si>
  <si>
    <t>BOIS COLOMBES</t>
  </si>
  <si>
    <t>01 42 42 80 66</t>
  </si>
  <si>
    <t>HERRMANN</t>
  </si>
  <si>
    <t>10 rue descamps</t>
  </si>
  <si>
    <t>01 47 27 72 62</t>
  </si>
  <si>
    <t>TRAVAUX DE PEINTURE</t>
  </si>
  <si>
    <t>SYNTHES JANV 2016</t>
  </si>
  <si>
    <t>ANDRE</t>
  </si>
  <si>
    <t>15 Place d'Aligre</t>
  </si>
  <si>
    <t>esc 2 3 étage porte droite</t>
  </si>
  <si>
    <t xml:space="preserve">01 43 45 75 23 </t>
  </si>
  <si>
    <t xml:space="preserve">MME </t>
  </si>
  <si>
    <t>DIDIER</t>
  </si>
  <si>
    <t>YOLANDE</t>
  </si>
  <si>
    <t>4 rue Raoul Pugno</t>
  </si>
  <si>
    <t>MONTROUGE</t>
  </si>
  <si>
    <t>01 47 35 36 08 - 06 26 29 12 16</t>
  </si>
  <si>
    <t>DAVID</t>
  </si>
  <si>
    <t>FRANCINE</t>
  </si>
  <si>
    <t>77 rue des St Peres</t>
  </si>
  <si>
    <t>3578 /25b69</t>
  </si>
  <si>
    <t>01 45 48 91 80</t>
  </si>
  <si>
    <t>MONTAUFRAY</t>
  </si>
  <si>
    <t>ALAIN</t>
  </si>
  <si>
    <t>97 avenue du Général Leclerc</t>
  </si>
  <si>
    <t>01 45 40 55 41</t>
  </si>
  <si>
    <t>CLEMENT</t>
  </si>
  <si>
    <t>ROSEMONDE</t>
  </si>
  <si>
    <t>8 rue Beatrix Dussane</t>
  </si>
  <si>
    <t>1 étage</t>
  </si>
  <si>
    <t>01 45 75 32 69</t>
  </si>
  <si>
    <t>PEINTURE 90M2</t>
  </si>
  <si>
    <t>D'ARBAUMONT</t>
  </si>
  <si>
    <t>MAURICE</t>
  </si>
  <si>
    <t>110 bd exelmans</t>
  </si>
  <si>
    <t>01 45 51 31 14</t>
  </si>
  <si>
    <t>PERSIENNES</t>
  </si>
  <si>
    <t>SEROUX</t>
  </si>
  <si>
    <t>GENEVIEVE</t>
  </si>
  <si>
    <t>34 rue de la Romainville</t>
  </si>
  <si>
    <t>01 42 08 41 54</t>
  </si>
  <si>
    <t>TB ELEC</t>
  </si>
  <si>
    <t>THOMAS</t>
  </si>
  <si>
    <t>DENISE</t>
  </si>
  <si>
    <t>39 rue Saint Fargeau</t>
  </si>
  <si>
    <t>bat e 6ème</t>
  </si>
  <si>
    <t>01 43 61 77 91</t>
  </si>
  <si>
    <t>PLAQUET</t>
  </si>
  <si>
    <t>LUCIENNE</t>
  </si>
  <si>
    <t xml:space="preserve">Les logis de la Pie / </t>
  </si>
  <si>
    <t>BT 3 1ETAGE PORTE GAUCHE FACE</t>
  </si>
  <si>
    <t>01 48 85 64 41</t>
  </si>
  <si>
    <t>JALOUSIES</t>
  </si>
  <si>
    <t>SYNTHESE FEV 2016</t>
  </si>
  <si>
    <t>JUIGNET</t>
  </si>
  <si>
    <t>ELISE</t>
  </si>
  <si>
    <t>3 rue Marcelin Berthelot</t>
  </si>
  <si>
    <t>bat 3 porte face 8 ème étage</t>
  </si>
  <si>
    <t>MONTREUIL SOUS BOIS</t>
  </si>
  <si>
    <t>01 48 59 29 06</t>
  </si>
  <si>
    <t>PARQUET 11,87M²</t>
  </si>
  <si>
    <t>VALET</t>
  </si>
  <si>
    <t>JEANINE</t>
  </si>
  <si>
    <t>4 impasse Delaunay</t>
  </si>
  <si>
    <t>01 43 73 82 08</t>
  </si>
  <si>
    <t>MATHIAS</t>
  </si>
  <si>
    <t>BERNAGOUT</t>
  </si>
  <si>
    <t>50 rue de la Justice</t>
  </si>
  <si>
    <t>01 43 64 96 30</t>
  </si>
  <si>
    <t>DURAND</t>
  </si>
  <si>
    <t>ROLANDE</t>
  </si>
  <si>
    <t>10 rue Maurice Ravel</t>
  </si>
  <si>
    <t>8eme et à gauche</t>
  </si>
  <si>
    <t>GENNEVILLIERS</t>
  </si>
  <si>
    <t>01 47 94 43 43</t>
  </si>
  <si>
    <t>FENETRE VR</t>
  </si>
  <si>
    <t>VIELLE</t>
  </si>
  <si>
    <t>33 Quai Voltaire</t>
  </si>
  <si>
    <t>01 42 60 92 13</t>
  </si>
  <si>
    <t>BAIGNOIRE A PORTE</t>
  </si>
  <si>
    <t>HORTET</t>
  </si>
  <si>
    <t>RENE</t>
  </si>
  <si>
    <t>2 de Fontenay</t>
  </si>
  <si>
    <t>NOGENT SUR MARNE</t>
  </si>
  <si>
    <t>01 48 76 14 22</t>
  </si>
  <si>
    <t>PICARD</t>
  </si>
  <si>
    <t>LAMY</t>
  </si>
  <si>
    <t xml:space="preserve">72 avenue </t>
  </si>
  <si>
    <t>CHAMPIGNY SUR MARNE</t>
  </si>
  <si>
    <t>01 48 85 83 79</t>
  </si>
  <si>
    <t>LE NORMAND</t>
  </si>
  <si>
    <t>26 rue du Général Roguet</t>
  </si>
  <si>
    <t>CLICHY LA GARENNE</t>
  </si>
  <si>
    <t>01 42 70 69 92</t>
  </si>
  <si>
    <t>POINCLOUX</t>
  </si>
  <si>
    <t>77 rue Carnot</t>
  </si>
  <si>
    <t>01 47 57 74 51</t>
  </si>
  <si>
    <t>JALOUSIE</t>
  </si>
  <si>
    <t>RENOUARD LARIVIERE</t>
  </si>
  <si>
    <t>CHRISTIANE</t>
  </si>
  <si>
    <t>137 145 avenue Achille Perreti</t>
  </si>
  <si>
    <t>NEUILLY SUR SEINE</t>
  </si>
  <si>
    <t>01 46 37 15 40</t>
  </si>
  <si>
    <t>TOUROUL</t>
  </si>
  <si>
    <t>MARYVONNE</t>
  </si>
  <si>
    <t>01 47 37 70 08</t>
  </si>
  <si>
    <t>VR</t>
  </si>
  <si>
    <t>BEDHET</t>
  </si>
  <si>
    <t>63 rue Croule Barbe</t>
  </si>
  <si>
    <t xml:space="preserve"> 01 43 37 62 56</t>
  </si>
  <si>
    <t>PAYET/MASSON</t>
  </si>
  <si>
    <t>DELORME</t>
  </si>
  <si>
    <t>ARLETTE</t>
  </si>
  <si>
    <t>41 rue des Bois</t>
  </si>
  <si>
    <t>92a6</t>
  </si>
  <si>
    <t>01 42 03 25 13</t>
  </si>
  <si>
    <t>PEINTURE SALLE DE BAIN</t>
  </si>
  <si>
    <t xml:space="preserve">MR </t>
  </si>
  <si>
    <t>CAVERT</t>
  </si>
  <si>
    <t>7 avenue d'Oradour sur Glane</t>
  </si>
  <si>
    <t>bat 7 9ème étage</t>
  </si>
  <si>
    <t>BONNEUIL</t>
  </si>
  <si>
    <t xml:space="preserve">01 43 39 74 27 - </t>
  </si>
  <si>
    <t>SYNTHESE MARS 2016</t>
  </si>
  <si>
    <t>FRANCOIS</t>
  </si>
  <si>
    <t>3 cite griset</t>
  </si>
  <si>
    <t>bat b 1étage porte 5 à gauche</t>
  </si>
  <si>
    <t>01 48 05 88 41 - 06 08 12 22 18</t>
  </si>
  <si>
    <t>BLONDIN</t>
  </si>
  <si>
    <t>Michelle</t>
  </si>
  <si>
    <t>2 place Chollet</t>
  </si>
  <si>
    <t>ABLON SUR SEINE</t>
  </si>
  <si>
    <t>01 45 97 07 54</t>
  </si>
  <si>
    <t>POULET</t>
  </si>
  <si>
    <t>112 rue Marius Aufan</t>
  </si>
  <si>
    <t>01 47 57 21 77</t>
  </si>
  <si>
    <t>PARQUET CONTRE COLLE</t>
  </si>
  <si>
    <t>BROUZES</t>
  </si>
  <si>
    <t>MADELEINE</t>
  </si>
  <si>
    <t>50 bis rue Sadi</t>
  </si>
  <si>
    <t>09 51 08 41 85</t>
  </si>
  <si>
    <t>FENETRE + VOLET</t>
  </si>
  <si>
    <t>NEVEU</t>
  </si>
  <si>
    <t>EMILIENNE</t>
  </si>
  <si>
    <t>7 rue Henri Gatinot</t>
  </si>
  <si>
    <t>CHATILLON</t>
  </si>
  <si>
    <t>01 47 35 58 04</t>
  </si>
  <si>
    <t>2 STORES</t>
  </si>
  <si>
    <t>SINGLETON</t>
  </si>
  <si>
    <t>STERLING</t>
  </si>
  <si>
    <t>59 bd Philippe August</t>
  </si>
  <si>
    <t>07 85 59 97 77</t>
  </si>
  <si>
    <t>DADOU</t>
  </si>
  <si>
    <t>GERMAIN</t>
  </si>
  <si>
    <t>48 rue Château Landon</t>
  </si>
  <si>
    <t>4 face droite bâtiment b</t>
  </si>
  <si>
    <t>01 46 07 99 17</t>
  </si>
  <si>
    <t>SYNTHESE AVRIL 2016</t>
  </si>
  <si>
    <t>EYSSAUTIER</t>
  </si>
  <si>
    <t>JOSEPH</t>
  </si>
  <si>
    <t>73 bis Mesly</t>
  </si>
  <si>
    <t>CRETEIL</t>
  </si>
  <si>
    <t>01 43 99 40 02</t>
  </si>
  <si>
    <t>5 VOLETS 1 FENETRE</t>
  </si>
  <si>
    <t>CREMMER</t>
  </si>
  <si>
    <t>EUGENE</t>
  </si>
  <si>
    <t>100 rue de Sausure</t>
  </si>
  <si>
    <t>3 et 4 étage</t>
  </si>
  <si>
    <t>01 47 66 16 51</t>
  </si>
  <si>
    <t>JOLY</t>
  </si>
  <si>
    <t>NICOLE</t>
  </si>
  <si>
    <t>13 rue Maurice Demenitroux</t>
  </si>
  <si>
    <t>bat 13 2ème étage porte gauche</t>
  </si>
  <si>
    <t xml:space="preserve">01 48 99 33 90 </t>
  </si>
  <si>
    <t>MALDINI</t>
  </si>
  <si>
    <t>LEMAISTRE</t>
  </si>
  <si>
    <t>67 rue d'Alleray</t>
  </si>
  <si>
    <t>10 bat a</t>
  </si>
  <si>
    <t>06 66 97 26 42</t>
  </si>
  <si>
    <t>FOURNIER</t>
  </si>
  <si>
    <t>66 rue Gallieni</t>
  </si>
  <si>
    <t>MALAKOFF</t>
  </si>
  <si>
    <t>01 46 54 47 43</t>
  </si>
  <si>
    <t>VOLET ROULANT</t>
  </si>
  <si>
    <t>CHATET</t>
  </si>
  <si>
    <t>39 avenue Anatole France</t>
  </si>
  <si>
    <t>CHAVILLE</t>
  </si>
  <si>
    <t>01 47 50 69 49-06 75 01 24 97</t>
  </si>
  <si>
    <t>REFONTE 80M²</t>
  </si>
  <si>
    <t>DELCOURT</t>
  </si>
  <si>
    <t>142 boulevard Massena</t>
  </si>
  <si>
    <t>01 45 83 29 74</t>
  </si>
  <si>
    <t>PAYET/MARIANI</t>
  </si>
  <si>
    <t>PMR</t>
  </si>
  <si>
    <t>CORIOU</t>
  </si>
  <si>
    <t>11 boulevard Davout</t>
  </si>
  <si>
    <t>59A17 2 à gauche</t>
  </si>
  <si>
    <t>01 43 73 21 45</t>
  </si>
  <si>
    <t>LEMPEREUR</t>
  </si>
  <si>
    <t>COLETTE</t>
  </si>
  <si>
    <t>25 rue de la roquette</t>
  </si>
  <si>
    <t>01 48 05 02 59</t>
  </si>
  <si>
    <t>CHAPELEAU</t>
  </si>
  <si>
    <t>MARC</t>
  </si>
  <si>
    <t>4 rue Beaugrenelle</t>
  </si>
  <si>
    <t>7b563 2 eme porte gauche</t>
  </si>
  <si>
    <t>01 45 78 10 46 - 06 19 28 09 13</t>
  </si>
  <si>
    <t xml:space="preserve">parquet </t>
  </si>
  <si>
    <t>SYNTHESE MAI 2016</t>
  </si>
  <si>
    <t>COMERRE</t>
  </si>
  <si>
    <t>7 Square Dunois</t>
  </si>
  <si>
    <t>6ème étage</t>
  </si>
  <si>
    <t>01 45 86 57 06</t>
  </si>
  <si>
    <t>SOL</t>
  </si>
  <si>
    <t>GENTY</t>
  </si>
  <si>
    <t xml:space="preserve">14 bis boulevard </t>
  </si>
  <si>
    <t>SCEAUX</t>
  </si>
  <si>
    <t>01 46 60 22 71</t>
  </si>
  <si>
    <t>DOUCHE PMR</t>
  </si>
  <si>
    <t>BERTRAND</t>
  </si>
  <si>
    <t>6 place Salvador</t>
  </si>
  <si>
    <t>01 43 77 75 04 - 06 50 60 52 10</t>
  </si>
  <si>
    <t>FENETRE OB ALU LAQUE</t>
  </si>
  <si>
    <t>DUMAS</t>
  </si>
  <si>
    <t>AGNES</t>
  </si>
  <si>
    <t>2 rue du Vieux Champlevois</t>
  </si>
  <si>
    <t>CERCY LA TOUR</t>
  </si>
  <si>
    <t>06 26 50 06 00</t>
  </si>
  <si>
    <t>SAMUEL</t>
  </si>
  <si>
    <t>ODILE</t>
  </si>
  <si>
    <t>91 rue Manin</t>
  </si>
  <si>
    <t>01 42 41 15 07</t>
  </si>
  <si>
    <t>CAP DE VILLE</t>
  </si>
  <si>
    <t>JEANNET MARTA</t>
  </si>
  <si>
    <t>72 rue St Blaise</t>
  </si>
  <si>
    <t>01 83 87 43 48-06 62 24 53 63</t>
  </si>
  <si>
    <t>REFONTE 66M²</t>
  </si>
  <si>
    <t>LEMOINE</t>
  </si>
  <si>
    <t>84 boulevard Massena</t>
  </si>
  <si>
    <t>5 bat 501 code 2687</t>
  </si>
  <si>
    <t>01 45 83 06 22</t>
  </si>
  <si>
    <t>BAP</t>
  </si>
  <si>
    <t>TRUONG</t>
  </si>
  <si>
    <t>DIEP</t>
  </si>
  <si>
    <t>49 rue Dareau</t>
  </si>
  <si>
    <t>06 52 61 12 84</t>
  </si>
  <si>
    <t>VOLET</t>
  </si>
  <si>
    <t>JOLLY</t>
  </si>
  <si>
    <t>3 bis rue Fernand Pelloutier</t>
  </si>
  <si>
    <t>2 étage porte gauche code 54979 code 815</t>
  </si>
  <si>
    <t>01 47 37 85 49  06 58 32 89 48</t>
  </si>
  <si>
    <t>ATLAN</t>
  </si>
  <si>
    <t>RAYMOND</t>
  </si>
  <si>
    <t>124 rue Maurice Arnoux</t>
  </si>
  <si>
    <t>6 fond droite</t>
  </si>
  <si>
    <t>06 58 13 08 64</t>
  </si>
  <si>
    <t>HAGUENAU</t>
  </si>
  <si>
    <t>19 rue Emile Dubois</t>
  </si>
  <si>
    <t>01 45 80 64 55</t>
  </si>
  <si>
    <t>ELEC</t>
  </si>
  <si>
    <t>SYNTHESE JUIN 2016</t>
  </si>
  <si>
    <t>RONDET</t>
  </si>
  <si>
    <t>67 avenue Gambetta</t>
  </si>
  <si>
    <t>16 bat a code 62</t>
  </si>
  <si>
    <t>01 47 88 34 77</t>
  </si>
  <si>
    <t>SOARES</t>
  </si>
  <si>
    <t>ZULMIR</t>
  </si>
  <si>
    <t>112 rue Richelieu</t>
  </si>
  <si>
    <t>07 77 90 42 85</t>
  </si>
  <si>
    <t>VORMS</t>
  </si>
  <si>
    <t>DORIS</t>
  </si>
  <si>
    <t>62 rue Brancion</t>
  </si>
  <si>
    <t>01 42 50 53 69</t>
  </si>
  <si>
    <t>CATON</t>
  </si>
  <si>
    <t>5 rue de la Convention</t>
  </si>
  <si>
    <t>1er étage</t>
  </si>
  <si>
    <t>LES LILAS</t>
  </si>
  <si>
    <t>01 43 63 91 92</t>
  </si>
  <si>
    <t>LOUIS</t>
  </si>
  <si>
    <t>21 rue Tandon</t>
  </si>
  <si>
    <t>01 42 02 94 21</t>
  </si>
  <si>
    <t>SDB MEUBLES PEINTURE</t>
  </si>
  <si>
    <t>SYNTHESE JUILLET 2016</t>
  </si>
  <si>
    <t>SOURNOIS</t>
  </si>
  <si>
    <t>19 rue Lahire</t>
  </si>
  <si>
    <t>01 45 86 47 53</t>
  </si>
  <si>
    <t>LECOZ</t>
  </si>
  <si>
    <t>10 rue de Meaux</t>
  </si>
  <si>
    <t>2 bat gauche code 49b37 /9553</t>
  </si>
  <si>
    <t>01 48 03 08 63</t>
  </si>
  <si>
    <t>SDB + DECO</t>
  </si>
  <si>
    <t>SYNTHESE AOUT 2016</t>
  </si>
  <si>
    <t>BRIHIER</t>
  </si>
  <si>
    <t>16 allée d'Alsace</t>
  </si>
  <si>
    <t>CHEVILLY  LARUE</t>
  </si>
  <si>
    <t>01 46 75 09 45</t>
  </si>
  <si>
    <t>COSTE</t>
  </si>
  <si>
    <t>DANIEL</t>
  </si>
  <si>
    <t>50 rue Rambuteau</t>
  </si>
  <si>
    <t xml:space="preserve">5 étage porte droite </t>
  </si>
  <si>
    <t>01 42 77 28 78</t>
  </si>
  <si>
    <t>LUTZ</t>
  </si>
  <si>
    <t>Claude</t>
  </si>
  <si>
    <t>82 rue Doudeauville</t>
  </si>
  <si>
    <t xml:space="preserve">9 étage porte face code a5279 </t>
  </si>
  <si>
    <t>01 42 64 69 66</t>
  </si>
  <si>
    <t>FLEISHMANN</t>
  </si>
  <si>
    <t>MARTIN</t>
  </si>
  <si>
    <t>118 avenue Jean Jaures</t>
  </si>
  <si>
    <t>01 42 03 30 75</t>
  </si>
  <si>
    <t>DOUCHE  L ITALIENNE</t>
  </si>
  <si>
    <t>WOHLGROTH</t>
  </si>
  <si>
    <t>ALFRED</t>
  </si>
  <si>
    <t>39 rue Jacques Kable</t>
  </si>
  <si>
    <t>01 48 71 18 01</t>
  </si>
  <si>
    <t>PEINTURES</t>
  </si>
  <si>
    <t xml:space="preserve">8ème </t>
  </si>
  <si>
    <t>TB FENETRES</t>
  </si>
  <si>
    <t>SINIANIN PICA PICA</t>
  </si>
  <si>
    <t>HERMANN</t>
  </si>
  <si>
    <t>3 bis avenue Montespan</t>
  </si>
  <si>
    <t>code 76a024 2 porte gauche</t>
  </si>
  <si>
    <t>Paris</t>
  </si>
  <si>
    <t>01 45 05 52 01</t>
  </si>
  <si>
    <t>FENETRE SALLE DE BAIN</t>
  </si>
  <si>
    <t>PLAFOUDZI</t>
  </si>
  <si>
    <t>ODETTE</t>
  </si>
  <si>
    <t>39/49 Quai Grenelle</t>
  </si>
  <si>
    <t>01 40 59 99 77</t>
  </si>
  <si>
    <t>SYNTHESE SEPT 2016</t>
  </si>
  <si>
    <t>COLLIER</t>
  </si>
  <si>
    <t>161 163 boulevard Alsace Lorraine</t>
  </si>
  <si>
    <t>9437 1er tage</t>
  </si>
  <si>
    <t>LE PERREUX SUR MARNE</t>
  </si>
  <si>
    <t>01 48 72 21 74</t>
  </si>
  <si>
    <t>66 rue d'Alleray</t>
  </si>
  <si>
    <t>9 bat a</t>
  </si>
  <si>
    <t>SALLABERY</t>
  </si>
  <si>
    <t>JEAN PIERRE</t>
  </si>
  <si>
    <t>1 rue Maurice Demenitroux</t>
  </si>
  <si>
    <t>1 nom sur la porte</t>
  </si>
  <si>
    <t>07 82 99 76 94</t>
  </si>
  <si>
    <t>REFONTE TB</t>
  </si>
  <si>
    <t>PEINTURE 30M²</t>
  </si>
  <si>
    <t>BRUGIERE-FONTENILLE</t>
  </si>
  <si>
    <t>RAYMONDE</t>
  </si>
  <si>
    <t>2 place General Leclerc</t>
  </si>
  <si>
    <t>09 67 43 92 98</t>
  </si>
  <si>
    <t>RIVIERE/MASSON</t>
  </si>
  <si>
    <t>FAUVIN</t>
  </si>
  <si>
    <t>YVONNE</t>
  </si>
  <si>
    <t>70 avenue Aristide Briand</t>
  </si>
  <si>
    <t>3eme</t>
  </si>
  <si>
    <t>01 47 35 50 73</t>
  </si>
  <si>
    <t>MAZZOCO</t>
  </si>
  <si>
    <t>ANITA</t>
  </si>
  <si>
    <t>17 avenue Agent Sarre</t>
  </si>
  <si>
    <t>COLOMBES</t>
  </si>
  <si>
    <t>06 34 19 27 75</t>
  </si>
  <si>
    <t>ROUTON</t>
  </si>
  <si>
    <t>66 rue des Thermes</t>
  </si>
  <si>
    <t>2 fond</t>
  </si>
  <si>
    <t>ENGHEINS LES BAINS</t>
  </si>
  <si>
    <t>01 34 12 42 02</t>
  </si>
  <si>
    <t>SCEMLA</t>
  </si>
  <si>
    <t>SIMONE</t>
  </si>
  <si>
    <t>54 rue Boissonade</t>
  </si>
  <si>
    <t>bat b 4porte gauche</t>
  </si>
  <si>
    <t>01 43 35 55 33</t>
  </si>
  <si>
    <t>LECOZE</t>
  </si>
  <si>
    <t>70 bis rue Dutot</t>
  </si>
  <si>
    <t xml:space="preserve">4ème étage </t>
  </si>
  <si>
    <t>01 47 34 30 15</t>
  </si>
  <si>
    <t>LUGAND</t>
  </si>
  <si>
    <t>47/49 avenue President Wilson</t>
  </si>
  <si>
    <t>étage 6 bat b</t>
  </si>
  <si>
    <t>09 53 98 34 93</t>
  </si>
  <si>
    <t>PORTE ANTI EFFRACTION</t>
  </si>
  <si>
    <t>JARRETHIE</t>
  </si>
  <si>
    <t>63 rue Maurice Aufan</t>
  </si>
  <si>
    <t>3ème droite code9263a</t>
  </si>
  <si>
    <t>01 47 57 99 40</t>
  </si>
  <si>
    <t>VITRIFICATION 27 M²</t>
  </si>
  <si>
    <t>SYNTHESE OCT 2016</t>
  </si>
  <si>
    <t>CLEDAT</t>
  </si>
  <si>
    <t>MARCEL JANINE</t>
  </si>
  <si>
    <t>11 bis rue Adolphe Focillon</t>
  </si>
  <si>
    <t>37b58</t>
  </si>
  <si>
    <t>01 45 39 38 95</t>
  </si>
  <si>
    <t>LEROUX</t>
  </si>
  <si>
    <t>40 boulevard Cotte</t>
  </si>
  <si>
    <t xml:space="preserve">2 étage bat c </t>
  </si>
  <si>
    <t>01 39 34 47 45</t>
  </si>
  <si>
    <t>NATHAN</t>
  </si>
  <si>
    <t>PUTOD</t>
  </si>
  <si>
    <t>PAUL</t>
  </si>
  <si>
    <t>31 bis rue Louis Blanc</t>
  </si>
  <si>
    <t>01 46 07 67 47</t>
  </si>
  <si>
    <t>JULLIARD</t>
  </si>
  <si>
    <t>GILBERT</t>
  </si>
  <si>
    <t>12 rue Corbon</t>
  </si>
  <si>
    <t>7ème étage porte gauche</t>
  </si>
  <si>
    <t>01 42 50 50 87   06 10 70 15 37</t>
  </si>
  <si>
    <t>RIVIERE</t>
  </si>
  <si>
    <t>FOURICHON</t>
  </si>
  <si>
    <t xml:space="preserve">2ème </t>
  </si>
  <si>
    <t>01 42 72 98 07</t>
  </si>
  <si>
    <t>SALLE DE BAIN DOUCHE</t>
  </si>
  <si>
    <t>CHERAMY</t>
  </si>
  <si>
    <t>49 51 Rue Dareau</t>
  </si>
  <si>
    <t>bat b 4ème étage 60B45</t>
  </si>
  <si>
    <t>06 62 79 84 65</t>
  </si>
  <si>
    <t>DUPUY</t>
  </si>
  <si>
    <t>40 rue du Pont du Jour</t>
  </si>
  <si>
    <t>BOULOGNE BILLANCOURT</t>
  </si>
  <si>
    <t>01 47 02 95 58</t>
  </si>
  <si>
    <t>GROU</t>
  </si>
  <si>
    <t xml:space="preserve">10 rue Roger </t>
  </si>
  <si>
    <t>01 43 35 55 48</t>
  </si>
  <si>
    <t>SILVERT</t>
  </si>
  <si>
    <t>SOLANGE</t>
  </si>
  <si>
    <t>54 rue Saint Fargeau</t>
  </si>
  <si>
    <t>01 43 61 68 77</t>
  </si>
  <si>
    <t>PLAFOND PEINTURE</t>
  </si>
  <si>
    <t>GUILBEAU</t>
  </si>
  <si>
    <t>JEANNE</t>
  </si>
  <si>
    <t>144 boulevard Voltaire</t>
  </si>
  <si>
    <t>01 43 79 08 95</t>
  </si>
  <si>
    <t>TABL ELEC</t>
  </si>
  <si>
    <t>TRASTOUR</t>
  </si>
  <si>
    <t>GUY</t>
  </si>
  <si>
    <t>19 rue Poliveau</t>
  </si>
  <si>
    <t>06 15 28 01 71</t>
  </si>
  <si>
    <t>PLOMBERIE SANITAIRE</t>
  </si>
  <si>
    <t>BURQ</t>
  </si>
  <si>
    <t>Monique</t>
  </si>
  <si>
    <t>7 rue de la Grande Fontaine</t>
  </si>
  <si>
    <t>SAINT GERMAIN EN LAYE</t>
  </si>
  <si>
    <t>01 39 21 79 07</t>
  </si>
  <si>
    <t>DAVIAUD</t>
  </si>
  <si>
    <t>34 avenue Franklin</t>
  </si>
  <si>
    <t>3597b</t>
  </si>
  <si>
    <t>VINCENNES</t>
  </si>
  <si>
    <t>01 43 28 47 31</t>
  </si>
  <si>
    <t>GUIGNOT</t>
  </si>
  <si>
    <t>7 Villa Chanez</t>
  </si>
  <si>
    <t>01 75 50 60 94</t>
  </si>
  <si>
    <t>SYNTHESE NOV 2016</t>
  </si>
  <si>
    <t>CUISINE PEINTURE</t>
  </si>
  <si>
    <t>CHEVREAU</t>
  </si>
  <si>
    <t>7 rue Clairaut</t>
  </si>
  <si>
    <t>01 42 26 13 17</t>
  </si>
  <si>
    <t>01 43 63 91 92-6 03 37 26 15</t>
  </si>
  <si>
    <t>PAPIER PEINT</t>
  </si>
  <si>
    <t xml:space="preserve">THALAL </t>
  </si>
  <si>
    <t>ABDEL AAD</t>
  </si>
  <si>
    <t>169 rue Marcadet</t>
  </si>
  <si>
    <t>09 63 19 33 16</t>
  </si>
  <si>
    <t>161 boulevard Alsace Lorraine</t>
  </si>
  <si>
    <t xml:space="preserve">code 9437 1er étage </t>
  </si>
  <si>
    <t>REMISE EN CONF 51M²</t>
  </si>
  <si>
    <t xml:space="preserve">BUCLIN </t>
  </si>
  <si>
    <t>IRENE</t>
  </si>
  <si>
    <t>14 boulevard Inkermann</t>
  </si>
  <si>
    <t>01 47 22 83 06 - 06 86 74 02 28</t>
  </si>
  <si>
    <t>HAUTTECOEUR</t>
  </si>
  <si>
    <t>MARIE CLAUDE</t>
  </si>
  <si>
    <t>11 rue Charbonnel</t>
  </si>
  <si>
    <t xml:space="preserve"> PARIS</t>
  </si>
  <si>
    <t>01 53 62 08 92</t>
  </si>
  <si>
    <t>23a07 2 étage bat b</t>
  </si>
  <si>
    <t>01 43 79 08 83</t>
  </si>
  <si>
    <t xml:space="preserve">ELEC REFONTE </t>
  </si>
  <si>
    <t>DELBET</t>
  </si>
  <si>
    <t>GABRIELLE</t>
  </si>
  <si>
    <t>21 Quai Andre Citroen</t>
  </si>
  <si>
    <t>01 81 29 90 37</t>
  </si>
  <si>
    <t>SALLE DE BAIN BAIGNOIRE A PORTE</t>
  </si>
  <si>
    <t>AMIREILLE</t>
  </si>
  <si>
    <t>15 rue Lenoyer</t>
  </si>
  <si>
    <t>6 ème</t>
  </si>
  <si>
    <t>01 43 28 51 40</t>
  </si>
  <si>
    <t>TIEBAULT</t>
  </si>
  <si>
    <t>JOSETTE</t>
  </si>
  <si>
    <t>7 rue Erard</t>
  </si>
  <si>
    <t>01 43 41 14 38</t>
  </si>
  <si>
    <t>WAJCMAN</t>
  </si>
  <si>
    <t>01 47 30 30 47</t>
  </si>
  <si>
    <t>PORTES FENETRES</t>
  </si>
  <si>
    <t>DUVAL</t>
  </si>
  <si>
    <t>10 rue des Closeaux</t>
  </si>
  <si>
    <t>inter * 2 étage porte droite</t>
  </si>
  <si>
    <t>FRANCONVILLE</t>
  </si>
  <si>
    <t>01 34 13 66 81 / 09 84 02 36 68</t>
  </si>
  <si>
    <t>PEINTURE 6M²</t>
  </si>
  <si>
    <t>BOISELLIER</t>
  </si>
  <si>
    <t>40 AV DE LA JUSTICE</t>
  </si>
  <si>
    <t>SYNTHESE DEC 2016</t>
  </si>
  <si>
    <t>EUVRARD</t>
  </si>
  <si>
    <t>8 passages de la Tour de Vanves</t>
  </si>
  <si>
    <t>douche</t>
  </si>
  <si>
    <t>PARANT</t>
  </si>
  <si>
    <t>VINCENT</t>
  </si>
  <si>
    <t>12/14 avenue Pasteur</t>
  </si>
  <si>
    <t xml:space="preserve">5 porte droite </t>
  </si>
  <si>
    <t>01 48 85 44 36</t>
  </si>
  <si>
    <t>fenêtre</t>
  </si>
  <si>
    <t>137 avenue Achille Peretti</t>
  </si>
  <si>
    <t>porte 610 maison retraite</t>
  </si>
  <si>
    <t>3 radiateurs élec</t>
  </si>
  <si>
    <t>DEBAIZE</t>
  </si>
  <si>
    <t>HERVE</t>
  </si>
  <si>
    <t xml:space="preserve">8 rue Popincourt </t>
  </si>
  <si>
    <t>1234a BAT C 1 er étage</t>
  </si>
  <si>
    <t>01 43 05 73 63</t>
  </si>
  <si>
    <t>BASCHLIN</t>
  </si>
  <si>
    <t xml:space="preserve">55 bd du midi </t>
  </si>
  <si>
    <t>BAT beausite  2ème étage porte gauche</t>
  </si>
  <si>
    <t>LE RAINCY</t>
  </si>
  <si>
    <t>01 43 81 06 30 - 06 31 7 64 30</t>
  </si>
  <si>
    <t>DOUCHE SECURISE</t>
  </si>
  <si>
    <t>MALAMEDE</t>
  </si>
  <si>
    <t>JACQUELINE</t>
  </si>
  <si>
    <t>14 rue Jeanne</t>
  </si>
  <si>
    <t>3 étage</t>
  </si>
  <si>
    <t>01 47 33 37 59</t>
  </si>
  <si>
    <t>FENETRE</t>
  </si>
  <si>
    <t>39 quai de Grenelle</t>
  </si>
  <si>
    <t xml:space="preserve">bat a mais entrée B </t>
  </si>
  <si>
    <t>01 40 59 99 77 - 06 30 36 52 03</t>
  </si>
  <si>
    <t>1 FENETRE</t>
  </si>
  <si>
    <t>DEROUCH</t>
  </si>
  <si>
    <t>39 rue du Bois de Boulogne</t>
  </si>
  <si>
    <t>7451a 1er étage porte droite</t>
  </si>
  <si>
    <t>01 47 22 11 28 - 06 71 21 35 65</t>
  </si>
  <si>
    <t>DRU</t>
  </si>
  <si>
    <t>LOIC</t>
  </si>
  <si>
    <t>80 rue Hauteville</t>
  </si>
  <si>
    <t>01 44 83 95 94</t>
  </si>
  <si>
    <t>LEROY</t>
  </si>
  <si>
    <t>MICHELLE</t>
  </si>
  <si>
    <t>14 rue de la cerisaie</t>
  </si>
  <si>
    <t xml:space="preserve">2 ème étage porte droite </t>
  </si>
  <si>
    <t>CHARENTON LE PONT</t>
  </si>
  <si>
    <t>01 43 78 12 67-06 61 58 02 99</t>
  </si>
  <si>
    <t>DOUCHE</t>
  </si>
  <si>
    <t>BESSE</t>
  </si>
  <si>
    <t>ELIANE</t>
  </si>
  <si>
    <t>99 rue de Rosny</t>
  </si>
  <si>
    <t>MONTREUIL</t>
  </si>
  <si>
    <t>01 48 58 25 23</t>
  </si>
  <si>
    <t>CORNET</t>
  </si>
  <si>
    <t>JEAN-MARIE</t>
  </si>
  <si>
    <t>18 Clos Perrault</t>
  </si>
  <si>
    <t>ATHIS-MONS</t>
  </si>
  <si>
    <t>01 69 84 83 07</t>
  </si>
  <si>
    <t>3 FENETRES</t>
  </si>
  <si>
    <t>LARMUZEAUX</t>
  </si>
  <si>
    <t>8 avenue Gambetta</t>
  </si>
  <si>
    <t>4 ème étage BAT D</t>
  </si>
  <si>
    <t>CHOISY LE ROI</t>
  </si>
  <si>
    <t xml:space="preserve">01 48 84 26 81 </t>
  </si>
  <si>
    <t>THOUVENOT</t>
  </si>
  <si>
    <t xml:space="preserve">20 rue Corbon </t>
  </si>
  <si>
    <t>code b2012</t>
  </si>
  <si>
    <t>06 12 49 57 17</t>
  </si>
  <si>
    <t>CARRELAGE CUISINE</t>
  </si>
  <si>
    <t xml:space="preserve">SYNTHESE JANV </t>
  </si>
  <si>
    <t>CARSENAT</t>
  </si>
  <si>
    <t>CHRISTELLE</t>
  </si>
  <si>
    <t>74 rue Dunois</t>
  </si>
  <si>
    <t>01 44 23 96 78-06 78 00 71 67</t>
  </si>
  <si>
    <t xml:space="preserve">DECO RENOVATION </t>
  </si>
  <si>
    <t>MARRET</t>
  </si>
  <si>
    <t>14 rue Cabanis</t>
  </si>
  <si>
    <t>3 porte fcode 75b94</t>
  </si>
  <si>
    <t>01 45 89 72 63</t>
  </si>
  <si>
    <t>PORTE FENETRE</t>
  </si>
  <si>
    <t>BIGAUT</t>
  </si>
  <si>
    <t>ANNETTE</t>
  </si>
  <si>
    <t>251 rue du Faubourg Saint Antoine</t>
  </si>
  <si>
    <t>BAT B 3ème étage code a3444</t>
  </si>
  <si>
    <t>01 43 48 36 14</t>
  </si>
  <si>
    <t>BENOLIEL</t>
  </si>
  <si>
    <t>18 quai des Carrieres</t>
  </si>
  <si>
    <t>esc a 1er étage</t>
  </si>
  <si>
    <t>01 43 6 20 48</t>
  </si>
  <si>
    <t xml:space="preserve">VR </t>
  </si>
  <si>
    <t>MR MME</t>
  </si>
  <si>
    <t>BUXERAUD</t>
  </si>
  <si>
    <t>RAYMOND/CAMILLE</t>
  </si>
  <si>
    <t>23 rue de Lourmel</t>
  </si>
  <si>
    <t>BAT B FOND GAUCHE CODE 1962 3étg porte droite</t>
  </si>
  <si>
    <t>01 45 75 02 00</t>
  </si>
  <si>
    <t>ELEC REFONTE 50M²</t>
  </si>
  <si>
    <t>LEMOIGNE</t>
  </si>
  <si>
    <t xml:space="preserve">67 rue de la plaine </t>
  </si>
  <si>
    <t>code 1971 -6720 8 étage porte gauche</t>
  </si>
  <si>
    <t>01 43 67 80 98</t>
  </si>
  <si>
    <t>BERTINOT</t>
  </si>
  <si>
    <t>MARIE-JO</t>
  </si>
  <si>
    <t>185 rue du Chevaleret</t>
  </si>
  <si>
    <t>7è etage</t>
  </si>
  <si>
    <t>01 45 85 58 09</t>
  </si>
  <si>
    <t>7 étage porte 1</t>
  </si>
  <si>
    <t>POSE DE PARQUET</t>
  </si>
  <si>
    <t>CHAUVET</t>
  </si>
  <si>
    <t>JEAN-CLAUDE</t>
  </si>
  <si>
    <t>311 rue de Belleville</t>
  </si>
  <si>
    <t>01 42 41 71 02</t>
  </si>
  <si>
    <t>3 ème étage gauche</t>
  </si>
  <si>
    <t>ABLON</t>
  </si>
  <si>
    <t>PAE + ALARME</t>
  </si>
  <si>
    <t>21 résidence Tournemire</t>
  </si>
  <si>
    <t>09 84 25 57 42</t>
  </si>
  <si>
    <t>STORE</t>
  </si>
  <si>
    <t>GABORIT</t>
  </si>
  <si>
    <t>2 boulevard Beaumarchais</t>
  </si>
  <si>
    <t>3164a 5ème étage porte droite</t>
  </si>
  <si>
    <t>01 48 06 57 65</t>
  </si>
  <si>
    <t>VOLETS</t>
  </si>
  <si>
    <t>SYNTHESE FEV 2017</t>
  </si>
  <si>
    <t>BESSAGUET</t>
  </si>
  <si>
    <t>ADRIEN</t>
  </si>
  <si>
    <t>6 rue de la Citadelle</t>
  </si>
  <si>
    <t>7ème étage porte 131</t>
  </si>
  <si>
    <t>CACHAN</t>
  </si>
  <si>
    <t>01 45 47 78 98</t>
  </si>
  <si>
    <t>FRUSTIE</t>
  </si>
  <si>
    <t>MARCEL</t>
  </si>
  <si>
    <t>127 bis boulevard Voltaire</t>
  </si>
  <si>
    <t>19a00</t>
  </si>
  <si>
    <t>09 53 57 64 07</t>
  </si>
  <si>
    <t>MASSON/AMIR</t>
  </si>
  <si>
    <t xml:space="preserve">GALMICHE </t>
  </si>
  <si>
    <t>144 rue Oberkampf</t>
  </si>
  <si>
    <t>a1269</t>
  </si>
  <si>
    <t>01 43 38 69 78</t>
  </si>
  <si>
    <t>REAMENAGEMENT SDB</t>
  </si>
  <si>
    <t>JUBLOT</t>
  </si>
  <si>
    <t>5 rue August Simon</t>
  </si>
  <si>
    <t>5 étage porte gauche</t>
  </si>
  <si>
    <t>MAISONS ALFORT</t>
  </si>
  <si>
    <t>01 43 75 12 11</t>
  </si>
  <si>
    <t>LAMBIN</t>
  </si>
  <si>
    <t>39 quai de l'Ourcq</t>
  </si>
  <si>
    <t>code a258+b852</t>
  </si>
  <si>
    <t>01 48 40 11 84 - 06 36 65 14 56</t>
  </si>
  <si>
    <t>DELMAS</t>
  </si>
  <si>
    <t>JEAN LOUIS</t>
  </si>
  <si>
    <t>131 avenue Marechal Foch</t>
  </si>
  <si>
    <t>rdc BAT 4</t>
  </si>
  <si>
    <t>CHATOU</t>
  </si>
  <si>
    <t>01 30 71 00 96</t>
  </si>
  <si>
    <t>2 FENETRES</t>
  </si>
  <si>
    <t>55 boulevard du Midi</t>
  </si>
  <si>
    <t>2 ème étage</t>
  </si>
  <si>
    <t>01 43 81 99 24</t>
  </si>
  <si>
    <t>SALLABERRY</t>
  </si>
  <si>
    <t>bat 1 1étage à gauche</t>
  </si>
  <si>
    <t>MOULINET</t>
  </si>
  <si>
    <t>BERNARD</t>
  </si>
  <si>
    <t>15 avenue des Courses</t>
  </si>
  <si>
    <t>2 eME ETAGE BAT 2 PORTE 2</t>
  </si>
  <si>
    <t>LE VESINET</t>
  </si>
  <si>
    <t>01 39 52 35 72</t>
  </si>
  <si>
    <t>SENEZ</t>
  </si>
  <si>
    <t>YANN</t>
  </si>
  <si>
    <t>RUE DE PARIS</t>
  </si>
  <si>
    <t>6 ETAGE PORTE GAUCHE</t>
  </si>
  <si>
    <t>06 48 14 98 65</t>
  </si>
  <si>
    <t>MASSON/JEROME</t>
  </si>
  <si>
    <t>VR DECO</t>
  </si>
  <si>
    <t>GONDINET</t>
  </si>
  <si>
    <t>21 rue Vaneau</t>
  </si>
  <si>
    <t>2 étage porte droite</t>
  </si>
  <si>
    <t>06 66 43 18 48</t>
  </si>
  <si>
    <t>1 TABLEAU</t>
  </si>
  <si>
    <t>SYNTHESE MARS 2017</t>
  </si>
  <si>
    <t>LETIEC</t>
  </si>
  <si>
    <t>14 rue Octave Longuet</t>
  </si>
  <si>
    <t xml:space="preserve">rdc </t>
  </si>
  <si>
    <t>VIRY CHATILLON</t>
  </si>
  <si>
    <t>01 69 05 50 07</t>
  </si>
  <si>
    <t>PERSIENNES BOIS</t>
  </si>
  <si>
    <t>TURBAUT</t>
  </si>
  <si>
    <t>JEAN LUC</t>
  </si>
  <si>
    <t>9 bis rue Diderot</t>
  </si>
  <si>
    <t>4 ème étage</t>
  </si>
  <si>
    <t>01 74 50 65 56</t>
  </si>
  <si>
    <t>BROSSIER</t>
  </si>
  <si>
    <t>24 rue Pottier</t>
  </si>
  <si>
    <t>2 étage porte gauche</t>
  </si>
  <si>
    <t>LE CHESNAY</t>
  </si>
  <si>
    <t xml:space="preserve">FENETRE+VR </t>
  </si>
  <si>
    <t>DESCROIX</t>
  </si>
  <si>
    <t>68 rue Gallieni</t>
  </si>
  <si>
    <t>BAT B code 92b50 p droite</t>
  </si>
  <si>
    <t>BOULOGNE</t>
  </si>
  <si>
    <t>01 48 25 88 52</t>
  </si>
  <si>
    <t>2 place Général Leclerc</t>
  </si>
  <si>
    <t>7ème étage BAT d CODE 9762</t>
  </si>
  <si>
    <t xml:space="preserve">PAE </t>
  </si>
  <si>
    <t>55 rue Jean Jaures</t>
  </si>
  <si>
    <t>BAT 50bis 2 étage porte 121</t>
  </si>
  <si>
    <t xml:space="preserve">09 51 08 41 85 </t>
  </si>
  <si>
    <t>KLEINPOORT</t>
  </si>
  <si>
    <t>PASCAL</t>
  </si>
  <si>
    <t>5 rue Jean Menans</t>
  </si>
  <si>
    <t>rdc 1er étage</t>
  </si>
  <si>
    <t>06 64 87 94 94</t>
  </si>
  <si>
    <t>DECO PAPIER PEINT</t>
  </si>
  <si>
    <t>CEZAC</t>
  </si>
  <si>
    <t xml:space="preserve">33 bis rue des Côtes reserves </t>
  </si>
  <si>
    <t>CONFLANS SAINT HONORINE</t>
  </si>
  <si>
    <t>01 39 19 52 06-06 76 53 91 30</t>
  </si>
  <si>
    <t>LARUE</t>
  </si>
  <si>
    <t>29 square Saint Charles</t>
  </si>
  <si>
    <t>bat 29 ème étage</t>
  </si>
  <si>
    <t>than</t>
  </si>
  <si>
    <t>JEROME</t>
  </si>
  <si>
    <t>volet + fenêre</t>
  </si>
  <si>
    <t>CHRISTIAN</t>
  </si>
  <si>
    <t>46 rue Stephenson</t>
  </si>
  <si>
    <t>01 42 64 29 83</t>
  </si>
  <si>
    <t>MULLER</t>
  </si>
  <si>
    <t>71 bis rue saint Charles</t>
  </si>
  <si>
    <t>code 12a64 6ème étage porte g</t>
  </si>
  <si>
    <t>06 09 65 45 49</t>
  </si>
  <si>
    <t>SYNTHESE AVRIL 2017</t>
  </si>
  <si>
    <t>GAULIER</t>
  </si>
  <si>
    <t>38 rue Ouest</t>
  </si>
  <si>
    <t xml:space="preserve">42b15 2fond couloir gauche </t>
  </si>
  <si>
    <t>01 45 48 39 71-06 03 71 10 60</t>
  </si>
  <si>
    <t>BESNIER</t>
  </si>
  <si>
    <t>LUCIEN RENEE</t>
  </si>
  <si>
    <t>55 rue Jeanne D'arc</t>
  </si>
  <si>
    <t>2ème PORTE GAUCHE</t>
  </si>
  <si>
    <t>01 45 83 60 03</t>
  </si>
  <si>
    <t>KALDONSKI</t>
  </si>
  <si>
    <t>HELENE</t>
  </si>
  <si>
    <t>6 passage Montbrun</t>
  </si>
  <si>
    <t>rdc porte droite CODE 891B</t>
  </si>
  <si>
    <t>01 43 27 16 57</t>
  </si>
  <si>
    <t>VOLETS BATTANTS</t>
  </si>
  <si>
    <t>PEINTRE + VOLETS BATTANTS</t>
  </si>
  <si>
    <t>OLCHESQUI</t>
  </si>
  <si>
    <t>49 boulevard saint Michel</t>
  </si>
  <si>
    <t>code 57b88</t>
  </si>
  <si>
    <t>01 46 34 52 82</t>
  </si>
  <si>
    <t>RENOVATION SDB</t>
  </si>
  <si>
    <t>PATRICE ET CATHERINE</t>
  </si>
  <si>
    <t>5 Square Denis Papin</t>
  </si>
  <si>
    <t>rdc</t>
  </si>
  <si>
    <t>FONTENAY LE FLEURY</t>
  </si>
  <si>
    <t>01 30 45 12 47 -06 70 58 73 78</t>
  </si>
  <si>
    <t>ROBIN</t>
  </si>
  <si>
    <t>SOPHIE</t>
  </si>
  <si>
    <t>70 rue rue Jean Pierre Timbaud</t>
  </si>
  <si>
    <t xml:space="preserve">1er porte droite </t>
  </si>
  <si>
    <t>06 21 51 16 48-06 8060 60 77</t>
  </si>
  <si>
    <t>SYNTHESE MAI 2017</t>
  </si>
  <si>
    <t>PENAUD</t>
  </si>
  <si>
    <t>129 boulevard de Menilmontant</t>
  </si>
  <si>
    <t>CODE 1324a</t>
  </si>
  <si>
    <t>09 51 51 24 57</t>
  </si>
  <si>
    <t>LAUFER</t>
  </si>
  <si>
    <t>ANNE MARIE</t>
  </si>
  <si>
    <t>7 rue Rouget de Lisle</t>
  </si>
  <si>
    <t>01 43 75 60 87</t>
  </si>
  <si>
    <t xml:space="preserve">FENETRE </t>
  </si>
  <si>
    <t>MABOROUGH</t>
  </si>
  <si>
    <t>GINETTE</t>
  </si>
  <si>
    <t>17 rue de l'Atlas</t>
  </si>
  <si>
    <t>b3217 3 porte gauche</t>
  </si>
  <si>
    <t>01 83 96 54 08</t>
  </si>
  <si>
    <t>CAMIN</t>
  </si>
  <si>
    <t>FRANCOIS-PIERRE</t>
  </si>
  <si>
    <t>70 Rue Botzaris</t>
  </si>
  <si>
    <t>01 42 6 10 88</t>
  </si>
  <si>
    <t>KAUFFMANT</t>
  </si>
  <si>
    <t>60 rue de Paris</t>
  </si>
  <si>
    <t>4ème étage porte droite</t>
  </si>
  <si>
    <t>JOINVILLE LE PONT</t>
  </si>
  <si>
    <t>01 42 83 58 46-02 54 4 11 20</t>
  </si>
  <si>
    <t>GASPARD</t>
  </si>
  <si>
    <t>9 rue Pasteur</t>
  </si>
  <si>
    <t xml:space="preserve">b2591 </t>
  </si>
  <si>
    <t>01 47 35 58 20</t>
  </si>
  <si>
    <t>SARVAC</t>
  </si>
  <si>
    <t>9 bis rue Voie Poisonnière</t>
  </si>
  <si>
    <t>3546a bat b</t>
  </si>
  <si>
    <t>01 30 71 57 93</t>
  </si>
  <si>
    <t>SYNTHESE JUIN 2017</t>
  </si>
  <si>
    <t>RENO FENETRE</t>
  </si>
  <si>
    <t>CHANTEUX</t>
  </si>
  <si>
    <t xml:space="preserve">BATD </t>
  </si>
  <si>
    <t>01 45 58 13 34*13-89</t>
  </si>
  <si>
    <t>VECCHIONE</t>
  </si>
  <si>
    <t>SERGIO</t>
  </si>
  <si>
    <t>6 passages Montbrun</t>
  </si>
  <si>
    <t>891b 3étage porte du milieu</t>
  </si>
  <si>
    <t>01 77 10 26 41 - 06 33 03 53 26</t>
  </si>
  <si>
    <t>LISE</t>
  </si>
  <si>
    <t>CLAUDE GYSELE</t>
  </si>
  <si>
    <t>81 boulevard Brune</t>
  </si>
  <si>
    <t>7 étage</t>
  </si>
  <si>
    <t>01 57 05 87 32</t>
  </si>
  <si>
    <t>PAYET / MASSON</t>
  </si>
  <si>
    <t>FENETRE VOLET</t>
  </si>
  <si>
    <t>FREMIAGACCI</t>
  </si>
  <si>
    <t>69 rue de Montparnasse</t>
  </si>
  <si>
    <t>6 étage code 69a75</t>
  </si>
  <si>
    <t>01 43 20 93 45</t>
  </si>
  <si>
    <t>VOLET ROULANT ELEC</t>
  </si>
  <si>
    <t>SYNTHESE JUILLET 2017</t>
  </si>
  <si>
    <t>91 rue Nanin</t>
  </si>
  <si>
    <t>code 4068</t>
  </si>
  <si>
    <t>06 60 86 98 10</t>
  </si>
  <si>
    <t>7 CODE B4068</t>
  </si>
  <si>
    <t>01 42 41 15 07-06 60 86 98 10</t>
  </si>
  <si>
    <t>SYNTHESE AOUT 2017</t>
  </si>
  <si>
    <t>HUMMEL</t>
  </si>
  <si>
    <t>24 avenue Raymond Aron</t>
  </si>
  <si>
    <t>BAT a porte gauche</t>
  </si>
  <si>
    <t>ANTHONY</t>
  </si>
  <si>
    <t>01 47 02 15 26</t>
  </si>
  <si>
    <t>BAIGNOIRE</t>
  </si>
  <si>
    <t>ARRONDEAU</t>
  </si>
  <si>
    <t xml:space="preserve">16 rue Guy Mocquet </t>
  </si>
  <si>
    <t>BAT 16-code A357</t>
  </si>
  <si>
    <t>01 48 81 64 71</t>
  </si>
  <si>
    <t>12-14 avenue Pasteur</t>
  </si>
  <si>
    <t>etg 5 porte droite</t>
  </si>
  <si>
    <t>code 891b</t>
  </si>
  <si>
    <t>MELOT</t>
  </si>
  <si>
    <t>49-51 rue Dareau</t>
  </si>
  <si>
    <t xml:space="preserve">BAT B-et 4 CODE 60B45  </t>
  </si>
  <si>
    <t>01 43 20 49 06-06 76 21 16 47</t>
  </si>
  <si>
    <t>DELILLE</t>
  </si>
  <si>
    <t>MARIE France</t>
  </si>
  <si>
    <t>128 rue des Couronnes</t>
  </si>
  <si>
    <t>code 7532 5etg porte face</t>
  </si>
  <si>
    <t>01 77 10 91 82</t>
  </si>
  <si>
    <t>LETELLIER</t>
  </si>
  <si>
    <t>Catherine</t>
  </si>
  <si>
    <t>166 rue Roquette</t>
  </si>
  <si>
    <t>code 39405 et 6 porte droite</t>
  </si>
  <si>
    <t>06 19 14 42 96 - 06 22 98 84 73</t>
  </si>
  <si>
    <t>ATTIA</t>
  </si>
  <si>
    <t>HUGUETTE</t>
  </si>
  <si>
    <t>2 résidence du Lac</t>
  </si>
  <si>
    <t>BAT 2-code 5789AP -81B3</t>
  </si>
  <si>
    <t>BOISSY SAINT LEGER</t>
  </si>
  <si>
    <t>non renseigné</t>
  </si>
  <si>
    <t>NETTOYAGE MOQUETTE</t>
  </si>
  <si>
    <t>MARIE JO</t>
  </si>
  <si>
    <t>code 146 a 7étg porte face</t>
  </si>
  <si>
    <t>PLOMBERIE</t>
  </si>
  <si>
    <t>FOUCHARD</t>
  </si>
  <si>
    <t>105 avenue du Bac</t>
  </si>
  <si>
    <t>code 3247*5 /5etg porte D</t>
  </si>
  <si>
    <t>01 42 83 45 88 - 06 86 71 95 96</t>
  </si>
  <si>
    <t>PELLETIER</t>
  </si>
  <si>
    <t>PAULETTE</t>
  </si>
  <si>
    <t>24 bis rue de Mora</t>
  </si>
  <si>
    <t>4etg porte droite</t>
  </si>
  <si>
    <t>ENGHIEN LES BAINS</t>
  </si>
  <si>
    <t xml:space="preserve"> non renseigné</t>
  </si>
  <si>
    <t>GALLOTLAVALLEE</t>
  </si>
  <si>
    <t>CHANTAL</t>
  </si>
  <si>
    <t>3 rue Saint Simon</t>
  </si>
  <si>
    <t>code 19b61-2 etg 2</t>
  </si>
  <si>
    <t>01 48 99 18 22-06 87 00 87 86</t>
  </si>
  <si>
    <t>MASSON/NATHAN</t>
  </si>
  <si>
    <t>code 54979</t>
  </si>
  <si>
    <t>CLICHY</t>
  </si>
  <si>
    <t>06 58 32 89 48</t>
  </si>
  <si>
    <t>BLANDEYRAC</t>
  </si>
  <si>
    <t xml:space="preserve">58 rue de Paris </t>
  </si>
  <si>
    <t>rdc porte droite</t>
  </si>
  <si>
    <t>01 48 89 82 74 - 06 84 06 96 47</t>
  </si>
  <si>
    <t>3 PERSIENNES</t>
  </si>
  <si>
    <t>QUILLEC</t>
  </si>
  <si>
    <t>MARIE-LAURE</t>
  </si>
  <si>
    <t>29 rue Claude Decaen</t>
  </si>
  <si>
    <t>code 17a89 entrée/98a71 sortie 7etg porte droite</t>
  </si>
  <si>
    <t>06 03 20 11 97</t>
  </si>
  <si>
    <t>DE CRESCENZO</t>
  </si>
  <si>
    <t>Liliane</t>
  </si>
  <si>
    <t>19 rue Georges</t>
  </si>
  <si>
    <t xml:space="preserve">bat 19 6 eme etage porte gauche </t>
  </si>
  <si>
    <t xml:space="preserve">01 43 99 28 82 </t>
  </si>
  <si>
    <t>VOLETS ROULANTS ELEC</t>
  </si>
  <si>
    <t>MOLINIER</t>
  </si>
  <si>
    <t>2 rue Rebeval</t>
  </si>
  <si>
    <t xml:space="preserve">4ét porte gauche </t>
  </si>
  <si>
    <t>01 44 52 04 93 - 06 95 46 99 31</t>
  </si>
  <si>
    <t>4 VR + 4 FENETRES</t>
  </si>
  <si>
    <t>DE LIEGE-NGAN</t>
  </si>
  <si>
    <t>Marie Pierre</t>
  </si>
  <si>
    <t>144 rue Charonne</t>
  </si>
  <si>
    <t>code 12b07 et 6 porte face</t>
  </si>
  <si>
    <t xml:space="preserve">06 59 17 89 00 - 01 43 72 97 54 </t>
  </si>
  <si>
    <t>Raymond</t>
  </si>
  <si>
    <t>01 42 83 58 46</t>
  </si>
  <si>
    <t>TOILLETTE PMR</t>
  </si>
  <si>
    <t>HAEUSLER</t>
  </si>
  <si>
    <t>12 rue Adrien Damalix</t>
  </si>
  <si>
    <t>7ème étage porte face</t>
  </si>
  <si>
    <t>SAINT MAURICE</t>
  </si>
  <si>
    <t>01 43 68 41 68</t>
  </si>
  <si>
    <t xml:space="preserve"> MARANO </t>
  </si>
  <si>
    <t>NADIA</t>
  </si>
  <si>
    <t>3 rue Nanin</t>
  </si>
  <si>
    <t>code 004+inter 2 etage porte gauche</t>
  </si>
  <si>
    <t>09 50 97 68 90 --06 83 36 73 33 -</t>
  </si>
  <si>
    <t>SYNTHESE SEPT 2017</t>
  </si>
  <si>
    <t>mme</t>
  </si>
  <si>
    <t>BATD - CODE 119+APPEL</t>
  </si>
  <si>
    <t xml:space="preserve">PEINTURE </t>
  </si>
  <si>
    <t xml:space="preserve"> MR </t>
  </si>
  <si>
    <t>6 rue Citadelle</t>
  </si>
  <si>
    <t>bat 6 porte 131</t>
  </si>
  <si>
    <t>CERUSE MOBILIER CUISINE</t>
  </si>
  <si>
    <t>FAUBEAU</t>
  </si>
  <si>
    <t>117 avenue Foch</t>
  </si>
  <si>
    <t>834 4 ème étage</t>
  </si>
  <si>
    <t>01 48 6 80 25</t>
  </si>
  <si>
    <t>REMISE CONF ELEC 82 M</t>
  </si>
  <si>
    <t>LEBLOND LO</t>
  </si>
  <si>
    <t>LARISETTE</t>
  </si>
  <si>
    <t>56 avenue du Midi</t>
  </si>
  <si>
    <t>01 48 83 14 10</t>
  </si>
  <si>
    <t>1 TABL +REFONTE</t>
  </si>
  <si>
    <t>SCHWAB</t>
  </si>
  <si>
    <t>INGE</t>
  </si>
  <si>
    <t>28 rue Andre Tissier</t>
  </si>
  <si>
    <t>2 et porte droite</t>
  </si>
  <si>
    <t>FONTENAY SOUS BOIS</t>
  </si>
  <si>
    <t>01 48 76 41 98 - 06 28 15 15 51</t>
  </si>
  <si>
    <t>GANDOLFO</t>
  </si>
  <si>
    <t>188 avenue du Général de Gaulle</t>
  </si>
  <si>
    <t>7 porte gauche</t>
  </si>
  <si>
    <t xml:space="preserve">01 48 82 29 64 </t>
  </si>
  <si>
    <t>2VR ELEC</t>
  </si>
  <si>
    <t>REUBRECHT</t>
  </si>
  <si>
    <t>55 rue Lacordaire</t>
  </si>
  <si>
    <t>b4 6ème étage</t>
  </si>
  <si>
    <t>01 45 58 08 02 - 06 41 26 84 65</t>
  </si>
  <si>
    <t>elec remise en conformmité</t>
  </si>
  <si>
    <t>DEJARDIN</t>
  </si>
  <si>
    <t>15 quai Gambetta</t>
  </si>
  <si>
    <t xml:space="preserve">BATB INTERPHONE </t>
  </si>
  <si>
    <t>JUVISY</t>
  </si>
  <si>
    <t>01 69 21 53 85 - 06 10 02 05 75</t>
  </si>
  <si>
    <t xml:space="preserve">1 FENETRE </t>
  </si>
  <si>
    <t>39 quai de L'ourcq</t>
  </si>
  <si>
    <t xml:space="preserve">a258-b852 10étage </t>
  </si>
  <si>
    <t>TOILETTE PMR</t>
  </si>
  <si>
    <t>25 rue de la Roquette</t>
  </si>
  <si>
    <t>bat  2 étage gauche</t>
  </si>
  <si>
    <t>TOILETTE PMR+CARRELAGE</t>
  </si>
  <si>
    <t>ALBINET</t>
  </si>
  <si>
    <t>9 rue de Lizy</t>
  </si>
  <si>
    <t>4et à droite</t>
  </si>
  <si>
    <t>01 48 43 12 17</t>
  </si>
  <si>
    <t>PEINTURE BALCON</t>
  </si>
  <si>
    <t>bat a 6 et porte droite</t>
  </si>
  <si>
    <t>JEROME/MARIANI</t>
  </si>
  <si>
    <t xml:space="preserve">6 FENETRES </t>
  </si>
  <si>
    <t>bat b 2ème porte droite code 9A357</t>
  </si>
  <si>
    <t>01 43 66 46 21</t>
  </si>
  <si>
    <t>PATHIER</t>
  </si>
  <si>
    <t>1 rue de l'averse</t>
  </si>
  <si>
    <t>2 porte gauche</t>
  </si>
  <si>
    <t xml:space="preserve">01 42 07 61 52 </t>
  </si>
  <si>
    <t xml:space="preserve">REMISE CONF ELEC </t>
  </si>
  <si>
    <t>BELZ</t>
  </si>
  <si>
    <t>30 rue Fays</t>
  </si>
  <si>
    <t xml:space="preserve">b96 +inter 7ème fond droite </t>
  </si>
  <si>
    <t>01 48 08 79 32</t>
  </si>
  <si>
    <t>6 VR</t>
  </si>
  <si>
    <t>34 a 19 rdc</t>
  </si>
  <si>
    <t>BALLET</t>
  </si>
  <si>
    <t>18ème étage porte droite</t>
  </si>
  <si>
    <t>01 46 42 81 72</t>
  </si>
  <si>
    <t>1 TABLEAU ELEC</t>
  </si>
  <si>
    <t>BARDOT</t>
  </si>
  <si>
    <t>CHRISTEL</t>
  </si>
  <si>
    <t>14-16 rue Fantin Latour</t>
  </si>
  <si>
    <t>a7536 2ème étage bat gauche</t>
  </si>
  <si>
    <t>01 45 20 04 93 - 02 38 95 29 92</t>
  </si>
  <si>
    <t>2 PORTES FENETRES</t>
  </si>
  <si>
    <t>BAUDOIN</t>
  </si>
  <si>
    <t>102 avenue Aubert</t>
  </si>
  <si>
    <t>6 porte gauche code 1972a</t>
  </si>
  <si>
    <t>01 48 08 39 29 - 06 83 36 08 41</t>
  </si>
  <si>
    <t>6 VOLETS ROULANTS ELEC</t>
  </si>
  <si>
    <t>BOULANGER</t>
  </si>
  <si>
    <t>EUGENIE</t>
  </si>
  <si>
    <t>268 boulevard Saint Denis</t>
  </si>
  <si>
    <t>bat b 5étage porte droite</t>
  </si>
  <si>
    <t>01 46 35 55 62 - 01 43 34 51 66</t>
  </si>
  <si>
    <t xml:space="preserve">66 rue du Rendez vous </t>
  </si>
  <si>
    <t>3 porte droite</t>
  </si>
  <si>
    <t>01 43 07 63 04</t>
  </si>
  <si>
    <t>VR ELEC</t>
  </si>
  <si>
    <t>THELIER</t>
  </si>
  <si>
    <t>67B48  7ème ét à droite</t>
  </si>
  <si>
    <t>01 43 33 54 26</t>
  </si>
  <si>
    <t>porte  anti effraction</t>
  </si>
  <si>
    <t>GABRIEL</t>
  </si>
  <si>
    <t>15 Place d'Alligre</t>
  </si>
  <si>
    <t>bat b2 3ème ét porte droite</t>
  </si>
  <si>
    <t>01 43 45 75 23</t>
  </si>
  <si>
    <t xml:space="preserve">VITRIFICATION </t>
  </si>
  <si>
    <t xml:space="preserve">BOISSTEL </t>
  </si>
  <si>
    <t>8 rue Charles et Renée Auffray</t>
  </si>
  <si>
    <t>01 47 39 05 24 - 07 50 23 15 84</t>
  </si>
  <si>
    <t>HARIN</t>
  </si>
  <si>
    <t>6 rue du champs de l'Alouette</t>
  </si>
  <si>
    <t>01 43 36 84 87</t>
  </si>
  <si>
    <t>PAYET / NATHAN</t>
  </si>
  <si>
    <t>8 ème étage porte gauche</t>
  </si>
  <si>
    <t>01 48 21 48 79 - 06 21 18 90 52</t>
  </si>
  <si>
    <t>RUAUX</t>
  </si>
  <si>
    <t>7 rue Chaptal</t>
  </si>
  <si>
    <t>36b97 code 2608 1ere porte gauche</t>
  </si>
  <si>
    <t>01 45 26 27 19</t>
  </si>
  <si>
    <t>PICOU</t>
  </si>
  <si>
    <t>59 rue Roublot</t>
  </si>
  <si>
    <t>4ème étage porte gauche</t>
  </si>
  <si>
    <t>01 48 76 30 76</t>
  </si>
  <si>
    <t>01 47 22 11 28</t>
  </si>
  <si>
    <t>PORET</t>
  </si>
  <si>
    <t>15 rue Beccaria</t>
  </si>
  <si>
    <t>2eme à gauche</t>
  </si>
  <si>
    <t>01 43 40 42 89</t>
  </si>
  <si>
    <t>MARIANI/NATHAN</t>
  </si>
  <si>
    <t>SYNTHESE OCTOBRE 2017</t>
  </si>
  <si>
    <t>MARCE</t>
  </si>
  <si>
    <t>JOEL</t>
  </si>
  <si>
    <t>104 rue d'Amsterdam</t>
  </si>
  <si>
    <t xml:space="preserve">3 à gauche </t>
  </si>
  <si>
    <t>01 45 26 61 67</t>
  </si>
  <si>
    <t>DELLILE</t>
  </si>
  <si>
    <t>MARIE FRANCOISE</t>
  </si>
  <si>
    <t>RIVIERE/MARIANI</t>
  </si>
  <si>
    <t>TOILETTE</t>
  </si>
  <si>
    <t>NGUYEN</t>
  </si>
  <si>
    <t>PHUC NGUYEN</t>
  </si>
  <si>
    <t>138 boulevard Vincent Auriol</t>
  </si>
  <si>
    <t>4 ème porte droite</t>
  </si>
  <si>
    <t>01 45 85 13 06 - 06 71 32 49 26</t>
  </si>
  <si>
    <t>1 FENETRE 1 VR</t>
  </si>
  <si>
    <t>TEXIER</t>
  </si>
  <si>
    <t>40 rue de Paradis</t>
  </si>
  <si>
    <t>bat a 2 étage à gauche</t>
  </si>
  <si>
    <t>01 48 08 00 41</t>
  </si>
  <si>
    <t>BOURG</t>
  </si>
  <si>
    <t>6 rue de la citadelle</t>
  </si>
  <si>
    <t>6etage porte 124</t>
  </si>
  <si>
    <t>01 45 47 56 49</t>
  </si>
  <si>
    <t>JACQUART</t>
  </si>
  <si>
    <t>ALAIN ET HELENE</t>
  </si>
  <si>
    <t>1 Square Ampere</t>
  </si>
  <si>
    <t>4 e droite</t>
  </si>
  <si>
    <t>01 34 60 55 73-06 23 65 44 60</t>
  </si>
  <si>
    <t>7 villa Chanez</t>
  </si>
  <si>
    <t>bat 7 3ème porte droite code 1522</t>
  </si>
  <si>
    <t>2 à gauche</t>
  </si>
  <si>
    <t>Jean Luc</t>
  </si>
  <si>
    <t>8 bis rue Diderot</t>
  </si>
  <si>
    <t>3 étage porte gauche</t>
  </si>
  <si>
    <t>01 74 50 65 56 - 06 09 06 50 00</t>
  </si>
  <si>
    <t>CHEVALLIER</t>
  </si>
  <si>
    <t>25 rue Fontarabie  GUETHARY 36</t>
  </si>
  <si>
    <t>6 ETAGE DROITE PORTE FOND</t>
  </si>
  <si>
    <t>01 43 70 24 52-06 84 89 12 42</t>
  </si>
  <si>
    <t>4 rue Saint Fargeau</t>
  </si>
  <si>
    <t>1 étage porte gauche code 1945</t>
  </si>
  <si>
    <t>01 40 30 98 75 - 06 83 58 76 31</t>
  </si>
  <si>
    <t>MARIANI/JEROME</t>
  </si>
  <si>
    <t>MIOCHE SOURD</t>
  </si>
  <si>
    <t>ELISABETH</t>
  </si>
  <si>
    <t>rue des Boulets</t>
  </si>
  <si>
    <t>bat 22 1etage porte droite code 5809b</t>
  </si>
  <si>
    <t>01 43 47 25 71</t>
  </si>
  <si>
    <t>VERNIER</t>
  </si>
  <si>
    <t>2 étage porte face</t>
  </si>
  <si>
    <t>01 43 61 14 52</t>
  </si>
  <si>
    <t>AUCLAIR</t>
  </si>
  <si>
    <t>ANNA RENEE</t>
  </si>
  <si>
    <t>rue de l'Eglise</t>
  </si>
  <si>
    <t>bat a étage 2 porte droite</t>
  </si>
  <si>
    <t>01 48 82 72 80 - 06 73 68 68 08</t>
  </si>
  <si>
    <t>3 FENETRES ALU</t>
  </si>
  <si>
    <t>bat c 9ème porte face</t>
  </si>
  <si>
    <t>01 42 64 69 66 - 06 07 74 08 92</t>
  </si>
  <si>
    <t>FENETRES / PERSIENNES</t>
  </si>
  <si>
    <t>BOURGEAU</t>
  </si>
  <si>
    <t>JEAN PAUL</t>
  </si>
  <si>
    <t>2 PLACE CONSTANTIN PECQUEUR</t>
  </si>
  <si>
    <t>5 étage BAT A</t>
  </si>
  <si>
    <t>01 42 54 85 32</t>
  </si>
  <si>
    <t>PLACE CONSTANTIN</t>
  </si>
  <si>
    <t>DUCOUDRAY</t>
  </si>
  <si>
    <t>MARIE</t>
  </si>
  <si>
    <t>rue des Pyrenees</t>
  </si>
  <si>
    <t xml:space="preserve">bat d rdc </t>
  </si>
  <si>
    <t>01 47 97 07 75</t>
  </si>
  <si>
    <t>JEROME/MASSON</t>
  </si>
  <si>
    <t>CHARPY</t>
  </si>
  <si>
    <t>5 rue de la Chapelle</t>
  </si>
  <si>
    <t>code 358b9 etage 1 bat c</t>
  </si>
  <si>
    <t>01 42 09 47 38</t>
  </si>
  <si>
    <t>CABANES</t>
  </si>
  <si>
    <t>BD BD MAGENTA</t>
  </si>
  <si>
    <t>6EME PORTE FACE CODEAB204</t>
  </si>
  <si>
    <t>01 42 72 71 27 - 06 32 56 09 72</t>
  </si>
  <si>
    <t>PAYET/RIVIERE</t>
  </si>
  <si>
    <t>DUFOUR</t>
  </si>
  <si>
    <t>rue fournier</t>
  </si>
  <si>
    <t>01 47 39 57 21</t>
  </si>
  <si>
    <t>KELLERSHOHN</t>
  </si>
  <si>
    <t>AVENUE DE FLANDRE</t>
  </si>
  <si>
    <t>09 62 26 00 47</t>
  </si>
  <si>
    <t>TARDIVAT</t>
  </si>
  <si>
    <t>MICHELINE</t>
  </si>
  <si>
    <t>QUAI GAMBETTA</t>
  </si>
  <si>
    <t>BAT B 6ETAGE PORTE GAUCHE</t>
  </si>
  <si>
    <t>JUVISY SUR ORGE</t>
  </si>
  <si>
    <t>01 69 21 62 63</t>
  </si>
  <si>
    <t>GAUTHIER</t>
  </si>
  <si>
    <t>BOUEVARD DAVOUT</t>
  </si>
  <si>
    <t>11 ETAGE PORTE GAUCHE CODE 39A45</t>
  </si>
  <si>
    <t>01 43 61 23 82</t>
  </si>
  <si>
    <t>ELECTRICITE REFONTE 82M²</t>
  </si>
  <si>
    <t>PORTAL</t>
  </si>
  <si>
    <t>4 RUE DE CIVRY</t>
  </si>
  <si>
    <t>01 46 51 79 31</t>
  </si>
  <si>
    <t>FENETRE DECO</t>
  </si>
  <si>
    <t>SYNTHESE NOV 2017</t>
  </si>
  <si>
    <t>OPTION BALNEO</t>
  </si>
  <si>
    <t>LAURENT</t>
  </si>
  <si>
    <t>29 rue Gabriel</t>
  </si>
  <si>
    <t xml:space="preserve">rdc bat b </t>
  </si>
  <si>
    <t>01 47 59 92 90</t>
  </si>
  <si>
    <t>ABBATE</t>
  </si>
  <si>
    <t>PAULE</t>
  </si>
  <si>
    <t>22 RUE DE LA LIBERTE</t>
  </si>
  <si>
    <t>rue de la Liberté</t>
  </si>
  <si>
    <t>ARGENTEUIL</t>
  </si>
  <si>
    <t>01 39 61 80 18</t>
  </si>
  <si>
    <t>DE BEAUPUIS</t>
  </si>
  <si>
    <t>RUE PIERRE DEMOURS</t>
  </si>
  <si>
    <t xml:space="preserve">3 PORTE CODE </t>
  </si>
  <si>
    <t>01 47 64 40 75</t>
  </si>
  <si>
    <t>AVENUE TAILLADE</t>
  </si>
  <si>
    <t>BAT B CODE 9A357</t>
  </si>
  <si>
    <t xml:space="preserve">4 PORTE CODE </t>
  </si>
  <si>
    <t>FENETRE PLUS VALUE DOSSIER</t>
  </si>
  <si>
    <t>188 AVENUE DU GENERALE DE GAULLE</t>
  </si>
  <si>
    <t>7EME PORTE GAUCHE</t>
  </si>
  <si>
    <t>01 48 82 29 64</t>
  </si>
  <si>
    <t>REFONTE</t>
  </si>
  <si>
    <t>renovation</t>
  </si>
  <si>
    <t>BIGAUD</t>
  </si>
  <si>
    <t>RUE DU FAUBOURG ST ANTOINE</t>
  </si>
  <si>
    <t>3 PORTE DROITE code a3444</t>
  </si>
  <si>
    <t>01 43 48 36 14 / 07 70 87 90 44</t>
  </si>
  <si>
    <t>CHIGNAGUET</t>
  </si>
  <si>
    <t>29 av de la Redoute</t>
  </si>
  <si>
    <t>6 etage</t>
  </si>
  <si>
    <t>01 47 98 45 47 - 06 14 45 53 10</t>
  </si>
  <si>
    <t>BD SAINT MICHEL</t>
  </si>
  <si>
    <t>3 EME ETAGE PORTE GAUCHE CODE 57B38</t>
  </si>
  <si>
    <t>01 46 34 52 82  06 33 08 81 24</t>
  </si>
  <si>
    <t>4 FENETRE DOUBLE VITRAGE</t>
  </si>
  <si>
    <t>BALARD</t>
  </si>
  <si>
    <t>JEAN CLAUDE</t>
  </si>
  <si>
    <t>BD DE ROCHECHOUART</t>
  </si>
  <si>
    <t>BAT 4 5EME ETAGE PORTE GAUCHE</t>
  </si>
  <si>
    <t>01 42 23 12 22   06 89 85 38 47</t>
  </si>
  <si>
    <t>PAYET/JEROME</t>
  </si>
  <si>
    <t>RESIDENCE TOURNEMIRE</t>
  </si>
  <si>
    <t>RDJ</t>
  </si>
  <si>
    <t>MASSON/RIVIERE</t>
  </si>
  <si>
    <t>JARDINAGE</t>
  </si>
  <si>
    <t>KIMCHI</t>
  </si>
  <si>
    <t xml:space="preserve"> </t>
  </si>
  <si>
    <t xml:space="preserve">1ER ETAGE PORTE DROITE </t>
  </si>
  <si>
    <t>01 46 28 41 51</t>
  </si>
  <si>
    <t>SOUBEYRAND</t>
  </si>
  <si>
    <t>RUE DES PYRENEES</t>
  </si>
  <si>
    <t>BAT B 10 ETAGE PORTE G</t>
  </si>
  <si>
    <t>01 43 58 37 19   06 86 44 71 32</t>
  </si>
  <si>
    <t>TOURATIER</t>
  </si>
  <si>
    <t>BD VICTOR HUGO</t>
  </si>
  <si>
    <t>BAT C RDC GAUCHE CODE 7988</t>
  </si>
  <si>
    <t>01 47 38 14 97 06 12 900 99 65</t>
  </si>
  <si>
    <t>BAOUDOUR</t>
  </si>
  <si>
    <t>DRAGANA</t>
  </si>
  <si>
    <t>RESIDENCE DU LAC BOISSY</t>
  </si>
  <si>
    <t xml:space="preserve">12EME PORTE GAUCHE </t>
  </si>
  <si>
    <t>01 45 95 49 89  06 13 37 67 13</t>
  </si>
  <si>
    <t>WC SUPENDU</t>
  </si>
  <si>
    <t>MAGNE</t>
  </si>
  <si>
    <t>SUZELLE</t>
  </si>
  <si>
    <t>31 rue LeNoyer</t>
  </si>
  <si>
    <t>01 49 57 00 73</t>
  </si>
  <si>
    <t>ALFONSI</t>
  </si>
  <si>
    <t>PLACE PAUL VERLAINE</t>
  </si>
  <si>
    <t>01 46 20 33 83</t>
  </si>
  <si>
    <t>JOATTON</t>
  </si>
  <si>
    <t>MARIE PAULE</t>
  </si>
  <si>
    <t>7 RUE BORGUE</t>
  </si>
  <si>
    <t>BAT 1 4 ETAGE PORTE GAUCHE</t>
  </si>
  <si>
    <t>01 47 83 50 06</t>
  </si>
  <si>
    <t>SYNTHESE DEC 2017</t>
  </si>
  <si>
    <t>LEYGNAC</t>
  </si>
  <si>
    <t>126 boulevard Richard Lenoir</t>
  </si>
  <si>
    <t xml:space="preserve"> 4 porte gauche 3fd6</t>
  </si>
  <si>
    <t>01 43 57  07 66</t>
  </si>
  <si>
    <t>CHOTTIN</t>
  </si>
  <si>
    <t>38 rue du Poirier Fourier</t>
  </si>
  <si>
    <t>01 39 81 64 49</t>
  </si>
  <si>
    <t>RIVIERE/GAUTHIER</t>
  </si>
  <si>
    <t>2 étage à droite</t>
  </si>
  <si>
    <t>01 34 13 66 81</t>
  </si>
  <si>
    <t>LEVASSEUR</t>
  </si>
  <si>
    <t>9 rue du Poirier Fourrier</t>
  </si>
  <si>
    <t>rdc porte gauche</t>
  </si>
  <si>
    <t>01 93 81 07 52</t>
  </si>
  <si>
    <t>BAIGNOIRE A PORTE BALNEO</t>
  </si>
  <si>
    <t>VITRIF</t>
  </si>
  <si>
    <t>FAGNIER</t>
  </si>
  <si>
    <t>101 BIS rue du Mont Cenis</t>
  </si>
  <si>
    <t>5 code 24b67</t>
  </si>
  <si>
    <t>01 42 54 93 23  01 83 17 06 82</t>
  </si>
  <si>
    <t>DUCRET</t>
  </si>
  <si>
    <t>32 avenue Chanzy</t>
  </si>
  <si>
    <t>inter</t>
  </si>
  <si>
    <t>LA VARENNE</t>
  </si>
  <si>
    <t>01 42 83 73 45  06 70 83 61 62</t>
  </si>
  <si>
    <t>MARIANI / NATHAN</t>
  </si>
  <si>
    <t xml:space="preserve">pae </t>
  </si>
  <si>
    <t>GRENOUILLE</t>
  </si>
  <si>
    <t>10 rue Renée Villermé</t>
  </si>
  <si>
    <t>bat b code 4269a8</t>
  </si>
  <si>
    <t>01 43 38 88 74  06 73 32 12 98</t>
  </si>
  <si>
    <t>SALVI</t>
  </si>
  <si>
    <t>ANNICK</t>
  </si>
  <si>
    <t>54 boulevard de la Paix</t>
  </si>
  <si>
    <t>3 porte gauche  b987</t>
  </si>
  <si>
    <t>01 43 33 00 02  06 89 02 06 02</t>
  </si>
  <si>
    <t>HEDOT</t>
  </si>
  <si>
    <t>Michel</t>
  </si>
  <si>
    <t>5 Villa Thoreton</t>
  </si>
  <si>
    <t>bat b code 456 A</t>
  </si>
  <si>
    <t>01 45 26 98 51</t>
  </si>
  <si>
    <t xml:space="preserve">2 FENETRES </t>
  </si>
  <si>
    <t>PEYSSARD</t>
  </si>
  <si>
    <t>LOUIS THOMAS</t>
  </si>
  <si>
    <t>26 avenue Saint Germain</t>
  </si>
  <si>
    <t>bat 2 etage 2</t>
  </si>
  <si>
    <t>MARLY LE ROI</t>
  </si>
  <si>
    <t>01 39 58 58 71 06 41 51 83 59</t>
  </si>
  <si>
    <t>THERY</t>
  </si>
  <si>
    <t>3 avenue Eugenie</t>
  </si>
  <si>
    <t>b1 interphone</t>
  </si>
  <si>
    <t>SAINT CLOUD</t>
  </si>
  <si>
    <t>01 46 02 06 44</t>
  </si>
  <si>
    <t>BAIE VITREE</t>
  </si>
  <si>
    <t>WC PMR</t>
  </si>
  <si>
    <t>TOILETTE PARQUET</t>
  </si>
  <si>
    <t>GUILLON</t>
  </si>
  <si>
    <t>MARIE ANNE</t>
  </si>
  <si>
    <t>5 porte gauche apt 336</t>
  </si>
  <si>
    <t>01 47 47 72 80  06 60 45 66 62</t>
  </si>
  <si>
    <t>1VR 3 FENETRES</t>
  </si>
  <si>
    <t>climatisation</t>
  </si>
  <si>
    <t>DELAVEDAN</t>
  </si>
  <si>
    <t>MARYSE</t>
  </si>
  <si>
    <t>59 RUE CAMBRONNE</t>
  </si>
  <si>
    <t>5 porte fond droite 2</t>
  </si>
  <si>
    <t>01 45 7 67 87</t>
  </si>
  <si>
    <t>LA VARENNE SAINT HILAIRE</t>
  </si>
  <si>
    <t>SDBPARQUET/PAPIER PEINT PEINTURE</t>
  </si>
  <si>
    <t>SIMON</t>
  </si>
  <si>
    <t>9 rue Robert Laverne</t>
  </si>
  <si>
    <t>65b40</t>
  </si>
  <si>
    <t>01 41 47 61 20</t>
  </si>
  <si>
    <t>PEINTURE/SOL/CUIISINE</t>
  </si>
  <si>
    <t>CHOFFEL</t>
  </si>
  <si>
    <t>4 rue Voisembert</t>
  </si>
  <si>
    <t>bat 4 8 gauche</t>
  </si>
  <si>
    <t>ISSY LES MOULINEAUX</t>
  </si>
  <si>
    <t xml:space="preserve"> 01 46 42 44 69</t>
  </si>
  <si>
    <t>BEYER</t>
  </si>
  <si>
    <t>7 TER RUE DU COLONEL OUDOT</t>
  </si>
  <si>
    <t>2 ETAGE PORTE GAUCHE</t>
  </si>
  <si>
    <t>01 43 43 36 99</t>
  </si>
  <si>
    <t>LEPOUTRE</t>
  </si>
  <si>
    <t>16 RUE DES ORCHIDEES</t>
  </si>
  <si>
    <t>4 ETAGE PORTE MILIEUX CODE 54B36</t>
  </si>
  <si>
    <t>01 45 81 37 49</t>
  </si>
  <si>
    <t>PIROULAS</t>
  </si>
  <si>
    <t>21 PLACE PAUL VERLAINE</t>
  </si>
  <si>
    <t>BAT B  2 ETAGE PORTE 217</t>
  </si>
  <si>
    <t>01 46 21 61 53</t>
  </si>
  <si>
    <t>5 RUE DE LA CONVENTION</t>
  </si>
  <si>
    <t>1 ETAGE A DROITE</t>
  </si>
  <si>
    <t>01 43 63 91 92  06 03 37 26 15</t>
  </si>
  <si>
    <t>LATGER</t>
  </si>
  <si>
    <t>2 RESIDENCE MEDICIS</t>
  </si>
  <si>
    <t>BAT 2 2ETAGE PORTE GAUCHE</t>
  </si>
  <si>
    <t>RUNGIS</t>
  </si>
  <si>
    <t>01 46 86 19 49  06 16 97 25 03</t>
  </si>
  <si>
    <t>43 BIS BOULEVARD DE CRETEIL</t>
  </si>
  <si>
    <t>2 GAUCHE CODE 26A7</t>
  </si>
  <si>
    <t>01 48 83 03 44</t>
  </si>
  <si>
    <t>BAT 84 CODE 2687</t>
  </si>
  <si>
    <t>MASSON/PAYET</t>
  </si>
  <si>
    <t>REFONTE SANS TABLEAU</t>
  </si>
  <si>
    <t>GHENOUN</t>
  </si>
  <si>
    <t>20 rue des Favorites</t>
  </si>
  <si>
    <t>etage 4 porte droite</t>
  </si>
  <si>
    <t>01 43 31 93 59</t>
  </si>
  <si>
    <t>8 RUE CANNEBIERE</t>
  </si>
  <si>
    <t xml:space="preserve">BAT B CODE P ETAGE 5 PORTE G </t>
  </si>
  <si>
    <t>01 43 07 32 55</t>
  </si>
  <si>
    <t>8 RUE DIDEROT BIS</t>
  </si>
  <si>
    <t>8 BIS 3 ETAGE PORTE GAUCHE</t>
  </si>
  <si>
    <t>06 09 06 50 00</t>
  </si>
  <si>
    <t>PEINTURE SOL</t>
  </si>
  <si>
    <t>THERON</t>
  </si>
  <si>
    <t>4 avenue du Général Balfourier</t>
  </si>
  <si>
    <t>2 etage bat 4 code 844</t>
  </si>
  <si>
    <t>01 46 51 12 85</t>
  </si>
  <si>
    <t>1 VR FRANCIA FLEX</t>
  </si>
  <si>
    <t>SHAMPOINAGE  MOQUETTE</t>
  </si>
  <si>
    <t>3 ETAGE PORTE GAUCHE</t>
  </si>
  <si>
    <t>GAUDIN</t>
  </si>
  <si>
    <t>18 RUE GUY MOCQUET</t>
  </si>
  <si>
    <t>1ERE GAUCHE</t>
  </si>
  <si>
    <t>01 48 81 29 61</t>
  </si>
  <si>
    <t>5 FENETRES</t>
  </si>
  <si>
    <t>NOELLE</t>
  </si>
  <si>
    <t>72 RUE JEAN BLOUZEAU</t>
  </si>
  <si>
    <t>11 ETAGE PORTE DROITE</t>
  </si>
  <si>
    <t>01 46 45 05 77</t>
  </si>
  <si>
    <t>DOUCHE A L ITALIENNE</t>
  </si>
  <si>
    <t>12 RUE  CORBON</t>
  </si>
  <si>
    <t>7 CODE B1208 INTER</t>
  </si>
  <si>
    <t>01 42 50 50 87</t>
  </si>
  <si>
    <t>PAE DOUBLE VANTAUX</t>
  </si>
  <si>
    <t>KAIL</t>
  </si>
  <si>
    <t>5 RUE ENCHEVAL</t>
  </si>
  <si>
    <t>1 ETAGE PORTE GAUCHE</t>
  </si>
  <si>
    <t>01 4245 81 18 / 06 32 27 50 78</t>
  </si>
  <si>
    <t>KOSMALSKI</t>
  </si>
  <si>
    <t>JEAN MICHEL</t>
  </si>
  <si>
    <t>121 RUE MANIN</t>
  </si>
  <si>
    <t>01 42 02 43 46</t>
  </si>
  <si>
    <t>SYNTHESE JANV 2018</t>
  </si>
  <si>
    <t>BAUMAJS</t>
  </si>
  <si>
    <t>INGRID</t>
  </si>
  <si>
    <t>61 AVENUE GAMBETTA</t>
  </si>
  <si>
    <t>01 43 66 12 22</t>
  </si>
  <si>
    <t>MASSON/PANIER</t>
  </si>
  <si>
    <t>4 VR</t>
  </si>
  <si>
    <t>CAPELLE</t>
  </si>
  <si>
    <t>42 RUE DE CHINE</t>
  </si>
  <si>
    <t>à</t>
  </si>
  <si>
    <t>01 47 97 19 79</t>
  </si>
  <si>
    <t>RIVIERE / PAYET</t>
  </si>
  <si>
    <t>VITRIFICATION</t>
  </si>
  <si>
    <t>RIVIERE/PAYET</t>
  </si>
  <si>
    <t>NARDIN</t>
  </si>
  <si>
    <t>53 BOULEVARD GALLIENI</t>
  </si>
  <si>
    <t>ESC 3 CODE 309A</t>
  </si>
  <si>
    <t>01 39 61 96 58</t>
  </si>
  <si>
    <t>1522 3ETAGE PORTE DROITE</t>
  </si>
  <si>
    <t>RIVIERE / MASSON</t>
  </si>
  <si>
    <t>VERISSAGE</t>
  </si>
  <si>
    <t>3 BOULEVARD GENERAL DE GAULLE</t>
  </si>
  <si>
    <t>BAT 3 2ETAGE RTE GAUCHE CODE 12A21</t>
  </si>
  <si>
    <t>carrelague sdb</t>
  </si>
  <si>
    <t>FONTAINE</t>
  </si>
  <si>
    <t>28 RUE BARRAULT</t>
  </si>
  <si>
    <t>RDC PORTE GAUCHE</t>
  </si>
  <si>
    <t>01 45 89 51 83</t>
  </si>
  <si>
    <t>3 porte f</t>
  </si>
  <si>
    <t>ELECTRICITE</t>
  </si>
  <si>
    <t>MIRLIN</t>
  </si>
  <si>
    <t>6 rue Vouille</t>
  </si>
  <si>
    <t>bat b 2ème gauche</t>
  </si>
  <si>
    <t>01 42 50 10 12</t>
  </si>
  <si>
    <t>MORENO/PAYET</t>
  </si>
  <si>
    <t>PAYET/JEROMME</t>
  </si>
  <si>
    <t>PMR WC</t>
  </si>
  <si>
    <t>COMERE</t>
  </si>
  <si>
    <t>2653b</t>
  </si>
  <si>
    <t>MASSON / MARIANI</t>
  </si>
  <si>
    <t>JANKANSKAS</t>
  </si>
  <si>
    <t>Victoria</t>
  </si>
  <si>
    <t>14 rue Amelot</t>
  </si>
  <si>
    <t>01 43 57 77 56 - 06 86 63 21 48</t>
  </si>
  <si>
    <t>PANIER</t>
  </si>
  <si>
    <t>RIQUET</t>
  </si>
  <si>
    <t>94 rue Amelot</t>
  </si>
  <si>
    <t>étage 6 porte gauche ode 9494</t>
  </si>
  <si>
    <t>01 47 00 95 02</t>
  </si>
  <si>
    <t>FENETRE DOUBLE VITRAGE</t>
  </si>
  <si>
    <t>COSTI</t>
  </si>
  <si>
    <t>CHRISTINE</t>
  </si>
  <si>
    <t>125 Quai de Valmy</t>
  </si>
  <si>
    <t xml:space="preserve">bat c etage 1 </t>
  </si>
  <si>
    <t>01 40 29 91 87</t>
  </si>
  <si>
    <t>REFECTION DE 3 BALCON</t>
  </si>
  <si>
    <t>TIBERGHIEN</t>
  </si>
  <si>
    <t>50 Avenue de l'Alma</t>
  </si>
  <si>
    <t>bat b 3*3 porte droite</t>
  </si>
  <si>
    <t>01 55 97 28 89</t>
  </si>
  <si>
    <t>CHEVANT</t>
  </si>
  <si>
    <t>112/14 rue Guillaume</t>
  </si>
  <si>
    <t>2 ème étage porte gauche</t>
  </si>
  <si>
    <t>0143 55 81 54</t>
  </si>
  <si>
    <t>FENETRE PVC</t>
  </si>
  <si>
    <t>COUDE DE FORESTO</t>
  </si>
  <si>
    <t>56 quai Jemmapes</t>
  </si>
  <si>
    <t>bat a 14eme étage grille 1804</t>
  </si>
  <si>
    <t>01 42 00 23 28</t>
  </si>
  <si>
    <t xml:space="preserve">FAUVIN </t>
  </si>
  <si>
    <t>3 eme ETAGE PORTE GAUCHE</t>
  </si>
  <si>
    <t>LEFRETEUR</t>
  </si>
  <si>
    <t>56 avenue Marechal Foch</t>
  </si>
  <si>
    <t>4 etage porte gauche</t>
  </si>
  <si>
    <t>CHELLES</t>
  </si>
  <si>
    <t>01 70 00 33 99 - 06 04 18 57 9</t>
  </si>
  <si>
    <t>PMR+FENETRE+STORES+PEINTURE</t>
  </si>
  <si>
    <t>VOLET R ELEC</t>
  </si>
  <si>
    <t>BOISGARD</t>
  </si>
  <si>
    <t>8 rue August Renoir</t>
  </si>
  <si>
    <t>4 etage porte 42</t>
  </si>
  <si>
    <t>01 39 14 26 99</t>
  </si>
  <si>
    <t>SYNTHESE FEV 2018</t>
  </si>
  <si>
    <t>18 rue des Volontaires</t>
  </si>
  <si>
    <t>4 porte gauche code 75b28</t>
  </si>
  <si>
    <t>01 43 06 24 16</t>
  </si>
  <si>
    <t>2 fenetres</t>
  </si>
  <si>
    <t>FORGUES</t>
  </si>
  <si>
    <t>JEANNINE</t>
  </si>
  <si>
    <t>23 allées des effets</t>
  </si>
  <si>
    <t>2 étage porte b</t>
  </si>
  <si>
    <t>FRESNES</t>
  </si>
  <si>
    <t>01 70 25 93 86</t>
  </si>
  <si>
    <t>GAULTIER</t>
  </si>
  <si>
    <t>PIERRE HENRI</t>
  </si>
  <si>
    <t xml:space="preserve">2 rue Chomel </t>
  </si>
  <si>
    <t>2 ETAGE PORTE FACE CODE A4975-4975B</t>
  </si>
  <si>
    <t>01 42 22 04 44</t>
  </si>
  <si>
    <t>DECO PEINTURE 52M²</t>
  </si>
  <si>
    <t>LORMEAU</t>
  </si>
  <si>
    <t>5 rue de Phasbourg</t>
  </si>
  <si>
    <t>3 ème étage porte face</t>
  </si>
  <si>
    <t>01 47 63 34 18</t>
  </si>
  <si>
    <t>MASSON / PAYET</t>
  </si>
  <si>
    <t>COCRELLE</t>
  </si>
  <si>
    <t>5 rue Albert de Lapparant</t>
  </si>
  <si>
    <t>5 etage à gauche</t>
  </si>
  <si>
    <t>01 42 19 91 25 - 06 33 60 43 44</t>
  </si>
  <si>
    <t>AMENAGEMENT SALLE DE BAIN</t>
  </si>
  <si>
    <t>BOSSIS</t>
  </si>
  <si>
    <t>PHILIPPE MIREILLE</t>
  </si>
  <si>
    <t>72 boulevard de la Villette</t>
  </si>
  <si>
    <t>code 14789 étage 9 porte face</t>
  </si>
  <si>
    <t>01 42 08 33 65</t>
  </si>
  <si>
    <t>3 étage  code 1522</t>
  </si>
  <si>
    <t>AMENAGEMENT DE  LA CUISINE</t>
  </si>
  <si>
    <t>268 bd St Denis</t>
  </si>
  <si>
    <t>bat B - 7EME ETAGE CODE 7B48</t>
  </si>
  <si>
    <t>PAYET / MARIANI</t>
  </si>
  <si>
    <t>KERDREUX</t>
  </si>
  <si>
    <t>JEANNE MARIE</t>
  </si>
  <si>
    <t>14 rue Gustave Charpentier</t>
  </si>
  <si>
    <t>BAT 1 6 ETAGE EN FACE A GAUCHE</t>
  </si>
  <si>
    <t>01 40 18 36 14</t>
  </si>
  <si>
    <t>MONTELS</t>
  </si>
  <si>
    <t>60 rue Louis Blanc</t>
  </si>
  <si>
    <t>4 éme porte droite code 2497/a391</t>
  </si>
  <si>
    <t>01 42 09 43 37 / 03 22 09 98 28</t>
  </si>
  <si>
    <t>1 FENETRE / 1 TABLEAU</t>
  </si>
  <si>
    <t>MUSNIK</t>
  </si>
  <si>
    <t>2 porte droite</t>
  </si>
  <si>
    <t>01 43 44 10 72 / 06 78 45 28 25</t>
  </si>
  <si>
    <t>PARQUET 30M²</t>
  </si>
  <si>
    <t>ORMEZZANO</t>
  </si>
  <si>
    <t>55 rue de Montreuil</t>
  </si>
  <si>
    <t>esc 3  étage</t>
  </si>
  <si>
    <t>01 43 70 87 88</t>
  </si>
  <si>
    <t>2 FENETRES ALU</t>
  </si>
  <si>
    <t xml:space="preserve">5 DROITE </t>
  </si>
  <si>
    <t>CHAMBAUD</t>
  </si>
  <si>
    <t>163 rue Charonne</t>
  </si>
  <si>
    <t>4 étage porte droite code 47b53</t>
  </si>
  <si>
    <t>01 43 70 09 76 -- 07 72 31 85 87</t>
  </si>
  <si>
    <t>2 WC PMR ET 2 BARRES DE MAIBNTIEN+PEINTURE</t>
  </si>
  <si>
    <t>MORLET</t>
  </si>
  <si>
    <t>8 rue de la citadelle</t>
  </si>
  <si>
    <t>11 étage porte 77</t>
  </si>
  <si>
    <t>01 45 47 37 40</t>
  </si>
  <si>
    <t>5 VR</t>
  </si>
  <si>
    <t>SOULARD</t>
  </si>
  <si>
    <t>JEANNE MARIE-CLAUDE</t>
  </si>
  <si>
    <t>9 rue Leon Bloy Résidences les terrasses</t>
  </si>
  <si>
    <t>bat 9rdc 51</t>
  </si>
  <si>
    <t>01 46 61 09 07 - 06 81 26 12 40</t>
  </si>
  <si>
    <t>MARIE-THERESE</t>
  </si>
  <si>
    <t>17 rue d'Ormesson</t>
  </si>
  <si>
    <t>bat e2 5ème étage porte gauche</t>
  </si>
  <si>
    <t>EPINAY</t>
  </si>
  <si>
    <t>01 48 41 14 54</t>
  </si>
  <si>
    <t>MOUNIER</t>
  </si>
  <si>
    <t>176 bd de Charonne</t>
  </si>
  <si>
    <t xml:space="preserve">3 étage porte 311 </t>
  </si>
  <si>
    <t>01 43 72 51 80 - 06 84 99 08 02</t>
  </si>
  <si>
    <t>GOLDFARB</t>
  </si>
  <si>
    <t>5 rue Alphonse Baudin</t>
  </si>
  <si>
    <t>428 cloche 2ème étage</t>
  </si>
  <si>
    <t>01 48 05 52 28</t>
  </si>
  <si>
    <t>3 BAIES COULISSANTES</t>
  </si>
  <si>
    <t>VANDAME</t>
  </si>
  <si>
    <t>THERESE</t>
  </si>
  <si>
    <t>108 RUE ST MAUR</t>
  </si>
  <si>
    <t>BAT C 8EME ETAGE FOND GAUCHE</t>
  </si>
  <si>
    <t>01 43 57 85 21</t>
  </si>
  <si>
    <t>SYNTHESE MARS  2018</t>
  </si>
  <si>
    <t>2ème étage porte gauche</t>
  </si>
  <si>
    <t>WC + MEUBLE</t>
  </si>
  <si>
    <t>ARROYO</t>
  </si>
  <si>
    <t>3 Rue Closeaux</t>
  </si>
  <si>
    <t>09 50 86 32 78 - 06 46 41 92 32</t>
  </si>
  <si>
    <t>01 39 81 07 52 / 06 41 89 52 21</t>
  </si>
  <si>
    <t>wc avec lavalo integere + siege</t>
  </si>
  <si>
    <t xml:space="preserve">NOWACKI </t>
  </si>
  <si>
    <t>51 rue Rannequin</t>
  </si>
  <si>
    <t>inter CLNB - 3 PORTE GAUCHE</t>
  </si>
  <si>
    <t>01 42 27 36 17</t>
  </si>
  <si>
    <t>CHALON</t>
  </si>
  <si>
    <t>35 avenue des Fusilliés de Château briant</t>
  </si>
  <si>
    <t>bat 2 /3 étage porte gauchce</t>
  </si>
  <si>
    <t>01 42 83 03 82 / 06 60 81 69 71</t>
  </si>
  <si>
    <t>6 VOLETS ROULANTS ALU</t>
  </si>
  <si>
    <t xml:space="preserve">COURTOIS </t>
  </si>
  <si>
    <t>HENRI/BERNADETTE</t>
  </si>
  <si>
    <t>33 quai de L'Ourcq</t>
  </si>
  <si>
    <t>7ème étage code 3628</t>
  </si>
  <si>
    <t>01 48 43 33 37</t>
  </si>
  <si>
    <t>RIVIERE NATHAN</t>
  </si>
  <si>
    <t>STORE/VOLET ROULANT</t>
  </si>
  <si>
    <t>DOUMENC</t>
  </si>
  <si>
    <t xml:space="preserve">9 boulevard Jean Jaures </t>
  </si>
  <si>
    <t>17a6z 1 étage porte face</t>
  </si>
  <si>
    <t>01 48 25 28 92</t>
  </si>
  <si>
    <t>1 FENETRE ALU</t>
  </si>
  <si>
    <t>40 AVENUE DE FLANDRE</t>
  </si>
  <si>
    <t>MARIANI/MASSON</t>
  </si>
  <si>
    <t>PEINTURE STORES</t>
  </si>
  <si>
    <t>CEZARD</t>
  </si>
  <si>
    <t>12 rue Docteur Finlay</t>
  </si>
  <si>
    <t>8 étage porte droite</t>
  </si>
  <si>
    <t>01 45 75 10 73</t>
  </si>
  <si>
    <t>1 REMISE EN CONFORMITE</t>
  </si>
  <si>
    <t>QUINOT</t>
  </si>
  <si>
    <t>18 rue Titon</t>
  </si>
  <si>
    <t>rdc code 67b3 67b3</t>
  </si>
  <si>
    <t>01 43 56 03 23</t>
  </si>
  <si>
    <t>POSE PARQUET</t>
  </si>
  <si>
    <t>HENRY</t>
  </si>
  <si>
    <t>37 avenue des Falonnieres</t>
  </si>
  <si>
    <t xml:space="preserve">1er étage porte gauche </t>
  </si>
  <si>
    <t xml:space="preserve">01 48 85 47 50 / </t>
  </si>
  <si>
    <t>7 FENETRES PVC</t>
  </si>
  <si>
    <t>4 étage porte gauche code 75b29</t>
  </si>
  <si>
    <t>BINARD</t>
  </si>
  <si>
    <t>67 avenue Louis Blanc</t>
  </si>
  <si>
    <t>bat b/4 porte gauche</t>
  </si>
  <si>
    <t>01 42 83 64 80 / 06 09 64 13 56</t>
  </si>
  <si>
    <t>LEWKOWITZ</t>
  </si>
  <si>
    <t>131 bd de Charonne</t>
  </si>
  <si>
    <t xml:space="preserve">1059b bat b 11 etage </t>
  </si>
  <si>
    <t>01 43 70 76 93</t>
  </si>
  <si>
    <t>RIVIERE / POINTOUT</t>
  </si>
  <si>
    <t xml:space="preserve">PEINTURE SDB </t>
  </si>
  <si>
    <t>GOSSET</t>
  </si>
  <si>
    <t>14 passages de la Main d'Or</t>
  </si>
  <si>
    <t xml:space="preserve">2ème étage </t>
  </si>
  <si>
    <t>01 48 05 90 37 / 06 71 64 36 67</t>
  </si>
  <si>
    <t>1 avenue du Marechal Lyautey</t>
  </si>
  <si>
    <t>1 etage a gauche</t>
  </si>
  <si>
    <t>01 48 76 89 00</t>
  </si>
  <si>
    <t>MONJAL</t>
  </si>
  <si>
    <t>9 rue Pelee</t>
  </si>
  <si>
    <t>4 porte 541</t>
  </si>
  <si>
    <t>01 42 39 53 67 / 06 07 15 93 40</t>
  </si>
  <si>
    <t>3 PRISES ELEC OUVERTURE CUISINE</t>
  </si>
  <si>
    <t>STEPHANT</t>
  </si>
  <si>
    <t>17 rue Faidherbe</t>
  </si>
  <si>
    <t>2954 code 7027 6 porte face</t>
  </si>
  <si>
    <t>01 46 59 15 52 / 06 81 43 27 87</t>
  </si>
  <si>
    <t>DEBERRE / MASSON</t>
  </si>
  <si>
    <t>RENOV INTER</t>
  </si>
  <si>
    <t>1 BAIE COULISSANTE</t>
  </si>
  <si>
    <t>MARTEL</t>
  </si>
  <si>
    <t>108 avenue de Gravelle</t>
  </si>
  <si>
    <t>4 étage porte face</t>
  </si>
  <si>
    <t>01 43 76 68 40</t>
  </si>
  <si>
    <t>5 VELUX</t>
  </si>
  <si>
    <t>CATINAUD</t>
  </si>
  <si>
    <t>10 rue de Montreuil</t>
  </si>
  <si>
    <t xml:space="preserve">code 0594 5 etage </t>
  </si>
  <si>
    <t>01 47 00 92 15</t>
  </si>
  <si>
    <t>HOWE</t>
  </si>
  <si>
    <t>16 Quai des Carrierres</t>
  </si>
  <si>
    <t xml:space="preserve">8 porte droite </t>
  </si>
  <si>
    <t>01 43 76 86 04</t>
  </si>
  <si>
    <t>4 VOLETS ROULANTS</t>
  </si>
  <si>
    <t>AMSELME</t>
  </si>
  <si>
    <t>CLAIRE</t>
  </si>
  <si>
    <t>4 avenue Aristide Briand</t>
  </si>
  <si>
    <t>rdc gauche</t>
  </si>
  <si>
    <t>01 55 96 29 50</t>
  </si>
  <si>
    <t>1 VR ELEC</t>
  </si>
  <si>
    <t>OLIVIER</t>
  </si>
  <si>
    <t>PIERRETTE</t>
  </si>
  <si>
    <t>14 rue Guillaume Bertrand</t>
  </si>
  <si>
    <t>01 40 21 60 47</t>
  </si>
  <si>
    <t>1  FENETRE ALU</t>
  </si>
  <si>
    <t>126 bd Richard Lenoir</t>
  </si>
  <si>
    <t>01 43 57 07 66</t>
  </si>
  <si>
    <t>PAYET/NATHAN</t>
  </si>
  <si>
    <t>SYNTHESE AVRIL 2018</t>
  </si>
  <si>
    <t>CHATELAIN</t>
  </si>
  <si>
    <t>12 avenue du général de Gaulle</t>
  </si>
  <si>
    <t>6 porte droite</t>
  </si>
  <si>
    <t>01 48 85 74 27</t>
  </si>
  <si>
    <t>5 PERSIENNES COULISSANTES</t>
  </si>
  <si>
    <t>ESTIN</t>
  </si>
  <si>
    <t>19 rue Erard</t>
  </si>
  <si>
    <t xml:space="preserve">89a15 / étage4 porte 4,1 </t>
  </si>
  <si>
    <t>01 43 40 91 38</t>
  </si>
  <si>
    <t xml:space="preserve">GAUTHIER </t>
  </si>
  <si>
    <t>3 rue Aumont</t>
  </si>
  <si>
    <t>2 fon droite</t>
  </si>
  <si>
    <t>06 70 51 83 17</t>
  </si>
  <si>
    <t>1 FENETRE + REN SALLE DE BAIN</t>
  </si>
  <si>
    <t>LERUEZ</t>
  </si>
  <si>
    <t>2 rue Henri Dunant</t>
  </si>
  <si>
    <t>4 porte droite</t>
  </si>
  <si>
    <t>01 48 71 24 28</t>
  </si>
  <si>
    <t>1 DOUCHE</t>
  </si>
  <si>
    <t>5 rue Convention</t>
  </si>
  <si>
    <t>01 43 63 91 92 / 06 03 37 26 15</t>
  </si>
  <si>
    <t>SOL /PAPIER PEINT / PEINTURE</t>
  </si>
  <si>
    <t>L'ALLORET</t>
  </si>
  <si>
    <t>72/74/76 avenue du Docteur Arnold Netter</t>
  </si>
  <si>
    <t xml:space="preserve">bat b3 / 29a83 </t>
  </si>
  <si>
    <t>01 43 41 65 45</t>
  </si>
  <si>
    <t>2 BAIES COULISSANTES ALU</t>
  </si>
  <si>
    <t>LAUBER</t>
  </si>
  <si>
    <t>90 avenue Daumesnil</t>
  </si>
  <si>
    <t>9 droite 74b36</t>
  </si>
  <si>
    <t>01 44 75 84 65 / 06 30 08 17 37</t>
  </si>
  <si>
    <t>SEGALEN</t>
  </si>
  <si>
    <t>ANNE YVONNE</t>
  </si>
  <si>
    <t>17 rue Gabrielle  d'Estrées</t>
  </si>
  <si>
    <t>bat b étage 1 porte droite</t>
  </si>
  <si>
    <t>01 47 36 00 91 / 06 79 31 30 81</t>
  </si>
  <si>
    <t>3 PERSIENNES / 1 FENETRES 1 STORE</t>
  </si>
  <si>
    <t>DUNY</t>
  </si>
  <si>
    <t>PIERRE ET MARIE France</t>
  </si>
  <si>
    <t>7 allée du Verger</t>
  </si>
  <si>
    <t>2610/etage 10</t>
  </si>
  <si>
    <t>01 43070720 / 06 36 47 15 64</t>
  </si>
  <si>
    <t>CHALIGNE</t>
  </si>
  <si>
    <t>98 avenue de Paris</t>
  </si>
  <si>
    <t>2176B 3EME 1 ROITE</t>
  </si>
  <si>
    <t>4 FEN ETRES PVC</t>
  </si>
  <si>
    <t>177 rue Lourmel</t>
  </si>
  <si>
    <t>5eme étage porte droite 119+appel</t>
  </si>
  <si>
    <t>01 45 58 13 89</t>
  </si>
  <si>
    <t>JEROME / PAYET</t>
  </si>
  <si>
    <t>3 FENETES</t>
  </si>
  <si>
    <t>9494 / 6 PORTE GAUCHE</t>
  </si>
  <si>
    <t>1 FENTRE OB CUISINE</t>
  </si>
  <si>
    <t>CHAVOUTIER</t>
  </si>
  <si>
    <t>437 + cloche 3 étage porte 437</t>
  </si>
  <si>
    <t>01 43 57 37 40 / 06 85 48 04 93</t>
  </si>
  <si>
    <t>TABLEAU  + PEINTURE SALLE DE BAIN</t>
  </si>
  <si>
    <t>COTTA -RAMUSINO</t>
  </si>
  <si>
    <t>GABRIELLA</t>
  </si>
  <si>
    <t>468 + coche BAT 5 *6 étage porte 468</t>
  </si>
  <si>
    <t>01 47 00 46 97 / 06 85 56 17 66</t>
  </si>
  <si>
    <t>MASSON/LALLORET</t>
  </si>
  <si>
    <t>FENETRE VOLET / DECORATION REFECTION SALLE BAIN</t>
  </si>
  <si>
    <t>9 porte droite</t>
  </si>
  <si>
    <t>PEINTURE CUISINE</t>
  </si>
  <si>
    <t>GODRIO</t>
  </si>
  <si>
    <t>REGINE</t>
  </si>
  <si>
    <t>3 rue Paillet</t>
  </si>
  <si>
    <t>K</t>
  </si>
  <si>
    <t>01 43 54 12 41</t>
  </si>
  <si>
    <t>GUILLAUMET</t>
  </si>
  <si>
    <t>PIERRE GISELE</t>
  </si>
  <si>
    <t>21 rue Lalande</t>
  </si>
  <si>
    <t>27048 /2 porte droite</t>
  </si>
  <si>
    <t>01 43 27 37 66</t>
  </si>
  <si>
    <t>HAY</t>
  </si>
  <si>
    <t>LEON</t>
  </si>
  <si>
    <t xml:space="preserve">19 rue de la Vistule </t>
  </si>
  <si>
    <t>bat a 3 étage porte gauche</t>
  </si>
  <si>
    <t>01 45 86 19 78 - 06 87 14 57 31</t>
  </si>
  <si>
    <t>DALLOIS</t>
  </si>
  <si>
    <t>MIREILLE</t>
  </si>
  <si>
    <t>35 rue Maximillien Roses Pierre</t>
  </si>
  <si>
    <t>bat a / 1 er étage  gauche</t>
  </si>
  <si>
    <t>01 48 73 21 45</t>
  </si>
  <si>
    <t>DEBBERE / POINTOUT</t>
  </si>
  <si>
    <t>MARIENKO</t>
  </si>
  <si>
    <t>157 rue de Paris</t>
  </si>
  <si>
    <t xml:space="preserve">CHARENTON </t>
  </si>
  <si>
    <t>01 48 93 50 33</t>
  </si>
  <si>
    <t>bat a 5 etage porte droite</t>
  </si>
  <si>
    <t>DELIESSE</t>
  </si>
  <si>
    <t>4 allée du Grand Tulipier</t>
  </si>
  <si>
    <t>1 porte gauche</t>
  </si>
  <si>
    <t>VILLE D'AVRAY</t>
  </si>
  <si>
    <t>01 47 09 64 22 / 06 74 65 21 73</t>
  </si>
  <si>
    <t>PENOT</t>
  </si>
  <si>
    <t>MARCELINE</t>
  </si>
  <si>
    <t>2 square du Dragon</t>
  </si>
  <si>
    <t>1 rdc porte  gauche</t>
  </si>
  <si>
    <t>DEBERRE / GATUSO</t>
  </si>
  <si>
    <t>DOUCHE SECURISEE PMR</t>
  </si>
  <si>
    <t>SOLEAU</t>
  </si>
  <si>
    <t>2 allée des Séquoia</t>
  </si>
  <si>
    <t>01 47 09 51 34</t>
  </si>
  <si>
    <t>1 BAIGNOIRE A PORTE</t>
  </si>
  <si>
    <t>129 bd de Menilmontant</t>
  </si>
  <si>
    <t>1 ER ETAGE PORTE DROITE</t>
  </si>
  <si>
    <t xml:space="preserve">09 51 51 24 57 </t>
  </si>
  <si>
    <t>PEINTURE ET SOL</t>
  </si>
  <si>
    <t>ROUBELAT</t>
  </si>
  <si>
    <t>11 rue Philibert Delorme</t>
  </si>
  <si>
    <t>bat 17 étage 3</t>
  </si>
  <si>
    <t>06 61 33 25 53 - 06 86 83 67 37</t>
  </si>
  <si>
    <t>FORTIER</t>
  </si>
  <si>
    <t>JULIA</t>
  </si>
  <si>
    <t>5 étage  porte gauche face</t>
  </si>
  <si>
    <t>01 48 75 58 27</t>
  </si>
  <si>
    <t>RIVIERE/POINTOUT</t>
  </si>
  <si>
    <t>SOMME</t>
  </si>
  <si>
    <t>14 rue Charles Nodier</t>
  </si>
  <si>
    <t>bat a 5 etage porte gauche</t>
  </si>
  <si>
    <t>01 42 54 38 64</t>
  </si>
  <si>
    <t>DEBERRE</t>
  </si>
  <si>
    <t>THELLIER</t>
  </si>
  <si>
    <t xml:space="preserve">MICHEL </t>
  </si>
  <si>
    <t xml:space="preserve">67 rue Levis </t>
  </si>
  <si>
    <t>B3926 1 TAGE PORTE GAUCHE</t>
  </si>
  <si>
    <t>01 45 74 55 79 / 06 81 07 78 44</t>
  </si>
  <si>
    <t>1 SOUFFLET</t>
  </si>
  <si>
    <t>01 43 73 21 45 / 06 09 40 13 33</t>
  </si>
  <si>
    <t>456A 5ETAGE</t>
  </si>
  <si>
    <t>2 VOLETS ROULANTS ELEC</t>
  </si>
  <si>
    <t>OSMONT</t>
  </si>
  <si>
    <t>ANNIK</t>
  </si>
  <si>
    <t>13 rue Verniaud</t>
  </si>
  <si>
    <t>étage 6 porte droitte</t>
  </si>
  <si>
    <t>01 47 89 19 75</t>
  </si>
  <si>
    <t>POINTOUT</t>
  </si>
  <si>
    <t>2 VR ALU</t>
  </si>
  <si>
    <t>bat 2 / 2 étage à droite</t>
  </si>
  <si>
    <t>01 39 58 58 71 / 06 41 51 83 59</t>
  </si>
  <si>
    <t>PEINTURE + DEPLACEMENT BOUTON</t>
  </si>
  <si>
    <t>12 étage gauche code 1816AP  81B3</t>
  </si>
  <si>
    <t>01 45 95 49 89 / 06 13 37 67 13</t>
  </si>
  <si>
    <t>CUISINE SALLE DE BAIN DRESSING PANEAUX JAP</t>
  </si>
  <si>
    <t>8 rue Citadelle</t>
  </si>
  <si>
    <t xml:space="preserve">bat 8 / 11 étage a droite au fond - </t>
  </si>
  <si>
    <t>SAVARY</t>
  </si>
  <si>
    <t>6 rue Paul Langevin</t>
  </si>
  <si>
    <t>5 étage porte 51</t>
  </si>
  <si>
    <t>01 48 75 21 37 - 06 67 16 54 70</t>
  </si>
  <si>
    <t>BOUREAU</t>
  </si>
  <si>
    <t>8 Square Port Royal</t>
  </si>
  <si>
    <t>7etage porte droite code 1308</t>
  </si>
  <si>
    <t>01 71 28 86 43</t>
  </si>
  <si>
    <t>70 rue Aristide Briand</t>
  </si>
  <si>
    <t xml:space="preserve">esc 2 / 3 ème étage porte gauche code 2439 </t>
  </si>
  <si>
    <t>NATHAN /PAYET</t>
  </si>
  <si>
    <t>GIRARD</t>
  </si>
  <si>
    <t>GEORGES</t>
  </si>
  <si>
    <t>15 rue Leroyer</t>
  </si>
  <si>
    <t>6703 /6 étage porte asc</t>
  </si>
  <si>
    <t>01 43 28 80 36 / 06 64 36 30 27</t>
  </si>
  <si>
    <t>4 FENETRES</t>
  </si>
  <si>
    <t>54979 * 2 porte gauche</t>
  </si>
  <si>
    <t>bat g 4ème gauche</t>
  </si>
  <si>
    <t>NATHAN/PAYET</t>
  </si>
  <si>
    <t>SUTTER</t>
  </si>
  <si>
    <t>VIVIANE</t>
  </si>
  <si>
    <t>56 rue Stendhl</t>
  </si>
  <si>
    <t>01 43 15 58 13 / 0681 43 71 89</t>
  </si>
  <si>
    <t>SYNTHESE MAI 2018</t>
  </si>
  <si>
    <t>GUILLEMARD</t>
  </si>
  <si>
    <t>98 rue Danton Draveil</t>
  </si>
  <si>
    <t>int 1 étage porte gauche</t>
  </si>
  <si>
    <t>DRAVEIL</t>
  </si>
  <si>
    <t>01 69 42 18 32 / 06 40 31 23 71</t>
  </si>
  <si>
    <t>BALLON ATLANTIC</t>
  </si>
  <si>
    <t>PEINTRE SALON</t>
  </si>
  <si>
    <t>AVRIL</t>
  </si>
  <si>
    <t>HENRIETTE</t>
  </si>
  <si>
    <t>91 rue de France</t>
  </si>
  <si>
    <t>bat 4eme étage porte gauche</t>
  </si>
  <si>
    <t>01 78 54 54 27 / 06 15 10 94 18</t>
  </si>
  <si>
    <t>DEBERRE / PANIER</t>
  </si>
  <si>
    <t>BLINEAU</t>
  </si>
  <si>
    <t>1 rue des Caravelles</t>
  </si>
  <si>
    <t>4eme étage</t>
  </si>
  <si>
    <t>CHENEVIERE SUR MARNE</t>
  </si>
  <si>
    <t>01 71 07 05 80 // 06 75 21 71 88</t>
  </si>
  <si>
    <t>LACAILLE</t>
  </si>
  <si>
    <t>MARTINE</t>
  </si>
  <si>
    <t>44 bis rue Raspail</t>
  </si>
  <si>
    <t>1er porte 112</t>
  </si>
  <si>
    <t>ALFORVILLE</t>
  </si>
  <si>
    <t>01 43 53 18 62 - 06 18 51 55 19</t>
  </si>
  <si>
    <t>OSTIN</t>
  </si>
  <si>
    <t>CLAUDINE</t>
  </si>
  <si>
    <t>9 rue Jean Jaures</t>
  </si>
  <si>
    <t>esc gauche 1er étage porte droite</t>
  </si>
  <si>
    <t>01 70 28 75 19 / 06 13 54 72 16</t>
  </si>
  <si>
    <t>DEBERRE / PAYET</t>
  </si>
  <si>
    <t>THYON</t>
  </si>
  <si>
    <t>22 ter Auguste Simon</t>
  </si>
  <si>
    <t>0143 75 66 71</t>
  </si>
  <si>
    <t>CHAMPAULT</t>
  </si>
  <si>
    <t>28 rue de la Paix</t>
  </si>
  <si>
    <t>5 porte droite bat a</t>
  </si>
  <si>
    <t>01 43 28 19 24 / 04 50 36 64 92</t>
  </si>
  <si>
    <t>GIRAUD</t>
  </si>
  <si>
    <t>MARINETTE</t>
  </si>
  <si>
    <t>41 rue Robespierre</t>
  </si>
  <si>
    <t>bat 41 4ème étage porte gauche</t>
  </si>
  <si>
    <t>01 48 77 49 71 / 06 70 41 02 54</t>
  </si>
  <si>
    <t>2 JALOUSIES</t>
  </si>
  <si>
    <t>GUILLOUX</t>
  </si>
  <si>
    <t>91 rue Gabriel Peri</t>
  </si>
  <si>
    <t>bat a 11étage porte 47</t>
  </si>
  <si>
    <t>01 47 80 54 87</t>
  </si>
  <si>
    <t>RACCORD MACHINE A LAVER</t>
  </si>
  <si>
    <t>HALLU</t>
  </si>
  <si>
    <t>9 rue du 2 décembre 1870</t>
  </si>
  <si>
    <t>1 ere gauche bat e1</t>
  </si>
  <si>
    <t>BRY SUR MARNE</t>
  </si>
  <si>
    <t>01 48 81 08 12</t>
  </si>
  <si>
    <t>1 STORE JAP ET 1 STORE ROULEMENT</t>
  </si>
  <si>
    <t>5 EME AU FOND</t>
  </si>
  <si>
    <t>01 42 80 57 04 / 06 41 87 54 31</t>
  </si>
  <si>
    <t>SOL+ PEINTURE</t>
  </si>
  <si>
    <t>BLANCHARD</t>
  </si>
  <si>
    <t>40 rue de Fontenay</t>
  </si>
  <si>
    <t>4ème gauche</t>
  </si>
  <si>
    <t>01 43 28 38 32</t>
  </si>
  <si>
    <t>RAJBEN</t>
  </si>
  <si>
    <t>48 rue du Commandant Jean Duheil</t>
  </si>
  <si>
    <t>6 porte gauche</t>
  </si>
  <si>
    <t>01 48 73 78 52 / 06 07 10 04 08</t>
  </si>
  <si>
    <t>8 JALOUSIES</t>
  </si>
  <si>
    <t>FAYE</t>
  </si>
  <si>
    <t>FRANCIS</t>
  </si>
  <si>
    <t>2 allée Bernadotte</t>
  </si>
  <si>
    <t>bat a RDC PORTE DROITE</t>
  </si>
  <si>
    <t>06 89 37 97 98</t>
  </si>
  <si>
    <t>DEBERRE/PAYET</t>
  </si>
  <si>
    <t>SYLVAIN</t>
  </si>
  <si>
    <t xml:space="preserve">1 avenue de la Dame Blanche </t>
  </si>
  <si>
    <t>1er gauche a9806</t>
  </si>
  <si>
    <t xml:space="preserve"> // 06 07 82 88 01</t>
  </si>
  <si>
    <t>8 FENETRES ALU</t>
  </si>
  <si>
    <t>JEAN/JOSSETTE</t>
  </si>
  <si>
    <t>bat a 3 étage porte face</t>
  </si>
  <si>
    <t>01 43 40 74 35</t>
  </si>
  <si>
    <t>RAYNAUD</t>
  </si>
  <si>
    <t xml:space="preserve">MOQUETTE </t>
  </si>
  <si>
    <t>DELPOIO</t>
  </si>
  <si>
    <t>8 avenue du Président Roosevelt</t>
  </si>
  <si>
    <t>147a0 / 4 bat a</t>
  </si>
  <si>
    <t>06 72 70 20 70</t>
  </si>
  <si>
    <t>RONCERAY</t>
  </si>
  <si>
    <t>BRIGITTE</t>
  </si>
  <si>
    <t>14 BIS rue Guy Mocquet</t>
  </si>
  <si>
    <t>2 étage à cote escalier a357</t>
  </si>
  <si>
    <t>01 48 86 61 75 / 06 26 68 33 22</t>
  </si>
  <si>
    <t>5 fenetres</t>
  </si>
  <si>
    <t>ROCHETTE</t>
  </si>
  <si>
    <t>15 AV ERNEST RENAN</t>
  </si>
  <si>
    <t xml:space="preserve">BAT B 2EME </t>
  </si>
  <si>
    <t>01 42 87 87 17 // 06 22 70 62 23</t>
  </si>
  <si>
    <t>BUSSON</t>
  </si>
  <si>
    <t>CHARLOTTE</t>
  </si>
  <si>
    <t>26 avenue de l'Europe</t>
  </si>
  <si>
    <t>bat a 1 er à droite</t>
  </si>
  <si>
    <t>06 03 99 73 10</t>
  </si>
  <si>
    <t>DEBERRE/RIVIERE</t>
  </si>
  <si>
    <t>BLANCHET</t>
  </si>
  <si>
    <t>22 allée Bellevue</t>
  </si>
  <si>
    <t>bat a3 - eme porte GAUCHE CODE2910</t>
  </si>
  <si>
    <t>01 3 24 33 09</t>
  </si>
  <si>
    <t>DEBERRE / NATHAN</t>
  </si>
  <si>
    <t>CAUNILLE</t>
  </si>
  <si>
    <t>10 rue Docteur Goujon</t>
  </si>
  <si>
    <t>95b3 7ème étage porte 7</t>
  </si>
  <si>
    <t>01 43 43 51 34</t>
  </si>
  <si>
    <t>BAT B 4 ETAGE PORTE GAUCHE</t>
  </si>
  <si>
    <t>01 69 21 53 85</t>
  </si>
  <si>
    <t>MARIE THERESE</t>
  </si>
  <si>
    <t>EPINAY SUR SEINE</t>
  </si>
  <si>
    <t>DECORATIO N</t>
  </si>
  <si>
    <t>5 rue Fournier</t>
  </si>
  <si>
    <t>1396a 7eme</t>
  </si>
  <si>
    <t>01 47 39 57 21 / 06 10 89 69 99</t>
  </si>
  <si>
    <t>PARQUET</t>
  </si>
  <si>
    <t>REGNIER</t>
  </si>
  <si>
    <t>48 avenue Philippe Auguste</t>
  </si>
  <si>
    <t>01 43 70 37 56</t>
  </si>
  <si>
    <t>GAGNIERE</t>
  </si>
  <si>
    <t>5 rue du Général Blaise</t>
  </si>
  <si>
    <t>5 porte gauche</t>
  </si>
  <si>
    <t>01 48 05 86 38</t>
  </si>
  <si>
    <t>WEISS ROUANET</t>
  </si>
  <si>
    <t>80 rue de la Roquette</t>
  </si>
  <si>
    <t>bat c porte face</t>
  </si>
  <si>
    <t>01 48 06 74 00 // 06 19 36 18 49</t>
  </si>
  <si>
    <t>2 BAIE COULISSANTES</t>
  </si>
  <si>
    <t>BERNADETTE</t>
  </si>
  <si>
    <t>ANNIE CLAIRE</t>
  </si>
  <si>
    <t>1 ER DROITE</t>
  </si>
  <si>
    <t>MEUNIER</t>
  </si>
  <si>
    <t>196 avenue du Général de Gaulle</t>
  </si>
  <si>
    <t>bat a 4 étage porte gauche 13b05</t>
  </si>
  <si>
    <t>01 47 06 53 99 // 06 19 38 02 38</t>
  </si>
  <si>
    <t>WUNSCH</t>
  </si>
  <si>
    <t>14 bis rue Frederic Lemaitre</t>
  </si>
  <si>
    <t>34a68 code 68b34</t>
  </si>
  <si>
    <t>01 43 58 25 15 // 06 78 33 10 57</t>
  </si>
  <si>
    <t>SIEFERT</t>
  </si>
  <si>
    <t>14 rue DEODAT DE SEVERAC</t>
  </si>
  <si>
    <t>1492B</t>
  </si>
  <si>
    <t>01 42 27 31 28</t>
  </si>
  <si>
    <t>RIVIERE/CADET</t>
  </si>
  <si>
    <t>SYNTHESE JUIN 2018</t>
  </si>
  <si>
    <t>PANIER / RIVIERE</t>
  </si>
  <si>
    <t>OHAYON</t>
  </si>
  <si>
    <t>31 RUE TOURNEFORT</t>
  </si>
  <si>
    <t>2863B</t>
  </si>
  <si>
    <t>01 43 03 35 41</t>
  </si>
  <si>
    <t>PRUDI</t>
  </si>
  <si>
    <t xml:space="preserve">2EME ETAGE PPRTE 212 </t>
  </si>
  <si>
    <t>01 73 48 88 10</t>
  </si>
  <si>
    <t>REFONTE ELEC</t>
  </si>
  <si>
    <t>AMBRUN</t>
  </si>
  <si>
    <t>19 SQUARE SAINT CHARLES</t>
  </si>
  <si>
    <t>01 43 43 58 56</t>
  </si>
  <si>
    <t>1 TOILETTE PMR</t>
  </si>
  <si>
    <t>CHAUDIERE</t>
  </si>
  <si>
    <t>DANIELLE</t>
  </si>
  <si>
    <t>49 RUE JULES FERRY</t>
  </si>
  <si>
    <t xml:space="preserve">1606* BAT A2 PORTE GAUCHE </t>
  </si>
  <si>
    <t>CORMEILLE EN PARISIS</t>
  </si>
  <si>
    <t>01 39 78 34 49</t>
  </si>
  <si>
    <t>DEBERRE/MASSON/RIVIERE</t>
  </si>
  <si>
    <t>1 STORE</t>
  </si>
  <si>
    <t>GASS</t>
  </si>
  <si>
    <t>23 rue de la Gare</t>
  </si>
  <si>
    <t>268 bat a 1 etage</t>
  </si>
  <si>
    <t>09 51 10 11 46 // 06 52 49 44 61</t>
  </si>
  <si>
    <t xml:space="preserve">PEINTURE CHAMBRE </t>
  </si>
  <si>
    <t>HAMIG</t>
  </si>
  <si>
    <t>23 rue des Acacias</t>
  </si>
  <si>
    <t>inter 2 étage porte gauche</t>
  </si>
  <si>
    <t>01 43 80 83 73</t>
  </si>
  <si>
    <t>LEPECQ</t>
  </si>
  <si>
    <t>JEAN BERNARD</t>
  </si>
  <si>
    <t>37 SQUARE ST CHARLES</t>
  </si>
  <si>
    <t xml:space="preserve">3 ETAGE PORTE DROITE </t>
  </si>
  <si>
    <t>01 43 40 56 60</t>
  </si>
  <si>
    <t>HERMAN</t>
  </si>
  <si>
    <t>42 avenue Dugeaud</t>
  </si>
  <si>
    <t>esc gauche 6 porte fond droite</t>
  </si>
  <si>
    <t>01 45 53 79 01 // 06 12 46 38 361</t>
  </si>
  <si>
    <t>MASSON/DEBERRE</t>
  </si>
  <si>
    <t>LIGNON</t>
  </si>
  <si>
    <t>77 bd Paul Vaillant Couturier</t>
  </si>
  <si>
    <t>bat a etage 3</t>
  </si>
  <si>
    <t>01 42 87 61 72</t>
  </si>
  <si>
    <t>NATHAN/DEBERRE</t>
  </si>
  <si>
    <t>PASSEDAT</t>
  </si>
  <si>
    <t>81 avenue Gambetta</t>
  </si>
  <si>
    <t>bat a etage 1</t>
  </si>
  <si>
    <t>01 45 11 29 67 - 06 12 72 42 97</t>
  </si>
  <si>
    <t>DEBERRE/NATHAN</t>
  </si>
  <si>
    <t>CARRELAGE PEINTURE BALCON</t>
  </si>
  <si>
    <t xml:space="preserve">1 quai Gambetta </t>
  </si>
  <si>
    <t>011 69 21 62 63</t>
  </si>
  <si>
    <t>RODRIGUES</t>
  </si>
  <si>
    <t>JOSE</t>
  </si>
  <si>
    <t>BAT A 1 ETAGE PORTE 111</t>
  </si>
  <si>
    <t>01 43 75 36 50</t>
  </si>
  <si>
    <t>DE GUIGNE</t>
  </si>
  <si>
    <t>GINO</t>
  </si>
  <si>
    <t>71 route du Pave Blanc</t>
  </si>
  <si>
    <t>rdc bat t porte gauche</t>
  </si>
  <si>
    <t>CLAMART</t>
  </si>
  <si>
    <t>09 62 20 03 48</t>
  </si>
  <si>
    <t>PEINTURE DE VOLET</t>
  </si>
  <si>
    <t>PRORIOL</t>
  </si>
  <si>
    <t>19  quai de bourbon</t>
  </si>
  <si>
    <t>bat a étage porte face</t>
  </si>
  <si>
    <t>01 43 54 57 62</t>
  </si>
  <si>
    <t>01 48 85 47 50</t>
  </si>
  <si>
    <t>CUISINE</t>
  </si>
  <si>
    <t>1 STORE ELC</t>
  </si>
  <si>
    <t>BOUTIN</t>
  </si>
  <si>
    <t>72 rue du 11 Novembre</t>
  </si>
  <si>
    <t>bat 2-1 7eme droitte</t>
  </si>
  <si>
    <t>01 43 76 79 28</t>
  </si>
  <si>
    <t>GRAND MOURSEL</t>
  </si>
  <si>
    <t>REGIS</t>
  </si>
  <si>
    <t>44 rue de la Solidarité</t>
  </si>
  <si>
    <t>VITRY</t>
  </si>
  <si>
    <t>01 46 58 94 22</t>
  </si>
  <si>
    <t>RENOV SDB BAIGNOIRE A PORTE</t>
  </si>
  <si>
    <t>SYNTHESE JUILLET 2018</t>
  </si>
  <si>
    <t>VERGNE</t>
  </si>
  <si>
    <t>87 rue Saint Maur</t>
  </si>
  <si>
    <t>2 étage porte 15 code 20a94</t>
  </si>
  <si>
    <t xml:space="preserve">01 48 06 63 68 </t>
  </si>
  <si>
    <t>PEINTURE + RNOV</t>
  </si>
  <si>
    <t>BERGERON</t>
  </si>
  <si>
    <t>15 place des Tilleuls</t>
  </si>
  <si>
    <t>4 etage porte au fond</t>
  </si>
  <si>
    <t>01 42 83 42 11</t>
  </si>
  <si>
    <t>1 FENETR ECHAMBRE</t>
  </si>
  <si>
    <t>9B rue voie Poissoniere</t>
  </si>
  <si>
    <t>2 étage code 8964a</t>
  </si>
  <si>
    <t>RIVIERE/DEBERRE</t>
  </si>
  <si>
    <t>LOPES</t>
  </si>
  <si>
    <t>JEAN FRANCOIS</t>
  </si>
  <si>
    <t>43 bis route des gardes</t>
  </si>
  <si>
    <t>MEUDON LA FORET</t>
  </si>
  <si>
    <t>01 81 48 03 70/06 11 66 60 46</t>
  </si>
  <si>
    <t>MASSON/MALDANI</t>
  </si>
  <si>
    <t>SYNTHESE AOUT 2018</t>
  </si>
  <si>
    <t>AGOSTINI</t>
  </si>
  <si>
    <t>17 rue Morere</t>
  </si>
  <si>
    <t>06 21 96 09 91</t>
  </si>
  <si>
    <t>PEINTURE sejour mur plafond</t>
  </si>
  <si>
    <t>BABIN</t>
  </si>
  <si>
    <t>JEAN ALBERT</t>
  </si>
  <si>
    <t>5 square Ampere</t>
  </si>
  <si>
    <t>interphone</t>
  </si>
  <si>
    <t>01 75 21 26 92</t>
  </si>
  <si>
    <t>SDB PMR +SIEGE +BARRE</t>
  </si>
  <si>
    <t>BOUTET</t>
  </si>
  <si>
    <t>63 quater av de rigny</t>
  </si>
  <si>
    <t>01 48 81 26 29 - 06 78 19 26 49</t>
  </si>
  <si>
    <t xml:space="preserve">FREMION </t>
  </si>
  <si>
    <t>3 square Arago</t>
  </si>
  <si>
    <t>1 étage à droite</t>
  </si>
  <si>
    <t>01 34 60 25 38</t>
  </si>
  <si>
    <t xml:space="preserve">2 WC PMR </t>
  </si>
  <si>
    <t>GUIBERT</t>
  </si>
  <si>
    <t>18 avenue victor Hugo</t>
  </si>
  <si>
    <t>EPINAY SOUS SENART</t>
  </si>
  <si>
    <t>01 69 83 18 08</t>
  </si>
  <si>
    <t>PMR + FAUX PLAFOND</t>
  </si>
  <si>
    <t>WC  SUSPENDU</t>
  </si>
  <si>
    <t>SIMONET</t>
  </si>
  <si>
    <t>23 rue Yerres</t>
  </si>
  <si>
    <t>rdc porte 27</t>
  </si>
  <si>
    <t>MONTGERON</t>
  </si>
  <si>
    <t>01 87 90 17 94</t>
  </si>
  <si>
    <t>RIBAUD</t>
  </si>
  <si>
    <t>20 rue de Vallois</t>
  </si>
  <si>
    <t>3 porte gauche</t>
  </si>
  <si>
    <t>01 64 46 18 75</t>
  </si>
  <si>
    <t>MUNOZ</t>
  </si>
  <si>
    <t>15 rue Crebillon</t>
  </si>
  <si>
    <t>4eme face</t>
  </si>
  <si>
    <t>01 71 56 99 01 / 06 21 20 65 21</t>
  </si>
  <si>
    <t>parquet</t>
  </si>
  <si>
    <t>SERVAIN</t>
  </si>
  <si>
    <t>3 rue Alexandre Fleming</t>
  </si>
  <si>
    <t>9eme 4eme</t>
  </si>
  <si>
    <t>06 65 79 68 68</t>
  </si>
  <si>
    <t>FENETRE PVC 4</t>
  </si>
  <si>
    <t>SOLEILLET</t>
  </si>
  <si>
    <t>YVES</t>
  </si>
  <si>
    <t>2 rue Pierre Loti</t>
  </si>
  <si>
    <t>6eme étage porte 6</t>
  </si>
  <si>
    <t>01 46 38 19 64 / 06 70 90 61 01</t>
  </si>
  <si>
    <t>VINYL CLIPSABLE</t>
  </si>
  <si>
    <t>3eme étage porte gauche</t>
  </si>
  <si>
    <t>DEC</t>
  </si>
  <si>
    <t>2 FENETRES  ALU</t>
  </si>
  <si>
    <t>NGOMA</t>
  </si>
  <si>
    <t>4 rue Anatole France</t>
  </si>
  <si>
    <t>bat a 2étage porte gauche</t>
  </si>
  <si>
    <t>09 52 97 95 69 /07 54 21 29 03</t>
  </si>
  <si>
    <t>KEISER</t>
  </si>
  <si>
    <t>200 Boulevard Voltaire</t>
  </si>
  <si>
    <t>code 48b25</t>
  </si>
  <si>
    <t>06 16 46 87 22</t>
  </si>
  <si>
    <t>elect  + parquet</t>
  </si>
  <si>
    <t>PLUS VALUS DOSSIER PEINTURE FAUX PLAFOND</t>
  </si>
  <si>
    <t>BARBET</t>
  </si>
  <si>
    <t xml:space="preserve">25 avenue Emile Zola </t>
  </si>
  <si>
    <t>3eme étage porte gauche int</t>
  </si>
  <si>
    <t>01 48 83 03 90 - 06 21 73 17 59</t>
  </si>
  <si>
    <t>1 FENETRE PVC</t>
  </si>
  <si>
    <t>Moulin du Perat</t>
  </si>
  <si>
    <t>DIENNES AUBIGNY</t>
  </si>
  <si>
    <t>03 86 50 56 92</t>
  </si>
  <si>
    <t>MARRE</t>
  </si>
  <si>
    <t>103 avenue Maréchal Joffre</t>
  </si>
  <si>
    <t>1er gauche inter</t>
  </si>
  <si>
    <t>01 48 71 17 48 / 06 76 42 81 53</t>
  </si>
  <si>
    <t>3 VOLETS 3 SERRURES</t>
  </si>
  <si>
    <t>09 84 02 36 68</t>
  </si>
  <si>
    <t>REFFIENA</t>
  </si>
  <si>
    <t>JEAN LOUP</t>
  </si>
  <si>
    <t>36 avenue Amiral Lemmonier</t>
  </si>
  <si>
    <t>01 39 16 35 55</t>
  </si>
  <si>
    <t>DE CAMBRY</t>
  </si>
  <si>
    <t>10 rue Poinsot</t>
  </si>
  <si>
    <t>01 43 21 63 91</t>
  </si>
  <si>
    <t>JEAN PHILIPPE</t>
  </si>
  <si>
    <t>5 square Sablons</t>
  </si>
  <si>
    <t>1er étage porte droite</t>
  </si>
  <si>
    <t>01 74 13 04 78</t>
  </si>
  <si>
    <t>DEC PARQUET + CARRELAGE</t>
  </si>
  <si>
    <t>e2 5 etage porte gauche</t>
  </si>
  <si>
    <t>LARDY</t>
  </si>
  <si>
    <t>LAURE</t>
  </si>
  <si>
    <t>9 rue Jacques Marwas</t>
  </si>
  <si>
    <t>2eme étage porte droite code 58b48</t>
  </si>
  <si>
    <t>01 45 33 57 22 /</t>
  </si>
  <si>
    <t xml:space="preserve">01 71 26 65 06 </t>
  </si>
  <si>
    <t>1 PORTE BLINDEE</t>
  </si>
  <si>
    <t>LEVRET</t>
  </si>
  <si>
    <t>14 rue Daru</t>
  </si>
  <si>
    <t>jardins etage 4 porte face</t>
  </si>
  <si>
    <t>01 47 63 43 05 // 06 11 97 36 47</t>
  </si>
  <si>
    <t>1 VOLET ELEC</t>
  </si>
  <si>
    <t>SYNTHESE SEPT 2018</t>
  </si>
  <si>
    <t>LABBE</t>
  </si>
  <si>
    <t>118 -130 avenue Jean Jaures</t>
  </si>
  <si>
    <t>etage 22 porte 300</t>
  </si>
  <si>
    <t>01 42 08 00 26 // 06 19 75 89 77</t>
  </si>
  <si>
    <t>RENARD</t>
  </si>
  <si>
    <t>8 rue Adolphe Focillon</t>
  </si>
  <si>
    <t>etage 5 / face /1111</t>
  </si>
  <si>
    <t>01 45 42 57 00</t>
  </si>
  <si>
    <t>bat a 1 et</t>
  </si>
  <si>
    <t>01 39 58 58 01 / 06 03 99 73 40</t>
  </si>
  <si>
    <t>SOUYRI</t>
  </si>
  <si>
    <t>35 BD SAINT JACQUES</t>
  </si>
  <si>
    <t>4189 ETAGE 4</t>
  </si>
  <si>
    <t>01 45 65 10 46</t>
  </si>
  <si>
    <t>PVC</t>
  </si>
  <si>
    <t>BEGO</t>
  </si>
  <si>
    <t xml:space="preserve">8 rue Charles Fourrier </t>
  </si>
  <si>
    <t>3 étage code 5839</t>
  </si>
  <si>
    <t>01 45 88 09 71</t>
  </si>
  <si>
    <t>1 VR</t>
  </si>
  <si>
    <t>ANNE -MAIRE</t>
  </si>
  <si>
    <t>25 RUE MONTBELLO</t>
  </si>
  <si>
    <t>2 ETAGE PORTE GAUCHE CODE 12A45</t>
  </si>
  <si>
    <t>VERSAILLES</t>
  </si>
  <si>
    <t>01 39 49 05 74</t>
  </si>
  <si>
    <t>QUILLET</t>
  </si>
  <si>
    <t>1 sentier Bonde</t>
  </si>
  <si>
    <t>01 42 37 8041</t>
  </si>
  <si>
    <t>CADDY</t>
  </si>
  <si>
    <t>HENRI GERMAINE</t>
  </si>
  <si>
    <t>1 rue de Turenne</t>
  </si>
  <si>
    <t xml:space="preserve">bat 1 maison </t>
  </si>
  <si>
    <t>LONGJUMEAU</t>
  </si>
  <si>
    <t>01 69 09 10 45 // 06 89 65 88 58</t>
  </si>
  <si>
    <t>LEPRINCE</t>
  </si>
  <si>
    <t>8 rue du Petit Beaubourg</t>
  </si>
  <si>
    <t>58a67</t>
  </si>
  <si>
    <t>01 48 83 91 53</t>
  </si>
  <si>
    <t>RENARD PAYEN</t>
  </si>
  <si>
    <t>71 boulevard Beaumarchais</t>
  </si>
  <si>
    <t>bat a étage 5 porte face</t>
  </si>
  <si>
    <t>01 48 87 31 05 // 06 43 62 91 78</t>
  </si>
  <si>
    <t>PEINTURE SPOT STORE VENITIENS</t>
  </si>
  <si>
    <t>DUQESNE</t>
  </si>
  <si>
    <t>282 rue St Jacques</t>
  </si>
  <si>
    <t>01 46 33 55 21</t>
  </si>
  <si>
    <t>FENETRE ALU</t>
  </si>
  <si>
    <t>ESCOUBAS</t>
  </si>
  <si>
    <t>35 rue Mamin</t>
  </si>
  <si>
    <t xml:space="preserve">50b43 // étage 4 porte droite </t>
  </si>
  <si>
    <t>01 42 39 58 75 // 06 24 44 58 57</t>
  </si>
  <si>
    <t>LORAUX</t>
  </si>
  <si>
    <t>2 rue Legraverand</t>
  </si>
  <si>
    <t>code 24b38 //  étage porte gauche</t>
  </si>
  <si>
    <t>01 43 45 73 39 //06 74 43 90 11</t>
  </si>
  <si>
    <t>3 FENETRES PVC</t>
  </si>
  <si>
    <t>CAPPE</t>
  </si>
  <si>
    <t>11 BIS RUE DES GD CHAMPS</t>
  </si>
  <si>
    <t>5 ETAGE PORTE DROITE</t>
  </si>
  <si>
    <t>POISSY</t>
  </si>
  <si>
    <t>01 39 79 37 25</t>
  </si>
  <si>
    <t>CARDUNER</t>
  </si>
  <si>
    <t>JEANNINE MARIE</t>
  </si>
  <si>
    <t>11 rue Joliot Curie</t>
  </si>
  <si>
    <t>3 etage porte face</t>
  </si>
  <si>
    <t>MASSY PALAISEAU</t>
  </si>
  <si>
    <t>01 69 20 43 60 // 07 81 92 70 72</t>
  </si>
  <si>
    <t>MIRANDE</t>
  </si>
  <si>
    <t>58 Boulevard Pasteur</t>
  </si>
  <si>
    <t>bat galerie bleue /5 étage porte droite</t>
  </si>
  <si>
    <t>01 46 68 09 03 // 06 75 32 06 51</t>
  </si>
  <si>
    <t>VAGNE</t>
  </si>
  <si>
    <t>139 rue Gabriel Peri</t>
  </si>
  <si>
    <t>BAT C 3ETAGE PORTE GAUCHE</t>
  </si>
  <si>
    <t>01 48 27 40 23</t>
  </si>
  <si>
    <t>CADIEU</t>
  </si>
  <si>
    <t>9 rue Feutrier</t>
  </si>
  <si>
    <t>fond cour 7a361 1 étage porte gauche</t>
  </si>
  <si>
    <t>01 42 57 20 91 // 06 76 31 79 57</t>
  </si>
  <si>
    <t>CAHIEZ</t>
  </si>
  <si>
    <t>11 étage porte droite</t>
  </si>
  <si>
    <t>09 81 26 35 24 / 06 98 43 83 98</t>
  </si>
  <si>
    <t>HUCHON</t>
  </si>
  <si>
    <t>149  bis rue Blomet</t>
  </si>
  <si>
    <t>etage 3</t>
  </si>
  <si>
    <t>01 45 31 72 07 //06 1160 78 06</t>
  </si>
  <si>
    <t>PELLANE</t>
  </si>
  <si>
    <t>3 passages Chaussin</t>
  </si>
  <si>
    <t>1 ere etage porte droite</t>
  </si>
  <si>
    <t>01 43 43 46 99</t>
  </si>
  <si>
    <t>MORIAT</t>
  </si>
  <si>
    <t>47 RUE ROCHECHOUART</t>
  </si>
  <si>
    <t>A0417/3EME PORTE DROITE</t>
  </si>
  <si>
    <t>01 45 26 63 21 // 06 74 17 28 52</t>
  </si>
  <si>
    <t>DECO PARQUET PEINTURE RADIATEUR PLAFONNIER</t>
  </si>
  <si>
    <t>cuisine</t>
  </si>
  <si>
    <t>RAFFESTIN</t>
  </si>
  <si>
    <t>10 rue des Ardennes</t>
  </si>
  <si>
    <t>2eme étage porte gauche</t>
  </si>
  <si>
    <t>09 54 58 17 98 / 06 88 78 35 51</t>
  </si>
  <si>
    <t>SALLE DE BAIN  SECURISEE</t>
  </si>
  <si>
    <t>NECTOUX</t>
  </si>
  <si>
    <t>France</t>
  </si>
  <si>
    <t>32 rue Mathurin Regnier</t>
  </si>
  <si>
    <t>10b16</t>
  </si>
  <si>
    <t>01 47 83 74 39 // 06 62 89 70 39</t>
  </si>
  <si>
    <t>1824A 6 ETAGE PORTE DROITE</t>
  </si>
  <si>
    <t>DEC PEINTURE SDB COULOIR</t>
  </si>
  <si>
    <t>FENETRES VOLETS</t>
  </si>
  <si>
    <t>MERLIN</t>
  </si>
  <si>
    <t>CATHERINE</t>
  </si>
  <si>
    <t>9 rue de perche</t>
  </si>
  <si>
    <t>01 42 77 38 23</t>
  </si>
  <si>
    <t>VILLANI</t>
  </si>
  <si>
    <t>ANTONY</t>
  </si>
  <si>
    <t>a1 rdc porte gauche</t>
  </si>
  <si>
    <t>0148 71 21 49 / 06 80 02 07 74</t>
  </si>
  <si>
    <t>10 rue du Docteur Goujon</t>
  </si>
  <si>
    <t>95b3 7ème étage porte gauche</t>
  </si>
  <si>
    <t xml:space="preserve">01 43 43 51 34 </t>
  </si>
  <si>
    <t>DEMETZ</t>
  </si>
  <si>
    <t>34 avenue Titon</t>
  </si>
  <si>
    <t>3 étage porte gauche code 32a6</t>
  </si>
  <si>
    <t>01 43 56 22 90 // 06 70 23 77 44</t>
  </si>
  <si>
    <t xml:space="preserve">BAT A 11 ETAGE PORTE 11 </t>
  </si>
  <si>
    <t>REMISE EN CONF</t>
  </si>
  <si>
    <t>MARTIAL</t>
  </si>
  <si>
    <t>PHILIPPE</t>
  </si>
  <si>
    <t>28 rue Guyenmer</t>
  </si>
  <si>
    <t>01 45 48 30 65 // 06 78 12 22 92</t>
  </si>
  <si>
    <t>3 PERSIENNES COULISSANTES ALU</t>
  </si>
  <si>
    <t>NORMAND</t>
  </si>
  <si>
    <t>6 allées des Bouvreuils</t>
  </si>
  <si>
    <t>0279 2 porte gauche</t>
  </si>
  <si>
    <t>DRANCY</t>
  </si>
  <si>
    <t>01 41 60 02 79 // 06 83 95 01 21 /06 89 02 57 66</t>
  </si>
  <si>
    <t>DOUCHE  A LITALIENNE</t>
  </si>
  <si>
    <t>DEC PEINTURE CUISINE ENTREE</t>
  </si>
  <si>
    <t>SYNTHESE OCTOBRE 2018</t>
  </si>
  <si>
    <t>STOLL</t>
  </si>
  <si>
    <t>81 RUE DE BELLEVUE</t>
  </si>
  <si>
    <t>9 ETAGE PORTE GAUCHE</t>
  </si>
  <si>
    <t>01 48 25 47 56 // 06 07 14 35 62</t>
  </si>
  <si>
    <t>1 BAP</t>
  </si>
  <si>
    <t>FRANKLIN</t>
  </si>
  <si>
    <t>11 rue de la Faisanderie</t>
  </si>
  <si>
    <t>7 etage porte droite</t>
  </si>
  <si>
    <t>01 42 24 56 70 // 06 47 21 61 21</t>
  </si>
  <si>
    <t>1 WC SUSPENDU</t>
  </si>
  <si>
    <t>LARSABAL</t>
  </si>
  <si>
    <t>BAT A 4EME ETAGE PORTE 4</t>
  </si>
  <si>
    <t>01 45 39 87 96</t>
  </si>
  <si>
    <t>1 DOUCHE PMR</t>
  </si>
  <si>
    <t>MOISAN</t>
  </si>
  <si>
    <t xml:space="preserve">9 rue Mansart </t>
  </si>
  <si>
    <t>BAT A 1ETAGE PORTE DROITE</t>
  </si>
  <si>
    <t>01 39 54 77 76 //06 10 61 56 06</t>
  </si>
  <si>
    <t>4eme porte droite</t>
  </si>
  <si>
    <t>01 48 71 24 28 // 06 89 8 80 34</t>
  </si>
  <si>
    <t>BROSSY</t>
  </si>
  <si>
    <t>ERNEST</t>
  </si>
  <si>
    <t>149 rue de Belleville</t>
  </si>
  <si>
    <t>bat b 1 er étage à gauche</t>
  </si>
  <si>
    <t>01 42 40 48 02 // 06 63 51 81 28</t>
  </si>
  <si>
    <t>MASSON/JARRET</t>
  </si>
  <si>
    <t>CHAVAUX</t>
  </si>
  <si>
    <t>38 rue faubourg du temple</t>
  </si>
  <si>
    <t>01 40 21 72 28</t>
  </si>
  <si>
    <t>THIBAULT / DEBERRE</t>
  </si>
  <si>
    <t xml:space="preserve">4 FENETRES </t>
  </si>
  <si>
    <t>CHEVAL</t>
  </si>
  <si>
    <t>17 avenue Minerve</t>
  </si>
  <si>
    <t>2 droite au fond0</t>
  </si>
  <si>
    <t>01 69 05 21 29 / 07 77 73 27 44</t>
  </si>
  <si>
    <t>PAYET /DEBERRE</t>
  </si>
  <si>
    <t>BARRE GARDETTE</t>
  </si>
  <si>
    <t>4 rue Thiroux d'Arconville</t>
  </si>
  <si>
    <t>6 ème porte gauche a241</t>
  </si>
  <si>
    <t>CROSNES</t>
  </si>
  <si>
    <t>01 69 49 03 18 //06 71 67 14 03</t>
  </si>
  <si>
    <t>09 81 26 35 24 // 06 98 43 83 98</t>
  </si>
  <si>
    <t>LEBRUN</t>
  </si>
  <si>
    <t>MARIE FRANCE</t>
  </si>
  <si>
    <t>14 avenue Pierre Brossolette</t>
  </si>
  <si>
    <t xml:space="preserve">8 etage à droite </t>
  </si>
  <si>
    <t>01 46 57 26 40</t>
  </si>
  <si>
    <t>7 FOND A DROITE  b96 + int</t>
  </si>
  <si>
    <t>DEC SHAMPOOING MOQUETTE</t>
  </si>
  <si>
    <t>ENGERRAND</t>
  </si>
  <si>
    <t>25 rue de la Gare de Reuilly</t>
  </si>
  <si>
    <t>3 ème porte face</t>
  </si>
  <si>
    <t>01 46 28 24 86 // 06 11 28 33 06</t>
  </si>
  <si>
    <t>PAYET JAWAD</t>
  </si>
  <si>
    <t>LE QUILLEC</t>
  </si>
  <si>
    <t xml:space="preserve">YVES </t>
  </si>
  <si>
    <t>Kephren etage 15 gauche gauche</t>
  </si>
  <si>
    <t>01 45 84 83 30 / 06 78 71 82 76</t>
  </si>
  <si>
    <t>PEINTURE CUISINE + FENETRE</t>
  </si>
  <si>
    <t>GOMMON</t>
  </si>
  <si>
    <t>EVELINE</t>
  </si>
  <si>
    <t>51 rue de Belleville</t>
  </si>
  <si>
    <t>4etage porte face</t>
  </si>
  <si>
    <t>01 42 41 45 73</t>
  </si>
  <si>
    <t>REFECTION SDB + BAP</t>
  </si>
  <si>
    <t>LECOEUR</t>
  </si>
  <si>
    <t>16 rue Hoche</t>
  </si>
  <si>
    <t xml:space="preserve">3 eme porte gauche </t>
  </si>
  <si>
    <t xml:space="preserve">01 47 36 40 81 </t>
  </si>
  <si>
    <t>MASSON/JUAN</t>
  </si>
  <si>
    <t>GIROD</t>
  </si>
  <si>
    <t>11 rue du Docteur Finlay</t>
  </si>
  <si>
    <t>5etage porte gauche</t>
  </si>
  <si>
    <t>0145 77 15 63</t>
  </si>
  <si>
    <t>DEBERRE/ JAWAD</t>
  </si>
  <si>
    <t>SHAMP</t>
  </si>
  <si>
    <t xml:space="preserve">BENOIST </t>
  </si>
  <si>
    <t>96 rue Danton</t>
  </si>
  <si>
    <t>bat a rdc porte chauche</t>
  </si>
  <si>
    <t>01 79 93 48 24 // 06 78 17 25 33</t>
  </si>
  <si>
    <t>REN CUISINE</t>
  </si>
  <si>
    <t>CHAMIOT PRIEUR</t>
  </si>
  <si>
    <t>14 rue Nicolas Charlet</t>
  </si>
  <si>
    <t>2 porte gauc code a6624</t>
  </si>
  <si>
    <t>01 47 34 11 26 // 06 80 10 56 11</t>
  </si>
  <si>
    <t>4 FENETRES PVC</t>
  </si>
  <si>
    <t>LAFFOUGERE</t>
  </si>
  <si>
    <t>50 avenue Simon Bolivar</t>
  </si>
  <si>
    <t xml:space="preserve">code 16b58 / </t>
  </si>
  <si>
    <t>01 42 40 28 06</t>
  </si>
  <si>
    <t xml:space="preserve">MILLIEN </t>
  </si>
  <si>
    <t>70 rue du  Javelot</t>
  </si>
  <si>
    <t>09 50 71 25 38 // 06 62 09 54 38</t>
  </si>
  <si>
    <t>MASSON/MORENO</t>
  </si>
  <si>
    <t>4 FENETRES ALU</t>
  </si>
  <si>
    <t>SYNTHESE NOV 2018</t>
  </si>
  <si>
    <t>AUBERT</t>
  </si>
  <si>
    <t>GHISLAINE</t>
  </si>
  <si>
    <t>32 AVENUE DU GENERAL DE GAULLE</t>
  </si>
  <si>
    <t>CODE P1515 ET PORTE GAUCHE</t>
  </si>
  <si>
    <t>LE PERREUX</t>
  </si>
  <si>
    <t>01 48 72 69 94</t>
  </si>
  <si>
    <t>DE PRANDIERES</t>
  </si>
  <si>
    <t>19 rue Lebrun</t>
  </si>
  <si>
    <t>1et porte 101 code 6290</t>
  </si>
  <si>
    <t>01 47 07 93 08 // 06 61 49 83 13</t>
  </si>
  <si>
    <t>REMISE AUX NORMES</t>
  </si>
  <si>
    <t>CHARTON</t>
  </si>
  <si>
    <t>55 rue de la prévoyance</t>
  </si>
  <si>
    <t xml:space="preserve">3eme porte droite </t>
  </si>
  <si>
    <t xml:space="preserve">01 58 64 36 75 - 06 19 43 86 87 </t>
  </si>
  <si>
    <t>MASSON/JAWAD</t>
  </si>
  <si>
    <t>DOUCET</t>
  </si>
  <si>
    <t xml:space="preserve">bat PALERME / 26eme étage porte 1176 </t>
  </si>
  <si>
    <t xml:space="preserve">01 53 82 06 69 // 06 81 85 61 85 </t>
  </si>
  <si>
    <t>MASSON/GATTUSO</t>
  </si>
  <si>
    <t>5 FENETRES ALU</t>
  </si>
  <si>
    <t xml:space="preserve"> 06 07 82 88 01</t>
  </si>
  <si>
    <t>01 45 88 09 71 / 01 64 03 94 07</t>
  </si>
  <si>
    <t>sdb</t>
  </si>
  <si>
    <t>LE THOER</t>
  </si>
  <si>
    <t>10 rue du Pouy</t>
  </si>
  <si>
    <t>rdc code 34a97</t>
  </si>
  <si>
    <t>01 5 89 38 96</t>
  </si>
  <si>
    <t>GATTUSO</t>
  </si>
  <si>
    <t>ROUILLY</t>
  </si>
  <si>
    <t>2 rue Francois Couperin</t>
  </si>
  <si>
    <t>bat a 3etage porte gauche</t>
  </si>
  <si>
    <t>01 43 33 63 68 // 06 81 07 39 93</t>
  </si>
  <si>
    <t xml:space="preserve">sd solpmr sol  </t>
  </si>
  <si>
    <t>MONTFEUILLARD</t>
  </si>
  <si>
    <t>31 rue de TOLBIAC</t>
  </si>
  <si>
    <t>1569B ETAGE 5PORTE D</t>
  </si>
  <si>
    <t>01 71 60 62 21 / 07 50 60 00 53</t>
  </si>
  <si>
    <t>3 PERSIENNES ALU</t>
  </si>
  <si>
    <t>HOUDAILLE</t>
  </si>
  <si>
    <t>3 allées des Délieuses</t>
  </si>
  <si>
    <t>2eme</t>
  </si>
  <si>
    <t>LOUVECIENNES</t>
  </si>
  <si>
    <t>01 39 69 29 92</t>
  </si>
  <si>
    <t>ALLARD</t>
  </si>
  <si>
    <t>48 rue de Crimée</t>
  </si>
  <si>
    <t>3 eme étage porte gauche inter 24</t>
  </si>
  <si>
    <t>01 42 40 78 35 // 06 08 51 44 52 NEVEU</t>
  </si>
  <si>
    <t>MASSON / JARRET</t>
  </si>
  <si>
    <t>FOURNEL</t>
  </si>
  <si>
    <t>124 boulevard Raspail</t>
  </si>
  <si>
    <t xml:space="preserve">fond cour 5 porte face code 8245 code c2613 </t>
  </si>
  <si>
    <t>01 45 48 71  55</t>
  </si>
  <si>
    <t xml:space="preserve">SHAMPOINAGE </t>
  </si>
  <si>
    <t>GRIMELLI</t>
  </si>
  <si>
    <t>15 rue Raymond Jaclard</t>
  </si>
  <si>
    <t>bat 15 -3250 code ok</t>
  </si>
  <si>
    <t>01 43 75 30 50 // 06 08 24 90 07</t>
  </si>
  <si>
    <t>LAVANNE</t>
  </si>
  <si>
    <t xml:space="preserve">CLAUDE </t>
  </si>
  <si>
    <t>23 rue Albert Meunier</t>
  </si>
  <si>
    <t>DOMONT</t>
  </si>
  <si>
    <t xml:space="preserve">01 39 35 74 99 </t>
  </si>
  <si>
    <t xml:space="preserve">PEINTURE  </t>
  </si>
  <si>
    <t>DEJAN</t>
  </si>
  <si>
    <t>21 rue des Rossays</t>
  </si>
  <si>
    <t>bat 4 //5 porte gauche</t>
  </si>
  <si>
    <t>SAVIGNY SUR ORGE</t>
  </si>
  <si>
    <t>01 69 05 49 51</t>
  </si>
  <si>
    <t xml:space="preserve">SALLE DE BAIN </t>
  </si>
  <si>
    <t>JEANTET</t>
  </si>
  <si>
    <t>2 rue du President Wilson</t>
  </si>
  <si>
    <t>etage 1 porte d code 25118</t>
  </si>
  <si>
    <t>01 47 39 11 56</t>
  </si>
  <si>
    <t>SYNTHESE DEC 2018</t>
  </si>
  <si>
    <t>09 62 26 00 47 // 06 83 26 21 17</t>
  </si>
  <si>
    <t>MASON/RIVIERE</t>
  </si>
  <si>
    <t>PEInTURE WC</t>
  </si>
  <si>
    <t>BARBE</t>
  </si>
  <si>
    <t>JOCELYNE</t>
  </si>
  <si>
    <t>121 Avenue de la Marechale</t>
  </si>
  <si>
    <t>bat a1 3ème étage porte gauche</t>
  </si>
  <si>
    <t>PLESSIS TREVISE</t>
  </si>
  <si>
    <t>01 45 94 24 69</t>
  </si>
  <si>
    <t>LAFFARGE</t>
  </si>
  <si>
    <t>10 rue de guerbriant</t>
  </si>
  <si>
    <t>43b89a bat c 4eme porte gauche</t>
  </si>
  <si>
    <t>01 43 61 88 91</t>
  </si>
  <si>
    <t xml:space="preserve">TABLEAU </t>
  </si>
  <si>
    <t>SERRANO</t>
  </si>
  <si>
    <t>ADELINE</t>
  </si>
  <si>
    <t>29 avenue de la Division Leclerc</t>
  </si>
  <si>
    <t>bat c 5étage porte face</t>
  </si>
  <si>
    <t>01 46 65 43 26</t>
  </si>
  <si>
    <t>ADERGHAL</t>
  </si>
  <si>
    <t>EVA</t>
  </si>
  <si>
    <t>10 residence Cardinal</t>
  </si>
  <si>
    <t xml:space="preserve">bat a 3étage porte face </t>
  </si>
  <si>
    <t>CHILLY MAZARIN</t>
  </si>
  <si>
    <t>01 69 34 86 50 - 06 50 05 78 99</t>
  </si>
  <si>
    <t>DEBERRE/NINO</t>
  </si>
  <si>
    <t>DRESSING</t>
  </si>
  <si>
    <t>PARPAIS</t>
  </si>
  <si>
    <t>59 rue Brillat</t>
  </si>
  <si>
    <t>etage 10 porte droite</t>
  </si>
  <si>
    <t>01 45 89 07 92 / 06 21 18 72 76</t>
  </si>
  <si>
    <t>SCHMIDT</t>
  </si>
  <si>
    <t>109 rue de Grenelle</t>
  </si>
  <si>
    <t>bât droite + code mpcbs code 80a21</t>
  </si>
  <si>
    <t>01 47 05 00 18 / 06 07 62 89 51</t>
  </si>
  <si>
    <t xml:space="preserve">BLIGNY </t>
  </si>
  <si>
    <t>2 rue des Bruyeres</t>
  </si>
  <si>
    <t>163 + cloche bat c 3ème nom sur porte</t>
  </si>
  <si>
    <t>01 43 62 69 34 / 06 64 26 35 23 FILS</t>
  </si>
  <si>
    <t>CHANTECAILLE</t>
  </si>
  <si>
    <t>9 rue boulette</t>
  </si>
  <si>
    <t>01 45 42 23 09 / 06 58 85 43 23</t>
  </si>
  <si>
    <t>LE BILCOT</t>
  </si>
  <si>
    <t>4 place de Tourraine</t>
  </si>
  <si>
    <t xml:space="preserve">MASSY </t>
  </si>
  <si>
    <t>01 60 11 97 71 / 06 06 79 75 57 57</t>
  </si>
  <si>
    <t xml:space="preserve">5 PERSIENNES EN PVC </t>
  </si>
  <si>
    <t>CHENUT</t>
  </si>
  <si>
    <t>12 rue Debarcadere</t>
  </si>
  <si>
    <t xml:space="preserve">3eme droite </t>
  </si>
  <si>
    <t>01 45 74 29 90</t>
  </si>
  <si>
    <t>BAIGNORE A PORTES</t>
  </si>
  <si>
    <t>DE SEYNES</t>
  </si>
  <si>
    <t xml:space="preserve">ANNE </t>
  </si>
  <si>
    <t>13 rue Andre Antoine</t>
  </si>
  <si>
    <t>bat b 6 étage</t>
  </si>
  <si>
    <t>01 42 62 04 99 / 06 52 64 72 38</t>
  </si>
  <si>
    <t>09 84 02 36 68 / 01 34 13 66 81</t>
  </si>
  <si>
    <t>chauffe eau / fenêtre</t>
  </si>
  <si>
    <t>HOLLANDE</t>
  </si>
  <si>
    <t>75 bis boulevard du Genal Giraud</t>
  </si>
  <si>
    <t>2ETAGE</t>
  </si>
  <si>
    <t>01 43 97 01 60</t>
  </si>
  <si>
    <t>PEINTURE  BALCON</t>
  </si>
  <si>
    <t>LAMBERT</t>
  </si>
  <si>
    <t>30 rue Hermel</t>
  </si>
  <si>
    <t>3 ème étage porte droite</t>
  </si>
  <si>
    <t>01 46 06 97 70</t>
  </si>
  <si>
    <t>AMMAR</t>
  </si>
  <si>
    <t>120 rue des Couronnes</t>
  </si>
  <si>
    <t>3 /1 gauche</t>
  </si>
  <si>
    <t>01 74 30 07 21 / 06 63 18 83 05</t>
  </si>
  <si>
    <t>MARIANI /RIVIERE</t>
  </si>
  <si>
    <t>JEANNEQUIN</t>
  </si>
  <si>
    <t>80 rue du Général Leclerc</t>
  </si>
  <si>
    <t>pavillon</t>
  </si>
  <si>
    <t>ANDRESY</t>
  </si>
  <si>
    <t>01 39 75 11 81 / 06 59 32 15 27</t>
  </si>
  <si>
    <t>REVONATION FENETRE DOUCHE ARRELAGE PEINTURE WC</t>
  </si>
  <si>
    <t>MERLIER</t>
  </si>
  <si>
    <t>ISABELLE</t>
  </si>
  <si>
    <t xml:space="preserve">87 rue Jean Pierre Timbaud </t>
  </si>
  <si>
    <t>code a9512 1er étage porte gauche</t>
  </si>
  <si>
    <t>01 43 57 04 72 // 06 71 38 00 86</t>
  </si>
  <si>
    <t>DOUCHE SECURISEE+1 fenetre pvc</t>
  </si>
  <si>
    <t>WONG</t>
  </si>
  <si>
    <t>59 boulevard Arago</t>
  </si>
  <si>
    <t>code b4370 5eme à gauche</t>
  </si>
  <si>
    <t>01 47 07 99 60</t>
  </si>
  <si>
    <t>peinture cuisine entree couloir</t>
  </si>
  <si>
    <t>GARREAU</t>
  </si>
  <si>
    <t>MAX</t>
  </si>
  <si>
    <t>135 rue Daniel Casanova</t>
  </si>
  <si>
    <t>AUBERVILLIERS</t>
  </si>
  <si>
    <t>01 42 43 65 32</t>
  </si>
  <si>
    <t>PAPIER PEINT CHAMBRE + PEINTURE</t>
  </si>
  <si>
    <t>JARRIER</t>
  </si>
  <si>
    <t>FRANCK</t>
  </si>
  <si>
    <t>12 rue Vergniaud</t>
  </si>
  <si>
    <t>inter étage 5 porte g</t>
  </si>
  <si>
    <t>01 45 80 30 45</t>
  </si>
  <si>
    <t>MALDINI/MORENO</t>
  </si>
  <si>
    <t>PAUVERT</t>
  </si>
  <si>
    <t>80 avenue Philippe Auguste</t>
  </si>
  <si>
    <t>code 8133 /4 etage 2 face</t>
  </si>
  <si>
    <t>09 50 19 98 41 // 06 51 12 84 31</t>
  </si>
  <si>
    <t>DEBERRE / NINO</t>
  </si>
  <si>
    <t>CARY</t>
  </si>
  <si>
    <t>PATRICK</t>
  </si>
  <si>
    <t>5 rue Vergniaud</t>
  </si>
  <si>
    <t>bat a  / 3 ème étage à droite code5831</t>
  </si>
  <si>
    <t>01 45 89 72 71</t>
  </si>
  <si>
    <t>DEBERRE/MORENO</t>
  </si>
  <si>
    <t>PEINTURE + LINO</t>
  </si>
  <si>
    <t>BLANCHON</t>
  </si>
  <si>
    <t>MARIE ROSE</t>
  </si>
  <si>
    <t xml:space="preserve">7 rue Docteur Gabriel Lederman </t>
  </si>
  <si>
    <t>SEVRES</t>
  </si>
  <si>
    <t>01 42 04 27 96</t>
  </si>
  <si>
    <t>deco</t>
  </si>
  <si>
    <t>PHEULPIN</t>
  </si>
  <si>
    <t>89 avenue du Président Wilson</t>
  </si>
  <si>
    <t>étg7 code B1789a</t>
  </si>
  <si>
    <t>01 48 57 90 04</t>
  </si>
  <si>
    <t>TABLEAU ELEC + SONNETTE</t>
  </si>
  <si>
    <t>ABBES</t>
  </si>
  <si>
    <t>24 rue de la Tombe Issoire</t>
  </si>
  <si>
    <t>2 eme étage code 35b86</t>
  </si>
  <si>
    <t>01 45 88 83 31 // 06 45 01 36 90</t>
  </si>
  <si>
    <t>MALDINI / MORENO</t>
  </si>
  <si>
    <t>ANDRIEU</t>
  </si>
  <si>
    <t>49 rue Saint Maur</t>
  </si>
  <si>
    <t>01 47 00 15 69</t>
  </si>
  <si>
    <t>RENO SDB + PEITURE+ELEC</t>
  </si>
  <si>
    <t>HESKIA</t>
  </si>
  <si>
    <t xml:space="preserve">36 aveue de l'Europe </t>
  </si>
  <si>
    <t>01 39 58 48 26 // 06 64 32 27 71</t>
  </si>
  <si>
    <t>VOLET+STORES</t>
  </si>
  <si>
    <t>FAYARD</t>
  </si>
  <si>
    <t xml:space="preserve">89 rue du Château </t>
  </si>
  <si>
    <t>1er étage à gauche</t>
  </si>
  <si>
    <t xml:space="preserve">01 43 35 37 21 // 06 80 46 03 21 </t>
  </si>
  <si>
    <t>MALDINI/ MORENO</t>
  </si>
  <si>
    <t>JOSSE-ROLLAND</t>
  </si>
  <si>
    <t>5 rue Barbes</t>
  </si>
  <si>
    <t>3eme étage</t>
  </si>
  <si>
    <t>06 11 27 35 38</t>
  </si>
  <si>
    <t>DABON</t>
  </si>
  <si>
    <t>7 rue de Maubeuge</t>
  </si>
  <si>
    <t>01 44 53 98 14 // 07 67 39 90 34</t>
  </si>
  <si>
    <t>MALDINI/NATHAN</t>
  </si>
  <si>
    <t>DUSSEAUX</t>
  </si>
  <si>
    <t>127 rue Victor Recourat</t>
  </si>
  <si>
    <t>01 48 72 95 22 // 06 33 26 69 16</t>
  </si>
  <si>
    <t>LEGUAY</t>
  </si>
  <si>
    <t>7 villa de St Mandé</t>
  </si>
  <si>
    <t>rdc code 6325</t>
  </si>
  <si>
    <t>01 43 07 46 41</t>
  </si>
  <si>
    <t>HARMAND</t>
  </si>
  <si>
    <t>114 bis avenue Pierre Brossolette</t>
  </si>
  <si>
    <t>3eme porte à gauche</t>
  </si>
  <si>
    <t>01 48 72 91 37</t>
  </si>
  <si>
    <t xml:space="preserve">étage 3 porte gauche </t>
  </si>
  <si>
    <t>PERREUX SUR MARNE</t>
  </si>
  <si>
    <t>NATHAN / RIVIERE</t>
  </si>
  <si>
    <t>sol éjour+3 chambres</t>
  </si>
  <si>
    <t>SYNTHESE JANVIER 2019</t>
  </si>
  <si>
    <t>KLOCHENDLER</t>
  </si>
  <si>
    <t>117 rue de Picpus</t>
  </si>
  <si>
    <t>bat a 4étage porte face</t>
  </si>
  <si>
    <t>01 43 40 42 23</t>
  </si>
  <si>
    <t>FENETRES ALU X2</t>
  </si>
  <si>
    <t>carrelage chambre + séjour</t>
  </si>
  <si>
    <t xml:space="preserve">LE CORRONC </t>
  </si>
  <si>
    <t>JOSEPH THERESE</t>
  </si>
  <si>
    <t>36 avenue du Petit Parc</t>
  </si>
  <si>
    <t>etage 2 porte face fond de cour code 1962</t>
  </si>
  <si>
    <t>01 43 65 55 40</t>
  </si>
  <si>
    <t>PEINTURE DE LA CHAMBRE</t>
  </si>
  <si>
    <t>garage</t>
  </si>
  <si>
    <t>SANTARELLI</t>
  </si>
  <si>
    <t>66 rue Guy Lusac</t>
  </si>
  <si>
    <t>bat a étage 6 porte d 2692</t>
  </si>
  <si>
    <t>01 46 33 7 60 // 07 88 30 73 79</t>
  </si>
  <si>
    <t>PEINTURE DES TOILETTES + PLAQUE DE PLATRE</t>
  </si>
  <si>
    <t>PEINTURE + store</t>
  </si>
  <si>
    <t>CAPDECOMME</t>
  </si>
  <si>
    <t>28 rue des Peupliers</t>
  </si>
  <si>
    <t>bat a 7ème étage porte droite code 39b84</t>
  </si>
  <si>
    <t>01 53 62 60 19 // 06 30 58 08 03</t>
  </si>
  <si>
    <t>RENOVATION DE SALLE DE BAIN</t>
  </si>
  <si>
    <t>FEAT</t>
  </si>
  <si>
    <t>7 rue Franchetti</t>
  </si>
  <si>
    <t>01 48 82 13 28</t>
  </si>
  <si>
    <t>FLESSELLES</t>
  </si>
  <si>
    <t>48 rue Gay Lussac</t>
  </si>
  <si>
    <t>2 étage porte droite code 6389</t>
  </si>
  <si>
    <t>01 46 34 72 19 // 06 80 40 04 48</t>
  </si>
  <si>
    <t>PMR SDB</t>
  </si>
  <si>
    <t>1er étage droite 31h</t>
  </si>
  <si>
    <t>01 48 86 76 81</t>
  </si>
  <si>
    <t>RIVIERE/NATHAN</t>
  </si>
  <si>
    <t xml:space="preserve">PEINTURE CUISINE </t>
  </si>
  <si>
    <t>TOUCHARD</t>
  </si>
  <si>
    <t>YVELINE</t>
  </si>
  <si>
    <t>13 rue du Pré Saint Gervais</t>
  </si>
  <si>
    <t>bat droite 2ème étage face gauche</t>
  </si>
  <si>
    <t>01 42 06 04 32 // 06 78 57 07 26</t>
  </si>
  <si>
    <t>DEBERRE/MASSON</t>
  </si>
  <si>
    <t>CODE 284A / 5 ETAGE</t>
  </si>
  <si>
    <t>COUPRIE</t>
  </si>
  <si>
    <t>11 rue d'Alesia</t>
  </si>
  <si>
    <t>code bat 1937 droite 1er droite</t>
  </si>
  <si>
    <t>01 53 80  38 90 - 06 73 79 55 34</t>
  </si>
  <si>
    <t>MASSON / MR MORENO</t>
  </si>
  <si>
    <t>DELVA</t>
  </si>
  <si>
    <t>204 avenue de la Division Leclerc</t>
  </si>
  <si>
    <t xml:space="preserve">inter bat a  4ème gauche </t>
  </si>
  <si>
    <t>MONTMORENCY</t>
  </si>
  <si>
    <t>06 10 53 34 64</t>
  </si>
  <si>
    <t>PAYET / DEBERRE</t>
  </si>
  <si>
    <t>GATTEGNO</t>
  </si>
  <si>
    <t>35 rue Gagnee</t>
  </si>
  <si>
    <t>esc 2 /7ème étage porte gauche</t>
  </si>
  <si>
    <t>IVRY SUR SEINE</t>
  </si>
  <si>
    <t>01 46 71 43 40 // 06 87 03 71 11</t>
  </si>
  <si>
    <t>HANSEN</t>
  </si>
  <si>
    <t>17 rue de la Roche Foucaud</t>
  </si>
  <si>
    <t>bat a asc  3 étage porte droite</t>
  </si>
  <si>
    <t>01 44 91 97 17 // 06 66 91 08 07</t>
  </si>
  <si>
    <t>SAMIR / MASSON / RIVIERE</t>
  </si>
  <si>
    <t xml:space="preserve">2 fenetres pvc+3 persiennes </t>
  </si>
  <si>
    <t>MARIANI/DEBERRE</t>
  </si>
  <si>
    <t>FACCIOLI</t>
  </si>
  <si>
    <t>DANIELE</t>
  </si>
  <si>
    <t>77 Avenue du Général de Gaulle</t>
  </si>
  <si>
    <t>bat a étage 3 porte gauche</t>
  </si>
  <si>
    <t>MAISON LAFITTE</t>
  </si>
  <si>
    <t>01 39 62 08 07 // 06 81 49 50 64</t>
  </si>
  <si>
    <t>LEVRIER</t>
  </si>
  <si>
    <t>58 rue Goeorges Sand</t>
  </si>
  <si>
    <t xml:space="preserve">2 eme droite </t>
  </si>
  <si>
    <t>PALAISEAU</t>
  </si>
  <si>
    <t>01 69 30 35 50// 09 71 55 86 21</t>
  </si>
  <si>
    <t>remise en conf</t>
  </si>
  <si>
    <t>JG</t>
  </si>
  <si>
    <t>99 rue Brancion</t>
  </si>
  <si>
    <t>31b35 /3 ème étage</t>
  </si>
  <si>
    <t xml:space="preserve">09 51 51 45 10 // </t>
  </si>
  <si>
    <t>MORENO</t>
  </si>
  <si>
    <t>THURIAU</t>
  </si>
  <si>
    <t>27 quai Grenelle</t>
  </si>
  <si>
    <t>2 face code 18642</t>
  </si>
  <si>
    <t>01 45 77 14 70</t>
  </si>
  <si>
    <t>MALDINI/PAYET</t>
  </si>
  <si>
    <t xml:space="preserve">CREMONE </t>
  </si>
  <si>
    <t>DUBOUSSET</t>
  </si>
  <si>
    <t>23 bis rue des  Cordelieres</t>
  </si>
  <si>
    <t>1er</t>
  </si>
  <si>
    <t>01 47 07 35 85 // 06 0763 52 75</t>
  </si>
  <si>
    <t>riviere</t>
  </si>
  <si>
    <t>shampoinage</t>
  </si>
  <si>
    <t>BRUNON</t>
  </si>
  <si>
    <t>MARGERITE</t>
  </si>
  <si>
    <t>23 rue du Laos</t>
  </si>
  <si>
    <t>RDC DROITE</t>
  </si>
  <si>
    <t>01 45 67 10 70</t>
  </si>
  <si>
    <t>GERMINEAU</t>
  </si>
  <si>
    <t>LILIANE</t>
  </si>
  <si>
    <t>24 rue de Verdun</t>
  </si>
  <si>
    <t>4ème face</t>
  </si>
  <si>
    <t>01 43 68 79 07 // 06 03 25 34 83</t>
  </si>
  <si>
    <t xml:space="preserve">POLITI </t>
  </si>
  <si>
    <t xml:space="preserve">2 ème gauche </t>
  </si>
  <si>
    <t>01 45 67 05 54</t>
  </si>
  <si>
    <t>MASSON / RIVIERE</t>
  </si>
  <si>
    <t>DUBILLE</t>
  </si>
  <si>
    <t>15 rue Leon Renault</t>
  </si>
  <si>
    <t>bat 15 code 0614a</t>
  </si>
  <si>
    <t>01 43 63 38 30 // 06 87 09 11 31</t>
  </si>
  <si>
    <t>GALL</t>
  </si>
  <si>
    <t>PIERRE ALAIN</t>
  </si>
  <si>
    <t>30 rue Labrouste</t>
  </si>
  <si>
    <t>13 étage porte droite droite inter</t>
  </si>
  <si>
    <t>01 48 42 04 15</t>
  </si>
  <si>
    <t>PAYET / MORENO</t>
  </si>
  <si>
    <t>PEINTURE 126 M²</t>
  </si>
  <si>
    <t>55 boulevard du midi</t>
  </si>
  <si>
    <t>PAYET / RIVIERE</t>
  </si>
  <si>
    <t>VITRIFICATION PARQUET</t>
  </si>
  <si>
    <t>35 avenue de Saint Mandé</t>
  </si>
  <si>
    <t>12 étage porte gauche</t>
  </si>
  <si>
    <t>01 43 43 47 06 // 06 37 56 99 36//07 86 90 29 00</t>
  </si>
  <si>
    <t>MASSON /NIMO</t>
  </si>
  <si>
    <t>SYNTHESE FEVRIER 2019</t>
  </si>
  <si>
    <t>MAINFRAIS</t>
  </si>
  <si>
    <t>MICHEL ANDREE</t>
  </si>
  <si>
    <t>5 villa des Pyrenées</t>
  </si>
  <si>
    <t xml:space="preserve">2h bat b </t>
  </si>
  <si>
    <t>01 73 75 70 85 / 06 19  02 34 23</t>
  </si>
  <si>
    <t>PEINTURE + PAPIER PEINT</t>
  </si>
  <si>
    <t>bat a 5 porte gauche</t>
  </si>
  <si>
    <t>01 45 77 15 63 // 06 29 60 24 74 // 04 50 69 62 61</t>
  </si>
  <si>
    <t>DEBERRE / JAWAD</t>
  </si>
  <si>
    <t>SHAMPOINAGE</t>
  </si>
  <si>
    <t>DEDRUYER</t>
  </si>
  <si>
    <t>33 rue de la Capsulerie</t>
  </si>
  <si>
    <t>bat a /17eme étage porte 177 code a177</t>
  </si>
  <si>
    <t>BAGNOLET</t>
  </si>
  <si>
    <t>01 75 47 03 77 // 06 11 92 05 62</t>
  </si>
  <si>
    <t>TREMEMBER</t>
  </si>
  <si>
    <t>ANNE</t>
  </si>
  <si>
    <t>35 rue de Dantzig</t>
  </si>
  <si>
    <t xml:space="preserve">5ème étage porte g </t>
  </si>
  <si>
    <t>01 56 61 16 08 // 06 82 06 05 72</t>
  </si>
  <si>
    <t>baignoire à porte</t>
  </si>
  <si>
    <t>MOZET</t>
  </si>
  <si>
    <t>35 rue Hallé</t>
  </si>
  <si>
    <t>code a349 étage 1 porte 1</t>
  </si>
  <si>
    <t>01 43 21 63 46 // 06 77 79 42 22</t>
  </si>
  <si>
    <t>BARNABE</t>
  </si>
  <si>
    <t xml:space="preserve">180 avenue de la Marechale </t>
  </si>
  <si>
    <t>bat 3 2eme étage porte droite</t>
  </si>
  <si>
    <t>01 45 93 64 07 // 07 89 45 64 03</t>
  </si>
  <si>
    <t>COUPRIC</t>
  </si>
  <si>
    <t>30 rue des Haies</t>
  </si>
  <si>
    <t>8ème étage porte gauche</t>
  </si>
  <si>
    <t>01 40 24 22 90</t>
  </si>
  <si>
    <t>4 avenue Théodore Honoré</t>
  </si>
  <si>
    <t>rdc porte face</t>
  </si>
  <si>
    <t>01 48 73 50 25</t>
  </si>
  <si>
    <t>1 TABLEAU ELECTRIQUE</t>
  </si>
  <si>
    <t>RIVAUD</t>
  </si>
  <si>
    <t>EMILE</t>
  </si>
  <si>
    <t>96 rue de Thiers</t>
  </si>
  <si>
    <t>01 46 20 27 38</t>
  </si>
  <si>
    <t>SEGALE</t>
  </si>
  <si>
    <t>13 rue Daguerre</t>
  </si>
  <si>
    <t>6ème porte gauche bat 13</t>
  </si>
  <si>
    <t>ROSNY SOUS BOIS</t>
  </si>
  <si>
    <t>01 48 55 46 95</t>
  </si>
  <si>
    <t>TABL + REMISE EN CONF</t>
  </si>
  <si>
    <t>toilette pmr</t>
  </si>
  <si>
    <t>LARROCHE</t>
  </si>
  <si>
    <t>113 rue Malabry</t>
  </si>
  <si>
    <t xml:space="preserve">int 2et porte gauche </t>
  </si>
  <si>
    <t>LE PLESSIS ROBINSON</t>
  </si>
  <si>
    <t>01 46 60 17 86 // 06 81 69 40 80</t>
  </si>
  <si>
    <t>PAROIE VITREE</t>
  </si>
  <si>
    <t>LATAPIE</t>
  </si>
  <si>
    <t>8  residence du Val rue Alphonse Daudet</t>
  </si>
  <si>
    <t>2eme porte gauche</t>
  </si>
  <si>
    <t>01 88 27 03 10</t>
  </si>
  <si>
    <t>MASSON / MASSON</t>
  </si>
  <si>
    <t>wc pmr</t>
  </si>
  <si>
    <t>NICOLAI</t>
  </si>
  <si>
    <t>106 rue de Malabry</t>
  </si>
  <si>
    <t>bat b / RDC CODEB2831 INT</t>
  </si>
  <si>
    <t>01 47 02 25 11 // 06 61 15 96 61</t>
  </si>
  <si>
    <t>RENOVATION INTER</t>
  </si>
  <si>
    <t>DE SAINT GILLES</t>
  </si>
  <si>
    <t>93 rue Lecourbe</t>
  </si>
  <si>
    <t>4 etage porte droite code 76b92</t>
  </si>
  <si>
    <t>0140 56 31 64 // 06 80 58 29 35</t>
  </si>
  <si>
    <t>MORENO / MALDINI</t>
  </si>
  <si>
    <t>SOL ET SDB</t>
  </si>
  <si>
    <t>MACRAIGNE</t>
  </si>
  <si>
    <t xml:space="preserve">8 rue du Père Guerin </t>
  </si>
  <si>
    <t>5 porte droite code a69041</t>
  </si>
  <si>
    <t>01 45 81 26 18 / 06 38 34 41 53</t>
  </si>
  <si>
    <t>MASSON /NATHAN</t>
  </si>
  <si>
    <t>DESCHAMPS</t>
  </si>
  <si>
    <t>9 RUE DAGUERRE</t>
  </si>
  <si>
    <t>bat 9</t>
  </si>
  <si>
    <t>01 48 54 70 88</t>
  </si>
  <si>
    <t>FAURE</t>
  </si>
  <si>
    <t>PIERRE ANDREE</t>
  </si>
  <si>
    <t>33 avenue de la Sibelle</t>
  </si>
  <si>
    <t>batiment soutines code a1826 étage 1 porte 103</t>
  </si>
  <si>
    <t>01 45 80 36 90 // 06 38 32 52 20</t>
  </si>
  <si>
    <t>MALDINI/MASSON</t>
  </si>
  <si>
    <t>VON BERCKEFELDT</t>
  </si>
  <si>
    <t>30 rue Maurice Bokahowski</t>
  </si>
  <si>
    <t xml:space="preserve">bat droite / rdc </t>
  </si>
  <si>
    <t>01 47 33 48 06 // 06 87 79 75 14</t>
  </si>
  <si>
    <t>HUET</t>
  </si>
  <si>
    <t>77 bd Vaillant Couturier</t>
  </si>
  <si>
    <t>bat a 6 etage porte gauche</t>
  </si>
  <si>
    <t>01 48 57 95 15 /06 87 40 80 22</t>
  </si>
  <si>
    <t>PEINTURE ENTREE</t>
  </si>
  <si>
    <t>POUCHIN</t>
  </si>
  <si>
    <t>35 avenue Aristide Briand</t>
  </si>
  <si>
    <t>3796 bat a étage 3</t>
  </si>
  <si>
    <t>STAINS</t>
  </si>
  <si>
    <t xml:space="preserve">01 48 22 53 57 // 06 89 10 53 57 </t>
  </si>
  <si>
    <t>RENO SDB</t>
  </si>
  <si>
    <t>27A04 / 3 PORTE DROITE</t>
  </si>
  <si>
    <t>LIVOLSI</t>
  </si>
  <si>
    <t>4 rue Dranem</t>
  </si>
  <si>
    <t>bat 4 étage porte droite</t>
  </si>
  <si>
    <t>01 43 55 57 43 // 06 19 23 11 57</t>
  </si>
  <si>
    <t>DOUCHE SEURISEE</t>
  </si>
  <si>
    <t>cuisine pmr</t>
  </si>
  <si>
    <t>SYNTHESE MARS 2019</t>
  </si>
  <si>
    <t>BOITET</t>
  </si>
  <si>
    <t>ARMELLE</t>
  </si>
  <si>
    <t>10 rue des Dardanelle</t>
  </si>
  <si>
    <t>bat a étage 8 porte gauche CODE 98B57</t>
  </si>
  <si>
    <t>01 45 74 85 63 // 06 12 51 25 07</t>
  </si>
  <si>
    <t>HELLOT</t>
  </si>
  <si>
    <t xml:space="preserve">8 RUE DIDEROT </t>
  </si>
  <si>
    <t>bat a rdc pav</t>
  </si>
  <si>
    <t>01 30 53 26 64 // 06 36 66 14 48</t>
  </si>
  <si>
    <t>GUILLEMET</t>
  </si>
  <si>
    <t>58 rue de Belleville</t>
  </si>
  <si>
    <t>bat c RDC porte gauche CODE 4218B</t>
  </si>
  <si>
    <t>01 47 97 49 35</t>
  </si>
  <si>
    <t>KERSAUDY</t>
  </si>
  <si>
    <t>ROLAND</t>
  </si>
  <si>
    <t>5 rue Sebastien</t>
  </si>
  <si>
    <t>bat e etage b porte milieu</t>
  </si>
  <si>
    <t>01 45 77 68 72</t>
  </si>
  <si>
    <t>DORANGEON</t>
  </si>
  <si>
    <t>JENNY</t>
  </si>
  <si>
    <t xml:space="preserve">BAT A 4 porte gauche </t>
  </si>
  <si>
    <t>01 42 08 15 09</t>
  </si>
  <si>
    <t>SOUGY</t>
  </si>
  <si>
    <t>19 rue Gazan</t>
  </si>
  <si>
    <t>bat 1 /2 étage porte gauche code a9760</t>
  </si>
  <si>
    <t>01 48 88 43 05 // 06 74 00 79 50</t>
  </si>
  <si>
    <t>masson</t>
  </si>
  <si>
    <t>DEBENE</t>
  </si>
  <si>
    <t>41 bis rue Crozatier</t>
  </si>
  <si>
    <t>01 43 14 64 19 // 06 73 40 81 24</t>
  </si>
  <si>
    <t>DITROY</t>
  </si>
  <si>
    <t>AKOS</t>
  </si>
  <si>
    <t>10 rue Lacretelle</t>
  </si>
  <si>
    <t>01 42 50 18 61</t>
  </si>
  <si>
    <t>NATHAN/JAWAD</t>
  </si>
  <si>
    <t>SERVAJEAN</t>
  </si>
  <si>
    <t>PHILIP</t>
  </si>
  <si>
    <t>348 rue Lecourbe</t>
  </si>
  <si>
    <t>7 étage porte droite inter</t>
  </si>
  <si>
    <t xml:space="preserve">PARIS </t>
  </si>
  <si>
    <t>01 40 60 17 49 // 06 73 68 32 72</t>
  </si>
  <si>
    <t>RIVIERE / MORENO</t>
  </si>
  <si>
    <t>4 fenetres alu</t>
  </si>
  <si>
    <t>IMBS</t>
  </si>
  <si>
    <t>65 rue Javelot</t>
  </si>
  <si>
    <t>bat mexico / 1 étage inter</t>
  </si>
  <si>
    <t>01 45 85 10 80</t>
  </si>
  <si>
    <t>PHOSINE</t>
  </si>
  <si>
    <t>35 route de Garches</t>
  </si>
  <si>
    <t>bat d esc J /4 eme étage porte 310 int</t>
  </si>
  <si>
    <t>SARCELLES</t>
  </si>
  <si>
    <t>01 39 94 29 50 // 06 08 81 29 84</t>
  </si>
  <si>
    <t>DEC PEINTURE PAPIER LINO</t>
  </si>
  <si>
    <t>NIVET</t>
  </si>
  <si>
    <t>32 avenue de Chanzy</t>
  </si>
  <si>
    <t>1 ère à droite</t>
  </si>
  <si>
    <t>06 60 20 53 62</t>
  </si>
  <si>
    <t>OLGA</t>
  </si>
  <si>
    <t>8 avenue de Croissy</t>
  </si>
  <si>
    <t>int BAT RIMINI / 1ET PORTE 2015</t>
  </si>
  <si>
    <t>01 53 60 13 10 // 06 02 25 30 93</t>
  </si>
  <si>
    <t>COMBAS</t>
  </si>
  <si>
    <t>41 bis Boulevard Foch</t>
  </si>
  <si>
    <t>bat a /2 porte gauche</t>
  </si>
  <si>
    <t>01 48 72 85 58</t>
  </si>
  <si>
    <t>SLODZIAN</t>
  </si>
  <si>
    <t>9 square Port Royal</t>
  </si>
  <si>
    <t>bat a 7ème étage porte gauche</t>
  </si>
  <si>
    <t>01 40 44 84 30 / 06 63 91 13 69</t>
  </si>
  <si>
    <t xml:space="preserve">4 éme étage </t>
  </si>
  <si>
    <t>LOCHET</t>
  </si>
  <si>
    <t>SYLVIE</t>
  </si>
  <si>
    <t>41 rue de Romainville</t>
  </si>
  <si>
    <t>b esc c code 51369 etage 6 porte gauche</t>
  </si>
  <si>
    <t>01 42 87 64 88 // 06 86 51 75 43</t>
  </si>
  <si>
    <t>DEBERRE / GOETZ</t>
  </si>
  <si>
    <t xml:space="preserve">PEINTURE + STRAT </t>
  </si>
  <si>
    <t>MARQUET</t>
  </si>
  <si>
    <t>42 rue Pierre Larousse</t>
  </si>
  <si>
    <t>01 45 42 95 97</t>
  </si>
  <si>
    <t xml:space="preserve">STORES / 2 </t>
  </si>
  <si>
    <t>LAVAIVRE</t>
  </si>
  <si>
    <t>205 bis avenue Daumesnil</t>
  </si>
  <si>
    <t>code 2416 bat bis 5 porte droite</t>
  </si>
  <si>
    <t>01 43 07 91 22</t>
  </si>
  <si>
    <t>MASSON /JARRET</t>
  </si>
  <si>
    <t>LEMARIE</t>
  </si>
  <si>
    <t>3 rue Gazan</t>
  </si>
  <si>
    <t>bat a etage 12</t>
  </si>
  <si>
    <t>01 45 88 14 53</t>
  </si>
  <si>
    <t>MARO</t>
  </si>
  <si>
    <t>JOSEPHINE</t>
  </si>
  <si>
    <t>54 boulevard du Général Leclerc</t>
  </si>
  <si>
    <t>56ab7 / 5 porte gauche milieu</t>
  </si>
  <si>
    <t>01 42 70 95 48</t>
  </si>
  <si>
    <t xml:space="preserve">PORTE ANTI EFFRACTION </t>
  </si>
  <si>
    <t>MASSON/JAWAD/RIVERE</t>
  </si>
  <si>
    <t>MALDINI / NATHAN</t>
  </si>
  <si>
    <t>electricite</t>
  </si>
  <si>
    <t>code 64b05 bat a / 4 etage porte gauche</t>
  </si>
  <si>
    <t>01 42 52 05 84 // 06 11 48 07 83</t>
  </si>
  <si>
    <t>REN WC</t>
  </si>
  <si>
    <t>BACHLIN</t>
  </si>
  <si>
    <t>Batiment Beauside 1/2étage porte droite</t>
  </si>
  <si>
    <t>01 43 81 06 30</t>
  </si>
  <si>
    <t>DRUCKER</t>
  </si>
  <si>
    <t>14 rue  Choron</t>
  </si>
  <si>
    <t>3 étage interphone</t>
  </si>
  <si>
    <t>01 48 78 63 51</t>
  </si>
  <si>
    <t>GOETZ</t>
  </si>
  <si>
    <t xml:space="preserve">FENETRE SALLE DE BAIN </t>
  </si>
  <si>
    <t>11 allées des Joncquilles</t>
  </si>
  <si>
    <t>LA MORLAYE</t>
  </si>
  <si>
    <t>06 98 90 18 71</t>
  </si>
  <si>
    <t>TERRASSE</t>
  </si>
  <si>
    <t>PEINTURE +PARQUET</t>
  </si>
  <si>
    <t>SYNTHESE AVRIL 2019</t>
  </si>
  <si>
    <t>LONS</t>
  </si>
  <si>
    <t>8,6 av Sainte Marie</t>
  </si>
  <si>
    <t xml:space="preserve">code b2548 // 4eme étage </t>
  </si>
  <si>
    <t>SAINT MANDE</t>
  </si>
  <si>
    <t>01 43 74 79 44 // 06 29 05 09 33</t>
  </si>
  <si>
    <t>PAYET/DEBERRE</t>
  </si>
  <si>
    <t>KHAN /BAUDUIN</t>
  </si>
  <si>
    <t>MARIANNE</t>
  </si>
  <si>
    <t>93 rue de la Santé</t>
  </si>
  <si>
    <t>etage 3 porte gauche</t>
  </si>
  <si>
    <t>01 45 65 25 06 // 06 78 00 83 70 // 06 21 81 57 37</t>
  </si>
  <si>
    <t>TRAVAUX DE RENOVATION</t>
  </si>
  <si>
    <t>MEYNET</t>
  </si>
  <si>
    <t>LUCIEN</t>
  </si>
  <si>
    <t>55 Avenue Anatole France</t>
  </si>
  <si>
    <t>01 48 45 30 74 // 06 85 09 67 88</t>
  </si>
  <si>
    <t>BUA</t>
  </si>
  <si>
    <t>27 villa Curial</t>
  </si>
  <si>
    <t>code 3590 bat 27 8 étage code a375</t>
  </si>
  <si>
    <t>01 42 09 61 66 // 06 80 65 13 58</t>
  </si>
  <si>
    <t>MASSON/GATUSO</t>
  </si>
  <si>
    <t>SCHENMETZLER</t>
  </si>
  <si>
    <t>19 allée Louise Labé</t>
  </si>
  <si>
    <t>code 0237 8ème étage</t>
  </si>
  <si>
    <t>01 42 03 28 45</t>
  </si>
  <si>
    <t>REFONTE COMPLETE</t>
  </si>
  <si>
    <t>ELISOR</t>
  </si>
  <si>
    <t>60 avenue Philippe Auguste</t>
  </si>
  <si>
    <t>bat B CODE 5684  5684 RDC PORTE DROITE</t>
  </si>
  <si>
    <t>01 43 79 77 41 / 06 27 32 16 74</t>
  </si>
  <si>
    <t>SCHEIGOFFER</t>
  </si>
  <si>
    <t>bat a RDC PORTE GAUCHE</t>
  </si>
  <si>
    <t>01 47 80 53 45</t>
  </si>
  <si>
    <t xml:space="preserve">STORES </t>
  </si>
  <si>
    <t>REMISE EN CONF 50M²</t>
  </si>
  <si>
    <t>JESTIN</t>
  </si>
  <si>
    <t>19 rue des Vignerons</t>
  </si>
  <si>
    <t>1 étage porte gauche code 43a28</t>
  </si>
  <si>
    <t>01 43 65 38 02</t>
  </si>
  <si>
    <t>VR + PAE</t>
  </si>
  <si>
    <t>GUILLEMENOT</t>
  </si>
  <si>
    <t>2 bis Rue Leon Loiseau</t>
  </si>
  <si>
    <t xml:space="preserve">2 code 81629 </t>
  </si>
  <si>
    <t>01 48 70 02 26</t>
  </si>
  <si>
    <t>NATHAN / DEBERRE</t>
  </si>
  <si>
    <t>MARMIE</t>
  </si>
  <si>
    <t>36 rue Louis Braille</t>
  </si>
  <si>
    <t>1etage porte face code7908 1619</t>
  </si>
  <si>
    <t>01 43 44 50 11 //06 89 63 35 89</t>
  </si>
  <si>
    <t>DELANNOY</t>
  </si>
  <si>
    <t>LAURENCE</t>
  </si>
  <si>
    <t>1 bis avenue de la Dame Blanche</t>
  </si>
  <si>
    <t>2 étage porte droite code a9806</t>
  </si>
  <si>
    <t>06 80 63 90 20</t>
  </si>
  <si>
    <t>CLER</t>
  </si>
  <si>
    <t>MARIE GENEVIEVE</t>
  </si>
  <si>
    <t>1 rue Saint Goerges</t>
  </si>
  <si>
    <t xml:space="preserve">3eme étage </t>
  </si>
  <si>
    <t>01 43 96 17 15</t>
  </si>
  <si>
    <t>code 1501 étage 5 porte gauche</t>
  </si>
  <si>
    <t>01 48 56 04 08 // 06 82 06 05 71</t>
  </si>
  <si>
    <t>SALLE DE BAIN PMR</t>
  </si>
  <si>
    <t>6 rue citadelle</t>
  </si>
  <si>
    <t xml:space="preserve">7 eme étage </t>
  </si>
  <si>
    <t>remise en conformite éléctrique</t>
  </si>
  <si>
    <t>BONDOUX</t>
  </si>
  <si>
    <t>24 RUE BOILEAU</t>
  </si>
  <si>
    <t>3 eme étage porte gauche code 38b42 batiment B</t>
  </si>
  <si>
    <t>01 72 60 08 16 // 06 23 90 54 55</t>
  </si>
  <si>
    <t>RIVIERE/JARET</t>
  </si>
  <si>
    <t>MR/MME</t>
  </si>
  <si>
    <t>DEBIESSE</t>
  </si>
  <si>
    <t>JEANNE-RAYMONDE</t>
  </si>
  <si>
    <t>1 étage porte gauche inter</t>
  </si>
  <si>
    <t>THIERRY</t>
  </si>
  <si>
    <t>14 rue Alexandre Dumas</t>
  </si>
  <si>
    <t xml:space="preserve">3 eme étage porte gauche </t>
  </si>
  <si>
    <t>RIVIERE/MORENO</t>
  </si>
  <si>
    <t>2 eme etage code1:54979 code2:815</t>
  </si>
  <si>
    <t>RENOVATION CUISINE</t>
  </si>
  <si>
    <t>BARCAT</t>
  </si>
  <si>
    <t>2 A RUE DE LA CEINTURE</t>
  </si>
  <si>
    <t>RDC PORTE DROITE INTER</t>
  </si>
  <si>
    <t>01 39 53 31 21 / 06 01 72 17 95</t>
  </si>
  <si>
    <t>VITRIFICATION+PEINTURE</t>
  </si>
  <si>
    <t>NATHAN/MALDINI</t>
  </si>
  <si>
    <t>4 fenetres + 4 vr</t>
  </si>
  <si>
    <t>RICHY</t>
  </si>
  <si>
    <t>139 rue de picpus</t>
  </si>
  <si>
    <t>1 ER</t>
  </si>
  <si>
    <t>01 43 44 17 21</t>
  </si>
  <si>
    <t>NINO/RIVIERE</t>
  </si>
  <si>
    <t>3 FENETRES+EVIER+PLAQUE</t>
  </si>
  <si>
    <t>VANOOST</t>
  </si>
  <si>
    <t>139 RUE PELLEPORT</t>
  </si>
  <si>
    <t>7 EME ETAGE PORTE D BAT B CODE1:B095</t>
  </si>
  <si>
    <t>01 44 62 74 02</t>
  </si>
  <si>
    <t>SYNTHESE MAI 2019</t>
  </si>
  <si>
    <t>GUTIERREZ</t>
  </si>
  <si>
    <t>50 rue servan</t>
  </si>
  <si>
    <t>bat a / 2eme porte droite</t>
  </si>
  <si>
    <t>01 40 17 98 13</t>
  </si>
  <si>
    <t xml:space="preserve">FENETRES </t>
  </si>
  <si>
    <t>MR/MMET</t>
  </si>
  <si>
    <t>TASSERA</t>
  </si>
  <si>
    <t>FABIENNE / PIETRO10349</t>
  </si>
  <si>
    <t>1 RUE DES COURONNES</t>
  </si>
  <si>
    <t>1 ER PORTE D CODE1:b246/INTER</t>
  </si>
  <si>
    <t>01 47 97 87 41  // 06 30 72 49 80</t>
  </si>
  <si>
    <t>TEYSSONNIERES</t>
  </si>
  <si>
    <t>9 SQUARE SAINT GERMAIN</t>
  </si>
  <si>
    <t>BAT A 1 ER ETAGE  PORTE 154 INTER</t>
  </si>
  <si>
    <t>01 39 58 71 59 // 06 28 51 72 77</t>
  </si>
  <si>
    <t>8 RUE DIDEROT</t>
  </si>
  <si>
    <t>PAVILLON</t>
  </si>
  <si>
    <t>01 30 53 26 64 // 06 36 66 14 49</t>
  </si>
  <si>
    <t>BOUGHATENE</t>
  </si>
  <si>
    <t>9 TER RUE LUCIEN SAMPAIX</t>
  </si>
  <si>
    <t>BAT A 3 EME ETAGE PORTE GAUCHE INT</t>
  </si>
  <si>
    <t>01 42 39 03 68</t>
  </si>
  <si>
    <t>VALLET</t>
  </si>
  <si>
    <t xml:space="preserve">MARIE-CLAUDE </t>
  </si>
  <si>
    <t xml:space="preserve">32 RUE DE L'ERMITAGE </t>
  </si>
  <si>
    <t>2 EME ETAGE PORTE FOND</t>
  </si>
  <si>
    <t>01 43 66 24 06</t>
  </si>
  <si>
    <t>FENETRES  PVC</t>
  </si>
  <si>
    <t>WALTER</t>
  </si>
  <si>
    <t>MARIE CHRISTINE</t>
  </si>
  <si>
    <t>27  villa Croix Nivert</t>
  </si>
  <si>
    <t>bat b 9eme inter</t>
  </si>
  <si>
    <t>01 47 63 08 50 // 07 61 34 71 33</t>
  </si>
  <si>
    <t>GERBERT</t>
  </si>
  <si>
    <t>7 square Claude Debussy</t>
  </si>
  <si>
    <t>etage 3 porte g code a8169</t>
  </si>
  <si>
    <t>01 47 63 60 91</t>
  </si>
  <si>
    <t>2 fenetres pvc</t>
  </si>
  <si>
    <t>LEBLANC</t>
  </si>
  <si>
    <t>AURORE</t>
  </si>
  <si>
    <t>b258 rdc 1ère droite</t>
  </si>
  <si>
    <t>01 79 61 09 89 // 06 86 49 53 83</t>
  </si>
  <si>
    <t>6VR</t>
  </si>
  <si>
    <t>bat a étage 2 porte 15</t>
  </si>
  <si>
    <t>01 48 06 63 68 // 06 02 64 16 34</t>
  </si>
  <si>
    <t>FLEURY</t>
  </si>
  <si>
    <t>18 rue Fauvet</t>
  </si>
  <si>
    <t xml:space="preserve">étage 4 92b46 </t>
  </si>
  <si>
    <t>01 77 16 58 89</t>
  </si>
  <si>
    <t>BAT D 5EME ETAGE PORTE DROITE</t>
  </si>
  <si>
    <t>09 67 03 74 77</t>
  </si>
  <si>
    <t>SCHAAL</t>
  </si>
  <si>
    <t>27 villa de la Croix Nivert</t>
  </si>
  <si>
    <t>bat 27b+a 6ème étage porte gauche</t>
  </si>
  <si>
    <t>01 45 67 24 02 // 06 09 06 41 85</t>
  </si>
  <si>
    <t>GATUSSO</t>
  </si>
  <si>
    <t>PENNINGTON</t>
  </si>
  <si>
    <t>3 avenue president Roosevelt</t>
  </si>
  <si>
    <t>1 er étage code 17a20</t>
  </si>
  <si>
    <t>06 63 16 15 44</t>
  </si>
  <si>
    <t>FENETRES /VR</t>
  </si>
  <si>
    <t>GEORGE</t>
  </si>
  <si>
    <t>ARIANE</t>
  </si>
  <si>
    <t>45 rue de Levis</t>
  </si>
  <si>
    <t xml:space="preserve">bat rdc fond cour </t>
  </si>
  <si>
    <t>01 47 63 33 30 //06 31 07 12 23</t>
  </si>
  <si>
    <t>UN VELUX</t>
  </si>
  <si>
    <t>AUMONT</t>
  </si>
  <si>
    <t>17 place St Germain des Longs pres</t>
  </si>
  <si>
    <t>3étage porte droite bat 17</t>
  </si>
  <si>
    <t>01 46 09 00 33 // 06 63 46 00 25</t>
  </si>
  <si>
    <t>GENRIES</t>
  </si>
  <si>
    <t>233 rue de Charenton</t>
  </si>
  <si>
    <t>BAT 1 CODE 26A76 ETAGE 8</t>
  </si>
  <si>
    <t>06 19 35 41 28</t>
  </si>
  <si>
    <t>payet</t>
  </si>
  <si>
    <t>GEMINET</t>
  </si>
  <si>
    <t>10 place des Martyrs de l'Occupation</t>
  </si>
  <si>
    <t>2eme porte droite a1925</t>
  </si>
  <si>
    <t>01 47 37 14 54</t>
  </si>
  <si>
    <t>SYNTHESE JUIN 2019</t>
  </si>
  <si>
    <t>LAMOTTE</t>
  </si>
  <si>
    <t>bat b 4eme etage porte 136 esc e</t>
  </si>
  <si>
    <t>09 51 41 37 02 // 06 15 67 20 66</t>
  </si>
  <si>
    <t>DEC PEINTURECARRELAGE LINO</t>
  </si>
  <si>
    <t>STOUVENOT</t>
  </si>
  <si>
    <t>25 qua André Citroen</t>
  </si>
  <si>
    <t>bat sud étage 26 porte 2606</t>
  </si>
  <si>
    <t>01 45 79 04 95</t>
  </si>
  <si>
    <t>MASSON/NINO</t>
  </si>
  <si>
    <t>VERDIER</t>
  </si>
  <si>
    <t>3 avenue des Maronniers</t>
  </si>
  <si>
    <t>4 étage porte droite inter</t>
  </si>
  <si>
    <t>AVON</t>
  </si>
  <si>
    <t>01 64 69 02 82</t>
  </si>
  <si>
    <t>DESGRANGES</t>
  </si>
  <si>
    <t>ROBERT ET NICOLE</t>
  </si>
  <si>
    <t>132 rue de la Croix</t>
  </si>
  <si>
    <t>3étage porte gauche inter</t>
  </si>
  <si>
    <t>01 77 10 54 26 // 06 90 55 69 53</t>
  </si>
  <si>
    <t>CAMBROU</t>
  </si>
  <si>
    <t>SUZETTE</t>
  </si>
  <si>
    <t>4 rue Michelet</t>
  </si>
  <si>
    <t>bat 2 /2 eme étage porte gauche code 3191</t>
  </si>
  <si>
    <t>01 46 48 72 55</t>
  </si>
  <si>
    <t>TRAVERS</t>
  </si>
  <si>
    <t xml:space="preserve">7 rue de Lyon </t>
  </si>
  <si>
    <t>bat b étage porte droite</t>
  </si>
  <si>
    <t>01 43 46 00 08</t>
  </si>
  <si>
    <t>GENTILLE</t>
  </si>
  <si>
    <t>RENE REGINE</t>
  </si>
  <si>
    <t>12 rue Kennedy</t>
  </si>
  <si>
    <t>01 78 54 67 57</t>
  </si>
  <si>
    <t>LETOURNEUR</t>
  </si>
  <si>
    <t>77 rue Paul Vaillant Couturier</t>
  </si>
  <si>
    <t>bat b étage 3 porte face code 7786b</t>
  </si>
  <si>
    <t>01 48 59 11 77 / 07 71 26 80 19</t>
  </si>
  <si>
    <t>ARDUINI</t>
  </si>
  <si>
    <t>20 rue de l'Abbé Carton</t>
  </si>
  <si>
    <t>maison</t>
  </si>
  <si>
    <t>01 45 42 35 17</t>
  </si>
  <si>
    <t>PEINTURE SOLS</t>
  </si>
  <si>
    <t>bat b étage 1 porte gauche</t>
  </si>
  <si>
    <t>01 42 07 61 52</t>
  </si>
  <si>
    <t xml:space="preserve">REMISE EN CONFORMITE </t>
  </si>
  <si>
    <t>KAEPPELIN</t>
  </si>
  <si>
    <t>4 rue Maneau</t>
  </si>
  <si>
    <t>2étage porte gauche code 5a40</t>
  </si>
  <si>
    <t>01 45 80 35 26 // 06 83 82 20 03</t>
  </si>
  <si>
    <t>Vitrification</t>
  </si>
  <si>
    <t>VALERY</t>
  </si>
  <si>
    <t>34 rue Traversiere</t>
  </si>
  <si>
    <t>bat 1er étage porte face</t>
  </si>
  <si>
    <t>01 40 18 04 33 // 06 27 73 15 32</t>
  </si>
  <si>
    <t>PAYET/MORENO</t>
  </si>
  <si>
    <t>BOURQUELOT</t>
  </si>
  <si>
    <t>33 rue Pascal</t>
  </si>
  <si>
    <t>2eme maison à gauche</t>
  </si>
  <si>
    <t>01 45 35 87 19</t>
  </si>
  <si>
    <t>CHANTRAINE</t>
  </si>
  <si>
    <t>12 av st Foy</t>
  </si>
  <si>
    <t>bat a1 code 3428 code 2531</t>
  </si>
  <si>
    <t>01 46 24 01 89 // 06 62 10 01 89</t>
  </si>
  <si>
    <t>1 FENETRES</t>
  </si>
  <si>
    <t>POUSSET</t>
  </si>
  <si>
    <t>40 rue Pascal</t>
  </si>
  <si>
    <t>bat 13 rdc porte droite</t>
  </si>
  <si>
    <t>01 45 35 85 29 // 06 43 46 62 35</t>
  </si>
  <si>
    <t>SYNTHESE JUILLET 2019</t>
  </si>
  <si>
    <t>BRIGARDIS</t>
  </si>
  <si>
    <t>12 all Moille Bœuf</t>
  </si>
  <si>
    <t>int bat 12/1 er étage à gauche</t>
  </si>
  <si>
    <t>MOUILLE BŒUFS</t>
  </si>
  <si>
    <t>06 07 70 1 35 / 06 98 98 43 00</t>
  </si>
  <si>
    <t>PEINTURE + SOL</t>
  </si>
  <si>
    <t>WASHBURN</t>
  </si>
  <si>
    <t>FRANCES</t>
  </si>
  <si>
    <t>23 rue Meslay</t>
  </si>
  <si>
    <t xml:space="preserve">4 porte gauche </t>
  </si>
  <si>
    <t>01 42 77 23 59</t>
  </si>
  <si>
    <t>DAL FARRA</t>
  </si>
  <si>
    <t>4 avenue Antoine Quinson</t>
  </si>
  <si>
    <t xml:space="preserve">batiment 4 /6 etage porte </t>
  </si>
  <si>
    <t>01 43 65 41 42</t>
  </si>
  <si>
    <t>SYNTHESE AOUT 2019</t>
  </si>
  <si>
    <t>341 rue Lecourbe</t>
  </si>
  <si>
    <t xml:space="preserve">1er etage apt k </t>
  </si>
  <si>
    <t>09 80 99 18 05</t>
  </si>
  <si>
    <t>GAUTIER</t>
  </si>
  <si>
    <t>20 résidence La Gaillarderie</t>
  </si>
  <si>
    <t>3étage porte gauche bat 20</t>
  </si>
  <si>
    <t>NOISY LE ROI</t>
  </si>
  <si>
    <t>01 30 80 42 67</t>
  </si>
  <si>
    <t>RIVET</t>
  </si>
  <si>
    <t>LAFRANCE</t>
  </si>
  <si>
    <t>21 cités des Fleurs</t>
  </si>
  <si>
    <t>pav rdc</t>
  </si>
  <si>
    <t>01 42 29 56 33  // 06 63 38 11 04</t>
  </si>
  <si>
    <t>2 résidence des bords de Seine 30 rue prof calmette</t>
  </si>
  <si>
    <t>09 71 55 86 21</t>
  </si>
  <si>
    <t>4 VR PVC</t>
  </si>
  <si>
    <t>CASTANDER</t>
  </si>
  <si>
    <t>80 avenue Fernand Lefevre</t>
  </si>
  <si>
    <t>8ème bat racine</t>
  </si>
  <si>
    <t>poissy</t>
  </si>
  <si>
    <t>01 39 79 34 03</t>
  </si>
  <si>
    <t>PAUCHET</t>
  </si>
  <si>
    <t>6 allée des Troenes</t>
  </si>
  <si>
    <t>bat 6-c-rdc face</t>
  </si>
  <si>
    <t>L HAY LES ROSES</t>
  </si>
  <si>
    <t xml:space="preserve">09 63 60 38 81 </t>
  </si>
  <si>
    <t>3 VR</t>
  </si>
  <si>
    <t>REFONTE + WC</t>
  </si>
  <si>
    <t xml:space="preserve">DEBERRE </t>
  </si>
  <si>
    <t>KERMAREC</t>
  </si>
  <si>
    <t>27 avenue du Plessis</t>
  </si>
  <si>
    <t>3etage porte droite bat p</t>
  </si>
  <si>
    <t>CHATENAY MALABRY</t>
  </si>
  <si>
    <t>01 46 60 30 53 // 06 18 72 18 17</t>
  </si>
  <si>
    <t>LECESNE</t>
  </si>
  <si>
    <t xml:space="preserve">bat 8 * 4eme porte 2 droite </t>
  </si>
  <si>
    <t>YERRES</t>
  </si>
  <si>
    <t>01 69 48 83 86</t>
  </si>
  <si>
    <t>TRAVAUX DE DECO SDB</t>
  </si>
  <si>
    <t>BISSONNIER</t>
  </si>
  <si>
    <t>74 rue Dumois</t>
  </si>
  <si>
    <t xml:space="preserve">étage 11 porte 146 </t>
  </si>
  <si>
    <t>09 50 68 41 46 // 06 88 15 13 53</t>
  </si>
  <si>
    <t>CLAVAL</t>
  </si>
  <si>
    <t>45 avenue du Président Roosevelt</t>
  </si>
  <si>
    <t>b3 // rdc porte face code 25a47</t>
  </si>
  <si>
    <t>THIAIS</t>
  </si>
  <si>
    <t>01 48 53 27 23</t>
  </si>
  <si>
    <t xml:space="preserve">CHAUDIRE </t>
  </si>
  <si>
    <t>DAGUIN</t>
  </si>
  <si>
    <t>23 rue des Basses Blanches</t>
  </si>
  <si>
    <t>code 6281  bat a /2é étage porte droite</t>
  </si>
  <si>
    <t>VITRY SUR SEINE</t>
  </si>
  <si>
    <t>01 46 78 14 62 // 06 30 59 13 08</t>
  </si>
  <si>
    <t xml:space="preserve">CODE 60A74 / 1ER ETAGE DROITE </t>
  </si>
  <si>
    <t>CLAUDE JANINE</t>
  </si>
  <si>
    <t>32 rue Henri Barbusse</t>
  </si>
  <si>
    <t>4é etage porte doitre</t>
  </si>
  <si>
    <t>VILLEJUIF</t>
  </si>
  <si>
    <t>01 46 71 80 88</t>
  </si>
  <si>
    <t>PESQUET</t>
  </si>
  <si>
    <t xml:space="preserve">19 rue du 14 juillet </t>
  </si>
  <si>
    <t>1er code 563a</t>
  </si>
  <si>
    <t>KREMLIN BICETRE</t>
  </si>
  <si>
    <t>01 74 50 98 10</t>
  </si>
  <si>
    <t>THORET</t>
  </si>
  <si>
    <t>53 bd Robespierre</t>
  </si>
  <si>
    <t>5 fond droite</t>
  </si>
  <si>
    <t>01 30 65 82 37</t>
  </si>
  <si>
    <t>8 VR</t>
  </si>
  <si>
    <t>CODE b1515 ET PORTE GAUCHE</t>
  </si>
  <si>
    <t>peinture + sol</t>
  </si>
  <si>
    <t>COMBES</t>
  </si>
  <si>
    <t>47 avenue du Bac</t>
  </si>
  <si>
    <t xml:space="preserve">6250 // 5 porte droite </t>
  </si>
  <si>
    <t xml:space="preserve">01 48 83 98 34 </t>
  </si>
  <si>
    <t>1 PERSIENNE</t>
  </si>
  <si>
    <t>HANNEQUIN</t>
  </si>
  <si>
    <t>3 square des Peupliers</t>
  </si>
  <si>
    <t>bat 3 inter 2 porte gauche</t>
  </si>
  <si>
    <t>01 46 31 48 17</t>
  </si>
  <si>
    <t>1 JALOUSIE</t>
  </si>
  <si>
    <t>MACHUE</t>
  </si>
  <si>
    <t>19 rue d' Arceuil</t>
  </si>
  <si>
    <t>1 porte droite bat 19</t>
  </si>
  <si>
    <t>01 46 56 64 19 / 06 74 41 96 80</t>
  </si>
  <si>
    <t>PAPIER + PARQUET</t>
  </si>
  <si>
    <t>PLUS VALUE</t>
  </si>
  <si>
    <t>LAFFAITEUR</t>
  </si>
  <si>
    <t>1 clos Pérault</t>
  </si>
  <si>
    <t>1 etage porte droite inter</t>
  </si>
  <si>
    <t>ATHIS MONS</t>
  </si>
  <si>
    <t>01 69 38 71 07 / 06 11 17 66 03</t>
  </si>
  <si>
    <t>NATHAN/RIVIERE</t>
  </si>
  <si>
    <t>TABLEAU + PARQUET</t>
  </si>
  <si>
    <t>HERMON</t>
  </si>
  <si>
    <t>code 2803a rdc bat d</t>
  </si>
  <si>
    <t>09 53 05 37 80 // 06 18 31 27 90</t>
  </si>
  <si>
    <t>1 fenetre alu</t>
  </si>
  <si>
    <t>HUOT</t>
  </si>
  <si>
    <t>75 avenue de Verdun</t>
  </si>
  <si>
    <t>bat 11 // 12eme étage  porte 47 inter 47</t>
  </si>
  <si>
    <t>01 49 87 78 44</t>
  </si>
  <si>
    <t>TABLEAU ELEC + REMISE EN CONF</t>
  </si>
  <si>
    <t>LACOTE</t>
  </si>
  <si>
    <t>88 boulevard Saint Denis</t>
  </si>
  <si>
    <t>5ème porte gauche bat 88</t>
  </si>
  <si>
    <t>01 47 88 70 36</t>
  </si>
  <si>
    <t>1 tableau</t>
  </si>
  <si>
    <t>LEFEVRE</t>
  </si>
  <si>
    <t>7 rue du Docteur Blanche</t>
  </si>
  <si>
    <t>code a8al // 1étage porte face bat a</t>
  </si>
  <si>
    <t>06 03 26 93 58</t>
  </si>
  <si>
    <t>BEAU</t>
  </si>
  <si>
    <t>EMMANUEL</t>
  </si>
  <si>
    <t>102 rue Capital</t>
  </si>
  <si>
    <t>1er porte gauche</t>
  </si>
  <si>
    <t>01 47 58 57 96</t>
  </si>
  <si>
    <t xml:space="preserve">2 VR </t>
  </si>
  <si>
    <t>GARIN</t>
  </si>
  <si>
    <t>72 rue d'Alesia</t>
  </si>
  <si>
    <t>53b69</t>
  </si>
  <si>
    <t>01 45 42 08 38 // 06 06 56 54 54</t>
  </si>
  <si>
    <t>MACHTOU</t>
  </si>
  <si>
    <t xml:space="preserve">résidence mexico 7eme porte fond </t>
  </si>
  <si>
    <t>06 84 82 52 13</t>
  </si>
  <si>
    <t>ROSA</t>
  </si>
  <si>
    <t>7 rue Vergniaud</t>
  </si>
  <si>
    <t>8eme étage à droite</t>
  </si>
  <si>
    <t>01 45 65 14 59</t>
  </si>
  <si>
    <t>FENETRE PEINTURE</t>
  </si>
  <si>
    <t>BELLET</t>
  </si>
  <si>
    <t>40 rue de l'Avenir</t>
  </si>
  <si>
    <t>19b83 / 3 ème porte gauche</t>
  </si>
  <si>
    <t>01 72 61 95 23 // 06 03 20 27 59</t>
  </si>
  <si>
    <t>BLOCH</t>
  </si>
  <si>
    <t>MARIE BERTHE</t>
  </si>
  <si>
    <t>23 rue Volta prolongée</t>
  </si>
  <si>
    <t>5 porte face inter 16</t>
  </si>
  <si>
    <t>01 43 33 88 87</t>
  </si>
  <si>
    <t>COTTIN</t>
  </si>
  <si>
    <t>MARIE LAURE</t>
  </si>
  <si>
    <t>22 rue Jean de la Fontaine</t>
  </si>
  <si>
    <t>code 5732 // 1 er porte face bat a</t>
  </si>
  <si>
    <t>01 45 25 45 17</t>
  </si>
  <si>
    <t>DEBERRE/YOUNES</t>
  </si>
  <si>
    <t>DELAPORTE</t>
  </si>
  <si>
    <t>7 rue Brasserie st Roch</t>
  </si>
  <si>
    <t>3 étage porte facecode 3491a</t>
  </si>
  <si>
    <t>MANTES LA JOLIE</t>
  </si>
  <si>
    <t>09 50 78 93 50 // 06 95 30 96 60</t>
  </si>
  <si>
    <t>LACOUR</t>
  </si>
  <si>
    <t>BAT D 4 EME ETAGE PORTE DROITE</t>
  </si>
  <si>
    <t xml:space="preserve">01 46 60 50 68 </t>
  </si>
  <si>
    <t>MOQUETTE 12 M²</t>
  </si>
  <si>
    <t>MAKHLOUF</t>
  </si>
  <si>
    <t>bat d esc j /2ème étage porte droite PORTAIL 8346/PARKIN 866</t>
  </si>
  <si>
    <t>01 46 60 69 22</t>
  </si>
  <si>
    <t>LINO</t>
  </si>
  <si>
    <t>MONCHAU</t>
  </si>
  <si>
    <t>36  rue du Commandant Louis Bouchet</t>
  </si>
  <si>
    <t>bat a 6 etage porte droite</t>
  </si>
  <si>
    <t>01 48 26 80 49</t>
  </si>
  <si>
    <t>5 FENETRES PVC</t>
  </si>
  <si>
    <t>MORICEAU</t>
  </si>
  <si>
    <t>23 Allées du Val de Marne</t>
  </si>
  <si>
    <t>8944// 3 etage porte droite bat 23</t>
  </si>
  <si>
    <t>NEUILLY SUR MARNE</t>
  </si>
  <si>
    <t xml:space="preserve">01 43 08 83 29 </t>
  </si>
  <si>
    <t>REMISE EN CONF + FENETRE</t>
  </si>
  <si>
    <t>SAVELLI</t>
  </si>
  <si>
    <t>PIERRE YVES</t>
  </si>
  <si>
    <t>45 rue d'Alesia</t>
  </si>
  <si>
    <t>6ème étage porte d</t>
  </si>
  <si>
    <t>01 42 73 31 40 / 06 83 28 26 27</t>
  </si>
  <si>
    <t>1 fenetre en bois</t>
  </si>
  <si>
    <t>CALVIGNAC</t>
  </si>
  <si>
    <t>84 rue de la Cité Moderne</t>
  </si>
  <si>
    <t>bat gauche porte gauche</t>
  </si>
  <si>
    <t>01 46 60 18 99 // 06 86 84 37 17</t>
  </si>
  <si>
    <t>ISSARD</t>
  </si>
  <si>
    <t>3 rue de la Croix rouge</t>
  </si>
  <si>
    <t>01 39 69 37 57 // 06 74 04 29 80</t>
  </si>
  <si>
    <t>3695 a // 5étage porte droite</t>
  </si>
  <si>
    <t>01 48 56 04 08 // 06 82 06 05 72</t>
  </si>
  <si>
    <t>ETEVENEAU</t>
  </si>
  <si>
    <t>18 rue Chanteraine</t>
  </si>
  <si>
    <t>4eme etage porte face</t>
  </si>
  <si>
    <t>montreuil</t>
  </si>
  <si>
    <t>01 48 58 01 67 // 06 65 41 13 44</t>
  </si>
  <si>
    <t>deberre</t>
  </si>
  <si>
    <t xml:space="preserve">volet peinture </t>
  </si>
  <si>
    <t>SYNTHESE SEPT 2019</t>
  </si>
  <si>
    <t>AUTISSIER</t>
  </si>
  <si>
    <t>19 rue Croulebarbe</t>
  </si>
  <si>
    <t>rdc 1ere maison à droite</t>
  </si>
  <si>
    <t>01 48 74 35 06 // 06 07 25 72 03</t>
  </si>
  <si>
    <t>FENETRES PVC</t>
  </si>
  <si>
    <t>MALAQUIN</t>
  </si>
  <si>
    <t>64 rue Victor Dash</t>
  </si>
  <si>
    <t>01 48 90 77 20</t>
  </si>
  <si>
    <t>YOUNES</t>
  </si>
  <si>
    <t>CLAVIE</t>
  </si>
  <si>
    <t>14 rue Antoine Rouchet</t>
  </si>
  <si>
    <t>code 0621a /1ér étage porte g</t>
  </si>
  <si>
    <t>01 84 06 03 47</t>
  </si>
  <si>
    <t>6 FENETRES PVC</t>
  </si>
  <si>
    <t>FILLION</t>
  </si>
  <si>
    <t>9 rue Geoffroy st Hilaire</t>
  </si>
  <si>
    <t>bat a 7étage entre sol</t>
  </si>
  <si>
    <t>01 43 31 60 73</t>
  </si>
  <si>
    <t>37 avenue de la Redoute</t>
  </si>
  <si>
    <t>8 ème porte gauche</t>
  </si>
  <si>
    <t>01 47 98 08 47 // 06 63 37 59 79</t>
  </si>
  <si>
    <t>tableau elec</t>
  </si>
  <si>
    <t>LANDRY</t>
  </si>
  <si>
    <t>MARIE MADELEINE</t>
  </si>
  <si>
    <t>6 rue d'Auteuil</t>
  </si>
  <si>
    <t>code 426x6 // 4étage porte droite</t>
  </si>
  <si>
    <t>01 45 20 12 06</t>
  </si>
  <si>
    <t>SAVIDAN</t>
  </si>
  <si>
    <t>PIERRICK</t>
  </si>
  <si>
    <t>13 rue des Sorbiers</t>
  </si>
  <si>
    <t>12étage porte droite</t>
  </si>
  <si>
    <t>09 51 20 16 20</t>
  </si>
  <si>
    <t>FORTIN</t>
  </si>
  <si>
    <t>73 rue du Dome</t>
  </si>
  <si>
    <t>batiment droite /3ème étage porte droite</t>
  </si>
  <si>
    <t>01 49 10 91 87</t>
  </si>
  <si>
    <t>ANDRAULT</t>
  </si>
  <si>
    <t>16 rue de la Glaciere</t>
  </si>
  <si>
    <t>7eme étage porte en face</t>
  </si>
  <si>
    <t>01 43 31 38 01</t>
  </si>
  <si>
    <t>ASSEMART</t>
  </si>
  <si>
    <t>1 rue Maryse Bastié</t>
  </si>
  <si>
    <t>01 30 06 41 38 / 06 43 52 01 49</t>
  </si>
  <si>
    <t>3 fenetres</t>
  </si>
  <si>
    <t>GODEAU</t>
  </si>
  <si>
    <t>28 bis rue Mussel Burgh</t>
  </si>
  <si>
    <t>3178 / 1étage porte gauche</t>
  </si>
  <si>
    <t>01 47 06 40 77 /// 06 15 22 50 39</t>
  </si>
  <si>
    <t>DEBERRE/RIVET</t>
  </si>
  <si>
    <t>ROBINSON</t>
  </si>
  <si>
    <t>17 boulevard Picpus</t>
  </si>
  <si>
    <t>bat a /6 étage porte face code 0257b</t>
  </si>
  <si>
    <t>01 43 45 09 66 // 07 60 36 79 79</t>
  </si>
  <si>
    <t>CHODOSAS</t>
  </si>
  <si>
    <t>MAUPIL</t>
  </si>
  <si>
    <t>27 rue des Meuniers</t>
  </si>
  <si>
    <t>bat c 6eme étage</t>
  </si>
  <si>
    <t>01 46 28 60 14</t>
  </si>
  <si>
    <t>MALDINI / PAYET</t>
  </si>
  <si>
    <t>3tage porte droite inter</t>
  </si>
  <si>
    <t>01 69 48 06 25 // 06 03 93 95 54</t>
  </si>
  <si>
    <t>RENO CUISINE</t>
  </si>
  <si>
    <t>GRANCHET</t>
  </si>
  <si>
    <t>35 rue de la Glacière</t>
  </si>
  <si>
    <t>BAT 35 /7 ème étage porte g</t>
  </si>
  <si>
    <t>01 43 31 17 24</t>
  </si>
  <si>
    <t>BURGEAT</t>
  </si>
  <si>
    <t>8 BIS rue du Docteur Ledermann</t>
  </si>
  <si>
    <t>b5839 // 2étage porte droite</t>
  </si>
  <si>
    <t>01 45 34 09 30 // 06 74 21 69 58</t>
  </si>
  <si>
    <t>PEINTURE + TOILE DE VERRE</t>
  </si>
  <si>
    <t>CHERON</t>
  </si>
  <si>
    <t>7 rue Fosse</t>
  </si>
  <si>
    <t>MAISONS LAFITTE</t>
  </si>
  <si>
    <t>01 39 12 06 89</t>
  </si>
  <si>
    <t>RIVET/DEBERRE</t>
  </si>
  <si>
    <t>VR+ WC SECURISE</t>
  </si>
  <si>
    <t>MANDRILLON</t>
  </si>
  <si>
    <t>114 rue Danièl Casanova</t>
  </si>
  <si>
    <t xml:space="preserve">456 code // bat 114 5à gauche </t>
  </si>
  <si>
    <t>09 67 23 63 83</t>
  </si>
  <si>
    <t>VERGNAUD</t>
  </si>
  <si>
    <t>15 rue Nélaton</t>
  </si>
  <si>
    <t>bat 15 //8ème étage porte droite code 56a3 /a137</t>
  </si>
  <si>
    <t>01 71 73 47 90 // 06 28 09 86 99</t>
  </si>
  <si>
    <t>RIVET/MORENO</t>
  </si>
  <si>
    <t>SALLE DE BAIN FENETRE</t>
  </si>
  <si>
    <t>GEOFFRIAUD</t>
  </si>
  <si>
    <t>JEAN ARMELLE</t>
  </si>
  <si>
    <t>9 villa d'Este</t>
  </si>
  <si>
    <t>code 83a72  /bat mantoue 13eme étage porte 2134</t>
  </si>
  <si>
    <t>01 45 83 96 54</t>
  </si>
  <si>
    <t>MASSON/MALDINI</t>
  </si>
  <si>
    <t>BAIGNOIRE A PORTES</t>
  </si>
  <si>
    <t>LA POSTA</t>
  </si>
  <si>
    <t>30 rue Miollis</t>
  </si>
  <si>
    <t xml:space="preserve">bat 30 /4étage </t>
  </si>
  <si>
    <t>01 40 56 00 72 // 06 61 75 00 09</t>
  </si>
  <si>
    <t>NINO/YOUNES</t>
  </si>
  <si>
    <t>LE BOUBE</t>
  </si>
  <si>
    <t>11 rue d'Daguerre</t>
  </si>
  <si>
    <t>bat 11 // 5ème porte droite /634b1</t>
  </si>
  <si>
    <t>01 48 94 76 09</t>
  </si>
  <si>
    <t>MOUNET</t>
  </si>
  <si>
    <t>bat e 6eme étage porte gauche</t>
  </si>
  <si>
    <t>01 48 11 64 82 // 06 62 29 23 13</t>
  </si>
  <si>
    <t>LEGER</t>
  </si>
  <si>
    <t xml:space="preserve">bat 8 code 2450 </t>
  </si>
  <si>
    <t>01 43 56 18 09 /06 81 65 42 98</t>
  </si>
  <si>
    <t>ELEC + VITRIFICATION</t>
  </si>
  <si>
    <t>DUHAMEL</t>
  </si>
  <si>
    <t>96/98 avenue Paul Doumer</t>
  </si>
  <si>
    <t>8 ETAGE / CODEA1402</t>
  </si>
  <si>
    <t>01 46 47 79 46 // 06 10 81 79 89</t>
  </si>
  <si>
    <t>BAIGNOIRE A PORTES + PEINTURE</t>
  </si>
  <si>
    <t>bat 32 / 4ème étage /1ère droite</t>
  </si>
  <si>
    <t>PEDURAND</t>
  </si>
  <si>
    <t>FLORENCE</t>
  </si>
  <si>
    <t>35 rue Belliard</t>
  </si>
  <si>
    <t>01 42 55 47 02</t>
  </si>
  <si>
    <t>CORSET</t>
  </si>
  <si>
    <t>10 rue Gaston Monmousseau</t>
  </si>
  <si>
    <t xml:space="preserve">4eme porte droite batiment a </t>
  </si>
  <si>
    <t>09 71 32 92 49</t>
  </si>
  <si>
    <t xml:space="preserve">PEINTURE + BIBLIOTEQUE </t>
  </si>
  <si>
    <t>THIEBAUT</t>
  </si>
  <si>
    <t>38 rue Debordes VALMORE</t>
  </si>
  <si>
    <t xml:space="preserve">CODE 2A854 ETAGE 2 PORTE FACE </t>
  </si>
  <si>
    <t>01 45 04 32 76 // 06 87 65 70 27</t>
  </si>
  <si>
    <t>MALDINI/RIVET</t>
  </si>
  <si>
    <t>VAUDRON</t>
  </si>
  <si>
    <t>8 cours longs près</t>
  </si>
  <si>
    <t>bat 8/3 ème étage porte gauche code 19b40</t>
  </si>
  <si>
    <t>09 64 15 77 38</t>
  </si>
  <si>
    <t>WC  PMR + CARRELAGE</t>
  </si>
  <si>
    <t>GOUEFFON</t>
  </si>
  <si>
    <t>55 rue Stephenson</t>
  </si>
  <si>
    <t>code 3248 bat 55 /6 porte droite</t>
  </si>
  <si>
    <t>01 42 51 56 84</t>
  </si>
  <si>
    <t>1 VOLET + ELEC</t>
  </si>
  <si>
    <t>COUTURIER</t>
  </si>
  <si>
    <t>184 rue Marcel Hartmann</t>
  </si>
  <si>
    <t>5eme droite code b8193</t>
  </si>
  <si>
    <t>01 46 72 40 98 // 06 72 30 40 70</t>
  </si>
  <si>
    <t>RIVET/MASSON</t>
  </si>
  <si>
    <t>MASSON /DEBERRE</t>
  </si>
  <si>
    <t xml:space="preserve">LANGE </t>
  </si>
  <si>
    <t>25 avenue du Marechal Lyautey</t>
  </si>
  <si>
    <t xml:space="preserve">rdc porte droite // </t>
  </si>
  <si>
    <t>01 42 15 08 55 // 06 32 72 37 67</t>
  </si>
  <si>
    <t>SEBASTIEN</t>
  </si>
  <si>
    <t>67 boulevard Souchet</t>
  </si>
  <si>
    <t>code a4832</t>
  </si>
  <si>
    <t>01 42 24 61 59 // 06 30 85 88 57</t>
  </si>
  <si>
    <t>TABLEAU + REFONTE</t>
  </si>
  <si>
    <t>BLINDAGE DE PORTE</t>
  </si>
  <si>
    <t>MORPAIN</t>
  </si>
  <si>
    <t>32 av Daumesnil</t>
  </si>
  <si>
    <t xml:space="preserve">code 268a0 2/2ème étage porte droite </t>
  </si>
  <si>
    <t>01 46 28 56 94</t>
  </si>
  <si>
    <t>PIQUARD</t>
  </si>
  <si>
    <t>10 rue Planchat</t>
  </si>
  <si>
    <t>batiment 10 / code ba13</t>
  </si>
  <si>
    <t>01 43 70 97 03 // 06 12 41 50 90</t>
  </si>
  <si>
    <t>MORENO/RIVET</t>
  </si>
  <si>
    <t>DECORATION</t>
  </si>
  <si>
    <t>mr</t>
  </si>
  <si>
    <t>RAMPAL</t>
  </si>
  <si>
    <t>69 av paul Doumer</t>
  </si>
  <si>
    <t>code 25a3 // 3 eme porte droite interphone</t>
  </si>
  <si>
    <t>01 45 03 16 06</t>
  </si>
  <si>
    <t>PAYET /MALDINI</t>
  </si>
  <si>
    <t>fenetre</t>
  </si>
  <si>
    <t>BOUNIORT</t>
  </si>
  <si>
    <t>22 rue du Sergent Bauchat</t>
  </si>
  <si>
    <t>3étage porte 9</t>
  </si>
  <si>
    <t>01 46 28 76 52</t>
  </si>
  <si>
    <t>CROUZADE</t>
  </si>
  <si>
    <t>52 rue du Général Leclerc</t>
  </si>
  <si>
    <t>0215 code 1403</t>
  </si>
  <si>
    <t>01 49 35 95 65// 06 80 50 54 01</t>
  </si>
  <si>
    <t>STORE + PEINTURE</t>
  </si>
  <si>
    <t>DE MEDEIROS</t>
  </si>
  <si>
    <t>4étage porte fond à gauche</t>
  </si>
  <si>
    <t>01 39 65 50 18 // 06 20 77 71 61</t>
  </si>
  <si>
    <t>GRAFFARD</t>
  </si>
  <si>
    <t>80 bd de Reuilly</t>
  </si>
  <si>
    <t>code 3892 9ème étge porte droite</t>
  </si>
  <si>
    <t>01 43 47 17 09</t>
  </si>
  <si>
    <t>MASSON / MALDINI</t>
  </si>
  <si>
    <t>DE LA FUENTES</t>
  </si>
  <si>
    <t>15 R Cronstadt</t>
  </si>
  <si>
    <t>9 asc d d</t>
  </si>
  <si>
    <t>01 45 33 60 47</t>
  </si>
  <si>
    <t>LEMAISTRES</t>
  </si>
  <si>
    <t>9étage porte face</t>
  </si>
  <si>
    <t>01 45 1 12 89 // 06 11 01 14 50</t>
  </si>
  <si>
    <t>ANDREE</t>
  </si>
  <si>
    <t>36 rue du Commandant Bouchet</t>
  </si>
  <si>
    <t>6 ème étage porte 13 inter</t>
  </si>
  <si>
    <t>SARAZIN</t>
  </si>
  <si>
    <t>55 rue Diderot</t>
  </si>
  <si>
    <t>bat 13rdc porte droite</t>
  </si>
  <si>
    <t>01 47 06 99 10</t>
  </si>
  <si>
    <t>RENO WC</t>
  </si>
  <si>
    <t>BOUTEC</t>
  </si>
  <si>
    <t>5 rue Léon Jouhaux</t>
  </si>
  <si>
    <t>bat 5 /10ème étage porte droite</t>
  </si>
  <si>
    <t>01 43 02 01 79 // 06 28 59 12 70</t>
  </si>
  <si>
    <t>MASSON//RIVERE</t>
  </si>
  <si>
    <t>2 PAE</t>
  </si>
  <si>
    <t>SYNTHESE OCTOBRE 2019</t>
  </si>
  <si>
    <t>HUE</t>
  </si>
  <si>
    <t>23 rue de Soisy</t>
  </si>
  <si>
    <t>interphone bat a 4 étage</t>
  </si>
  <si>
    <t>EAUBONNE</t>
  </si>
  <si>
    <t>01 39 59 00 01</t>
  </si>
  <si>
    <t>FENETRES 5 PVC</t>
  </si>
  <si>
    <t>LLORENTE</t>
  </si>
  <si>
    <t>BAT 2 /5EME étage code 1972</t>
  </si>
  <si>
    <t>01 40 93 05 07</t>
  </si>
  <si>
    <t>ROCHE</t>
  </si>
  <si>
    <t>RACHEL</t>
  </si>
  <si>
    <t>93 chemin des Portes</t>
  </si>
  <si>
    <t>93 /1é étage</t>
  </si>
  <si>
    <t>LIVRY GARGAN</t>
  </si>
  <si>
    <t>06 20 90 57 32</t>
  </si>
  <si>
    <t>SAM</t>
  </si>
  <si>
    <t>CORNETTO</t>
  </si>
  <si>
    <t>14 rue des Meuniers</t>
  </si>
  <si>
    <t>BATIMENT B /2 étage porte droite</t>
  </si>
  <si>
    <t>01 43 44 05 60 / 06 61 89 34 87</t>
  </si>
  <si>
    <t>GISBERT</t>
  </si>
  <si>
    <t>bat r 1er étage à gauche</t>
  </si>
  <si>
    <t>01 46 60 38 97 // 06 88 16 11 35</t>
  </si>
  <si>
    <t>LAVALEY</t>
  </si>
  <si>
    <t>95 avenue Denfert Rochereau</t>
  </si>
  <si>
    <t>3 porte face code 147a</t>
  </si>
  <si>
    <t>01 46 33 98 79 // 06 85 61 49 29</t>
  </si>
  <si>
    <t>ROY</t>
  </si>
  <si>
    <t>12 rue de la Jonquere</t>
  </si>
  <si>
    <t>bat 12 2porte gauche code 3475</t>
  </si>
  <si>
    <t>01 42 63 28 02 / 07 89 28 34 43</t>
  </si>
  <si>
    <t>FENETRE + STORE</t>
  </si>
  <si>
    <t>22 rue du Parc Miraville</t>
  </si>
  <si>
    <t>code 15a02 //bat a 1étage porte gauche</t>
  </si>
  <si>
    <t>01 39 90 09 57</t>
  </si>
  <si>
    <t>DECARPIGNY</t>
  </si>
  <si>
    <t>3 rue Daguerre</t>
  </si>
  <si>
    <t>bat 3 5ème étage porte gauche code b9562</t>
  </si>
  <si>
    <t>01 72 40 19 33 // 06 31 91 36 41</t>
  </si>
  <si>
    <t>MASSON / DEBERRE</t>
  </si>
  <si>
    <t>1 TABL</t>
  </si>
  <si>
    <t xml:space="preserve">01 46 06 97 70 </t>
  </si>
  <si>
    <t>19 rue Bobillot</t>
  </si>
  <si>
    <t>inter 7 étage porte d int</t>
  </si>
  <si>
    <t>01 45 88 11 46 / 06 69 53 68 42</t>
  </si>
  <si>
    <t>TABLEAU</t>
  </si>
  <si>
    <t>CROISSIAUX</t>
  </si>
  <si>
    <t>68 rue du Moulin de la Pointe</t>
  </si>
  <si>
    <t>bat b 1er étage porte gauche code 19a62</t>
  </si>
  <si>
    <t>01 45 89 44 31 // 06 89 06 96 06</t>
  </si>
  <si>
    <t>SAINT PAUL</t>
  </si>
  <si>
    <t>8 allée Berlioz</t>
  </si>
  <si>
    <t>bat 8 RDC PORTE 202</t>
  </si>
  <si>
    <t xml:space="preserve"> 01 46 78 69 50 </t>
  </si>
  <si>
    <t>PEINTURE PLAFOND</t>
  </si>
  <si>
    <t>CHAPUIS</t>
  </si>
  <si>
    <t>7 rue Dobropol</t>
  </si>
  <si>
    <t>bat a 4ème étage porte droite</t>
  </si>
  <si>
    <t>01 45 72 47 65</t>
  </si>
  <si>
    <t>CONS</t>
  </si>
  <si>
    <t>223 rue de Lourmel</t>
  </si>
  <si>
    <t>bat 18 2ème étage porte 224</t>
  </si>
  <si>
    <t xml:space="preserve"> 01 44 26 17 85 // 06 11 99 30 36</t>
  </si>
  <si>
    <t>LE GAL</t>
  </si>
  <si>
    <t>16 rue Pierre Nicole</t>
  </si>
  <si>
    <t xml:space="preserve">3 étage porte droite </t>
  </si>
  <si>
    <t>01 72 60 47 37 // 06 07 26 83 45</t>
  </si>
  <si>
    <t>PIEDALLU</t>
  </si>
  <si>
    <t>JOSIANE</t>
  </si>
  <si>
    <t>3 allée Berlioz</t>
  </si>
  <si>
    <t>bat 3 1er étage porte droite</t>
  </si>
  <si>
    <t>01 46 78 68 99</t>
  </si>
  <si>
    <t>3 fenetres  alu</t>
  </si>
  <si>
    <t>PAJOT</t>
  </si>
  <si>
    <t>5 rue Lhomond</t>
  </si>
  <si>
    <t>bat b 4ème porte gauche</t>
  </si>
  <si>
    <t>09 70 92 08 62 //  06  64 32 96 21</t>
  </si>
  <si>
    <t>decoration</t>
  </si>
  <si>
    <t>1er étage porte gauche  code a95 12</t>
  </si>
  <si>
    <t>01 43 57 04 72</t>
  </si>
  <si>
    <t>MA HUNE</t>
  </si>
  <si>
    <t>17 avenue d'Italie</t>
  </si>
  <si>
    <t>code 241 19étage porte 241</t>
  </si>
  <si>
    <t>01 45 86 97 47</t>
  </si>
  <si>
    <t>FEN</t>
  </si>
  <si>
    <t>LECLERCQ</t>
  </si>
  <si>
    <t>bat gauche sous sol porte gauche</t>
  </si>
  <si>
    <t>09 54 11 80 14 // 06 30 45 80 14</t>
  </si>
  <si>
    <t>MASSON//MORENO</t>
  </si>
  <si>
    <t>CHARPATEAU</t>
  </si>
  <si>
    <t>9 Alleé des Orchidées</t>
  </si>
  <si>
    <t>bat 9 /8ème étage porte gauche</t>
  </si>
  <si>
    <t>BAGNEUX</t>
  </si>
  <si>
    <t>01 45 47 64 68</t>
  </si>
  <si>
    <t>LEFEVBRE ROYER</t>
  </si>
  <si>
    <t>98 bd Rosbespierre Le CLOS DE NOAILLE</t>
  </si>
  <si>
    <t>2519 BAT 98 / 1 ER  PORTE DROITE</t>
  </si>
  <si>
    <t>01 39 22 10 40</t>
  </si>
  <si>
    <t>LAZERGES</t>
  </si>
  <si>
    <t>82 bd de port Royal</t>
  </si>
  <si>
    <t>code 48a29 4ème étage porte g</t>
  </si>
  <si>
    <t>06 80 90 61 55 // 06  79 83 84 46</t>
  </si>
  <si>
    <t xml:space="preserve">LE PONT </t>
  </si>
  <si>
    <t>MICHEL EUGENE</t>
  </si>
  <si>
    <t>3 rue René Baschlet</t>
  </si>
  <si>
    <t>GAGNY</t>
  </si>
  <si>
    <t>01 43 81 38 89 // 06 07 79 92 38</t>
  </si>
  <si>
    <t>INSTALLATION DOUCHE A L ITALIENNE</t>
  </si>
  <si>
    <t>RAYNERT</t>
  </si>
  <si>
    <t>21 eme porte 338</t>
  </si>
  <si>
    <t>01 45 85 32 54</t>
  </si>
  <si>
    <t>DOUCHE A CRÉER</t>
  </si>
  <si>
    <t>CONTRE COLLE + CARRELAGE</t>
  </si>
  <si>
    <t>SYNTHESE NOV 2019</t>
  </si>
  <si>
    <t>5 rue Paul Bert</t>
  </si>
  <si>
    <t>09 73 12 89 62</t>
  </si>
  <si>
    <t>SALES</t>
  </si>
  <si>
    <t>19 rue Théodore Deck</t>
  </si>
  <si>
    <t xml:space="preserve">4ème étage porte gauche </t>
  </si>
  <si>
    <t>01 42 50 27 01</t>
  </si>
  <si>
    <t>CHOPIN</t>
  </si>
  <si>
    <t>116 bld de Belleville</t>
  </si>
  <si>
    <t>bat b 2eme étage porte droite</t>
  </si>
  <si>
    <t>01 40 33  60 83 CODE 1954</t>
  </si>
  <si>
    <t>2 FENETRES PVC</t>
  </si>
  <si>
    <t>CLOuIN</t>
  </si>
  <si>
    <t>54 rue Greneta</t>
  </si>
  <si>
    <t xml:space="preserve">3 eme porte  gauche </t>
  </si>
  <si>
    <t>01 42 33 10 91</t>
  </si>
  <si>
    <t>DEDDE</t>
  </si>
  <si>
    <t>LUCETTE</t>
  </si>
  <si>
    <t>bat 1 // 4eme étage porte droite</t>
  </si>
  <si>
    <t>01 48 83 49 42</t>
  </si>
  <si>
    <t>01 44 83 95 94 / 06 46 77 43 06</t>
  </si>
  <si>
    <t>PRUDHOMMEAU</t>
  </si>
  <si>
    <t>21  rue de Paray</t>
  </si>
  <si>
    <t>4eme etage porte d</t>
  </si>
  <si>
    <t>01 45 85 91 06</t>
  </si>
  <si>
    <t>8 FENETRES PVC</t>
  </si>
  <si>
    <t>10 avenue Paul Derouled</t>
  </si>
  <si>
    <t xml:space="preserve">1 porte face </t>
  </si>
  <si>
    <t>01 43 65 57 88 // 06 88 65 2313</t>
  </si>
  <si>
    <t>GUIGNARD</t>
  </si>
  <si>
    <t>PIERRE ODETTE</t>
  </si>
  <si>
    <t>69 avenue Daniel Csanova</t>
  </si>
  <si>
    <t>code 2890</t>
  </si>
  <si>
    <t>01 46 72 18 28</t>
  </si>
  <si>
    <t>PRADO GARCIA</t>
  </si>
  <si>
    <t>MARIA</t>
  </si>
  <si>
    <t>3 avenue du Président Rooswelt</t>
  </si>
  <si>
    <t>17a20 // rdc porte droite ascenseur</t>
  </si>
  <si>
    <t>06 99 21 98 93</t>
  </si>
  <si>
    <t>MASSON/RIVET</t>
  </si>
  <si>
    <t>BRAS</t>
  </si>
  <si>
    <t>7 rue Vouille</t>
  </si>
  <si>
    <t>7eme porte gauche code 61a9</t>
  </si>
  <si>
    <t>01 75 51 77 30 // 06 62 78 40 44</t>
  </si>
  <si>
    <t>CROGNIER</t>
  </si>
  <si>
    <t>92 boulevard Richard Lenoir</t>
  </si>
  <si>
    <t>9b45 1ère étage porte face</t>
  </si>
  <si>
    <t>06 52  31 44 69</t>
  </si>
  <si>
    <t>PARQUET + VITRIFICATION</t>
  </si>
  <si>
    <t>6ème porte gauche bat e</t>
  </si>
  <si>
    <t>DOUCHE A L  SEC</t>
  </si>
  <si>
    <t>19ème porte droite bat 16</t>
  </si>
  <si>
    <t>01 47 31 66 78 // 06 82 28 35 74</t>
  </si>
  <si>
    <t>MOTEUR VR</t>
  </si>
  <si>
    <t xml:space="preserve"> 47 avenue Jean Jaures</t>
  </si>
  <si>
    <t>bat 47 8eme étage à gauche</t>
  </si>
  <si>
    <t>L'ILE SAINT DENIS</t>
  </si>
  <si>
    <t>01 42 43 37 28</t>
  </si>
  <si>
    <t>RIVET/MALDINI</t>
  </si>
  <si>
    <t xml:space="preserve"> 2 PORTES FENETRES PVC</t>
  </si>
  <si>
    <t>code 4319 1er étage</t>
  </si>
  <si>
    <t>SYNTHESE DECEMBRE 2019</t>
  </si>
  <si>
    <t>DJIAN</t>
  </si>
  <si>
    <t>2 allée des Besançonnes</t>
  </si>
  <si>
    <t>bat 2 code int /2 étage porte droite</t>
  </si>
  <si>
    <t>01 39 69 21 73 // 06 63 69 45 68</t>
  </si>
  <si>
    <t>POULAIN</t>
  </si>
  <si>
    <t>4 avenue du Marechal Lannes</t>
  </si>
  <si>
    <t>bat 4 //2ème étage 3ème droite</t>
  </si>
  <si>
    <t>09 84 0240 52 // 06 04 49 32 52</t>
  </si>
  <si>
    <t>TABLEAU ELECTRIQUE</t>
  </si>
  <si>
    <t>10 rue Arthur Croquette</t>
  </si>
  <si>
    <t>bat a / 2ème à gauche code a017b</t>
  </si>
  <si>
    <t>01 48 93 05 24 // 06 77 95 60 29</t>
  </si>
  <si>
    <t xml:space="preserve">peinture + value dossier </t>
  </si>
  <si>
    <t>DAUPHIN</t>
  </si>
  <si>
    <t>20 parc de Mirauville</t>
  </si>
  <si>
    <t>bat 20 // rdc porte gauche</t>
  </si>
  <si>
    <t>01 39 33 66 02 // 06 26 38 44 59</t>
  </si>
  <si>
    <t>3VR</t>
  </si>
  <si>
    <t>FORNARI</t>
  </si>
  <si>
    <t>31 boulevard Karl Marx</t>
  </si>
  <si>
    <t>4ème porte gauche  code a2106</t>
  </si>
  <si>
    <t>01 39 61 58 66 // 06 83 59 09 62</t>
  </si>
  <si>
    <t>LANG</t>
  </si>
  <si>
    <t>148 boulevard Massena</t>
  </si>
  <si>
    <t>bat 148 9eme porte droite</t>
  </si>
  <si>
    <t>01 45 83 20 15</t>
  </si>
  <si>
    <t>POUTONNET</t>
  </si>
  <si>
    <t>SERGE</t>
  </si>
  <si>
    <t>19 rue Parent de Rosan</t>
  </si>
  <si>
    <t>01 46 51 19 07 // 06 20 89  50 83</t>
  </si>
  <si>
    <t>PORTE DE GARAGE</t>
  </si>
  <si>
    <t>GRELICHE</t>
  </si>
  <si>
    <t>35 rue Emile Zola</t>
  </si>
  <si>
    <t>bat a1 //1ère étage gauche par ascenseur</t>
  </si>
  <si>
    <t>01 48 93 66 59 // 06 82 43 77 26</t>
  </si>
  <si>
    <t>REMISE EN CONFORMITE 11M²</t>
  </si>
  <si>
    <t>SERRURIER</t>
  </si>
  <si>
    <t>9 rue Ernest Lacoste</t>
  </si>
  <si>
    <t>5ème étage porte d</t>
  </si>
  <si>
    <t>01 43 46 06 38</t>
  </si>
  <si>
    <t>5 B Quai de la République</t>
  </si>
  <si>
    <t>a 3464 bat b 3ème porte gauche</t>
  </si>
  <si>
    <t>01 43 68 25 13 // 06 67 91 80 26</t>
  </si>
  <si>
    <t>PLAFOND + STORES ENROULEMENT</t>
  </si>
  <si>
    <t>FEGER</t>
  </si>
  <si>
    <t>85 rue de l'Ourcq</t>
  </si>
  <si>
    <t>bat h 8étage porte droite code a724</t>
  </si>
  <si>
    <t>01 40 35 45 72 // 06 86 01 50 61</t>
  </si>
  <si>
    <t>PARQUET + CARRELAGE</t>
  </si>
  <si>
    <t>FORGET</t>
  </si>
  <si>
    <t>183 allée de Savoie</t>
  </si>
  <si>
    <t xml:space="preserve">8ème étage porte 183 </t>
  </si>
  <si>
    <t>01 34 13 65 71</t>
  </si>
  <si>
    <t>GRACIENT</t>
  </si>
  <si>
    <t>GEORGETTE</t>
  </si>
  <si>
    <t>2 allée residence Foch</t>
  </si>
  <si>
    <t>bat b2/2 étage porte gauche</t>
  </si>
  <si>
    <t>ERMONT</t>
  </si>
  <si>
    <t>01 34 15 10 75 //  02 32 34 89 21</t>
  </si>
  <si>
    <t>SANTUIS</t>
  </si>
  <si>
    <t>15 rue Brown Sequard</t>
  </si>
  <si>
    <t>2ème étage porte droite code 49b35</t>
  </si>
  <si>
    <t>01 43 20 84 73</t>
  </si>
  <si>
    <t>PAYET/MALDINI</t>
  </si>
  <si>
    <t>DURIS</t>
  </si>
  <si>
    <t>19 rue  des Cottages</t>
  </si>
  <si>
    <t>bat c rdc sureleve code 5862</t>
  </si>
  <si>
    <t>01 60 20 66 85</t>
  </si>
  <si>
    <t>NESTILE</t>
  </si>
  <si>
    <t>14 rue Louis Marchandise</t>
  </si>
  <si>
    <t>bat c /6ème étage porte c61</t>
  </si>
  <si>
    <t>01 46 80 58 20</t>
  </si>
  <si>
    <t>PITOIS</t>
  </si>
  <si>
    <t>14 allée des Dalhias</t>
  </si>
  <si>
    <t>bat 14/2ème étage porte gauche code 3756</t>
  </si>
  <si>
    <t>01 48 31 37 56 // 06 77 29 68 63</t>
  </si>
  <si>
    <t>JALOUSIES PVC</t>
  </si>
  <si>
    <t>SANSON</t>
  </si>
  <si>
    <t>133 rue Silly</t>
  </si>
  <si>
    <t>11étage porte gauche</t>
  </si>
  <si>
    <t>01 46 03 18 13 // 06 45 64 07 63</t>
  </si>
  <si>
    <t>1 vr</t>
  </si>
  <si>
    <t>BICHOT</t>
  </si>
  <si>
    <t>MARGUERITE</t>
  </si>
  <si>
    <t>10 rue Parent de Rosan</t>
  </si>
  <si>
    <t>code 6935 codea1969 bat b ou 2 1er étage à droite</t>
  </si>
  <si>
    <t>01 45 24 00 21</t>
  </si>
  <si>
    <t>DEBERRE / MALDINI</t>
  </si>
  <si>
    <t>COURTEL</t>
  </si>
  <si>
    <t>24 rue Claude Lorzain</t>
  </si>
  <si>
    <t>01 45 25 98 80</t>
  </si>
  <si>
    <t>paroi coulissante</t>
  </si>
  <si>
    <t>LECUYER</t>
  </si>
  <si>
    <t>4 allée d'Auvergne</t>
  </si>
  <si>
    <t>2ème à droite</t>
  </si>
  <si>
    <t>01 34 16 59 35</t>
  </si>
  <si>
    <t>2ème étage porte droite  inter</t>
  </si>
  <si>
    <t>ARMAND</t>
  </si>
  <si>
    <t>4 place Barcelone</t>
  </si>
  <si>
    <t xml:space="preserve">bat 4 à droite /3 étage à gauche </t>
  </si>
  <si>
    <t>01 45 25 10 01</t>
  </si>
  <si>
    <t>HOTTELART</t>
  </si>
  <si>
    <t>73 bd Victor Hugo</t>
  </si>
  <si>
    <t>bat 4 3ème étage porte gauche code a4382</t>
  </si>
  <si>
    <t>01 47 22 24 09 // 06 03 22 41 23</t>
  </si>
  <si>
    <t>4 rue Dumesnil</t>
  </si>
  <si>
    <t>2eme étage * 0513</t>
  </si>
  <si>
    <t>01 42 07 66 24 // 06 63 38 20 71</t>
  </si>
  <si>
    <t xml:space="preserve">3 FENETRES </t>
  </si>
  <si>
    <t>POISSON</t>
  </si>
  <si>
    <t>19 avenue de Choisy</t>
  </si>
  <si>
    <t>2050 batiment VERDI 13eme étage porte 4088</t>
  </si>
  <si>
    <t>09 62 52 96 87</t>
  </si>
  <si>
    <t>FRITIAU</t>
  </si>
  <si>
    <t>85 rue de la Solidarité</t>
  </si>
  <si>
    <t xml:space="preserve">bat c / 2ème étage porte gauche </t>
  </si>
  <si>
    <t xml:space="preserve">MONTREUIL </t>
  </si>
  <si>
    <t>01 48 57 83 44</t>
  </si>
  <si>
    <t>BLANDINE</t>
  </si>
  <si>
    <t xml:space="preserve">100 rue du 11 Novembre </t>
  </si>
  <si>
    <t>c6 // 2ème étage porte droite</t>
  </si>
  <si>
    <t>01 72 51 40 86 // 06 13 27 52 14</t>
  </si>
  <si>
    <t>CHARPACK</t>
  </si>
  <si>
    <t>5 cours des Julliottes</t>
  </si>
  <si>
    <t xml:space="preserve">6 ème </t>
  </si>
  <si>
    <t>01 43 68 84 88</t>
  </si>
  <si>
    <t>STOREs INTERIEUR</t>
  </si>
  <si>
    <t>MARECHAL</t>
  </si>
  <si>
    <t>20 clos Perault</t>
  </si>
  <si>
    <t>2ème étage porte gauche/</t>
  </si>
  <si>
    <t>01 69 84 06 17 // 06 18 31 58 05</t>
  </si>
  <si>
    <t>FENETRE+ PEINTURE</t>
  </si>
  <si>
    <t>MARIE HELENE</t>
  </si>
  <si>
    <t>8 avenue de Choisy</t>
  </si>
  <si>
    <t>bat 8 / 2ème étage por 1021</t>
  </si>
  <si>
    <t>06 51 43 04 57</t>
  </si>
  <si>
    <t xml:space="preserve"> 4 square Port Royal</t>
  </si>
  <si>
    <t>code 134b RDC</t>
  </si>
  <si>
    <t>06 65 05 35 74</t>
  </si>
  <si>
    <t>HASLAY</t>
  </si>
  <si>
    <t>12 rue Sablière</t>
  </si>
  <si>
    <t>4ème étage</t>
  </si>
  <si>
    <t>01 47 93 56 18</t>
  </si>
  <si>
    <t>LENOIR</t>
  </si>
  <si>
    <t xml:space="preserve">4 avenue de la Marne </t>
  </si>
  <si>
    <t>2ème étage code aa9692</t>
  </si>
  <si>
    <t>06 13 31 17 40 // 01 47 33 02 78</t>
  </si>
  <si>
    <t>MASSON / RIVET</t>
  </si>
  <si>
    <t>code a5680 porte 4 /3 ème étage</t>
  </si>
  <si>
    <t>06 28 03 55 51 / 01 83 96 54 09</t>
  </si>
  <si>
    <t>REMISE EN CONFORMITE ELEC</t>
  </si>
  <si>
    <t>SYNTHESE JANVIER 2020</t>
  </si>
  <si>
    <t>FOUGERON</t>
  </si>
  <si>
    <t>19 r Gazan</t>
  </si>
  <si>
    <t xml:space="preserve">3ème étage asc gauche code a9760 </t>
  </si>
  <si>
    <t>01 45 88 15 78 // 06 18 99 18 11</t>
  </si>
  <si>
    <t>VESSELA</t>
  </si>
  <si>
    <t>69 71 rue Alexandre Dumas</t>
  </si>
  <si>
    <t>3ème  étage bat droite code 36b57</t>
  </si>
  <si>
    <t>06 82 90 04 37</t>
  </si>
  <si>
    <t>38 avenue Emile Zola</t>
  </si>
  <si>
    <t>1er étage bat d</t>
  </si>
  <si>
    <t>01 45 75 94 83</t>
  </si>
  <si>
    <t>11 rue Tournefort</t>
  </si>
  <si>
    <t xml:space="preserve">rdc code29340 </t>
  </si>
  <si>
    <t>06 83 01 74 82 // 01 45 35 68 96</t>
  </si>
  <si>
    <t>1 PORTE FENETRE</t>
  </si>
  <si>
    <t xml:space="preserve">4 ème inter 4 </t>
  </si>
  <si>
    <t>01 70 00 33 99 // 06 13 86 40</t>
  </si>
  <si>
    <t>15 rue du Docteur Goujon</t>
  </si>
  <si>
    <t>étage 3</t>
  </si>
  <si>
    <t>01 43 47 37 25</t>
  </si>
  <si>
    <t>CHARLY</t>
  </si>
  <si>
    <t>DOLLBERG</t>
  </si>
  <si>
    <t>19 rue Roye Calin</t>
  </si>
  <si>
    <t xml:space="preserve">4 étage code 3946b </t>
  </si>
  <si>
    <t>01 43 29 08 27</t>
  </si>
  <si>
    <t>3 STORES D INTERIEUR</t>
  </si>
  <si>
    <t>4 étage code 48a29</t>
  </si>
  <si>
    <t>09 54 21 68 65</t>
  </si>
  <si>
    <t>SALLES</t>
  </si>
  <si>
    <t xml:space="preserve">19 rue T </t>
  </si>
  <si>
    <t>06 71 33 05 79 // 01 42 50 27 01</t>
  </si>
  <si>
    <t>TOULET</t>
  </si>
  <si>
    <t>30 avenue Felix Faure</t>
  </si>
  <si>
    <t>b8412</t>
  </si>
  <si>
    <t xml:space="preserve">01 45 57 59 30 </t>
  </si>
  <si>
    <t>PATRICIA</t>
  </si>
  <si>
    <t>18 rue Connaton</t>
  </si>
  <si>
    <t xml:space="preserve">rdc 4319 9143 </t>
  </si>
  <si>
    <t>ARPAGON</t>
  </si>
  <si>
    <t>01 64 90 06 19 //06 16 74 15 91</t>
  </si>
  <si>
    <t>DEMARTIMPREY</t>
  </si>
  <si>
    <t>BENEDICTE</t>
  </si>
  <si>
    <t>4 rue Henri Du Chene</t>
  </si>
  <si>
    <t>6eme droite</t>
  </si>
  <si>
    <t>01 45 79  47 34 // 06 88 04 01 28</t>
  </si>
  <si>
    <t>7 rue Voville</t>
  </si>
  <si>
    <t xml:space="preserve">61a9 /7 étage </t>
  </si>
  <si>
    <t>06 62 78 40 44</t>
  </si>
  <si>
    <t>AMENAGEMENT CUISINE</t>
  </si>
  <si>
    <t>29 rue de Stalingrad</t>
  </si>
  <si>
    <t>5étage  code 2411</t>
  </si>
  <si>
    <t>PRES SAINT GERVAIS</t>
  </si>
  <si>
    <t xml:space="preserve">01 48 43 46 87 </t>
  </si>
  <si>
    <t xml:space="preserve">5ème interphone </t>
  </si>
  <si>
    <t>01 43 06 54 03 // 06 80 15 38 97</t>
  </si>
  <si>
    <t>17 RUE LINNE</t>
  </si>
  <si>
    <t xml:space="preserve">ETAGE 5 /CODE 28A72 </t>
  </si>
  <si>
    <t>06 09 65 34 34 / 01 45 35 15 84</t>
  </si>
  <si>
    <t>LANCRY</t>
  </si>
  <si>
    <t>SCI EREL IMMO</t>
  </si>
  <si>
    <t>06 60 89 89 20</t>
  </si>
  <si>
    <t>nATHAN</t>
  </si>
  <si>
    <t>WC</t>
  </si>
  <si>
    <t>MINOIS</t>
  </si>
  <si>
    <t>8 rue des Blanc Bouleaux</t>
  </si>
  <si>
    <t xml:space="preserve">4eme éatge code gauche n </t>
  </si>
  <si>
    <t>01 42 37 68 19</t>
  </si>
  <si>
    <t>GOUE</t>
  </si>
  <si>
    <t>142 Bd Vincent Auriol</t>
  </si>
  <si>
    <t>2 étage code 14a09</t>
  </si>
  <si>
    <t>01 45 85 15 53 // 06 22 61 78 56</t>
  </si>
  <si>
    <t>29 rue du Dr Finlay</t>
  </si>
  <si>
    <t>8ème inter</t>
  </si>
  <si>
    <t>01 45 77 00 12</t>
  </si>
  <si>
    <t>MOTTIN</t>
  </si>
  <si>
    <t>23 rue Hoche</t>
  </si>
  <si>
    <t>3etage code 3240b</t>
  </si>
  <si>
    <t>01 48 40 92 27 // 06 32 17 77 50</t>
  </si>
  <si>
    <t>16 rue Raspail</t>
  </si>
  <si>
    <t>4ème code 74685</t>
  </si>
  <si>
    <t>09 52 84 13 45 // 06 24 08 57 57</t>
  </si>
  <si>
    <t>33 place des Ailes</t>
  </si>
  <si>
    <t>5ème code 0199 inter</t>
  </si>
  <si>
    <t>01 48 25 04 07 // 06 73 86 97 23</t>
  </si>
  <si>
    <t>21 rue Contant</t>
  </si>
  <si>
    <t>bat a /8ème porte gauche gauche</t>
  </si>
  <si>
    <t>01 43 81 29 92 / 07 70 94 52 33</t>
  </si>
  <si>
    <t>2450 - 1 ER</t>
  </si>
  <si>
    <t>06 81 65 42 98 // 01 43 36 18 09</t>
  </si>
  <si>
    <t>SANPONS</t>
  </si>
  <si>
    <t>CLAUDIE</t>
  </si>
  <si>
    <t>34  rue Henri Poincare</t>
  </si>
  <si>
    <t>code 7891b /4ème étage</t>
  </si>
  <si>
    <t>01 46 82 94 27</t>
  </si>
  <si>
    <t>14 avenue Docteur Antoine Lacroix</t>
  </si>
  <si>
    <t>2è code 24a68</t>
  </si>
  <si>
    <t xml:space="preserve">01 46 58 70 52 </t>
  </si>
  <si>
    <t>NATHAN/RIVET</t>
  </si>
  <si>
    <t>DOUCE</t>
  </si>
  <si>
    <t>44 rue de Lourmel</t>
  </si>
  <si>
    <t>3945a</t>
  </si>
  <si>
    <t>06 07 08 92 57</t>
  </si>
  <si>
    <t>PEINTURE +  SOL</t>
  </si>
  <si>
    <t>GELLE</t>
  </si>
  <si>
    <t>100006/10004</t>
  </si>
  <si>
    <t>3 BAT 8 CODE 2450</t>
  </si>
  <si>
    <t>06 31 23 58 47</t>
  </si>
  <si>
    <t>3 rue Danton</t>
  </si>
  <si>
    <t>1er étage / 17875 130</t>
  </si>
  <si>
    <t>LE KREMLIN BICETRE</t>
  </si>
  <si>
    <t xml:space="preserve">01 46 58 65 43 </t>
  </si>
  <si>
    <t>41 rue Montparnasse</t>
  </si>
  <si>
    <t>6ème étage code 35371+1021</t>
  </si>
  <si>
    <t>01 77 32 99 46//06 88 95 69 84</t>
  </si>
  <si>
    <t>RENOVATION</t>
  </si>
  <si>
    <t>JACK</t>
  </si>
  <si>
    <t>41 rue de la Fontaine Grelot</t>
  </si>
  <si>
    <t xml:space="preserve">3ème code gauche </t>
  </si>
  <si>
    <t>BOURG LE REINE</t>
  </si>
  <si>
    <t>06 72 31 31 53 // 01 47 02 17 48</t>
  </si>
  <si>
    <t>DELAPLACE</t>
  </si>
  <si>
    <t>17 rue de la plaine</t>
  </si>
  <si>
    <t xml:space="preserve">code1569 / 6ème </t>
  </si>
  <si>
    <t>01 43 73 48 33</t>
  </si>
  <si>
    <t xml:space="preserve">31 rue Ravon </t>
  </si>
  <si>
    <t xml:space="preserve">bat 14 // 2ème étage </t>
  </si>
  <si>
    <t>09 80 32 73 35 // 06 28 32 12 87</t>
  </si>
  <si>
    <t>RELIQUET</t>
  </si>
  <si>
    <t>23 rue Madone</t>
  </si>
  <si>
    <t>5ème étage code 12a15+23b25</t>
  </si>
  <si>
    <t>01 77 13 65 32 // 06 13 14 34 14</t>
  </si>
  <si>
    <t>MICONNET</t>
  </si>
  <si>
    <t>75 boulevard Soult</t>
  </si>
  <si>
    <t>code 4809 / 2 étage</t>
  </si>
  <si>
    <t>01 44 87 05 24 // 06 81 74 65 90</t>
  </si>
  <si>
    <t>CLODIC</t>
  </si>
  <si>
    <t>PIERRE FRANCOISE</t>
  </si>
  <si>
    <t>16 avenue commune Paris</t>
  </si>
  <si>
    <t>a1379 asc 1456 /7ème étage</t>
  </si>
  <si>
    <t>07 78 26 72 07 // 01 46 81 44 86</t>
  </si>
  <si>
    <t xml:space="preserve">DECO </t>
  </si>
  <si>
    <t>10021/10022</t>
  </si>
  <si>
    <t xml:space="preserve">PARQUET CONTRE COLLE PEINTURE </t>
  </si>
  <si>
    <t>HARLAUT</t>
  </si>
  <si>
    <t>Christian</t>
  </si>
  <si>
    <t>9 rue Jean  Férrondé</t>
  </si>
  <si>
    <t xml:space="preserve">code 8172 a + inter /5 étage </t>
  </si>
  <si>
    <t>01 42 84 23 66 // 06 75 08 39 11</t>
  </si>
  <si>
    <t>MALDINI / CHARLY</t>
  </si>
  <si>
    <t>CONVERS</t>
  </si>
  <si>
    <t>4 rue Chereau</t>
  </si>
  <si>
    <t xml:space="preserve">int </t>
  </si>
  <si>
    <t>01 45 80 32 29</t>
  </si>
  <si>
    <t>VITRIF + REN SDB</t>
  </si>
  <si>
    <t>LAUNAIS</t>
  </si>
  <si>
    <t>Philippe</t>
  </si>
  <si>
    <t>6 bis avenue Mal de Lattre de Tassigny</t>
  </si>
  <si>
    <t>2ème code 81b26</t>
  </si>
  <si>
    <t>06 85 05 09 12 // 01 49 77 89 09</t>
  </si>
  <si>
    <t>RIVET / MASSON</t>
  </si>
  <si>
    <t>BAIE COULISSANTE</t>
  </si>
  <si>
    <t>RUELLAN</t>
  </si>
  <si>
    <t>Marie Charlotte</t>
  </si>
  <si>
    <t>70 rue Barrault</t>
  </si>
  <si>
    <t>2ème étage coe 269a</t>
  </si>
  <si>
    <t>01 45 81 54 28 // 06 88 23 14 25</t>
  </si>
  <si>
    <t>THIROUX</t>
  </si>
  <si>
    <t>15 rue Erard</t>
  </si>
  <si>
    <t>12ème étage code 4173a</t>
  </si>
  <si>
    <t xml:space="preserve">09 71 32 92 49 </t>
  </si>
  <si>
    <t>ChARLY</t>
  </si>
  <si>
    <t>TREUCHOT</t>
  </si>
  <si>
    <t>11 rue Carpeaux</t>
  </si>
  <si>
    <t>code 25a96 bat ports droite / 4 ème étage</t>
  </si>
  <si>
    <t xml:space="preserve">01 42 63 82 30 </t>
  </si>
  <si>
    <t>FENETRE+PORTE PVC</t>
  </si>
  <si>
    <t xml:space="preserve">4éme étage code 423a9 i,ter </t>
  </si>
  <si>
    <t>OUSSET</t>
  </si>
  <si>
    <t>40 rue bouret</t>
  </si>
  <si>
    <t xml:space="preserve">1er inter </t>
  </si>
  <si>
    <t>01 42 00 27 88</t>
  </si>
  <si>
    <t>DEZON</t>
  </si>
  <si>
    <t>15 rue de la petite Bapaume</t>
  </si>
  <si>
    <t>code 6813 // 5eme</t>
  </si>
  <si>
    <t>06 30 32 29 81 // 01 34 15 36 49</t>
  </si>
  <si>
    <t>MARION</t>
  </si>
  <si>
    <t>11 rue Franquet</t>
  </si>
  <si>
    <t>63b19 2ème</t>
  </si>
  <si>
    <t>06 83 28 39 68 // 01 45 33 32 91</t>
  </si>
  <si>
    <t>MATRULLO</t>
  </si>
  <si>
    <t>MICHEL / NADINE</t>
  </si>
  <si>
    <t xml:space="preserve">85 boulevard Brune </t>
  </si>
  <si>
    <t xml:space="preserve">ouvert / 2ème </t>
  </si>
  <si>
    <t>06 66 89 16 04 // 07 45 43 25 47</t>
  </si>
  <si>
    <t>MASSON / MORENO</t>
  </si>
  <si>
    <t>NISARD</t>
  </si>
  <si>
    <t>21 rue Rochechouart</t>
  </si>
  <si>
    <t>1er porte</t>
  </si>
  <si>
    <t>01 48 78 43 04</t>
  </si>
  <si>
    <t>COLLIN</t>
  </si>
  <si>
    <t>VIOLETTE</t>
  </si>
  <si>
    <t>14 boulevard de Vincennes</t>
  </si>
  <si>
    <t>inter / 2ème</t>
  </si>
  <si>
    <t>A REPRENDRE</t>
  </si>
  <si>
    <t xml:space="preserve">MASSON / RIVET </t>
  </si>
  <si>
    <t>SYNTHESE FEVRIER 2020</t>
  </si>
  <si>
    <t>CERNE</t>
  </si>
  <si>
    <t xml:space="preserve">01373 /8ème </t>
  </si>
  <si>
    <t xml:space="preserve">06 21 63 29 51 // 01 39 61 10 42 </t>
  </si>
  <si>
    <t>DEC DANS SALLE DE BAIN</t>
  </si>
  <si>
    <t>PAYET / MALDINI</t>
  </si>
  <si>
    <t>BUCILLAT</t>
  </si>
  <si>
    <t>20 rue de l'estapole</t>
  </si>
  <si>
    <t xml:space="preserve">code 2403 // étag 1 </t>
  </si>
  <si>
    <t>06 82 94 92 38 / 01 43 26 97 64</t>
  </si>
  <si>
    <t>DUTHEILLET</t>
  </si>
  <si>
    <t>Janine</t>
  </si>
  <si>
    <t xml:space="preserve">0b73//8ème </t>
  </si>
  <si>
    <t xml:space="preserve">01 39 61 54 01 </t>
  </si>
  <si>
    <t>RIVET /MALDINI</t>
  </si>
  <si>
    <t>10061+10171</t>
  </si>
  <si>
    <t>06 13 31 17 40 // 01 47 33 52 78</t>
  </si>
  <si>
    <t>RIVET / MALDINI</t>
  </si>
  <si>
    <t xml:space="preserve">BANNETTE </t>
  </si>
  <si>
    <t>PETEL</t>
  </si>
  <si>
    <t>14 rue du Petit Beaubourg</t>
  </si>
  <si>
    <t>rdc batiment droite</t>
  </si>
  <si>
    <t>SAINT MAUR</t>
  </si>
  <si>
    <t>01 48 85 61 84</t>
  </si>
  <si>
    <t xml:space="preserve">ROCHER </t>
  </si>
  <si>
    <t>Maurice</t>
  </si>
  <si>
    <t>1 rue Ariste Hemard</t>
  </si>
  <si>
    <t>inter // 3ème bat droite</t>
  </si>
  <si>
    <t>01 48 59 48 16</t>
  </si>
  <si>
    <t>7 rue de la Brasserie ST Roch</t>
  </si>
  <si>
    <t xml:space="preserve">4ème ode 3491a </t>
  </si>
  <si>
    <t>09 50 78 93 50</t>
  </si>
  <si>
    <t>code 42b15 /2ème étage</t>
  </si>
  <si>
    <t>01 45 48 39 71</t>
  </si>
  <si>
    <t>KIRENTZ</t>
  </si>
  <si>
    <t>25 rue de la Croix Nivert</t>
  </si>
  <si>
    <t>1er bat d cde 35b79</t>
  </si>
  <si>
    <t>01 40 65 90 77 // 06 83 86 19 43</t>
  </si>
  <si>
    <t>ROLL</t>
  </si>
  <si>
    <t>8 rue des Ecoles</t>
  </si>
  <si>
    <t xml:space="preserve">3étage / b5913 </t>
  </si>
  <si>
    <t>01 40 46 90 20 // 06 07 23 26 88/ 06 10 84 06 67</t>
  </si>
  <si>
    <t>BONNIFACE</t>
  </si>
  <si>
    <t>88 bis bd Port Royal</t>
  </si>
  <si>
    <t xml:space="preserve">code 1866 / 1er étage </t>
  </si>
  <si>
    <t>06 07 46 59 34</t>
  </si>
  <si>
    <t>DALLERY</t>
  </si>
  <si>
    <t>123 rue Houdan</t>
  </si>
  <si>
    <t xml:space="preserve">3eme code 3168 </t>
  </si>
  <si>
    <t>01 43 50 52 03 // 06 68 94 40 14</t>
  </si>
  <si>
    <t>BONAMI</t>
  </si>
  <si>
    <t>5 rue Vauquelin</t>
  </si>
  <si>
    <t xml:space="preserve">14a78 // bat a </t>
  </si>
  <si>
    <t>01 43 36 03 93 // 06 85 73 21 66</t>
  </si>
  <si>
    <t>DEBERRE / MORENO</t>
  </si>
  <si>
    <t>TOILE DE VERRE</t>
  </si>
  <si>
    <t>POUGET</t>
  </si>
  <si>
    <t>10 rue poincot</t>
  </si>
  <si>
    <t xml:space="preserve">code 1643 étage 4 </t>
  </si>
  <si>
    <t>01 42 18 12 60 // 06 63 14 29 46</t>
  </si>
  <si>
    <t>CHAMBRAULT</t>
  </si>
  <si>
    <t>3 allée de Malézieu</t>
  </si>
  <si>
    <t>4ème code inter</t>
  </si>
  <si>
    <t>01 43 50 11 25 // 06 38 21 17 19</t>
  </si>
  <si>
    <t>DEGAN</t>
  </si>
  <si>
    <t>1 avenue Clémence</t>
  </si>
  <si>
    <t>01 47 80 22 57</t>
  </si>
  <si>
    <t>pae</t>
  </si>
  <si>
    <t>plus valu dossier</t>
  </si>
  <si>
    <t>LALLIA</t>
  </si>
  <si>
    <t>14 rue Président Kennedy</t>
  </si>
  <si>
    <t>code 1943 + inter RDC</t>
  </si>
  <si>
    <t>01 43 71 81 50 // 06 80 91 02 85</t>
  </si>
  <si>
    <t>SDB plus value</t>
  </si>
  <si>
    <t xml:space="preserve">FATSA </t>
  </si>
  <si>
    <t>RAHMANI</t>
  </si>
  <si>
    <t>DOSS SAM</t>
  </si>
  <si>
    <t>35 avenue Carnot</t>
  </si>
  <si>
    <t>SAMIR</t>
  </si>
  <si>
    <t>SYNTHESE MARS 2020</t>
  </si>
  <si>
    <t>RACHID</t>
  </si>
  <si>
    <t>HOUAS</t>
  </si>
  <si>
    <t>59 boulevard Jean Jaures</t>
  </si>
  <si>
    <t>VOLETS ROULANTS ALU</t>
  </si>
  <si>
    <t>DISTINGUIN</t>
  </si>
  <si>
    <t>4 rue de Rivoli</t>
  </si>
  <si>
    <t>code 295b étage 5</t>
  </si>
  <si>
    <t>06 81 64 62 60 //  01 48 87 74 30</t>
  </si>
  <si>
    <t>DUQuESNE</t>
  </si>
  <si>
    <t>MALDINI / MASSON</t>
  </si>
  <si>
    <t>POIRIER</t>
  </si>
  <si>
    <t>HUBERT</t>
  </si>
  <si>
    <t>109 rue France</t>
  </si>
  <si>
    <t>71a06</t>
  </si>
  <si>
    <t>07 83 21 08 78</t>
  </si>
  <si>
    <t>DOUCHETTE DE WC</t>
  </si>
  <si>
    <t>ANTOINE</t>
  </si>
  <si>
    <t>164 rue de Lourmel</t>
  </si>
  <si>
    <t>code 54a07 x2 /1 étage</t>
  </si>
  <si>
    <t>06 73 67 11 31</t>
  </si>
  <si>
    <t>PEINTURE SDB CUISINE</t>
  </si>
  <si>
    <t>BOURDY</t>
  </si>
  <si>
    <t>CLOTILDE</t>
  </si>
  <si>
    <t>61 rue Philippe Auguste</t>
  </si>
  <si>
    <t>6ème étage code 49a23</t>
  </si>
  <si>
    <t>01 43 71 98 64</t>
  </si>
  <si>
    <t>1 FFENETRE 2 VANTAUX PVC</t>
  </si>
  <si>
    <t>19 rue Teodore DECK</t>
  </si>
  <si>
    <t>PEINTURE + PORTE VERRIERE</t>
  </si>
  <si>
    <t xml:space="preserve">DONNAT </t>
  </si>
  <si>
    <t>CORINNE</t>
  </si>
  <si>
    <t>15 rue Gazan</t>
  </si>
  <si>
    <t>5ème étage code 1789a</t>
  </si>
  <si>
    <t>01 53 62 97 34 // 06 81 60 56 84</t>
  </si>
  <si>
    <t>1 VR ROULANT EN BOIS</t>
  </si>
  <si>
    <t>MORLIERE</t>
  </si>
  <si>
    <t>98 rue de la Tour</t>
  </si>
  <si>
    <t>5ème étage code 3b597</t>
  </si>
  <si>
    <t>06 31 49 31 76 // 01 45 04 77 18</t>
  </si>
  <si>
    <t>DEC RENO</t>
  </si>
  <si>
    <t xml:space="preserve"> FENETRES PVC</t>
  </si>
  <si>
    <t>evier cuisine</t>
  </si>
  <si>
    <t>JOLIBOIS</t>
  </si>
  <si>
    <t>18 allée Pierre Marin</t>
  </si>
  <si>
    <t>1er étage code 000+ inter</t>
  </si>
  <si>
    <t>VIGNEUX SUR SEINE</t>
  </si>
  <si>
    <t>01 70 58 12 68</t>
  </si>
  <si>
    <t>CABINE DE DOUCHE</t>
  </si>
  <si>
    <t>NOEL</t>
  </si>
  <si>
    <t>35 rue le Marois</t>
  </si>
  <si>
    <t>4 étage bat 2</t>
  </si>
  <si>
    <t xml:space="preserve"> 06 26 78 33 11 // 01 40 71 92 88</t>
  </si>
  <si>
    <t>robinet</t>
  </si>
  <si>
    <t>TAPISSERIE</t>
  </si>
  <si>
    <t>STORE BANN</t>
  </si>
  <si>
    <t>GESLIN</t>
  </si>
  <si>
    <t>bat a / 2 étage porte gauche</t>
  </si>
  <si>
    <t>01 39 69 26 01 // 06 89 86 67 56</t>
  </si>
  <si>
    <t>PEINTURE WC</t>
  </si>
  <si>
    <t>MAIA</t>
  </si>
  <si>
    <t>16 rue Fagon</t>
  </si>
  <si>
    <t>1 ETAGE</t>
  </si>
  <si>
    <t>01 45 84 10 79 // 06 75 28 87 32</t>
  </si>
  <si>
    <t>1 étage interphone</t>
  </si>
  <si>
    <t>06 75 28 87 32 // 01 45 84 10 79</t>
  </si>
  <si>
    <t>PIAT</t>
  </si>
  <si>
    <t>59 avenue d'Argenteuil</t>
  </si>
  <si>
    <t>code 236458 / /2eme étage</t>
  </si>
  <si>
    <t>01 40 86 37 16</t>
  </si>
  <si>
    <t>MOTORISATION VR</t>
  </si>
  <si>
    <t>DAIRE</t>
  </si>
  <si>
    <t>12 rue René Salle</t>
  </si>
  <si>
    <t>6ème inter bat 4 à  droite</t>
  </si>
  <si>
    <t>06 30 93 49 08 // 01 64 29 20 03</t>
  </si>
  <si>
    <t>11 rue du Lieutenant Heitz</t>
  </si>
  <si>
    <t>01 43 28 53 93 // 07 68 92 71 90</t>
  </si>
  <si>
    <t xml:space="preserve">2 vr </t>
  </si>
  <si>
    <t>SEURRE</t>
  </si>
  <si>
    <t>19 rue de Dantzig</t>
  </si>
  <si>
    <t>2eme étage</t>
  </si>
  <si>
    <t>01 73 71 51 17 // 06 34 69 37 52</t>
  </si>
  <si>
    <t>CHARLY /  RIVET</t>
  </si>
  <si>
    <t>RENOVATION PEINTURE</t>
  </si>
  <si>
    <t>BUHLER</t>
  </si>
  <si>
    <t>FABIEN</t>
  </si>
  <si>
    <t>15 avenue Simon Bolivar</t>
  </si>
  <si>
    <t>CODE 21A67 /2467/2005 //4 EME ETAGE</t>
  </si>
  <si>
    <t>01 53 72 98 40 // 06 24 58 46 56</t>
  </si>
  <si>
    <t>IMBERT</t>
  </si>
  <si>
    <t>22 avenue Rueille</t>
  </si>
  <si>
    <t>code 1638 b /2 ème étage</t>
  </si>
  <si>
    <t>01 45 88 38 41 // 06 68 11 08 55</t>
  </si>
  <si>
    <t>JOUNIAUX</t>
  </si>
  <si>
    <t>53 Avenue Gambetta</t>
  </si>
  <si>
    <t>01 46 63 71 17 // 06 28 42 28 00</t>
  </si>
  <si>
    <t>LAMICHE</t>
  </si>
  <si>
    <t>115 rue Houdan</t>
  </si>
  <si>
    <t>4ème inter</t>
  </si>
  <si>
    <t>01 43 50 00 84</t>
  </si>
  <si>
    <t>DEBERRE / RIVET</t>
  </si>
  <si>
    <t>douche à l'italienne</t>
  </si>
  <si>
    <t>DEMAR</t>
  </si>
  <si>
    <t>99 rue de Brancion</t>
  </si>
  <si>
    <t>4ème code 39a17</t>
  </si>
  <si>
    <t>06 07 04 02 41 / 01 45 33 91 97</t>
  </si>
  <si>
    <t>PORTE FENETRE PVC</t>
  </si>
  <si>
    <t>LOGASSI</t>
  </si>
  <si>
    <t>1 place Hermitage</t>
  </si>
  <si>
    <t>int code 1060 a /étage 2</t>
  </si>
  <si>
    <t>01 48 21 99 84 // 06 16 76 30 40</t>
  </si>
  <si>
    <t>DEBERRE / RIVET / MASSON</t>
  </si>
  <si>
    <t>CHAMBOST</t>
  </si>
  <si>
    <t>58 rue de la Boestie</t>
  </si>
  <si>
    <t xml:space="preserve">01 45 63 45 72 // </t>
  </si>
  <si>
    <t>FENETR  PVC</t>
  </si>
  <si>
    <t>peinture couloir</t>
  </si>
  <si>
    <t>UUDS</t>
  </si>
  <si>
    <t>12 rue Meunier</t>
  </si>
  <si>
    <t>ROISSY</t>
  </si>
  <si>
    <t>06 10 99 74 32</t>
  </si>
  <si>
    <t xml:space="preserve">LEFEVRE </t>
  </si>
  <si>
    <t>30 rue du Plateau</t>
  </si>
  <si>
    <t>01 82 10 37 87</t>
  </si>
  <si>
    <t>SYNTHESE MAI 2020</t>
  </si>
  <si>
    <t>ROUX</t>
  </si>
  <si>
    <t>27 avenue d'Italie</t>
  </si>
  <si>
    <t>06 17 20 65 20 // 01 45 86 79 43</t>
  </si>
  <si>
    <t>WC PMR + PEINTURE</t>
  </si>
  <si>
    <t>LACROUTS</t>
  </si>
  <si>
    <t>42 rue de la Quintinie</t>
  </si>
  <si>
    <t xml:space="preserve">1er étage </t>
  </si>
  <si>
    <t>01 45 33 99 08 // 06 82 49 73 76</t>
  </si>
  <si>
    <t>LAVAYSSIERE</t>
  </si>
  <si>
    <t>FABIENNE</t>
  </si>
  <si>
    <t>53 B route Reine</t>
  </si>
  <si>
    <t>code 9812a / 6ème bat a</t>
  </si>
  <si>
    <t>01 48 25 35 55</t>
  </si>
  <si>
    <t>DECO PEINTURE + PAPIER PEINT</t>
  </si>
  <si>
    <t>GREGORY</t>
  </si>
  <si>
    <t>19 rue de la Croix Nivert</t>
  </si>
  <si>
    <t>06 83  66 24 29</t>
  </si>
  <si>
    <t>BAIE + VR</t>
  </si>
  <si>
    <t>BRISSAUD</t>
  </si>
  <si>
    <t>REMI</t>
  </si>
  <si>
    <t>19 rue de Stalingrad</t>
  </si>
  <si>
    <t>07 61 61 08 03</t>
  </si>
  <si>
    <t>1 FENETRE+1 STORE</t>
  </si>
  <si>
    <t>CHARLE</t>
  </si>
  <si>
    <t>10 allée Berlioz</t>
  </si>
  <si>
    <t>4ème étage 2 fois à droite</t>
  </si>
  <si>
    <t>01 47 26 85 45</t>
  </si>
  <si>
    <t>IONESCU</t>
  </si>
  <si>
    <t>EUGENIA</t>
  </si>
  <si>
    <t>29 résidence l'orée de Marly</t>
  </si>
  <si>
    <t xml:space="preserve">1ER </t>
  </si>
  <si>
    <t>09 50 45 21 44 // 06 95 09 00 18</t>
  </si>
  <si>
    <t>peinture wc</t>
  </si>
  <si>
    <t>COLLAR</t>
  </si>
  <si>
    <t>MIREILLE - AIME</t>
  </si>
  <si>
    <t>27  rue Bezout</t>
  </si>
  <si>
    <t>7462b</t>
  </si>
  <si>
    <t>01 43 27 53 55</t>
  </si>
  <si>
    <t>GUICHARD</t>
  </si>
  <si>
    <t>code a9382</t>
  </si>
  <si>
    <t>01 43 76 10 81</t>
  </si>
  <si>
    <t>CHAMPEAU</t>
  </si>
  <si>
    <t>RENEE-JEAN</t>
  </si>
  <si>
    <t>14 rue des Bleuets</t>
  </si>
  <si>
    <t xml:space="preserve">3 étage </t>
  </si>
  <si>
    <t>BURES SUR YVETTE</t>
  </si>
  <si>
    <t>01 69 07 20 69</t>
  </si>
  <si>
    <t>LEGAULT</t>
  </si>
  <si>
    <t>26 rue de Savigny</t>
  </si>
  <si>
    <t>MORSANG SUR ORGE</t>
  </si>
  <si>
    <t>MALET</t>
  </si>
  <si>
    <t>JULIETTE</t>
  </si>
  <si>
    <t>3 B rue Général Leclerc</t>
  </si>
  <si>
    <t>int</t>
  </si>
  <si>
    <t>montgeron</t>
  </si>
  <si>
    <t>01 69 40 99 09 // 06 80 05 56 75</t>
  </si>
  <si>
    <t>DOUCHE + BIDET</t>
  </si>
  <si>
    <t>OUELLETTE</t>
  </si>
  <si>
    <t>10073+10031+10044</t>
  </si>
  <si>
    <t>76 rue de la Jarry</t>
  </si>
  <si>
    <t>code 6587b</t>
  </si>
  <si>
    <t>01 43 74 30 15 / 06 17 39 33 61</t>
  </si>
  <si>
    <t>RENOVATION DE LA CUISINE</t>
  </si>
  <si>
    <t>BEKIERMAN</t>
  </si>
  <si>
    <t>CHARLES</t>
  </si>
  <si>
    <t>15 rue Durantin</t>
  </si>
  <si>
    <t>01 42 64 53 73 // 07 55 16 75 08</t>
  </si>
  <si>
    <t>CORNUAULT</t>
  </si>
  <si>
    <t>22 BD KIELERMANN</t>
  </si>
  <si>
    <t xml:space="preserve">25 INT </t>
  </si>
  <si>
    <t>01 53 80 21 29 // 06 18 18 19 46</t>
  </si>
  <si>
    <t>DARNAUD</t>
  </si>
  <si>
    <t>23 rue Mirabeau</t>
  </si>
  <si>
    <t>2ème code 94a23</t>
  </si>
  <si>
    <t>01 48 08 56 19</t>
  </si>
  <si>
    <t>RIVET /MORENO</t>
  </si>
  <si>
    <t>DE MONTPREVILLE</t>
  </si>
  <si>
    <t>4173a</t>
  </si>
  <si>
    <t>01 43 44 14 94 // 01 44 76 01</t>
  </si>
  <si>
    <t>remise en conformité</t>
  </si>
  <si>
    <t>PEINTURE TERRASSE</t>
  </si>
  <si>
    <t>LACOSTE</t>
  </si>
  <si>
    <t>12 rue Ernest Renan</t>
  </si>
  <si>
    <t xml:space="preserve">1er </t>
  </si>
  <si>
    <t xml:space="preserve">MEUDON </t>
  </si>
  <si>
    <t>01 45 34 45 10</t>
  </si>
  <si>
    <t>REFECTION DU PLAFOND</t>
  </si>
  <si>
    <t>MALGOUYRES</t>
  </si>
  <si>
    <t>871A15</t>
  </si>
  <si>
    <t>91 avenue Félix Faure</t>
  </si>
  <si>
    <t>5ème à droite</t>
  </si>
  <si>
    <t>06 36 67 92 98</t>
  </si>
  <si>
    <t>116 rue Jean Pierre Timbaud</t>
  </si>
  <si>
    <t>peinture</t>
  </si>
  <si>
    <t>BOURDERY</t>
  </si>
  <si>
    <t>34 avenue de Strasbourg</t>
  </si>
  <si>
    <t>01 43 28 85 57 // 06 30 82 27 24</t>
  </si>
  <si>
    <t>14 BIS RUE CAMBRAI</t>
  </si>
  <si>
    <t>06 65 49 05 25</t>
  </si>
  <si>
    <t xml:space="preserve">3 VOLETS ROULANTS </t>
  </si>
  <si>
    <t>IVANOV</t>
  </si>
  <si>
    <t>25 rue du Terrage</t>
  </si>
  <si>
    <t>code a b981a / a 32b56</t>
  </si>
  <si>
    <t>01 70 44 98 69</t>
  </si>
  <si>
    <t>BOURRET</t>
  </si>
  <si>
    <t>170 cours d'Aquitaine</t>
  </si>
  <si>
    <t>01 46 08 19 87</t>
  </si>
  <si>
    <t>DEBERE / PAYET</t>
  </si>
  <si>
    <t>douche itaalienne pmr</t>
  </si>
  <si>
    <t>COTTET</t>
  </si>
  <si>
    <t>8 rue Gambetta</t>
  </si>
  <si>
    <t>6ème inter droite</t>
  </si>
  <si>
    <t>06 35 90 74 26 // 01 47 33 15 31</t>
  </si>
  <si>
    <t>7ème</t>
  </si>
  <si>
    <t>06 06 56 54 54</t>
  </si>
  <si>
    <t>GENESTAL</t>
  </si>
  <si>
    <t>162 avenue d'Italie</t>
  </si>
  <si>
    <t>code 84a05 / 2 eme étage</t>
  </si>
  <si>
    <t>09 79 67 11 54 // 06 71 29 57 98</t>
  </si>
  <si>
    <t>1 VOLET ROULANT</t>
  </si>
  <si>
    <t>CABLAGE</t>
  </si>
  <si>
    <t>OMBROUCK</t>
  </si>
  <si>
    <t xml:space="preserve">PIERRE ANNE </t>
  </si>
  <si>
    <t>74 rue de la Colonnie</t>
  </si>
  <si>
    <t>a1593</t>
  </si>
  <si>
    <t>01 45 88 29 35 // 06 77 71 83 97</t>
  </si>
  <si>
    <t xml:space="preserve">FLORENCE </t>
  </si>
  <si>
    <t>27 rue Ballu</t>
  </si>
  <si>
    <t>06 70 90 50 28 // 09 51 31 11 39</t>
  </si>
  <si>
    <t>FENETRE PORTE FENETRE</t>
  </si>
  <si>
    <t>MORENO / DEBERRE</t>
  </si>
  <si>
    <t>JUBIER</t>
  </si>
  <si>
    <t>49 rue de Chatenay</t>
  </si>
  <si>
    <t>code inter</t>
  </si>
  <si>
    <t>01 42 37 68 14</t>
  </si>
  <si>
    <t>REMISE EN CONF +STORE</t>
  </si>
  <si>
    <t>COULONDRE</t>
  </si>
  <si>
    <t>VIOLAINE</t>
  </si>
  <si>
    <t>6 rue de l'essai</t>
  </si>
  <si>
    <t>3156 bat a / 6étage</t>
  </si>
  <si>
    <t>01 45 35 16 34 // 06 74 10 18 96</t>
  </si>
  <si>
    <t>PLOMBERIE+ FENETRE</t>
  </si>
  <si>
    <t>HABICHER</t>
  </si>
  <si>
    <t>MARGHERITE</t>
  </si>
  <si>
    <t>60 rue de Bauricourt</t>
  </si>
  <si>
    <t>4eme inter</t>
  </si>
  <si>
    <t>01 88 87 33 95</t>
  </si>
  <si>
    <t>RIVET / MORENO</t>
  </si>
  <si>
    <t xml:space="preserve">DECORATION </t>
  </si>
  <si>
    <t>KAKTZ</t>
  </si>
  <si>
    <t>PAULINE</t>
  </si>
  <si>
    <t>873A15</t>
  </si>
  <si>
    <t>9 rue Falguiere</t>
  </si>
  <si>
    <t>bat a /2ème gauche</t>
  </si>
  <si>
    <t>04 95 20 01 20 // 01 48 42 11 70</t>
  </si>
  <si>
    <t>2 VOLETS BOIS</t>
  </si>
  <si>
    <t>21 BIS RUE JEAN LECLAIRE</t>
  </si>
  <si>
    <t>65A3</t>
  </si>
  <si>
    <t>01 42 29 28 15</t>
  </si>
  <si>
    <t>43 rue des Charmettes</t>
  </si>
  <si>
    <t>clamart</t>
  </si>
  <si>
    <t>06 81 90 06 24 / 01 46 31 90 83</t>
  </si>
  <si>
    <t>salle de bain securisee</t>
  </si>
  <si>
    <t>CUISINE/ machine à laver</t>
  </si>
  <si>
    <t>PLUS VALUE DOSSIER</t>
  </si>
  <si>
    <t>ESCALIER</t>
  </si>
  <si>
    <t>MOQUETTE IVOIRE</t>
  </si>
  <si>
    <t>DUPRAZ</t>
  </si>
  <si>
    <t>19 rue Frederic Clavel</t>
  </si>
  <si>
    <t>3étage code inter</t>
  </si>
  <si>
    <t>SURESNES</t>
  </si>
  <si>
    <t>01 47 72 54 42</t>
  </si>
  <si>
    <t>PAYET  / RIVET</t>
  </si>
  <si>
    <t>PORTE FENETRE ALU</t>
  </si>
  <si>
    <t>JANY</t>
  </si>
  <si>
    <t>3 rue de la Roche</t>
  </si>
  <si>
    <t>RUEIL MALMAISON</t>
  </si>
  <si>
    <t>01 47 32 07 96 // 06 28 37 69 42</t>
  </si>
  <si>
    <t>TABL + PARQUET</t>
  </si>
  <si>
    <t>SYNTHESE JUIN 2020</t>
  </si>
  <si>
    <t>SALLE DE BAIN / CUISINE</t>
  </si>
  <si>
    <t>PLUS VALUE DOSSIER * FENETRE</t>
  </si>
  <si>
    <t>MASSON / NATHAN</t>
  </si>
  <si>
    <t>SECHE SERVIETTE</t>
  </si>
  <si>
    <t>BANNETE PROJECTION+PERSIENNE</t>
  </si>
  <si>
    <t>CUISINE PMR</t>
  </si>
  <si>
    <t>MOREAU</t>
  </si>
  <si>
    <t>871A17</t>
  </si>
  <si>
    <t>47 avenue de st Ouen</t>
  </si>
  <si>
    <t>3 code 2510a</t>
  </si>
  <si>
    <t>06 24 86 16 68</t>
  </si>
  <si>
    <t xml:space="preserve">PEINTURE //  </t>
  </si>
  <si>
    <t>PLUS VALUE DOSSIER 1025</t>
  </si>
  <si>
    <t>CHERRIER</t>
  </si>
  <si>
    <t>bat 1 /5 ème étage</t>
  </si>
  <si>
    <t>01 45 25 55 45</t>
  </si>
  <si>
    <t>FARGETTE</t>
  </si>
  <si>
    <t>ANNA</t>
  </si>
  <si>
    <t>23 rue Lappe</t>
  </si>
  <si>
    <t>1 er</t>
  </si>
  <si>
    <t>01 49 28 08 90 // 06 61 24 95 07</t>
  </si>
  <si>
    <t>HAUTE CŒUR BABIN</t>
  </si>
  <si>
    <t>bat c code 5781 /3 ème étage</t>
  </si>
  <si>
    <t>01 53 62 08 92 // 06 14 89 15 40</t>
  </si>
  <si>
    <t>PECOSTE</t>
  </si>
  <si>
    <t xml:space="preserve">5 eme </t>
  </si>
  <si>
    <t>01 46 72 88 41 // 06 46 55 91 37</t>
  </si>
  <si>
    <t>RAVIER</t>
  </si>
  <si>
    <t>BORIS</t>
  </si>
  <si>
    <t>3 rue Reculette</t>
  </si>
  <si>
    <t>3 etage 2642 inter</t>
  </si>
  <si>
    <t>02 47 07 49 95 // 06 14 80 02 88</t>
  </si>
  <si>
    <t>1 FENETRE COULISSANTE</t>
  </si>
  <si>
    <t>PEINTURE CHAMBRE CUISINE</t>
  </si>
  <si>
    <t>fenetre pvc</t>
  </si>
  <si>
    <t>PERREY</t>
  </si>
  <si>
    <t>83 bis boulevard Richard Lenoir</t>
  </si>
  <si>
    <t>2 étage code b075</t>
  </si>
  <si>
    <t>01 48 06 24 80</t>
  </si>
  <si>
    <t>1VR</t>
  </si>
  <si>
    <t>refection peinture</t>
  </si>
  <si>
    <t>code 15a02 //bat a 1étage porte gauche CODE 34B67</t>
  </si>
  <si>
    <t>PEINTURE RENO CUISINE</t>
  </si>
  <si>
    <t>LANFRANCHI</t>
  </si>
  <si>
    <t>73 avenue philippe Auguste</t>
  </si>
  <si>
    <t>01 43712242/06 95 90 96 35</t>
  </si>
  <si>
    <t>ELEC CUISINE</t>
  </si>
  <si>
    <t>BOURDIN</t>
  </si>
  <si>
    <t>LAETITIA</t>
  </si>
  <si>
    <t>47 rue d'Alleray</t>
  </si>
  <si>
    <t>7eme</t>
  </si>
  <si>
    <t>01 42 50 74 66 // 06 11 69 61 71</t>
  </si>
  <si>
    <t>SYNTHESE JUILLET 2020</t>
  </si>
  <si>
    <t>VOLETS ELEC ALU</t>
  </si>
  <si>
    <t>VERNA</t>
  </si>
  <si>
    <t>GILBERTE</t>
  </si>
  <si>
    <t>1 allée Ile de France</t>
  </si>
  <si>
    <t>06 41 90 06 43 / 01 39 59 99 56</t>
  </si>
  <si>
    <t>PEINTURE CHAMBRE</t>
  </si>
  <si>
    <t>MESTRALLET</t>
  </si>
  <si>
    <t>3 rue Thiroux d'arconville</t>
  </si>
  <si>
    <t>b2</t>
  </si>
  <si>
    <t>01 69 48 30 10</t>
  </si>
  <si>
    <t>RIVET / DEBERRE</t>
  </si>
  <si>
    <t>1 VR ALU</t>
  </si>
  <si>
    <t>THANH</t>
  </si>
  <si>
    <t>TRINH</t>
  </si>
  <si>
    <t>871AA15</t>
  </si>
  <si>
    <t>61 avenue de lutterbach</t>
  </si>
  <si>
    <t>MULHOUSE</t>
  </si>
  <si>
    <t>06 22 60 47 77</t>
  </si>
  <si>
    <t>AMENAGEMENT DES COMBLES</t>
  </si>
  <si>
    <t>SYNTHESE AOUT 2020</t>
  </si>
  <si>
    <t>DEDIEU</t>
  </si>
  <si>
    <t>ANNE LAURE</t>
  </si>
  <si>
    <t>DEVIS</t>
  </si>
  <si>
    <t>156 cours d'Acquitaine</t>
  </si>
  <si>
    <t>09 72 92 44 82 // 06 64 63 96 77</t>
  </si>
  <si>
    <t>2 VR</t>
  </si>
  <si>
    <t>01 46 71 71 22 / 06 51 96 09 33</t>
  </si>
  <si>
    <t xml:space="preserve">peinture TOILE DE VERRE/PARquet </t>
  </si>
  <si>
    <t>PICHET</t>
  </si>
  <si>
    <t>15 résidence Beau Site</t>
  </si>
  <si>
    <t>LAGNY SUR MARNE</t>
  </si>
  <si>
    <t>01 60 07 19 90 // 07 77 34 72 76</t>
  </si>
  <si>
    <t>MALAPRADE</t>
  </si>
  <si>
    <t>10 rue des Lyonnais</t>
  </si>
  <si>
    <t>0 43 25 44 06 / 1 43 25 44 06</t>
  </si>
  <si>
    <t>plus value</t>
  </si>
  <si>
    <t>ROYER</t>
  </si>
  <si>
    <t xml:space="preserve">98 bd Rosbespierre </t>
  </si>
  <si>
    <t>1 code 2519</t>
  </si>
  <si>
    <t>01 39 22 10 40 // 06 01 28 05 67</t>
  </si>
  <si>
    <t>MALDINI / RIVET</t>
  </si>
  <si>
    <t>BONNET</t>
  </si>
  <si>
    <t>27 rue Louise agae crette</t>
  </si>
  <si>
    <t>Vitry sur seine</t>
  </si>
  <si>
    <t>01 46 81 51 48</t>
  </si>
  <si>
    <t>DE SEVRES</t>
  </si>
  <si>
    <t xml:space="preserve">105 rue Leblanc </t>
  </si>
  <si>
    <t>12 étage esc1</t>
  </si>
  <si>
    <t>01 45 58 46 83</t>
  </si>
  <si>
    <t xml:space="preserve">1VR </t>
  </si>
  <si>
    <t>11 rue des Lyonnais</t>
  </si>
  <si>
    <t>01 43 25 44 06 / 1 43 25 44 06</t>
  </si>
  <si>
    <t>COGNARD</t>
  </si>
  <si>
    <t>56 rue Beregovoy</t>
  </si>
  <si>
    <t>0615618296/01 47 39 87 66</t>
  </si>
  <si>
    <t>DOUCHE A L ITALIENNE + CARRELAGE+FENETRE</t>
  </si>
  <si>
    <t xml:space="preserve">JOSEPH </t>
  </si>
  <si>
    <t>DE30</t>
  </si>
  <si>
    <t>6 rue Lamartine</t>
  </si>
  <si>
    <t>06 73 00 31 58</t>
  </si>
  <si>
    <t>REN INTERIEURE</t>
  </si>
  <si>
    <t>COUPRY</t>
  </si>
  <si>
    <t>1987A14</t>
  </si>
  <si>
    <t>18/20 bld Edgar Quinet</t>
  </si>
  <si>
    <t>code 6825 bat a /9 ème étage</t>
  </si>
  <si>
    <t>01 43 21 44 86</t>
  </si>
  <si>
    <t>REMISE EN  CONFORMITE</t>
  </si>
  <si>
    <t>BARABANT</t>
  </si>
  <si>
    <t>47 rue des Saules</t>
  </si>
  <si>
    <t>étge cour à a7515</t>
  </si>
  <si>
    <t>01 42 54 20 14</t>
  </si>
  <si>
    <t>PAYET / RIVET</t>
  </si>
  <si>
    <t>refonte</t>
  </si>
  <si>
    <t>PRAT</t>
  </si>
  <si>
    <t>MARIE ANGE</t>
  </si>
  <si>
    <t>100 rue  Croix Nivert</t>
  </si>
  <si>
    <t>3ème étagecode 74a36</t>
  </si>
  <si>
    <t>01 77 18 93 09 // 06 16 65 65 10</t>
  </si>
  <si>
    <t>elec</t>
  </si>
  <si>
    <t>FABRE</t>
  </si>
  <si>
    <t>167 avenue Jean Jaures</t>
  </si>
  <si>
    <t>b0167 étage 50</t>
  </si>
  <si>
    <t>01 46 44 15 25 // 06 43 09 00 54</t>
  </si>
  <si>
    <t>2 VR ELECTRIQUES  ALU</t>
  </si>
  <si>
    <t>LEFEBVRE</t>
  </si>
  <si>
    <t>LEILA</t>
  </si>
  <si>
    <t>3 rue Marcel Dubois</t>
  </si>
  <si>
    <t xml:space="preserve">rdc inter </t>
  </si>
  <si>
    <t>01 43 07 39 02</t>
  </si>
  <si>
    <t>NATHAN / LEILA</t>
  </si>
  <si>
    <t>PEINTURE TOLLENS</t>
  </si>
  <si>
    <t>PENNELLE</t>
  </si>
  <si>
    <t>RENAUD</t>
  </si>
  <si>
    <t>52 rue Palonceau</t>
  </si>
  <si>
    <t>78b36 / 1er</t>
  </si>
  <si>
    <t xml:space="preserve">06 98 15 89 88 </t>
  </si>
  <si>
    <t>RENOVATION DES WC</t>
  </si>
  <si>
    <t>GUERIN</t>
  </si>
  <si>
    <t>26 avenue de St Germain</t>
  </si>
  <si>
    <t>3g inter</t>
  </si>
  <si>
    <t>01 39 16 87 96 // 06 82 83 44 75</t>
  </si>
  <si>
    <t>LOEVEN / DE MALAFOSSE</t>
  </si>
  <si>
    <t>196 avenue Jean L'Olive</t>
  </si>
  <si>
    <t>pantin</t>
  </si>
  <si>
    <t>01 48 58 90 36 / 06 89 81 72 63</t>
  </si>
  <si>
    <t>HIBOS</t>
  </si>
  <si>
    <t>FLORIAN</t>
  </si>
  <si>
    <t>SCI LVMH*18 rue des Volontaires</t>
  </si>
  <si>
    <t>06 73 38 52 77</t>
  </si>
  <si>
    <t>KELLER</t>
  </si>
  <si>
    <t>René</t>
  </si>
  <si>
    <t>THIBAULT</t>
  </si>
  <si>
    <t>88 boulevard Bonne Nouvelle</t>
  </si>
  <si>
    <t>5048 droite esc a</t>
  </si>
  <si>
    <t>01 48 24 52 67 // 06 78 34 04 81</t>
  </si>
  <si>
    <t>QUESNE</t>
  </si>
  <si>
    <t xml:space="preserve">6ème int </t>
  </si>
  <si>
    <t>01 46 78 65 67</t>
  </si>
  <si>
    <t>871A16</t>
  </si>
  <si>
    <t>285 rue Vaugirard</t>
  </si>
  <si>
    <t>7 73 38 52 77</t>
  </si>
  <si>
    <t>BARBOUTH</t>
  </si>
  <si>
    <t>35 rue Vauvenargues</t>
  </si>
  <si>
    <t>étage 1 code 3563</t>
  </si>
  <si>
    <t>01 42 26 45 60 // 06 81 08 37 38</t>
  </si>
  <si>
    <t>CHARLY / MALDINI</t>
  </si>
  <si>
    <t>BONJOUR</t>
  </si>
  <si>
    <t>71 rue Louise Michelle</t>
  </si>
  <si>
    <t>3946 - 1er étage bat a</t>
  </si>
  <si>
    <t>06 33 17 06 91</t>
  </si>
  <si>
    <t>SALLE DE BAIN SECURISEE</t>
  </si>
  <si>
    <t>1 fenetre 1vr</t>
  </si>
  <si>
    <t>Viviane</t>
  </si>
  <si>
    <t>BATA A7410</t>
  </si>
  <si>
    <t>01 46 70 30 43 / 06 31 21 64 66</t>
  </si>
  <si>
    <t>PEINTURE / UNE PRISE DE SALON</t>
  </si>
  <si>
    <t>DARCY</t>
  </si>
  <si>
    <t>KEVIN</t>
  </si>
  <si>
    <t>163 avenue Victor HUGO</t>
  </si>
  <si>
    <t>01 40 68 06 22</t>
  </si>
  <si>
    <t>PAYET / THIBAULT</t>
  </si>
  <si>
    <t>MORGE</t>
  </si>
  <si>
    <t>GISELLE</t>
  </si>
  <si>
    <t xml:space="preserve"> 84 rue Pelleport</t>
  </si>
  <si>
    <t>5 étage  / code 97a52</t>
  </si>
  <si>
    <t>01 40 31 78 08</t>
  </si>
  <si>
    <t>PENASSE</t>
  </si>
  <si>
    <t>103 rue Didot</t>
  </si>
  <si>
    <t>3ème gauche 7v18</t>
  </si>
  <si>
    <t>01 45 41 06 39</t>
  </si>
  <si>
    <t>CIRY</t>
  </si>
  <si>
    <t>27 rue Gay Lussac</t>
  </si>
  <si>
    <t>01 42 72 60 08 // 06 60 47 25 40</t>
  </si>
  <si>
    <t>MASSON / THIBAULT TE</t>
  </si>
  <si>
    <t>FENETRE CUISINE</t>
  </si>
  <si>
    <t>BOINET</t>
  </si>
  <si>
    <t>39 boulevard Charonne</t>
  </si>
  <si>
    <t>4ème interphone</t>
  </si>
  <si>
    <t xml:space="preserve">01 43 70 44 70 </t>
  </si>
  <si>
    <t>MONTAUDY</t>
  </si>
  <si>
    <t>14 rue Chappe</t>
  </si>
  <si>
    <t>4ème étage code 83b57</t>
  </si>
  <si>
    <t>06 36 32 84 05 // 09 84 25 54 14</t>
  </si>
  <si>
    <t>JALOUSIE PVC+FENETRES  PVC</t>
  </si>
  <si>
    <t>FERRER</t>
  </si>
  <si>
    <t>Rene</t>
  </si>
  <si>
    <t>7 rue Sarette</t>
  </si>
  <si>
    <t>code 1962 étage 6</t>
  </si>
  <si>
    <t>01 43 22 89 66 // 06 24 54 69 27</t>
  </si>
  <si>
    <t>JOBKES</t>
  </si>
  <si>
    <t>103 avenue Philippe Auguste</t>
  </si>
  <si>
    <t>2879A + B 36946</t>
  </si>
  <si>
    <t>01 43 71 51 44 // 06 82 46 03 92</t>
  </si>
  <si>
    <t>MALDINI / TIBAULT TE</t>
  </si>
  <si>
    <t>11 rue du Pressoir</t>
  </si>
  <si>
    <t>code 2738 /4eme</t>
  </si>
  <si>
    <t>09 83 36 80 80 // 06 43 52 65 37</t>
  </si>
  <si>
    <t>NATHAN /RIVET</t>
  </si>
  <si>
    <t xml:space="preserve">CHAUFFE EAU </t>
  </si>
  <si>
    <t>10075+10075</t>
  </si>
  <si>
    <t>5 code 64b05</t>
  </si>
  <si>
    <t xml:space="preserve">SOUFFLOT </t>
  </si>
  <si>
    <t>3 rue Thibaud</t>
  </si>
  <si>
    <t>01 45 41 78 85 // 06 75 09 21 38</t>
  </si>
  <si>
    <t>10094+10026</t>
  </si>
  <si>
    <t>MASSON /MALDINI</t>
  </si>
  <si>
    <t xml:space="preserve">SOL PEINTURE </t>
  </si>
  <si>
    <t xml:space="preserve">DEILHOU </t>
  </si>
  <si>
    <t>FARID</t>
  </si>
  <si>
    <t>19 rue Lasson</t>
  </si>
  <si>
    <t>1ere inter</t>
  </si>
  <si>
    <t>01 46 28 23 06 // 06 13 62 83 29</t>
  </si>
  <si>
    <t>PAYET/ FARID TE</t>
  </si>
  <si>
    <t>BIE COULISSANTE ALU</t>
  </si>
  <si>
    <t>FAUQUET</t>
  </si>
  <si>
    <t>25 avenue Gabriel Peri</t>
  </si>
  <si>
    <t>3EME CODE 86B75</t>
  </si>
  <si>
    <t>SAINT OUEN</t>
  </si>
  <si>
    <t>06 12 02 81 89</t>
  </si>
  <si>
    <t>FARID TE/ DEBERRE / RIVET</t>
  </si>
  <si>
    <t>JOFFRE</t>
  </si>
  <si>
    <t>4ème / 86b75</t>
  </si>
  <si>
    <t>01 40 11 92 69</t>
  </si>
  <si>
    <t>RIVET / FARID TE</t>
  </si>
  <si>
    <t>TRAVAUX ELEC</t>
  </si>
  <si>
    <t>Guy</t>
  </si>
  <si>
    <t>117 rue de Reuilly</t>
  </si>
  <si>
    <t>1er bat a  face ascenseur</t>
  </si>
  <si>
    <t>01 46 28 28 31</t>
  </si>
  <si>
    <t>BRUNAUX</t>
  </si>
  <si>
    <t>code 74685 / 3 eme</t>
  </si>
  <si>
    <t>01 47 82 77 14</t>
  </si>
  <si>
    <t xml:space="preserve">NATHAN </t>
  </si>
  <si>
    <t>STORE A BRAS</t>
  </si>
  <si>
    <t>DUVERGER</t>
  </si>
  <si>
    <t>46 boulevard Richard Lenoir</t>
  </si>
  <si>
    <t>code 378a/49a26 /3eme etage</t>
  </si>
  <si>
    <t>01 48 06 07 56</t>
  </si>
  <si>
    <t>SYNTHESE SEPT 2020</t>
  </si>
  <si>
    <t>BASCHET</t>
  </si>
  <si>
    <t>10011-10023</t>
  </si>
  <si>
    <t>65 rue de la Tombe Issoire</t>
  </si>
  <si>
    <t xml:space="preserve">9eme étage </t>
  </si>
  <si>
    <t>01 43 27 61 41  / 06 08 88 00 47</t>
  </si>
  <si>
    <t>STORE VENITIEN + 1 FENETRE ALU</t>
  </si>
  <si>
    <t>LEVY</t>
  </si>
  <si>
    <t>75 boulevard Richard Lenoir</t>
  </si>
  <si>
    <t>3eme interphone</t>
  </si>
  <si>
    <t>01  43 57 82 53</t>
  </si>
  <si>
    <t xml:space="preserve">peinture </t>
  </si>
  <si>
    <t>MERABET</t>
  </si>
  <si>
    <t>5 rue Pierre Curie</t>
  </si>
  <si>
    <t>LE BOURGET</t>
  </si>
  <si>
    <t>06 17 27 41 81</t>
  </si>
  <si>
    <t>DE DREUILLE</t>
  </si>
  <si>
    <t>884A61</t>
  </si>
  <si>
    <t>60 boulevard Saint Marcel</t>
  </si>
  <si>
    <t xml:space="preserve">4étage </t>
  </si>
  <si>
    <t>01 43 36 98 34</t>
  </si>
  <si>
    <t>CORTEY</t>
  </si>
  <si>
    <t xml:space="preserve">9 rue de Fournier </t>
  </si>
  <si>
    <t xml:space="preserve">4ème droite </t>
  </si>
  <si>
    <t>01 47 31 97 36 // 06 80 63 65 60</t>
  </si>
  <si>
    <t>57 avenue Paul doumer</t>
  </si>
  <si>
    <t>36018 /5ème étage</t>
  </si>
  <si>
    <t>paris</t>
  </si>
  <si>
    <t>09 53 22 90 59 // 0768663974</t>
  </si>
  <si>
    <t>1 VR 1 FENETRE</t>
  </si>
  <si>
    <t>RIVET / PAYET</t>
  </si>
  <si>
    <t>BOUDET</t>
  </si>
  <si>
    <t>Bernard</t>
  </si>
  <si>
    <t>6 rue des Chantiers</t>
  </si>
  <si>
    <t>sur rue</t>
  </si>
  <si>
    <t>01 43 07 54 40</t>
  </si>
  <si>
    <t>TABLEAU + 3 PRISE</t>
  </si>
  <si>
    <t>TACHE</t>
  </si>
  <si>
    <t>Joel</t>
  </si>
  <si>
    <t>14 parc de Miraville</t>
  </si>
  <si>
    <t>étage 1 code 34b67</t>
  </si>
  <si>
    <t>06 16 15 49 52 //01 34 38 03 31</t>
  </si>
  <si>
    <t>DESROCHES</t>
  </si>
  <si>
    <t>Annie</t>
  </si>
  <si>
    <t>1 rue Gustave Flaubert</t>
  </si>
  <si>
    <t xml:space="preserve">2eme gauche </t>
  </si>
  <si>
    <t>06 85 08 17 41 // 01 47 51 04 83</t>
  </si>
  <si>
    <t>MOL</t>
  </si>
  <si>
    <t>Denise</t>
  </si>
  <si>
    <t>185 Boulevard Vincent Auriol</t>
  </si>
  <si>
    <t xml:space="preserve">bat 36 /8ème étage </t>
  </si>
  <si>
    <t>01 45 85 67 46 // 06 50 40 01 42</t>
  </si>
  <si>
    <t>SETA</t>
  </si>
  <si>
    <t>Jean Dominique</t>
  </si>
  <si>
    <t>13 av du Château</t>
  </si>
  <si>
    <t>1 etage int</t>
  </si>
  <si>
    <t>09 43 74 80 89 // 06 19 86 05 15</t>
  </si>
  <si>
    <t xml:space="preserve">BALLON EAU </t>
  </si>
  <si>
    <t>LAVOUE</t>
  </si>
  <si>
    <t>Nicole</t>
  </si>
  <si>
    <t>BAT A2 Résidence La Boisselle rue des Prés</t>
  </si>
  <si>
    <t>01  60 83 27 94 // 06 83 34 31 98</t>
  </si>
  <si>
    <t>SALLE DE BAIN RENO</t>
  </si>
  <si>
    <t>MAURER</t>
  </si>
  <si>
    <t xml:space="preserve">2 rue St Yves </t>
  </si>
  <si>
    <t>code 58ba // rdc</t>
  </si>
  <si>
    <t xml:space="preserve">01 40 47 01 97 // </t>
  </si>
  <si>
    <t>1  FENETRE PVC</t>
  </si>
  <si>
    <t>WC + PEINTURE</t>
  </si>
  <si>
    <t xml:space="preserve">SOL </t>
  </si>
  <si>
    <t>OVAL</t>
  </si>
  <si>
    <t xml:space="preserve">9eme inter </t>
  </si>
  <si>
    <t>01 45 82 74 85</t>
  </si>
  <si>
    <t>BINDGELLI</t>
  </si>
  <si>
    <t xml:space="preserve">10 rue Alibert </t>
  </si>
  <si>
    <t>code 6138 asc 86510</t>
  </si>
  <si>
    <t>ANDRE,BINGELLI@GMAIL.COM</t>
  </si>
  <si>
    <t>YANICE / DEBERRE</t>
  </si>
  <si>
    <t>BAIE ALU + FENETRE ALU</t>
  </si>
  <si>
    <t>DECOMBE</t>
  </si>
  <si>
    <t>Jeanne</t>
  </si>
  <si>
    <t>1 rue Leneveu</t>
  </si>
  <si>
    <t>code 2972ba</t>
  </si>
  <si>
    <t>01 45 40 69 92</t>
  </si>
  <si>
    <t>5 FENETRES OVC</t>
  </si>
  <si>
    <t>Mme</t>
  </si>
  <si>
    <t>FREOA</t>
  </si>
  <si>
    <t>Evelyne</t>
  </si>
  <si>
    <t>4 rue des Couronnes</t>
  </si>
  <si>
    <t>1478b et inter/entre sol</t>
  </si>
  <si>
    <t>01 47 97 90 89 // 06 60 67 56 47</t>
  </si>
  <si>
    <t>12 rue Charles d'Ivry</t>
  </si>
  <si>
    <t>code 236b +214A 5ETAGE</t>
  </si>
  <si>
    <t>01 45 45 77 83 // 06 83 65 78 03</t>
  </si>
  <si>
    <t>2 FENETRES EN BOIS</t>
  </si>
  <si>
    <t>Mr</t>
  </si>
  <si>
    <t>AINADJIAN</t>
  </si>
  <si>
    <t>1 Place du Sad</t>
  </si>
  <si>
    <t xml:space="preserve">demande ps sécurite  </t>
  </si>
  <si>
    <t>PUTEAUX</t>
  </si>
  <si>
    <t>01 71 00 51 11</t>
  </si>
  <si>
    <t>MARIE HELENE/ERIC</t>
  </si>
  <si>
    <t>01 43 21 63 91 / 06 21 72 29 91</t>
  </si>
  <si>
    <t>VR 2 BATTANTS</t>
  </si>
  <si>
    <t>POSE D UN FAUX PLAFOND+ PEINTURE</t>
  </si>
  <si>
    <t>KERHORNOU</t>
  </si>
  <si>
    <t>1 av Jean Jaures</t>
  </si>
  <si>
    <t>1er g / 24 76b</t>
  </si>
  <si>
    <t>06 67 46 69 72 // 01 46 54 34 98</t>
  </si>
  <si>
    <t>KOCH</t>
  </si>
  <si>
    <t>5 rue Marbeau</t>
  </si>
  <si>
    <t>inter /2 étage porte face</t>
  </si>
  <si>
    <t>01 45 00 28 77 / 06 11 77 52 67</t>
  </si>
  <si>
    <t>2 VR PVC</t>
  </si>
  <si>
    <t>peinture cuiine mur plafond</t>
  </si>
  <si>
    <t>stores bann</t>
  </si>
  <si>
    <t>CUISINES</t>
  </si>
  <si>
    <t>VERLET</t>
  </si>
  <si>
    <t>ETIENNE</t>
  </si>
  <si>
    <t>230+10076</t>
  </si>
  <si>
    <t>5 rue Charles Dickens</t>
  </si>
  <si>
    <t xml:space="preserve">code 19b38 + inter /6 ème </t>
  </si>
  <si>
    <t>01 46 47 80 53 // 06 71 15 14 81</t>
  </si>
  <si>
    <t>MALDINI / LEILA TE</t>
  </si>
  <si>
    <t xml:space="preserve">BOUILLOT </t>
  </si>
  <si>
    <t>22 bd de Belleville</t>
  </si>
  <si>
    <t>bat a / 7 eme</t>
  </si>
  <si>
    <t>06 85 01 24 06</t>
  </si>
  <si>
    <t>DEC SOL PARQUET MOQUET CARRELAGE</t>
  </si>
  <si>
    <t xml:space="preserve">plus value </t>
  </si>
  <si>
    <t>GUILLAUME</t>
  </si>
  <si>
    <t>28 rue de Savigny</t>
  </si>
  <si>
    <t xml:space="preserve">int / /3 ème </t>
  </si>
  <si>
    <t>01 69 04 72 11</t>
  </si>
  <si>
    <t>GUILLERET</t>
  </si>
  <si>
    <t>7 rue Franquet</t>
  </si>
  <si>
    <t>5 code 42b02</t>
  </si>
  <si>
    <t>09 63 55 11 14 // 06 83 27 03 55</t>
  </si>
  <si>
    <t>FENETRE COULISSANTE</t>
  </si>
  <si>
    <t>LOUVEL</t>
  </si>
  <si>
    <t>189 rue Legendre</t>
  </si>
  <si>
    <t>5eme étage</t>
  </si>
  <si>
    <t>01 42 28 65 30</t>
  </si>
  <si>
    <t>BUFFET</t>
  </si>
  <si>
    <t>15 rue Jussieu</t>
  </si>
  <si>
    <t>3eme étage inter</t>
  </si>
  <si>
    <t>01 45 35 85 70 // 06 52 56 53 00</t>
  </si>
  <si>
    <t>SYNTHESE OCTOBRE 2020</t>
  </si>
  <si>
    <t>vr</t>
  </si>
  <si>
    <t>01 45 48 39 71 // 06 03 71 10 60</t>
  </si>
  <si>
    <t>MASSON /RIVET</t>
  </si>
  <si>
    <t>renov wc</t>
  </si>
  <si>
    <t>PEINTURE + SHAMPOOING MOQUETTE</t>
  </si>
  <si>
    <t>TOILE DE VERRE  + PEINTURE</t>
  </si>
  <si>
    <t>2ème code 2864</t>
  </si>
  <si>
    <t>BOUVIER</t>
  </si>
  <si>
    <t>1ER</t>
  </si>
  <si>
    <t>06 86 79 80 79 // 01 44 40 20 54</t>
  </si>
  <si>
    <t>WC PEINTURE</t>
  </si>
  <si>
    <t>LE GOASTER</t>
  </si>
  <si>
    <t>JEAN MARIE</t>
  </si>
  <si>
    <t>56 rue Pierre Beregovoy</t>
  </si>
  <si>
    <t>28605 //3eme escalier 1</t>
  </si>
  <si>
    <t>06 52 27 55 28</t>
  </si>
  <si>
    <t>LELONG</t>
  </si>
  <si>
    <t xml:space="preserve">27 rue Alibert </t>
  </si>
  <si>
    <t>01 45 85 47 99</t>
  </si>
  <si>
    <t>ROGNON</t>
  </si>
  <si>
    <t>JAQUELINE</t>
  </si>
  <si>
    <t>70-74 avenue Aristride Briand</t>
  </si>
  <si>
    <t>1er étage inter</t>
  </si>
  <si>
    <t>01 47 35 38 28</t>
  </si>
  <si>
    <t>NATHAN / CHARLY/PAYET</t>
  </si>
  <si>
    <t>25 quai André Citroen</t>
  </si>
  <si>
    <t>01 45 79 04 95 /06 75 66 30 22</t>
  </si>
  <si>
    <t>27 rue Bezout</t>
  </si>
  <si>
    <t>VR X 3</t>
  </si>
  <si>
    <t>MAGNANT</t>
  </si>
  <si>
    <t>5 avenue de Saint Ouen</t>
  </si>
  <si>
    <t>code 05 a 17 // 2294</t>
  </si>
  <si>
    <t>01 44 90 97 60</t>
  </si>
  <si>
    <t>RIVET / KEVIN</t>
  </si>
  <si>
    <t>27 rue des Boulets</t>
  </si>
  <si>
    <t>code 92b94 /1er étage bat 1</t>
  </si>
  <si>
    <t>06 33 15 98 25 / 01 77 10 03 29</t>
  </si>
  <si>
    <t>PEITNURE</t>
  </si>
  <si>
    <t>DORIZON</t>
  </si>
  <si>
    <t>115 rue Oberkampf</t>
  </si>
  <si>
    <t>entree E  CODE A0896 + 07B37 /2EME ETAGE</t>
  </si>
  <si>
    <t>01 43 38 44 96</t>
  </si>
  <si>
    <t>CAYLA</t>
  </si>
  <si>
    <t>MICHEL COLETTTE</t>
  </si>
  <si>
    <t>code 2485b</t>
  </si>
  <si>
    <t>09 81 88 56 11 //06 84 05 74 06</t>
  </si>
  <si>
    <t>LEFORT</t>
  </si>
  <si>
    <t>69 rue Marx Dormoy</t>
  </si>
  <si>
    <t>10étage bat b inter</t>
  </si>
  <si>
    <t>PARIS 18</t>
  </si>
  <si>
    <t>01 46 07 67 07 // 06 72 99 60 15</t>
  </si>
  <si>
    <t>PEINTURE PLAFOND SALON</t>
  </si>
  <si>
    <t>LESSOUEY</t>
  </si>
  <si>
    <t>49 rue Chardon lagache</t>
  </si>
  <si>
    <t>etage 5 CODE B817A</t>
  </si>
  <si>
    <t>01 42 15 04 11 / 06 50 49 74 17</t>
  </si>
  <si>
    <t>VITRIFICATION SEJOUR</t>
  </si>
  <si>
    <t>01 40 93 05 07 /06 19 77 16 04</t>
  </si>
  <si>
    <t>STORE FELICIA</t>
  </si>
  <si>
    <t>2 pvc</t>
  </si>
  <si>
    <t>SEBAOUN</t>
  </si>
  <si>
    <t>103 rue Saint Charles</t>
  </si>
  <si>
    <t>58a74 /5ème étage</t>
  </si>
  <si>
    <t>01 45 78 17 32 // 06 88 97 08 49</t>
  </si>
  <si>
    <t>39 rue Sainte Croix de la Butonnerie</t>
  </si>
  <si>
    <t>4ème code 75004</t>
  </si>
  <si>
    <t>01 42 77 89 95</t>
  </si>
  <si>
    <t>PAYET / LEILA</t>
  </si>
  <si>
    <t xml:space="preserve">3 FENETRES PVC </t>
  </si>
  <si>
    <t>MASSON / PICARD</t>
  </si>
  <si>
    <t xml:space="preserve">1 TABL </t>
  </si>
  <si>
    <t>PEINTURE CUISINE + FAUX PLAFOND</t>
  </si>
  <si>
    <t>ONDERBEKE</t>
  </si>
  <si>
    <t>37 rue Collange</t>
  </si>
  <si>
    <t>code 7453 //4ème</t>
  </si>
  <si>
    <t>01 42 70 11 85 // 06 17 94 40 84</t>
  </si>
  <si>
    <t>PAYET/RIVET</t>
  </si>
  <si>
    <t>BESSI</t>
  </si>
  <si>
    <t>29 rue Tolbiac</t>
  </si>
  <si>
    <t xml:space="preserve">5 eme etage </t>
  </si>
  <si>
    <t>01 43 41 62 69</t>
  </si>
  <si>
    <t>2  FENETRE PVC</t>
  </si>
  <si>
    <t>SYNTHESE NOV 2020</t>
  </si>
  <si>
    <t>BETROM</t>
  </si>
  <si>
    <t>211 bis rue du Mesnil</t>
  </si>
  <si>
    <t>6 interphone</t>
  </si>
  <si>
    <t>01 47 94 98 38</t>
  </si>
  <si>
    <t>RIVET/RIVET</t>
  </si>
  <si>
    <t>1 PERSINENNE</t>
  </si>
  <si>
    <t>DE CHARNACE</t>
  </si>
  <si>
    <t>code 35b79 / 3 eme étage bat d</t>
  </si>
  <si>
    <t>09 81 04 97 91</t>
  </si>
  <si>
    <t>PEINTURES CUISINE CHAMBRE</t>
  </si>
  <si>
    <t>CHARLY/ MALDINI</t>
  </si>
  <si>
    <t>BLOUET</t>
  </si>
  <si>
    <t>63 rue Ramey</t>
  </si>
  <si>
    <t>01 42 57 21 09</t>
  </si>
  <si>
    <t>PEINTURE 228M²</t>
  </si>
  <si>
    <t>DESALOS</t>
  </si>
  <si>
    <t>21 rue de la Croix fer</t>
  </si>
  <si>
    <t>4eme interphone</t>
  </si>
  <si>
    <t>01 39 73 05 67 // 06 88 14 69 09</t>
  </si>
  <si>
    <t>PARQUET 34 M²</t>
  </si>
  <si>
    <t>HUGELE</t>
  </si>
  <si>
    <t>MARIE REINE</t>
  </si>
  <si>
    <t>42 allée Gambetta</t>
  </si>
  <si>
    <t>3ème inter</t>
  </si>
  <si>
    <t>01 43 81 30 49</t>
  </si>
  <si>
    <t>PEINTURE PAPIERS PEINTS</t>
  </si>
  <si>
    <t>STRAPON</t>
  </si>
  <si>
    <t>7 Villa Jean Godard</t>
  </si>
  <si>
    <t>5736a /5eme étage</t>
  </si>
  <si>
    <t>06 82 90 76 05</t>
  </si>
  <si>
    <t>DEWAVRIN</t>
  </si>
  <si>
    <t>56 avenue Paul Doumer</t>
  </si>
  <si>
    <t>89a56</t>
  </si>
  <si>
    <t>01 45 03 47 63</t>
  </si>
  <si>
    <t>LECOFFRE</t>
  </si>
  <si>
    <t>10 rue Jourdain</t>
  </si>
  <si>
    <t>5d gauche</t>
  </si>
  <si>
    <t>01 43 58 20 86</t>
  </si>
  <si>
    <t>PEINTURE VR+ FENETRE</t>
  </si>
  <si>
    <t>COUSQUER</t>
  </si>
  <si>
    <t>DAVID LAURENCE</t>
  </si>
  <si>
    <t>4 rue Le goff</t>
  </si>
  <si>
    <t>06 63 05 07 64 // 06 62 07 94 85</t>
  </si>
  <si>
    <t>FENETRES 17</t>
  </si>
  <si>
    <t>PLISSON</t>
  </si>
  <si>
    <t>67 avenue Segur</t>
  </si>
  <si>
    <t>01 47 83 22 53</t>
  </si>
  <si>
    <t>4 PVC</t>
  </si>
  <si>
    <t>SYNTHESE DECEMBRE 2020</t>
  </si>
  <si>
    <t xml:space="preserve">01 48 85 47 50 </t>
  </si>
  <si>
    <t>ELEC + SOL MURS</t>
  </si>
  <si>
    <t>ELECTRICITE REFONTE 85 M²</t>
  </si>
  <si>
    <t>1 FENETRE 2 VANTAUX</t>
  </si>
  <si>
    <t>VILA</t>
  </si>
  <si>
    <t>19 rue Montera</t>
  </si>
  <si>
    <t>06 48 59 22 03 // 01 43 47 55 71</t>
  </si>
  <si>
    <t>RIVET  / MASSON</t>
  </si>
  <si>
    <t>MOQUETTE 10M²</t>
  </si>
  <si>
    <t>RIVET/PICARD</t>
  </si>
  <si>
    <t>SAINT MARCOUX</t>
  </si>
  <si>
    <t xml:space="preserve">11 rue Boyer </t>
  </si>
  <si>
    <t>RDC DROITE  CODE 147 A  INT PAPILLON HERBIN</t>
  </si>
  <si>
    <t>07 78 18 80 39</t>
  </si>
  <si>
    <t>PEINTURE VITRIFICATION</t>
  </si>
  <si>
    <t>ZENOUN</t>
  </si>
  <si>
    <t>STEPHANIE</t>
  </si>
  <si>
    <t>77 avenue Philippe August</t>
  </si>
  <si>
    <t>06 11 84 20 06</t>
  </si>
  <si>
    <t>PV DOSSIER DECO</t>
  </si>
  <si>
    <t>PEINTURE COULOIR</t>
  </si>
  <si>
    <t>POMMIER</t>
  </si>
  <si>
    <t>VIANNEY</t>
  </si>
  <si>
    <t>38/50 quai Jemmapes</t>
  </si>
  <si>
    <t>06 21 80 69 59</t>
  </si>
  <si>
    <t>RENOVATION APT</t>
  </si>
  <si>
    <t xml:space="preserve">ARTHUR </t>
  </si>
  <si>
    <t>3 rue Général L'Arminat</t>
  </si>
  <si>
    <t>bat 3 etage 11</t>
  </si>
  <si>
    <t>09 54 36 25 71</t>
  </si>
  <si>
    <t>PEINTURE + PARQUET</t>
  </si>
  <si>
    <t>10088-10050</t>
  </si>
  <si>
    <t>102 rue CHAPTAL</t>
  </si>
  <si>
    <t>MASSON/RIVET/PAAYET</t>
  </si>
  <si>
    <t>TABL+ PEINTURE</t>
  </si>
  <si>
    <t>POTIER</t>
  </si>
  <si>
    <t>JEAN BAPTISTE</t>
  </si>
  <si>
    <t>rue Chazelle</t>
  </si>
  <si>
    <t>EDUARDO</t>
  </si>
  <si>
    <t>01 43 22 89 66 // 06 24 54 69 27 /// 01 60 82 38 56</t>
  </si>
  <si>
    <t>09 64 15 77 38 / 06 80 22 39 44</t>
  </si>
  <si>
    <t>01 42 37 68 14 // 06 67 84 97 45</t>
  </si>
  <si>
    <t xml:space="preserve">plus value dossier </t>
  </si>
  <si>
    <t>FROELICHER</t>
  </si>
  <si>
    <t>66 avenue Jean Jaures</t>
  </si>
  <si>
    <t>01 42 41 21 39</t>
  </si>
  <si>
    <t>PAYET  / GUILLAUME</t>
  </si>
  <si>
    <t>PEINTURE CUISINE + WC</t>
  </si>
  <si>
    <t>RIVET  / MASSO / PAYET</t>
  </si>
  <si>
    <t>ELECTRICITE REMISE EN CONF</t>
  </si>
  <si>
    <t>MOREL</t>
  </si>
  <si>
    <t xml:space="preserve">2eme étage bat 17 </t>
  </si>
  <si>
    <t>01 45 89 23 13</t>
  </si>
  <si>
    <t>VOLET BATTANT</t>
  </si>
  <si>
    <t>DEBERRE /PICARD</t>
  </si>
  <si>
    <t>REMISE EN CON + TABL</t>
  </si>
  <si>
    <t>PIED NOIR</t>
  </si>
  <si>
    <t>18 place Raoult Follereau</t>
  </si>
  <si>
    <t>bat c bat 18 / 3 étage</t>
  </si>
  <si>
    <t xml:space="preserve">09 61 29 07 23 / 06 34 45 60 59 </t>
  </si>
  <si>
    <t>MASSON / ARMEL</t>
  </si>
  <si>
    <t>01 34 13 65 71  / 06 58 12 21 33 // 06 61 23 73 15</t>
  </si>
  <si>
    <t>MASSON RIVET</t>
  </si>
  <si>
    <t>PEINTURE + ETAGERES SDB</t>
  </si>
  <si>
    <t>SZYNKARSKI</t>
  </si>
  <si>
    <t>bat c 4etae</t>
  </si>
  <si>
    <t>01 46 36 71 93</t>
  </si>
  <si>
    <t>RICHARD</t>
  </si>
  <si>
    <t>101 rue des moines</t>
  </si>
  <si>
    <t>01 42 29 41 98</t>
  </si>
  <si>
    <t>FENETRES ALUX3</t>
  </si>
  <si>
    <t>SAINT ANDRE</t>
  </si>
  <si>
    <t>68 rue de Montreuil</t>
  </si>
  <si>
    <t>code 94a6 / 18b07</t>
  </si>
  <si>
    <t>01 43 73 52 23</t>
  </si>
  <si>
    <t>PEINTURE DE LA CUISINE  + CHAMBRE</t>
  </si>
  <si>
    <t>HARGOUS</t>
  </si>
  <si>
    <t>37 rue de Rothembourg</t>
  </si>
  <si>
    <t>01 43 40 58 63 // 06 23 76 72 54</t>
  </si>
  <si>
    <t>RIVET / GUILLAUME</t>
  </si>
  <si>
    <t>3 PORTES FENETRES ALU</t>
  </si>
  <si>
    <t>POISARD</t>
  </si>
  <si>
    <t>51 rue des Prairies</t>
  </si>
  <si>
    <t>09 52 14 13 42 // 06 82 28 95 91</t>
  </si>
  <si>
    <t>MASSON  / ARMEL</t>
  </si>
  <si>
    <t>TILMONT</t>
  </si>
  <si>
    <t>59 bd Soult</t>
  </si>
  <si>
    <t>8 porte droite</t>
  </si>
  <si>
    <t>01 43 43 68 15 // 06 86 02 96 40</t>
  </si>
  <si>
    <t>RIVET  / GUILLAUME</t>
  </si>
  <si>
    <t>SYNTHESE JANV 2021</t>
  </si>
  <si>
    <t>2 rue de Fontenay</t>
  </si>
  <si>
    <t>06 10 15 89 56 // 01 48 76 14 22</t>
  </si>
  <si>
    <t>PEINTURES / SOL</t>
  </si>
  <si>
    <t xml:space="preserve">6 avenue Liberté </t>
  </si>
  <si>
    <t>NANTERRE</t>
  </si>
  <si>
    <t>06 45 88 92 42</t>
  </si>
  <si>
    <t>SOL + PAROI</t>
  </si>
  <si>
    <t>6 avenue de la liberté</t>
  </si>
  <si>
    <t>fenêtres</t>
  </si>
  <si>
    <t xml:space="preserve">RIVET  / PAYET /MASSON </t>
  </si>
  <si>
    <t>IMPERIALI</t>
  </si>
  <si>
    <t>36/38 Mathurin Moreau</t>
  </si>
  <si>
    <t>6 bat 199</t>
  </si>
  <si>
    <t>01 40 18 51 60</t>
  </si>
  <si>
    <t>RIVET / ARMEL</t>
  </si>
  <si>
    <t>ROUBINE</t>
  </si>
  <si>
    <t>118 avenue Général Leclerc</t>
  </si>
  <si>
    <t>09 80 47 05 45</t>
  </si>
  <si>
    <t>FENETRES /VOLETS</t>
  </si>
  <si>
    <t>FOLIOT</t>
  </si>
  <si>
    <t>1er étage code 7a963</t>
  </si>
  <si>
    <t>06 60 95 81 46</t>
  </si>
  <si>
    <t>DEBERRE / MARIANI</t>
  </si>
  <si>
    <t>FENETRE  + VR</t>
  </si>
  <si>
    <t>JOUANNE</t>
  </si>
  <si>
    <t>154 rue de Paris</t>
  </si>
  <si>
    <t>6ème code acces 2147a</t>
  </si>
  <si>
    <t>01 48 93 05 19</t>
  </si>
  <si>
    <t>MASSON / GUILLAUME</t>
  </si>
  <si>
    <t>MICHAUD</t>
  </si>
  <si>
    <t>815 avenue du General Leclerc</t>
  </si>
  <si>
    <t>06 60 12 78 25 / 09 83 24 78 93</t>
  </si>
  <si>
    <t>RIVET / GUITTET</t>
  </si>
  <si>
    <t>DETTLING</t>
  </si>
  <si>
    <t>93 rue Belliard</t>
  </si>
  <si>
    <t>bat b  / 4 ème</t>
  </si>
  <si>
    <t>01 42 62 91 88</t>
  </si>
  <si>
    <t>DEBERRE / ARMEL</t>
  </si>
  <si>
    <t>LEBORGNE</t>
  </si>
  <si>
    <t>7 rue Viroflay</t>
  </si>
  <si>
    <t>01 45 30 90 72</t>
  </si>
  <si>
    <t>MERCIER</t>
  </si>
  <si>
    <t xml:space="preserve">PAYET </t>
  </si>
  <si>
    <t>DEBOHER</t>
  </si>
  <si>
    <t>MARIE LUCE</t>
  </si>
  <si>
    <t>79 avenue Philippe Auguste</t>
  </si>
  <si>
    <t>01 43 71 29 87</t>
  </si>
  <si>
    <t>136 rue Championnet</t>
  </si>
  <si>
    <t>code 9930 bat 1</t>
  </si>
  <si>
    <t>01 42 51 11 97 // 06 83 58 45 15</t>
  </si>
  <si>
    <t>NOINVILLE</t>
  </si>
  <si>
    <t>7ème code 24b8</t>
  </si>
  <si>
    <t>06 81 01 24 67 / 01 43 74 56 43</t>
  </si>
  <si>
    <t>DUBOIS</t>
  </si>
  <si>
    <t>MARCELLE</t>
  </si>
  <si>
    <t>9 BIS Villa Saint Mande</t>
  </si>
  <si>
    <t>01 46 28 72 83</t>
  </si>
  <si>
    <t>PEINTURE SALON SALLE DE BAIN</t>
  </si>
  <si>
    <t>KEPPY</t>
  </si>
  <si>
    <t>NADINE</t>
  </si>
  <si>
    <t>156 rue Mercadet</t>
  </si>
  <si>
    <t>01 42 55 80 88</t>
  </si>
  <si>
    <t xml:space="preserve">VILLA </t>
  </si>
  <si>
    <t>CHERBITE</t>
  </si>
  <si>
    <t>11 rue Rungis</t>
  </si>
  <si>
    <t xml:space="preserve">01 82 09 13 51 </t>
  </si>
  <si>
    <t>PARQUET STRATIFIE</t>
  </si>
  <si>
    <t>POURTSIDIS</t>
  </si>
  <si>
    <t>35 rue George Mederic</t>
  </si>
  <si>
    <t>6eme gauche inter</t>
  </si>
  <si>
    <t>01 43 78 13 34 // 06 26 25 56 98</t>
  </si>
  <si>
    <t>89 rue Belliard</t>
  </si>
  <si>
    <t>bat b / 2 eme étage</t>
  </si>
  <si>
    <t>09 53 37 30 38</t>
  </si>
  <si>
    <t>ROZEMBERG</t>
  </si>
  <si>
    <t>code 1478+1479 5eme etage</t>
  </si>
  <si>
    <t>01 43 45 81 62 // 06 22 16 68 30</t>
  </si>
  <si>
    <t>161 bld Alsace Lorraine</t>
  </si>
  <si>
    <t>01 48 72 31 74</t>
  </si>
  <si>
    <t>DELAME</t>
  </si>
  <si>
    <t>146 rue Croix Nivert</t>
  </si>
  <si>
    <t>code 1593b</t>
  </si>
  <si>
    <t>01 73 75 96 62 / 06 09 94 36 70</t>
  </si>
  <si>
    <t>MASSON / ANTUNES</t>
  </si>
  <si>
    <t>FENETRES 6 PVC</t>
  </si>
  <si>
    <t>CLAUDE ANNICK</t>
  </si>
  <si>
    <t>114 av Philippe Auguste</t>
  </si>
  <si>
    <t>01 43 67 89 16</t>
  </si>
  <si>
    <t>MASSON  / RIVET</t>
  </si>
  <si>
    <t>BOURDAIN</t>
  </si>
  <si>
    <t>1 rue Lucien Piron</t>
  </si>
  <si>
    <t>17 emr bat 1 code 43b95</t>
  </si>
  <si>
    <t xml:space="preserve">01 45 28 18 44 </t>
  </si>
  <si>
    <t>GITENAY</t>
  </si>
  <si>
    <t>50 rue Pierre Loti</t>
  </si>
  <si>
    <t>2 bat droite</t>
  </si>
  <si>
    <t>01 69 48 89 72 // 06 24 71 48 45</t>
  </si>
  <si>
    <t>PAYET / MASSON/ RIVET</t>
  </si>
  <si>
    <t>DOUCHE + BAIGNOIRE SECURISEE</t>
  </si>
  <si>
    <t>3 BAIES ALU</t>
  </si>
  <si>
    <t>ROUSSELLE</t>
  </si>
  <si>
    <t>LUCIEN JEANNINE</t>
  </si>
  <si>
    <t>150 bd Massena</t>
  </si>
  <si>
    <t>01 45 83 25 38 // 06 25 49 53 81</t>
  </si>
  <si>
    <t>MASSON / MERCIER</t>
  </si>
  <si>
    <t>PARQUET + CUISINE</t>
  </si>
  <si>
    <t>BORDELAIS</t>
  </si>
  <si>
    <t>23 avenue Henri Dumont</t>
  </si>
  <si>
    <t>VILLIERS SUR MARNE</t>
  </si>
  <si>
    <t>09 80 37 83 47</t>
  </si>
  <si>
    <t>ANTUNES</t>
  </si>
  <si>
    <t>WC  + PEINTURE</t>
  </si>
  <si>
    <t>HASSLER</t>
  </si>
  <si>
    <t>34 rue Miollis</t>
  </si>
  <si>
    <t>b1856 /13 droite</t>
  </si>
  <si>
    <t>06 22 96 93 29 // 09 71 29 63 68</t>
  </si>
  <si>
    <t>SOL PARQUET</t>
  </si>
  <si>
    <t>JULIEN</t>
  </si>
  <si>
    <t>32 rue Miollis</t>
  </si>
  <si>
    <t xml:space="preserve">8 étage bat 32 </t>
  </si>
  <si>
    <t>06 64 65 94 47</t>
  </si>
  <si>
    <t>SALON CUISINE  + 2 LUM</t>
  </si>
  <si>
    <t>BLIN</t>
  </si>
  <si>
    <t>4 rue Saint Paul</t>
  </si>
  <si>
    <t>01 47 57 97 69</t>
  </si>
  <si>
    <t xml:space="preserve">TUTIN </t>
  </si>
  <si>
    <t>10078+10231</t>
  </si>
  <si>
    <t>5197a //5eme étage  bat b asc millieu</t>
  </si>
  <si>
    <t>01 43 79 74 70 // 07 63 19 48 38</t>
  </si>
  <si>
    <t>MASSON / GUITTET</t>
  </si>
  <si>
    <t>VR  + TABLEAU</t>
  </si>
  <si>
    <t>LEGIER</t>
  </si>
  <si>
    <t>20 chemin Boulareine</t>
  </si>
  <si>
    <t>01 47 41 75 14</t>
  </si>
  <si>
    <t>BRISSET</t>
  </si>
  <si>
    <t>31 rue Poliveau</t>
  </si>
  <si>
    <t>rdc / code a561</t>
  </si>
  <si>
    <t>06 50 73 81 40 / 06 50 50 14 60</t>
  </si>
  <si>
    <t>COULON</t>
  </si>
  <si>
    <t>3 rue Puits de l'Hermite</t>
  </si>
  <si>
    <t>rdc code 7438</t>
  </si>
  <si>
    <t xml:space="preserve">01 43 31 53 56 </t>
  </si>
  <si>
    <t>GUITTET</t>
  </si>
  <si>
    <t>SYNTHESE FEVRIER 2021</t>
  </si>
  <si>
    <t>tableau electrique</t>
  </si>
  <si>
    <t>PERSIENNES + STORE</t>
  </si>
  <si>
    <t>PARGNY</t>
  </si>
  <si>
    <t>15 rue de la présentation</t>
  </si>
  <si>
    <t>3 etage 76b01 /15ab75</t>
  </si>
  <si>
    <t>01 43 38 14 13</t>
  </si>
  <si>
    <t>DEBERRE / BELMOND</t>
  </si>
  <si>
    <t>POSTEC</t>
  </si>
  <si>
    <t>1 rue Versigny</t>
  </si>
  <si>
    <t>65b83</t>
  </si>
  <si>
    <t>01 42 54 37 14 / 07 61 57 36 24</t>
  </si>
  <si>
    <t xml:space="preserve">3 ouvert + bat a </t>
  </si>
  <si>
    <t>01 45 83 25 38 / 06 28 49 53 81</t>
  </si>
  <si>
    <t>SEGERER</t>
  </si>
  <si>
    <t>CHRISTOPHE</t>
  </si>
  <si>
    <t>17 bd Richard Lenoir</t>
  </si>
  <si>
    <t>code 367</t>
  </si>
  <si>
    <t>01 43 55 82 79</t>
  </si>
  <si>
    <t>STADIEU</t>
  </si>
  <si>
    <t>1 allée des Dahlia</t>
  </si>
  <si>
    <t>bat 1 /2ème étage</t>
  </si>
  <si>
    <t>01 48 30 52 12</t>
  </si>
  <si>
    <t>RIVET  / DEBERRE</t>
  </si>
  <si>
    <t>PEINTURE SDB</t>
  </si>
  <si>
    <t>STREICHENBERGER</t>
  </si>
  <si>
    <t>56 boulevard Victor Hugo</t>
  </si>
  <si>
    <t>bat milieu / 2</t>
  </si>
  <si>
    <t>01 47 45 00 07 / 06 03 02 20 99</t>
  </si>
  <si>
    <t>GAGNOR</t>
  </si>
  <si>
    <t>109 rue Garibaldi</t>
  </si>
  <si>
    <t xml:space="preserve">01 48 86 60 43 </t>
  </si>
  <si>
    <t>THEVENEAU</t>
  </si>
  <si>
    <t>10171-1091</t>
  </si>
  <si>
    <t>231 bd Pereire</t>
  </si>
  <si>
    <t>4eme bat cour + a934</t>
  </si>
  <si>
    <t>01 40 68 76 22 // 06 07 69 54 85</t>
  </si>
  <si>
    <t>SOLS + FENETRES</t>
  </si>
  <si>
    <t>THIBAUD</t>
  </si>
  <si>
    <t xml:space="preserve">73 rue Brillard Savarin </t>
  </si>
  <si>
    <t>OZOG</t>
  </si>
  <si>
    <t>30-32 rue Mathurin Moreau</t>
  </si>
  <si>
    <t>1er porte 16</t>
  </si>
  <si>
    <t xml:space="preserve">01 48 06 76 74 // 06 06 95 11 92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</si>
  <si>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VILLA / RIVET</t>
  </si>
  <si>
    <t>14 rue Jean Baptiste Potin</t>
  </si>
  <si>
    <t xml:space="preserve">7ème étage  / bat a code acces </t>
  </si>
  <si>
    <t>01 46 44 59 25</t>
  </si>
  <si>
    <t>6 PERSIENNES</t>
  </si>
  <si>
    <t>RAYNAUD POUR MME SIARI</t>
  </si>
  <si>
    <t>9 rue des Bergers</t>
  </si>
  <si>
    <t>SALLE DE BAINS</t>
  </si>
  <si>
    <t>AMENAGEMENT SDB</t>
  </si>
  <si>
    <t>PEINTUR SALON / SALLE A MANGER / COULOIR</t>
  </si>
  <si>
    <t>MERIGLIER</t>
  </si>
  <si>
    <t>54 avenue Philippe Auguste</t>
  </si>
  <si>
    <t>12 bat a  code a624b</t>
  </si>
  <si>
    <t>06 12 66 78 18</t>
  </si>
  <si>
    <t>VERT</t>
  </si>
  <si>
    <t>DE43</t>
  </si>
  <si>
    <t>881 Cours d'Aquitaine</t>
  </si>
  <si>
    <t>01 46 20 18 91</t>
  </si>
  <si>
    <t>PORTE D ENTREE</t>
  </si>
  <si>
    <t>COGHLAN</t>
  </si>
  <si>
    <t>12 rue des Bluets</t>
  </si>
  <si>
    <t xml:space="preserve">1er apl </t>
  </si>
  <si>
    <t>01 48 07 35 44 / 06 28 63 93 00</t>
  </si>
  <si>
    <t>MASSON / BELMOND</t>
  </si>
  <si>
    <t>18 rue Pierre Massin</t>
  </si>
  <si>
    <t>01 69 42 47 11</t>
  </si>
  <si>
    <t>DE SENNEVILLE</t>
  </si>
  <si>
    <t xml:space="preserve">37 square Saint Charles </t>
  </si>
  <si>
    <t>7 app 75</t>
  </si>
  <si>
    <t>01 43 45 24 06 // 06 45 16 93 84</t>
  </si>
  <si>
    <t>DELAFOSSE</t>
  </si>
  <si>
    <t>5 rue Maurice Courderchet</t>
  </si>
  <si>
    <t>2 code 2409a</t>
  </si>
  <si>
    <t>01 48 76 46 91</t>
  </si>
  <si>
    <t>BELMOND / DEBERRE</t>
  </si>
  <si>
    <t>ROBLIN</t>
  </si>
  <si>
    <t>69 avenue Daniel Casanova</t>
  </si>
  <si>
    <t>5 bat b code 2890</t>
  </si>
  <si>
    <t>01 46 72 34 29</t>
  </si>
  <si>
    <t>1 fenetre pvc</t>
  </si>
  <si>
    <t>BOUCOMONT</t>
  </si>
  <si>
    <t>28 rue Colonel Rozanoff</t>
  </si>
  <si>
    <t>3 eme étage / bat 28 inter</t>
  </si>
  <si>
    <t>07 82 47 88 96</t>
  </si>
  <si>
    <t>6 FENETRES EN ALU</t>
  </si>
  <si>
    <t>LEGUEVEL</t>
  </si>
  <si>
    <t>130 avenue de Verdun</t>
  </si>
  <si>
    <t>bat a /3ème</t>
  </si>
  <si>
    <t>06 85 91 01 12 - 01 55 95 77 65</t>
  </si>
  <si>
    <t>sarl BOUTCHOU</t>
  </si>
  <si>
    <t>22 rue Brey</t>
  </si>
  <si>
    <t>06 59 60 88 70</t>
  </si>
  <si>
    <t>RENOVATION DE L AGENCE</t>
  </si>
  <si>
    <t>SATOR</t>
  </si>
  <si>
    <t>5 Square Port Royal</t>
  </si>
  <si>
    <t>01 47 07 14 65</t>
  </si>
  <si>
    <t>VILLIERE</t>
  </si>
  <si>
    <t>LUCIE</t>
  </si>
  <si>
    <t>DE</t>
  </si>
  <si>
    <t>67 rue Belliard</t>
  </si>
  <si>
    <t>06 81 11 49 18</t>
  </si>
  <si>
    <t>BIENABE</t>
  </si>
  <si>
    <t>VALERIE</t>
  </si>
  <si>
    <t>151 boulevard de Charonne</t>
  </si>
  <si>
    <t>code b7a12 / 1er à droite /2eme etage</t>
  </si>
  <si>
    <t>06 45 16 25 38</t>
  </si>
  <si>
    <t>25 rue de la  Croix Nivert</t>
  </si>
  <si>
    <t>MASSON/deberre</t>
  </si>
  <si>
    <t>GROS</t>
  </si>
  <si>
    <t>2 av du Maréchal Maunoury</t>
  </si>
  <si>
    <t>bat b 3</t>
  </si>
  <si>
    <t>01 48 94 51 97 // 06 76 95 93 96</t>
  </si>
  <si>
    <t>RIVET / BELMOND</t>
  </si>
  <si>
    <t>LEGRAND</t>
  </si>
  <si>
    <t>Pierre</t>
  </si>
  <si>
    <t>8 place Charles de Gaulle</t>
  </si>
  <si>
    <t xml:space="preserve">13 étae code inter </t>
  </si>
  <si>
    <t>Saint gratien</t>
  </si>
  <si>
    <t>06 20 35 37 93 // 01 39 89 59 11</t>
  </si>
  <si>
    <t>VILLA</t>
  </si>
  <si>
    <t xml:space="preserve">sol + peinture </t>
  </si>
  <si>
    <t>ROUSSON</t>
  </si>
  <si>
    <t>1000+10032</t>
  </si>
  <si>
    <t>5 bis rue Emile Allez</t>
  </si>
  <si>
    <t>2 et code 1909</t>
  </si>
  <si>
    <t>06 03 57 43 13</t>
  </si>
  <si>
    <t>VILLA / DEBERRE</t>
  </si>
  <si>
    <t>MILLOT</t>
  </si>
  <si>
    <t>3 eme b / inter</t>
  </si>
  <si>
    <t>01 47 00 69 11</t>
  </si>
  <si>
    <t>SICOT</t>
  </si>
  <si>
    <t>4 rue de la Plaine</t>
  </si>
  <si>
    <t>2 inter asc 1593</t>
  </si>
  <si>
    <t>01 43 73 09 96</t>
  </si>
  <si>
    <t>PAYET / MERCIER</t>
  </si>
  <si>
    <t>MASSON/RIVET/PAYET</t>
  </si>
  <si>
    <t>BERTHELOT</t>
  </si>
  <si>
    <t>70 D rue du Point du jour</t>
  </si>
  <si>
    <t>1er bat d code 99270a</t>
  </si>
  <si>
    <t>01 46 08 10 48</t>
  </si>
  <si>
    <t>3 FENETRES PVC PLAXE</t>
  </si>
  <si>
    <t>BOVE</t>
  </si>
  <si>
    <t>15 rue des Meuniers</t>
  </si>
  <si>
    <t>code 654 ab / 2 apl 23</t>
  </si>
  <si>
    <t>06 18 32 04 59 / 01 48 08 69 33</t>
  </si>
  <si>
    <t>MALLET</t>
  </si>
  <si>
    <t>AUDREY</t>
  </si>
  <si>
    <t>1 rue Faidherbe</t>
  </si>
  <si>
    <t>01 48 08 69 33</t>
  </si>
  <si>
    <t>RIO</t>
  </si>
  <si>
    <t>3 rue du Faubourg  saint Martin</t>
  </si>
  <si>
    <t>2 bat b code 7648b</t>
  </si>
  <si>
    <t>01 42 03 58 75</t>
  </si>
  <si>
    <t>FENETRE  / STORE</t>
  </si>
  <si>
    <t>44 rue des 3 territoires</t>
  </si>
  <si>
    <t>code 5763 / bat 203 /2eme étage</t>
  </si>
  <si>
    <t>01 43 74 04 26</t>
  </si>
  <si>
    <t>POURCHERON</t>
  </si>
  <si>
    <t>LAURA</t>
  </si>
  <si>
    <t>203 rue Lafayette</t>
  </si>
  <si>
    <t xml:space="preserve">6 eme code b1572 </t>
  </si>
  <si>
    <t>06 75 17 15 43</t>
  </si>
  <si>
    <t>RENOV SOL PEINTURE</t>
  </si>
  <si>
    <t>SYNTHESE MARS 2021</t>
  </si>
  <si>
    <t>BUFFELAN</t>
  </si>
  <si>
    <t>YVAINE</t>
  </si>
  <si>
    <t>49 rue Montmartre</t>
  </si>
  <si>
    <t>fond cour</t>
  </si>
  <si>
    <t>01 73 71 15 85</t>
  </si>
  <si>
    <t>D AMBRIERES</t>
  </si>
  <si>
    <t>10235/10011</t>
  </si>
  <si>
    <t>17 rue Listfranc</t>
  </si>
  <si>
    <t xml:space="preserve">3eme étage code 4961 </t>
  </si>
  <si>
    <t>01 43 66 81 54</t>
  </si>
  <si>
    <t>FEN 3 ALU + 2 VR</t>
  </si>
  <si>
    <t>GODOT</t>
  </si>
  <si>
    <t>BERNARDETTE</t>
  </si>
  <si>
    <t>01 45 39 63 96 // 06 78 84 46 79</t>
  </si>
  <si>
    <t>01 69 42 47 11 / 06 65 51 33 43</t>
  </si>
  <si>
    <t>wc</t>
  </si>
  <si>
    <t>MARQUIS</t>
  </si>
  <si>
    <t>204 rue de Vaugirard</t>
  </si>
  <si>
    <t xml:space="preserve">bat b 2eme </t>
  </si>
  <si>
    <t>01 40 65 05 13</t>
  </si>
  <si>
    <t>SESE</t>
  </si>
  <si>
    <t>TERESE</t>
  </si>
  <si>
    <t>30 rue Leon Maurice Nordmann</t>
  </si>
  <si>
    <t>6 eme * 9281</t>
  </si>
  <si>
    <t>01 47 85 31 64</t>
  </si>
  <si>
    <t>PEINTURE 30 M</t>
  </si>
  <si>
    <t>LACROIX</t>
  </si>
  <si>
    <t>A</t>
  </si>
  <si>
    <t>148 rue de Montmartre</t>
  </si>
  <si>
    <t>bat 1 4eme étage code 7596b</t>
  </si>
  <si>
    <t>01 7 17 49 53 // 06 77 42 30 66</t>
  </si>
  <si>
    <t xml:space="preserve">PB BAIGNOIRE PORTE </t>
  </si>
  <si>
    <t>REMISE EN CONF ELEC</t>
  </si>
  <si>
    <t>QUERTELET</t>
  </si>
  <si>
    <t>150 boulevard Massena</t>
  </si>
  <si>
    <t>6eme étage bat b</t>
  </si>
  <si>
    <t>01 73 74 07 04 / 06 49 95 28 67</t>
  </si>
  <si>
    <t>TONNARD</t>
  </si>
  <si>
    <t>29 rue des Boulets</t>
  </si>
  <si>
    <t xml:space="preserve">4eme porte j </t>
  </si>
  <si>
    <t xml:space="preserve">01 47 00 59 46 // 06 16 76 39 10 </t>
  </si>
  <si>
    <t xml:space="preserve">decoration </t>
  </si>
  <si>
    <t>CHUANG</t>
  </si>
  <si>
    <t>DE871A15</t>
  </si>
  <si>
    <t>317 Faubourg Saint Antoine</t>
  </si>
  <si>
    <t>3  bat 1</t>
  </si>
  <si>
    <t>06 34 29 88 62</t>
  </si>
  <si>
    <t>masson / RIVET</t>
  </si>
  <si>
    <t>moquette</t>
  </si>
  <si>
    <t>DE49</t>
  </si>
  <si>
    <t>15 avenue Gallieni</t>
  </si>
  <si>
    <t>06 83 31 19 25</t>
  </si>
  <si>
    <t>01 48 06 76 74</t>
  </si>
  <si>
    <t>REST PRATOLINA</t>
  </si>
  <si>
    <t>11 boulevard bonne nouvelle</t>
  </si>
  <si>
    <t>REF DES SOLS</t>
  </si>
  <si>
    <t>10187 + 110100</t>
  </si>
  <si>
    <t>PURIFICATEUR D AIR</t>
  </si>
  <si>
    <t>WINTER</t>
  </si>
  <si>
    <t>9 rue Général Blaise</t>
  </si>
  <si>
    <t>06 74 88 18 16</t>
  </si>
  <si>
    <t>CAMUS TAYLOR</t>
  </si>
  <si>
    <t>45 rue des Bergers</t>
  </si>
  <si>
    <t>2eme étage code 85a61 int 9</t>
  </si>
  <si>
    <t>01 40 60 68 16</t>
  </si>
  <si>
    <t>3 PORTE FENETRE</t>
  </si>
  <si>
    <t xml:space="preserve"> TABL PAE EN REMPLACEMENT REFONTE</t>
  </si>
  <si>
    <t>VANNES ACS</t>
  </si>
  <si>
    <t>PAYET / J DEBERRE</t>
  </si>
  <si>
    <t>MORIO</t>
  </si>
  <si>
    <t>GERMAINE</t>
  </si>
  <si>
    <t>6eme g / b 1789</t>
  </si>
  <si>
    <t>01 48 08 57 55</t>
  </si>
  <si>
    <t>POTTIER</t>
  </si>
  <si>
    <t>142 bd massena</t>
  </si>
  <si>
    <t>16 etage  batiment PALERME</t>
  </si>
  <si>
    <t>01 45 53 77 80</t>
  </si>
  <si>
    <t>BRINGUIER</t>
  </si>
  <si>
    <t>15 place d'Aligre</t>
  </si>
  <si>
    <t xml:space="preserve">1 er </t>
  </si>
  <si>
    <t>01 43 45 74 29</t>
  </si>
  <si>
    <t>PEINTURE 11 M²</t>
  </si>
  <si>
    <t>FERNIOT</t>
  </si>
  <si>
    <t>TERRY</t>
  </si>
  <si>
    <t>bat c 2ème étage</t>
  </si>
  <si>
    <t>01 44 93 93 46</t>
  </si>
  <si>
    <t>FOUQUET</t>
  </si>
  <si>
    <t>10178/10242</t>
  </si>
  <si>
    <t>10 rue Emile Landrin</t>
  </si>
  <si>
    <t>2étage b code 14a50</t>
  </si>
  <si>
    <t>01 47 97 61 09</t>
  </si>
  <si>
    <t>PEINTURE  +VR</t>
  </si>
  <si>
    <t>BIRON</t>
  </si>
  <si>
    <t>MARIE PIERRE</t>
  </si>
  <si>
    <t xml:space="preserve">39 rue Anatole France </t>
  </si>
  <si>
    <t xml:space="preserve">2eme inter code 07 </t>
  </si>
  <si>
    <t>01 47 50 31 01 // 02 33 24 74 97</t>
  </si>
  <si>
    <t>RIVET / MASSON / ARMEL</t>
  </si>
  <si>
    <t>JALOUSIE PVC</t>
  </si>
  <si>
    <t>FRANCHON</t>
  </si>
  <si>
    <t>103 boulevard Poniatowski</t>
  </si>
  <si>
    <t>code 1689/5629 1er esc gauche</t>
  </si>
  <si>
    <t>01 06 79 26 29 04 // 01 43 45 00 10</t>
  </si>
  <si>
    <t>MASSON / MARC</t>
  </si>
  <si>
    <t>PV</t>
  </si>
  <si>
    <t xml:space="preserve">VR  + PURIFICATEUR </t>
  </si>
  <si>
    <t>SYNTHESE AVRIL 2021</t>
  </si>
  <si>
    <t xml:space="preserve">FREUND </t>
  </si>
  <si>
    <t>DE52</t>
  </si>
  <si>
    <t>8 rue Emile Gilbert</t>
  </si>
  <si>
    <t>06 27 30 56 30</t>
  </si>
  <si>
    <t>RENOVATON</t>
  </si>
  <si>
    <t>MOQUETTTE PEINTURE</t>
  </si>
  <si>
    <t>MILLS</t>
  </si>
  <si>
    <t>8  rue Geoffroy saint Hilaire</t>
  </si>
  <si>
    <t>3 d</t>
  </si>
  <si>
    <t>01 45 35 16 00</t>
  </si>
  <si>
    <t>SCI LES ATELIERS FM</t>
  </si>
  <si>
    <t>DE50</t>
  </si>
  <si>
    <t>VR BLOC BAIE</t>
  </si>
  <si>
    <t>BERANGER</t>
  </si>
  <si>
    <t>57 rue des Marthyres</t>
  </si>
  <si>
    <t>4 eme b81a47</t>
  </si>
  <si>
    <t>01 48 78 07 87 // 06 14 12 74 53</t>
  </si>
  <si>
    <t>RIVET/MARC</t>
  </si>
  <si>
    <t>DOUCHE ELEC</t>
  </si>
  <si>
    <t>SANCHEZ</t>
  </si>
  <si>
    <t>24 rue Leon Frost</t>
  </si>
  <si>
    <t>9 à gauche</t>
  </si>
  <si>
    <t>01 43 70 95 55</t>
  </si>
  <si>
    <t>BELMOND</t>
  </si>
  <si>
    <t>JEANFRANCOIS</t>
  </si>
  <si>
    <t>DEBERRE / MARC</t>
  </si>
  <si>
    <t>PORTEMER</t>
  </si>
  <si>
    <t xml:space="preserve">CHRISTINE </t>
  </si>
  <si>
    <t>39 rue de Lourmel</t>
  </si>
  <si>
    <t>etage 6</t>
  </si>
  <si>
    <t>01 45 75 48 18</t>
  </si>
  <si>
    <t>SCHNUNT</t>
  </si>
  <si>
    <t>85 bis avenue Foch</t>
  </si>
  <si>
    <t>1er ouvert + inter</t>
  </si>
  <si>
    <t>06 81 27 84 36 // 01 48 86 56 50</t>
  </si>
  <si>
    <t>PEINTURE SALON CHAMBRE X2</t>
  </si>
  <si>
    <t>CORDINA</t>
  </si>
  <si>
    <t>ANNY</t>
  </si>
  <si>
    <t>55 bd Charonne</t>
  </si>
  <si>
    <t>3 code xa9531</t>
  </si>
  <si>
    <t>06 78 95 49 19 / 01 43 17 39 79</t>
  </si>
  <si>
    <t>GUITTET / BELMOND</t>
  </si>
  <si>
    <t>NOIREZ</t>
  </si>
  <si>
    <t>100201+10130</t>
  </si>
  <si>
    <t>26 rue des Mouettes</t>
  </si>
  <si>
    <t>5 étage code 241626</t>
  </si>
  <si>
    <t>09 51 07 49 14</t>
  </si>
  <si>
    <t>CUISINE +WC</t>
  </si>
  <si>
    <t>ARCOUTEIL</t>
  </si>
  <si>
    <t>971 cours d'Aquitaine</t>
  </si>
  <si>
    <t>bat 971 2eme</t>
  </si>
  <si>
    <t>06 19 39 32 13</t>
  </si>
  <si>
    <t>VILLETARD</t>
  </si>
  <si>
    <t>22 boulevard Kellerman</t>
  </si>
  <si>
    <t>8étage int</t>
  </si>
  <si>
    <t>01 53 62 17 09</t>
  </si>
  <si>
    <t>BOBLETER</t>
  </si>
  <si>
    <t>34 rue du Docteur Blanche</t>
  </si>
  <si>
    <t xml:space="preserve">7 ème etage / esc 11 </t>
  </si>
  <si>
    <t>01 42 2464 53</t>
  </si>
  <si>
    <t>payet / rivet</t>
  </si>
  <si>
    <t>2 stores</t>
  </si>
  <si>
    <t>REMISE EN CONF 27M²</t>
  </si>
  <si>
    <t xml:space="preserve">GAULIER </t>
  </si>
  <si>
    <t>38 rue de l Ouest</t>
  </si>
  <si>
    <t>42b15</t>
  </si>
  <si>
    <t>CUISINE EQUIPEE SECURISEE</t>
  </si>
  <si>
    <t>COM SUP</t>
  </si>
  <si>
    <t>SULTAN</t>
  </si>
  <si>
    <t>56 rue Fondary</t>
  </si>
  <si>
    <t>1049b/7982b-6eme d BAT A</t>
  </si>
  <si>
    <t>01 45 75 13 93 // 06 81 90 49 67</t>
  </si>
  <si>
    <t>FERRAN</t>
  </si>
  <si>
    <t>9 rue de la Voie Poissoniere</t>
  </si>
  <si>
    <t>1er étage bat e</t>
  </si>
  <si>
    <t>01 30 53 03 11</t>
  </si>
  <si>
    <t>PEINTURE CHAMBRE ENTREE COULOR</t>
  </si>
  <si>
    <t>JEGOUZO</t>
  </si>
  <si>
    <t>34 boulevard Beaumarchais</t>
  </si>
  <si>
    <t>3 EME CODE 7354</t>
  </si>
  <si>
    <t>01 48 05 10 74 / 06 33 27 54 68</t>
  </si>
  <si>
    <t>OLLO</t>
  </si>
  <si>
    <t>37 rue de Sevres</t>
  </si>
  <si>
    <t xml:space="preserve">3 étage code 2309b </t>
  </si>
  <si>
    <t>01 42 78 43 79</t>
  </si>
  <si>
    <t>VOLET RENO</t>
  </si>
  <si>
    <t>SAHEB</t>
  </si>
  <si>
    <t>YAMINA</t>
  </si>
  <si>
    <t>CODE 1789A / CODE 0611449402</t>
  </si>
  <si>
    <t>06 11 44 94 02</t>
  </si>
  <si>
    <t>RENOV APPART</t>
  </si>
  <si>
    <t xml:space="preserve">D ABRIGEON </t>
  </si>
  <si>
    <t>46 avenue de Flandre</t>
  </si>
  <si>
    <t>12a07 /7</t>
  </si>
  <si>
    <t>01 40 36 25 82 / 06 37 88 23 83</t>
  </si>
  <si>
    <t>SAVARIT</t>
  </si>
  <si>
    <t>PORTE FENETRE + SOUFFLET</t>
  </si>
  <si>
    <t>CORSI</t>
  </si>
  <si>
    <t>BARBERINE</t>
  </si>
  <si>
    <t>28 Boulevard Aristide Briand</t>
  </si>
  <si>
    <t>1er ba f 4f</t>
  </si>
  <si>
    <t>01 48 58 29 38</t>
  </si>
  <si>
    <t>RIVET /PAYET</t>
  </si>
  <si>
    <t>MAUREL</t>
  </si>
  <si>
    <t>06 82 47 34 48 // 01 42 37 39 71</t>
  </si>
  <si>
    <t>LIAUBET</t>
  </si>
  <si>
    <t>39 rue de Chanzy</t>
  </si>
  <si>
    <t xml:space="preserve">4ed </t>
  </si>
  <si>
    <t>01 43 71 91 48</t>
  </si>
  <si>
    <t>STORES</t>
  </si>
  <si>
    <t>ANTUNES / RIVET / DEBERRE</t>
  </si>
  <si>
    <t>GAMBIER</t>
  </si>
  <si>
    <t>103 bd Richard Lenoir</t>
  </si>
  <si>
    <t>a1037 / 1037a / 1er étage</t>
  </si>
  <si>
    <t>01 48 05 95 10 / 06 87 53 47 62</t>
  </si>
  <si>
    <t>6 RADIATEURS</t>
  </si>
  <si>
    <t>LAGARDE</t>
  </si>
  <si>
    <t>232 rue de Bercy</t>
  </si>
  <si>
    <t>01 43 07 85 34</t>
  </si>
  <si>
    <t>STORE BANNE</t>
  </si>
  <si>
    <t>SYNTHESE MAI 2021</t>
  </si>
  <si>
    <t>FLERIAG</t>
  </si>
  <si>
    <t>7 clos Perrault</t>
  </si>
  <si>
    <t>rdj inter</t>
  </si>
  <si>
    <t>0 69 38 93 89 // 06 74 33 09 22</t>
  </si>
  <si>
    <t>FARNEL</t>
  </si>
  <si>
    <t>25 rue des Fêtes</t>
  </si>
  <si>
    <t>etage 12</t>
  </si>
  <si>
    <t>01 42 03 07 01</t>
  </si>
  <si>
    <t>1 STORE CUISINE</t>
  </si>
  <si>
    <t>ROY CAMILLE</t>
  </si>
  <si>
    <t>67 boulevard Richard Lenoir</t>
  </si>
  <si>
    <t>,7ème étage</t>
  </si>
  <si>
    <t>06 03 87 99 75 // 09 53 84 96 77</t>
  </si>
  <si>
    <t>CLAVAUD</t>
  </si>
  <si>
    <t>6 rue du Crespin du Gast</t>
  </si>
  <si>
    <t>5  et à droite</t>
  </si>
  <si>
    <t>01 49 29 03 39</t>
  </si>
  <si>
    <t xml:space="preserve">LATOUR </t>
  </si>
  <si>
    <t>41 avenue de Clichy</t>
  </si>
  <si>
    <t>3 batiment a</t>
  </si>
  <si>
    <t>01 47 42 80 05</t>
  </si>
  <si>
    <t>MORIZE</t>
  </si>
  <si>
    <t>6 rue Crespin du Gast</t>
  </si>
  <si>
    <t>5 et à droite</t>
  </si>
  <si>
    <t xml:space="preserve">01 43 57 20 07 </t>
  </si>
  <si>
    <t>PEINTURE / CARRELAGE</t>
  </si>
  <si>
    <t>douche sécurisée</t>
  </si>
  <si>
    <t>13 villa Curial</t>
  </si>
  <si>
    <t xml:space="preserve">01 75 57 55 83 </t>
  </si>
  <si>
    <t>DRAGYN</t>
  </si>
  <si>
    <t>131 rue Haxo</t>
  </si>
  <si>
    <t>1 BAT 131 INT</t>
  </si>
  <si>
    <t xml:space="preserve">01 40 35 38 38 </t>
  </si>
  <si>
    <t>ROMERO</t>
  </si>
  <si>
    <t>13 rue des Ormeaux</t>
  </si>
  <si>
    <t xml:space="preserve">code 1805 étage 1 </t>
  </si>
  <si>
    <t xml:space="preserve">01 43 73 22 76 // </t>
  </si>
  <si>
    <t xml:space="preserve">REYNAUD </t>
  </si>
  <si>
    <t>62 rue Etienne Dolet</t>
  </si>
  <si>
    <t>BONDY</t>
  </si>
  <si>
    <t>06 12 79 51 26 // 01 48 47 19 88</t>
  </si>
  <si>
    <t>BURGUIERE</t>
  </si>
  <si>
    <t>cod 2150 bat b etage 1</t>
  </si>
  <si>
    <t>06 76 67 06 46</t>
  </si>
  <si>
    <t>DELVAL</t>
  </si>
  <si>
    <t>etage 30</t>
  </si>
  <si>
    <t>01 45 85 76 70</t>
  </si>
  <si>
    <t>RIVET  / MASSON / PAYET</t>
  </si>
  <si>
    <t>PAE  + STORE SAV</t>
  </si>
  <si>
    <t>ROLLAND</t>
  </si>
  <si>
    <t>1 rue Morillons</t>
  </si>
  <si>
    <t>bat 1 etage 1</t>
  </si>
  <si>
    <t>01 39 80 10 04</t>
  </si>
  <si>
    <t>PAYET/MERCIER</t>
  </si>
  <si>
    <t>GOFFLOT</t>
  </si>
  <si>
    <t>54 rue des Meuniers</t>
  </si>
  <si>
    <t xml:space="preserve">code 8 ème droite  code 6987 a </t>
  </si>
  <si>
    <t>01 43 42 05 04</t>
  </si>
  <si>
    <t>ANTUNES / PAYET</t>
  </si>
  <si>
    <t>PORTE FENETRE + VR</t>
  </si>
  <si>
    <t>CHALTIEL</t>
  </si>
  <si>
    <t xml:space="preserve">34 rue Claude Decaen </t>
  </si>
  <si>
    <t>et 13 bat 7</t>
  </si>
  <si>
    <t>01 49 28 96 98 // 06 60 58 96 98</t>
  </si>
  <si>
    <t xml:space="preserve">STORE </t>
  </si>
  <si>
    <t>CHAUMET</t>
  </si>
  <si>
    <t>122 rue Pelleport</t>
  </si>
  <si>
    <t>etage 5</t>
  </si>
  <si>
    <t xml:space="preserve">01 43 61 58 21 </t>
  </si>
  <si>
    <t>6 FENETRES</t>
  </si>
  <si>
    <t>JEAN LAURENT</t>
  </si>
  <si>
    <t>DE57</t>
  </si>
  <si>
    <t>32 rue de la Fontaine</t>
  </si>
  <si>
    <t>01 43 42 05 04 / 07  82 27 76 50</t>
  </si>
  <si>
    <t>ERIC</t>
  </si>
  <si>
    <t>83 rue de l'Ourcq</t>
  </si>
  <si>
    <t>8 etage</t>
  </si>
  <si>
    <t>06 87 10 16 53</t>
  </si>
  <si>
    <t>ROUET</t>
  </si>
  <si>
    <t>2 avenue du Marechal Maunoury</t>
  </si>
  <si>
    <t>bat g / 4 étage</t>
  </si>
  <si>
    <t xml:space="preserve">ROSNY </t>
  </si>
  <si>
    <t>01 48 54 81 79</t>
  </si>
  <si>
    <t>7 et 67</t>
  </si>
  <si>
    <t>06 03 87 99 75</t>
  </si>
  <si>
    <t>4  FENETRES ALU</t>
  </si>
  <si>
    <t>JOUET</t>
  </si>
  <si>
    <t>5 rue des Nanettes</t>
  </si>
  <si>
    <t>6 code 1b3a7</t>
  </si>
  <si>
    <t>06 30 97 19 35 // 01 45 78 83 29</t>
  </si>
  <si>
    <t>FENETRE + CHAUDIERE</t>
  </si>
  <si>
    <t>BARBIER</t>
  </si>
  <si>
    <t>113 résidence Elysée 2</t>
  </si>
  <si>
    <t xml:space="preserve">6 étage </t>
  </si>
  <si>
    <t>la celle st Cloud</t>
  </si>
  <si>
    <t>01 39 69 63 78</t>
  </si>
  <si>
    <t>PAYET /VILLA</t>
  </si>
  <si>
    <t>CLOCHARD</t>
  </si>
  <si>
    <t>Henri</t>
  </si>
  <si>
    <t>b esc 5 etage 4</t>
  </si>
  <si>
    <t xml:space="preserve">06 10 69 46 56 </t>
  </si>
  <si>
    <t>DELATOUR</t>
  </si>
  <si>
    <t>3 avenue Boudon</t>
  </si>
  <si>
    <t>01 45 27 31 02</t>
  </si>
  <si>
    <t>RICORDEAU</t>
  </si>
  <si>
    <t>MICHEL / Marie Noelle</t>
  </si>
  <si>
    <t>37 rue de la plaine</t>
  </si>
  <si>
    <t>bat  b2</t>
  </si>
  <si>
    <t>06 78 11 24 58 // 01 43 73 37 14</t>
  </si>
  <si>
    <t>ROSSI</t>
  </si>
  <si>
    <t>01 48 42 11 70</t>
  </si>
  <si>
    <t>DUTERTRE</t>
  </si>
  <si>
    <t>4 rue Leon de la grange</t>
  </si>
  <si>
    <t>esc 6 code 69317 /10eme</t>
  </si>
  <si>
    <t>01 48 28 99 49</t>
  </si>
  <si>
    <t>STORE EXT</t>
  </si>
  <si>
    <t>THEVENET</t>
  </si>
  <si>
    <t>Annick</t>
  </si>
  <si>
    <t>code b1256 / bâtiment AUBEPINES 1ER</t>
  </si>
  <si>
    <t xml:space="preserve">06 59 60 88 70 / 06 87 91 55 69 </t>
  </si>
  <si>
    <t>SDB / PEINTURE</t>
  </si>
  <si>
    <t>SAVARIT / PAYET</t>
  </si>
  <si>
    <t>NETTOYAGE DOUCHE</t>
  </si>
  <si>
    <t>SCI</t>
  </si>
  <si>
    <t xml:space="preserve">SCI RESIDENCE </t>
  </si>
  <si>
    <t>CO Mrs Masn Stéphane ou Olivier ORDENER - CLOYS</t>
  </si>
  <si>
    <t>MASSON / VILLA</t>
  </si>
  <si>
    <t>SANQUER</t>
  </si>
  <si>
    <t>70 avenue des Gresillons</t>
  </si>
  <si>
    <t>06 44 18 36 90</t>
  </si>
  <si>
    <t>PEINTURE CARRELAGE WC</t>
  </si>
  <si>
    <t>10 rue du Père Talvas</t>
  </si>
  <si>
    <t>01 47 31 04 78</t>
  </si>
  <si>
    <t>ELECTRICITE + SHAMPOINAGE</t>
  </si>
  <si>
    <t>CODE 21A57</t>
  </si>
  <si>
    <t>BARREYRE / STIEGHER</t>
  </si>
  <si>
    <t>14 rue des Pirandellos</t>
  </si>
  <si>
    <t>06 75 41 82 57</t>
  </si>
  <si>
    <t>AP A RENOVER</t>
  </si>
  <si>
    <t>GINOLIN</t>
  </si>
  <si>
    <t>30 Route de Champigny</t>
  </si>
  <si>
    <t>bat 3</t>
  </si>
  <si>
    <t>0149304635</t>
  </si>
  <si>
    <t>HARFIELD</t>
  </si>
  <si>
    <t>63 rue du 19 Janvier</t>
  </si>
  <si>
    <t>bat valencay</t>
  </si>
  <si>
    <t>GARCHES</t>
  </si>
  <si>
    <t>06 78 11 44 93</t>
  </si>
  <si>
    <t>12 rue Emile Dubois</t>
  </si>
  <si>
    <t>01 48 89 23 13</t>
  </si>
  <si>
    <t>DEC PARQUET</t>
  </si>
  <si>
    <t>PIOT</t>
  </si>
  <si>
    <t>01 45 50 26 61</t>
  </si>
  <si>
    <t>DEBERRE / ANTUNES</t>
  </si>
  <si>
    <t xml:space="preserve">ROUET FILS </t>
  </si>
  <si>
    <t>9 place Corneilles</t>
  </si>
  <si>
    <t>06 72 68 41 82</t>
  </si>
  <si>
    <t>2 STORES  + PAE</t>
  </si>
  <si>
    <t>RUSSO</t>
  </si>
  <si>
    <t>44 rue de Fecamp</t>
  </si>
  <si>
    <t>bat 44</t>
  </si>
  <si>
    <t>09 83 21 72 86</t>
  </si>
  <si>
    <t>SAINT LEGER</t>
  </si>
  <si>
    <t>34 rue de la Vega</t>
  </si>
  <si>
    <t>SCHAEFFER</t>
  </si>
  <si>
    <t>31, domaine du Château</t>
  </si>
  <si>
    <t>6 CLES</t>
  </si>
  <si>
    <t>10173+10111</t>
  </si>
  <si>
    <t>PEINTURE 142 M2+LINO</t>
  </si>
  <si>
    <t>GENDREAU</t>
  </si>
  <si>
    <t>55 bd charonne</t>
  </si>
  <si>
    <t>etage 1 code A9531</t>
  </si>
  <si>
    <t>06 85 58 49 43</t>
  </si>
  <si>
    <t>MIZRAKI</t>
  </si>
  <si>
    <t>4 rue Auguste Perret</t>
  </si>
  <si>
    <t>7eme bat 6</t>
  </si>
  <si>
    <t>01 71 70 97 86 /06 10 34 03 31</t>
  </si>
  <si>
    <t>BROCHARD</t>
  </si>
  <si>
    <t>9 rue de Romainville</t>
  </si>
  <si>
    <t>7eme face gauche</t>
  </si>
  <si>
    <t>01 48 58 35 29 / 06 61 76 35 29</t>
  </si>
  <si>
    <t>VIGNEAU</t>
  </si>
  <si>
    <t>183 rue des Pyrenées</t>
  </si>
  <si>
    <t xml:space="preserve">bat b </t>
  </si>
  <si>
    <t>06 03 06 20 78 /01 46 36 81 16</t>
  </si>
  <si>
    <t>ARIZZI</t>
  </si>
  <si>
    <t>208 avenue du Maine</t>
  </si>
  <si>
    <t>5 etage code 5a913</t>
  </si>
  <si>
    <t>01 45 40 63 25</t>
  </si>
  <si>
    <t>2 FENETRE PVC</t>
  </si>
  <si>
    <t>PEINTURE CUISINE + ENTREE</t>
  </si>
  <si>
    <t>IZORGE</t>
  </si>
  <si>
    <t>41 bd Foch</t>
  </si>
  <si>
    <t>3 int</t>
  </si>
  <si>
    <t>01 48 71 39 45</t>
  </si>
  <si>
    <t xml:space="preserve">ROGER </t>
  </si>
  <si>
    <t>10229 / 10192</t>
  </si>
  <si>
    <t>70 av Aristide Briand</t>
  </si>
  <si>
    <t>3 code 3540</t>
  </si>
  <si>
    <t>06 82 15 51 87 // 01 46 56 69 95</t>
  </si>
  <si>
    <t>DOUCHE A L ITALIENNE + PEINTURE CUISINE</t>
  </si>
  <si>
    <t>2 et code 1909/2423</t>
  </si>
  <si>
    <t>06 03 57 43 13 / 01 43 58 24 72</t>
  </si>
  <si>
    <t>BOZZI</t>
  </si>
  <si>
    <t xml:space="preserve">117 av de chanzy </t>
  </si>
  <si>
    <t>5 étage code  25a02</t>
  </si>
  <si>
    <t>01 45 83 66 52</t>
  </si>
  <si>
    <t>01 43 63 71 17 // 06 28 42 28 00</t>
  </si>
  <si>
    <t xml:space="preserve">LOCQUE </t>
  </si>
  <si>
    <t>CARINE</t>
  </si>
  <si>
    <t>16 avenue de République</t>
  </si>
  <si>
    <t>06 60 63 51 82</t>
  </si>
  <si>
    <t>LEGALL</t>
  </si>
  <si>
    <t>14 rue l'Ecuyer</t>
  </si>
  <si>
    <t xml:space="preserve">HOUDART </t>
  </si>
  <si>
    <t>18 rue des Pressoirs</t>
  </si>
  <si>
    <t>RDC G</t>
  </si>
  <si>
    <t>06 24 64 77 49 // 01 43 66 48 91</t>
  </si>
  <si>
    <t>BELMOND / MASSON</t>
  </si>
  <si>
    <t>SAINT MARC</t>
  </si>
  <si>
    <t>38 rue Petion</t>
  </si>
  <si>
    <t>3eme court code 37b24 / 19b68</t>
  </si>
  <si>
    <t>01 47 00 64 05 // 06 57 11 70 45</t>
  </si>
  <si>
    <t>FAUX PLAFOND</t>
  </si>
  <si>
    <t>CAMBRON</t>
  </si>
  <si>
    <t>257 rue du Faubourg st Martin</t>
  </si>
  <si>
    <t>étage 5</t>
  </si>
  <si>
    <t>01 40 35 95 84</t>
  </si>
  <si>
    <t xml:space="preserve">PAYET /ARMEL </t>
  </si>
  <si>
    <t>2 BAIE COULISSANTES ALU</t>
  </si>
  <si>
    <t>batiment bleuets / 3 etage</t>
  </si>
  <si>
    <t>01 43 70 58 24</t>
  </si>
  <si>
    <t xml:space="preserve">AMENAGMENT CUISINE </t>
  </si>
  <si>
    <t>884a61</t>
  </si>
  <si>
    <t>MELAMEDE</t>
  </si>
  <si>
    <t>14 avenue Jeanne</t>
  </si>
  <si>
    <t>06 66 58 59 74</t>
  </si>
  <si>
    <t>DEBERRE/VILLA</t>
  </si>
  <si>
    <t>PAE + TABLEAU</t>
  </si>
  <si>
    <t>CHABANNE</t>
  </si>
  <si>
    <t>4 place Pierre Semard</t>
  </si>
  <si>
    <t>3eg</t>
  </si>
  <si>
    <t>01 48 73 61 74 // 06 36 63 47 33</t>
  </si>
  <si>
    <t>MEUBLE + PEINTURE</t>
  </si>
  <si>
    <t>LEPONT</t>
  </si>
  <si>
    <t>3 rue René Baschet</t>
  </si>
  <si>
    <t>1etage</t>
  </si>
  <si>
    <t>01 43 81 38 89</t>
  </si>
  <si>
    <t xml:space="preserve">sdb + peinture </t>
  </si>
  <si>
    <t>SZPEKER</t>
  </si>
  <si>
    <t>8 avenue Foch</t>
  </si>
  <si>
    <t>3  étage bat B4</t>
  </si>
  <si>
    <t>01 48 73 53 92</t>
  </si>
  <si>
    <t>BAUVAIS</t>
  </si>
  <si>
    <t>136 rue de Noisy le Sec</t>
  </si>
  <si>
    <t xml:space="preserve">bat A </t>
  </si>
  <si>
    <t>01 43 63 62 04</t>
  </si>
  <si>
    <t>BEMONT</t>
  </si>
  <si>
    <t>21 rue Henri Murger</t>
  </si>
  <si>
    <t xml:space="preserve">bat 1 / etage 1 </t>
  </si>
  <si>
    <t xml:space="preserve">01 42 39 61 58 </t>
  </si>
  <si>
    <t>HSIN-TIEN</t>
  </si>
  <si>
    <t>PVALUE</t>
  </si>
  <si>
    <t>MARTY</t>
  </si>
  <si>
    <t>Alain et Marie Chantal</t>
  </si>
  <si>
    <t>16 avenue Maurice Thorez</t>
  </si>
  <si>
    <t>6ème à droite 87047</t>
  </si>
  <si>
    <t>01 46 58 18 71</t>
  </si>
  <si>
    <t>5 FENETRES DB VANTAUX PVC</t>
  </si>
  <si>
    <t>2 bis rue Pasteur</t>
  </si>
  <si>
    <t>VILLEMOMBLES</t>
  </si>
  <si>
    <t>01 45 28 95 99 -- 0 52 11 5 83</t>
  </si>
  <si>
    <t xml:space="preserve">5 FENETRES PVC </t>
  </si>
  <si>
    <t>1 FENETRE 1VR</t>
  </si>
  <si>
    <t>OLLIVIER</t>
  </si>
  <si>
    <t>15 rue Crussol</t>
  </si>
  <si>
    <t>2ème étage</t>
  </si>
  <si>
    <t>06 30 87 87 86</t>
  </si>
  <si>
    <t>CASTET</t>
  </si>
  <si>
    <t>72 rue Saint Charles</t>
  </si>
  <si>
    <t xml:space="preserve">inter </t>
  </si>
  <si>
    <t>01 45 77 57 00</t>
  </si>
  <si>
    <t>MALDINI / LEILA</t>
  </si>
  <si>
    <t xml:space="preserve">   </t>
  </si>
  <si>
    <t>FERENC</t>
  </si>
  <si>
    <t>1 place Corneille</t>
  </si>
  <si>
    <t>01 46 09 09 63</t>
  </si>
  <si>
    <t>MAIER</t>
  </si>
  <si>
    <t>1 bis avenue Outrebon</t>
  </si>
  <si>
    <t>4eme code droite 718a</t>
  </si>
  <si>
    <t>VILLEMONBLE</t>
  </si>
  <si>
    <t>06 51 76 96 63 / 01 45 28 87 72</t>
  </si>
  <si>
    <t>BELMOND / RIVET</t>
  </si>
  <si>
    <t>3 ème étage</t>
  </si>
  <si>
    <t>RENO SOL ET MURS</t>
  </si>
  <si>
    <t>CARRE</t>
  </si>
  <si>
    <t>9 rue de Houilles</t>
  </si>
  <si>
    <t>HOUILLES</t>
  </si>
  <si>
    <t>EPSILUIM</t>
  </si>
  <si>
    <t>15 rue Traversiere</t>
  </si>
  <si>
    <t>GOHIER</t>
  </si>
  <si>
    <t>JEREMY</t>
  </si>
  <si>
    <t>94 Chemin de Chelles</t>
  </si>
  <si>
    <t>2 rue de Reims</t>
  </si>
  <si>
    <t>MASSON / RIVET  / PAYET</t>
  </si>
  <si>
    <t>SCI OMBRAGE</t>
  </si>
  <si>
    <t>sis 80 boulevard Leader</t>
  </si>
  <si>
    <t>CANNES</t>
  </si>
  <si>
    <t>O6150</t>
  </si>
  <si>
    <t>PLU VALUE</t>
  </si>
  <si>
    <t>PEINTURE 100M²</t>
  </si>
  <si>
    <t>RIVET / ANTUNES</t>
  </si>
  <si>
    <t>REFECTION PARTIELLE CUISINE</t>
  </si>
  <si>
    <t>EYCKEN</t>
  </si>
  <si>
    <t>CLAUDETTE</t>
  </si>
  <si>
    <t>7 rue Henri Dunant</t>
  </si>
  <si>
    <t>01 43 24 25 35 // 06 76 04 22 19</t>
  </si>
  <si>
    <t>BOUCHOUX</t>
  </si>
  <si>
    <t>ROSEL</t>
  </si>
  <si>
    <t>1 rue du Général de l'Arminat</t>
  </si>
  <si>
    <t>inter 9ème à gauche</t>
  </si>
  <si>
    <t xml:space="preserve">01 43 99 93 82 </t>
  </si>
  <si>
    <t>2 PVC</t>
  </si>
  <si>
    <t>DUPRAT</t>
  </si>
  <si>
    <t>9 rue Chantecoq</t>
  </si>
  <si>
    <t>6eme étage inter</t>
  </si>
  <si>
    <t>01 47 67 06 43 // 06 52 94 35 17</t>
  </si>
  <si>
    <t>MASSON/ RIVET</t>
  </si>
  <si>
    <t>PEINTURE  + CARRELAGE</t>
  </si>
  <si>
    <t>pv sur dossier 10200</t>
  </si>
  <si>
    <t>MAS</t>
  </si>
  <si>
    <t>19 rue du Mont Valérien</t>
  </si>
  <si>
    <t>x 4eme étage</t>
  </si>
  <si>
    <t>06 59 42 31 63 // 01 47 71 63 30</t>
  </si>
  <si>
    <t xml:space="preserve">GUITTET </t>
  </si>
  <si>
    <t>1 bannette projection</t>
  </si>
  <si>
    <t>TAQUET</t>
  </si>
  <si>
    <t>6b rue de Clignancourt</t>
  </si>
  <si>
    <t>3 code 97b28/5498/3b45a</t>
  </si>
  <si>
    <t>01 42 64 99 29</t>
  </si>
  <si>
    <t>SANIBROYEUR</t>
  </si>
  <si>
    <t>chauffe eau</t>
  </si>
  <si>
    <t>RIVET / PAYET/MASSON</t>
  </si>
  <si>
    <t>ELEC + CHAUDIERE</t>
  </si>
  <si>
    <t>GAUVIN</t>
  </si>
  <si>
    <t>8 allée Henri Wallon</t>
  </si>
  <si>
    <t xml:space="preserve">11 g </t>
  </si>
  <si>
    <t>06 72 21 75 73 // 01 30 25 01 09</t>
  </si>
  <si>
    <t>PAYET / RIVET / MASSON</t>
  </si>
  <si>
    <t>MONTENOISE</t>
  </si>
  <si>
    <t>12 allée Berlioz</t>
  </si>
  <si>
    <t>7eme inter</t>
  </si>
  <si>
    <t>01 70 13 56 36 // 06 69 16 79 22</t>
  </si>
  <si>
    <t>2 PORTES COULISSANTES ALU</t>
  </si>
  <si>
    <t>TAILLEFER</t>
  </si>
  <si>
    <t>Jacques</t>
  </si>
  <si>
    <t>7 rue Linvingstone</t>
  </si>
  <si>
    <t>bat b/3 étage</t>
  </si>
  <si>
    <t xml:space="preserve">01 77 19 96 92 / 06 41 25 57 41 </t>
  </si>
  <si>
    <t>LAPALU</t>
  </si>
  <si>
    <t>17 rue du colonel Oudot</t>
  </si>
  <si>
    <t>rdc bat f</t>
  </si>
  <si>
    <t>01 83 92 02 52</t>
  </si>
  <si>
    <t>MERCIER / DEBERRE</t>
  </si>
  <si>
    <t>RADIATEUR</t>
  </si>
  <si>
    <t>COMPANYS</t>
  </si>
  <si>
    <t>4 rue Paul langevin</t>
  </si>
  <si>
    <t>17eme étage</t>
  </si>
  <si>
    <t>01 48 75 08 47</t>
  </si>
  <si>
    <t>LAPIERRE</t>
  </si>
  <si>
    <t>20 étge droite</t>
  </si>
  <si>
    <t>01 45 88 041 73 // 06 70 58 39 70</t>
  </si>
  <si>
    <t>PEINTURE DECO + EVIER</t>
  </si>
  <si>
    <t>CODE 1897B 7ETAGE</t>
  </si>
  <si>
    <t>NELZI</t>
  </si>
  <si>
    <t>06 41 71 15 44</t>
  </si>
  <si>
    <t xml:space="preserve">1 PVC PLAXEE </t>
  </si>
  <si>
    <t>GODBARGE</t>
  </si>
  <si>
    <t>9 avenue de Minerve</t>
  </si>
  <si>
    <t>7 étage / batiment 9 inter</t>
  </si>
  <si>
    <t>06 16 37 67 50 // 01 69 24 98 81</t>
  </si>
  <si>
    <t xml:space="preserve">DECO VINYL </t>
  </si>
  <si>
    <t>ROQUESSALANE</t>
  </si>
  <si>
    <t>74 bd Pasteur</t>
  </si>
  <si>
    <t>1 er g code 5365</t>
  </si>
  <si>
    <t>01 46 68 32 29</t>
  </si>
  <si>
    <t>ANTUNES / VILLA</t>
  </si>
  <si>
    <t>MOUSSIN</t>
  </si>
  <si>
    <t>23 rue Molière</t>
  </si>
  <si>
    <t>2me code b 84 26 //4213</t>
  </si>
  <si>
    <t>01 42 96 21 29 // 06 09 18 00 06</t>
  </si>
  <si>
    <t>2 STORES A ENR</t>
  </si>
  <si>
    <t>MELKI</t>
  </si>
  <si>
    <t>JEAN - PIERRE</t>
  </si>
  <si>
    <t>3 étage asc a1407</t>
  </si>
  <si>
    <t>06 10 48 39 75 // 01 48 41 47 02</t>
  </si>
  <si>
    <t>BELLE</t>
  </si>
  <si>
    <t>JACQUES SIMONE</t>
  </si>
  <si>
    <t>76 bd Arago</t>
  </si>
  <si>
    <t>1er étage porte 4139 porte gauche</t>
  </si>
  <si>
    <t>01 45 87 29 89</t>
  </si>
  <si>
    <t>1 TABLEA ELEC</t>
  </si>
  <si>
    <t>4ème droite  PORTE DROITE 1953A</t>
  </si>
  <si>
    <t>06 21 51 16 48-06 80 60 60 77</t>
  </si>
  <si>
    <t>6 FENETRES BOIS</t>
  </si>
  <si>
    <t>peinture  +carrelage + eletro menanger</t>
  </si>
  <si>
    <t xml:space="preserve">REMISE EN CONF </t>
  </si>
  <si>
    <t>SCHERMESSER</t>
  </si>
  <si>
    <t>1 rue Duvergier</t>
  </si>
  <si>
    <t>06 08 85 61 05 / 01 40 36 78 89</t>
  </si>
  <si>
    <t>6 FENETRES ALU</t>
  </si>
  <si>
    <t>PERSONNE</t>
  </si>
  <si>
    <t>RT0001</t>
  </si>
  <si>
    <t>6 rue du Bas Huet</t>
  </si>
  <si>
    <t>01 30 61 98 06</t>
  </si>
  <si>
    <t>AQUILINA</t>
  </si>
  <si>
    <t>4 avenue Jean Jaures</t>
  </si>
  <si>
    <t>CODE 2834B + INTER BAT GAUCHE</t>
  </si>
  <si>
    <t>01 43 68 74 77 // 07 83 94 54 49</t>
  </si>
  <si>
    <t>6 PORTES FENETRES</t>
  </si>
  <si>
    <t>HUREL</t>
  </si>
  <si>
    <t>10137/10171/10219</t>
  </si>
  <si>
    <t>30 avenue de la Paix</t>
  </si>
  <si>
    <t>3 porte gauche bat 30</t>
  </si>
  <si>
    <t>01 46 68 68 54 // 06 19 65 03 93</t>
  </si>
  <si>
    <t>1 TABLEAU  + RENO CUISINE</t>
  </si>
  <si>
    <t>DECALF</t>
  </si>
  <si>
    <t>81 rue Marcadet</t>
  </si>
  <si>
    <t>8eme code 87</t>
  </si>
  <si>
    <t>06 16 13 07 79/01 42 52 71 02</t>
  </si>
  <si>
    <t>DEBERRE / VILLA</t>
  </si>
  <si>
    <t>01 43 38 33 51 / 06 74 22 18 59</t>
  </si>
  <si>
    <t>NINET</t>
  </si>
  <si>
    <t>14 rue des pavillons</t>
  </si>
  <si>
    <t xml:space="preserve">6 eme </t>
  </si>
  <si>
    <t>01 77 51 55 34</t>
  </si>
  <si>
    <t>93 rue de Choisy</t>
  </si>
  <si>
    <t>bat a</t>
  </si>
  <si>
    <t>07 85 32 13 25</t>
  </si>
  <si>
    <t>GERVAIS</t>
  </si>
  <si>
    <t>4 avenue Verdun</t>
  </si>
  <si>
    <t>01 46 42 10 19 /06 43 68 04 27</t>
  </si>
  <si>
    <t>PEINTURE  + PAPIER PEINT</t>
  </si>
  <si>
    <t>etage 7 code 1745a</t>
  </si>
  <si>
    <t>GUITTET/PAYET</t>
  </si>
  <si>
    <t>3 place du President Kennedy</t>
  </si>
  <si>
    <t>01 47 36 16 75</t>
  </si>
  <si>
    <t>MANGIN</t>
  </si>
  <si>
    <t>6 rue Pelee</t>
  </si>
  <si>
    <t>6/3eme etage</t>
  </si>
  <si>
    <t>01 40 21 85 49</t>
  </si>
  <si>
    <t xml:space="preserve">PLUS VALUE DOSSIER SUITE A MODIF *** </t>
  </si>
  <si>
    <t>PLUS VALUE 10108</t>
  </si>
  <si>
    <t>CABIROL</t>
  </si>
  <si>
    <t>12 rue Jean Baptiste Potin</t>
  </si>
  <si>
    <t>4 étage  bat a</t>
  </si>
  <si>
    <t>01 46 42 40 58</t>
  </si>
  <si>
    <t>PAYET / GUITTET</t>
  </si>
  <si>
    <t>06 61 55 45 61 // 06 07 58 90 58</t>
  </si>
  <si>
    <t>2 FENETRES PVC PLAXEE</t>
  </si>
  <si>
    <t>73 rue Brillat Saurin</t>
  </si>
  <si>
    <t>INTER</t>
  </si>
  <si>
    <t>01 45 88 99 53</t>
  </si>
  <si>
    <t>57 rue des MARTYRS</t>
  </si>
  <si>
    <t>B81A47</t>
  </si>
  <si>
    <t>06 14 12 74 53</t>
  </si>
  <si>
    <t>PEINTURE/DOUCHE/ELEC</t>
  </si>
  <si>
    <t>1049B/7982B</t>
  </si>
  <si>
    <t>06 81 90 49 67</t>
  </si>
  <si>
    <t>REYNAUD</t>
  </si>
  <si>
    <t>06 12 79 51 26</t>
  </si>
  <si>
    <t>PORTE GARAGE</t>
  </si>
  <si>
    <t xml:space="preserve">4  avenue Jean Jaures </t>
  </si>
  <si>
    <t>CHARETON-LE-PONT</t>
  </si>
  <si>
    <t>07 83 94 54 49</t>
  </si>
  <si>
    <t>74 boulevard Pasteur</t>
  </si>
  <si>
    <t>29 rue Des Boulets</t>
  </si>
  <si>
    <t>B 1256 BLEUETS</t>
  </si>
  <si>
    <t>06 16 76 39 10</t>
  </si>
  <si>
    <t>FENETRE/DECORATION</t>
  </si>
  <si>
    <t>9 rue De Romainville</t>
  </si>
  <si>
    <t>06 61 76 35 29.</t>
  </si>
  <si>
    <t>COUVREUR</t>
  </si>
  <si>
    <t>YANICK</t>
  </si>
  <si>
    <t>1434 / 1063</t>
  </si>
  <si>
    <t>74 boulevard Voltaire</t>
  </si>
  <si>
    <t>06 73 35 76 43</t>
  </si>
  <si>
    <t>FENETRES/ VOLETS</t>
  </si>
  <si>
    <t>BAUER</t>
  </si>
  <si>
    <t>8 rue paul langevin</t>
  </si>
  <si>
    <t>FONTENAY-SOUS-BOIS</t>
  </si>
  <si>
    <t>06 76 15 57 51</t>
  </si>
  <si>
    <t>FENNER</t>
  </si>
  <si>
    <t>7 rue Sanette</t>
  </si>
  <si>
    <t>01 60 82 38 56</t>
  </si>
  <si>
    <t>10073/10076</t>
  </si>
  <si>
    <t>77 avenue Philipe August</t>
  </si>
  <si>
    <t>Q137</t>
  </si>
  <si>
    <t>VOLET/FENETRE</t>
  </si>
  <si>
    <t>4 454, 98€</t>
  </si>
  <si>
    <t>10236/10094</t>
  </si>
  <si>
    <t>2 Bis rue Pasteur</t>
  </si>
  <si>
    <t>06 52 11 50 83</t>
  </si>
  <si>
    <t>FENETRE PVC/VOLETS</t>
  </si>
  <si>
    <t>MNE</t>
  </si>
  <si>
    <t>10 rue Du Pere Taivas</t>
  </si>
  <si>
    <t>06 36 78 52 51</t>
  </si>
  <si>
    <t>PORTE ANTI-EFFRACTION</t>
  </si>
  <si>
    <t>14 A50</t>
  </si>
  <si>
    <t>ELEC CONFORMITE</t>
  </si>
  <si>
    <t>13 rue Des Ormeaux</t>
  </si>
  <si>
    <t>06 12 65 48 46</t>
  </si>
  <si>
    <t>44 rue des 3 Territoires</t>
  </si>
  <si>
    <t>B 5763</t>
  </si>
  <si>
    <t>7 Clos Perrault</t>
  </si>
  <si>
    <t>01 69 38 93 89</t>
  </si>
  <si>
    <t>ANNE-MARIE</t>
  </si>
  <si>
    <t>5 avenue De Saint Ouen</t>
  </si>
  <si>
    <t>05 A17/2294</t>
  </si>
  <si>
    <t>VITRIFICATION D4UN PARQUET</t>
  </si>
  <si>
    <t>8 rue Geoffroy</t>
  </si>
  <si>
    <t>73 rue Brillat Savarin</t>
  </si>
  <si>
    <t>57 rue Des Martyrs</t>
  </si>
  <si>
    <t>B81 A47</t>
  </si>
  <si>
    <t>01 48 78 07 87</t>
  </si>
  <si>
    <t>SALLE DE BAIN/ELEC/PEINTURE</t>
  </si>
  <si>
    <t>JEAN-PAUL</t>
  </si>
  <si>
    <t>24 rue Leon Frot</t>
  </si>
  <si>
    <t>MARIE-CLAUDE</t>
  </si>
  <si>
    <t>49 avenue Chatenay</t>
  </si>
  <si>
    <t>01 42 37 39 71</t>
  </si>
  <si>
    <t>ARNAUD</t>
  </si>
  <si>
    <t>3 rue Bagno à Ripoli</t>
  </si>
  <si>
    <t>esc G</t>
  </si>
  <si>
    <t>01 43 50 06 13</t>
  </si>
  <si>
    <t>MONIQUE JEAN</t>
  </si>
  <si>
    <t>BAT B</t>
  </si>
  <si>
    <t>01 46 07 67 07</t>
  </si>
  <si>
    <t>CAILLARD</t>
  </si>
  <si>
    <t>204 boulevard de Creteil</t>
  </si>
  <si>
    <t>01 42 83 45 10</t>
  </si>
  <si>
    <t>RT 001</t>
  </si>
  <si>
    <t>6 rue Bas Huet</t>
  </si>
  <si>
    <t>ST GERMAIN</t>
  </si>
  <si>
    <t>LAPAIN</t>
  </si>
  <si>
    <t>17 rue Du Colonel Oudot</t>
  </si>
  <si>
    <t>DEBERRE /MARIANI</t>
  </si>
  <si>
    <t>RADIATEUR ELEC</t>
  </si>
  <si>
    <t>BROSPRETRE</t>
  </si>
  <si>
    <t>4 Bis rue D'onsel</t>
  </si>
  <si>
    <t>A751+6382</t>
  </si>
  <si>
    <t>01 42 55 57 88</t>
  </si>
  <si>
    <t>MR/MNE</t>
  </si>
  <si>
    <t>FREISZ</t>
  </si>
  <si>
    <t>CHARLE ET MAUD</t>
  </si>
  <si>
    <t>8 rue Du Moulin D'amboise</t>
  </si>
  <si>
    <t>SUCY</t>
  </si>
  <si>
    <t>01 45 90 03 01</t>
  </si>
  <si>
    <t>REVETEMENT MURAUX</t>
  </si>
  <si>
    <t>14 Bis rue Frederic</t>
  </si>
  <si>
    <t>34 A68</t>
  </si>
  <si>
    <t>01 43 58 25 15</t>
  </si>
  <si>
    <t>PEINTURE+CARRELAGE</t>
  </si>
  <si>
    <t>ELINE</t>
  </si>
  <si>
    <t>131 boulevard De Charonne</t>
  </si>
  <si>
    <t>1059B</t>
  </si>
  <si>
    <t>31 Domaine Du Chateau</t>
  </si>
  <si>
    <t>Gauche</t>
  </si>
  <si>
    <t>CHILLY</t>
  </si>
  <si>
    <t>01 64 54 92 55</t>
  </si>
  <si>
    <t>CLOVIN</t>
  </si>
  <si>
    <t>54 rue Pierre Greneta</t>
  </si>
  <si>
    <t>RDC</t>
  </si>
  <si>
    <t>01 43 63 38 30/06 87 09 11 31</t>
  </si>
  <si>
    <t>FENETRE/PORTE FENETRE</t>
  </si>
  <si>
    <t>19 rue Paul Bert</t>
  </si>
  <si>
    <t>01 43 67 09 66</t>
  </si>
  <si>
    <t>VELUX/HOTTE</t>
  </si>
  <si>
    <t>POSTEL</t>
  </si>
  <si>
    <t xml:space="preserve">1 rue Versigny </t>
  </si>
  <si>
    <t>65B83</t>
  </si>
  <si>
    <t>01 42 54 37 14</t>
  </si>
  <si>
    <t>CHERY</t>
  </si>
  <si>
    <t>JEAN-LOUIS</t>
  </si>
  <si>
    <t>30 rue Mussellargh</t>
  </si>
  <si>
    <t>APPELER</t>
  </si>
  <si>
    <t>CHAMPIGNY</t>
  </si>
  <si>
    <t>01 45 16 97 28</t>
  </si>
  <si>
    <t>FENETRE DEUX VANTAUX</t>
  </si>
  <si>
    <t xml:space="preserve">93 rue Belliard </t>
  </si>
  <si>
    <t>A2150</t>
  </si>
  <si>
    <t>09 51 0145 96/ 06 76 67 06 46</t>
  </si>
  <si>
    <t>PORTE COUPE FEU</t>
  </si>
  <si>
    <t>MARC-ANNE</t>
  </si>
  <si>
    <t>14 rue Gabriel</t>
  </si>
  <si>
    <t>48B91</t>
  </si>
  <si>
    <t>01 40 84 00 25</t>
  </si>
  <si>
    <t>VOLETS ROULANT</t>
  </si>
  <si>
    <t>PAMERLON</t>
  </si>
  <si>
    <t xml:space="preserve">10190+10056               </t>
  </si>
  <si>
    <t>34 avenue des Falonnières</t>
  </si>
  <si>
    <t>BAT3 ESCI</t>
  </si>
  <si>
    <t>01 48 83 88 37</t>
  </si>
  <si>
    <t>SALLE DE BAIN+VOLET ROULANT</t>
  </si>
  <si>
    <t xml:space="preserve">27 avenue de la croix de fer </t>
  </si>
  <si>
    <t>ST-GERMAIN EN LAYE</t>
  </si>
  <si>
    <t>09 51 59 28 28</t>
  </si>
  <si>
    <t>RIVET/PAYET</t>
  </si>
  <si>
    <t xml:space="preserve">FENETRE  </t>
  </si>
  <si>
    <t>01 45 78 83 29</t>
  </si>
  <si>
    <t>FENETRE+STORE</t>
  </si>
  <si>
    <t>MARGHARITA</t>
  </si>
  <si>
    <t>60 rue Pauticourt</t>
  </si>
  <si>
    <t>01 83 87 33 95</t>
  </si>
  <si>
    <t>PAYET/MASSON/RIVET</t>
  </si>
  <si>
    <t>1 VOLET ROULANT ELECTRIQUE</t>
  </si>
  <si>
    <t xml:space="preserve">TECHENE </t>
  </si>
  <si>
    <t>2 route de Bethemont</t>
  </si>
  <si>
    <t>TAVERNY</t>
  </si>
  <si>
    <t>01 87 63 49 42</t>
  </si>
  <si>
    <t>10174/10159</t>
  </si>
  <si>
    <t>MASSON / ARMEL/RIVET</t>
  </si>
  <si>
    <t xml:space="preserve">LOISEAU </t>
  </si>
  <si>
    <t xml:space="preserve">40 rue Eduard Vaillant </t>
  </si>
  <si>
    <t>etage 13 code a753</t>
  </si>
  <si>
    <t>01 42 87 51 19 / 06 84 21 83 16</t>
  </si>
  <si>
    <t>LANES</t>
  </si>
  <si>
    <t xml:space="preserve">17 rue Lemercier </t>
  </si>
  <si>
    <t>3 ETAGE CODE 45B78</t>
  </si>
  <si>
    <t xml:space="preserve">PARIS17EME </t>
  </si>
  <si>
    <t>01 43 87 39 74 // 06 47 79 61 47</t>
  </si>
  <si>
    <t>PAYET/ MASSON / ANTUNES</t>
  </si>
  <si>
    <t>CORTI</t>
  </si>
  <si>
    <t>43 rue Jean Jaures</t>
  </si>
  <si>
    <t>06 87 39 39 49 / 01 48 80 30 68</t>
  </si>
  <si>
    <t xml:space="preserve">5 bis rue du Viaduc </t>
  </si>
  <si>
    <t>5 étage code 47ab</t>
  </si>
  <si>
    <t>01 48 71 38 05 //06 85 06 48 75</t>
  </si>
  <si>
    <t>VILLA/DEBERRE</t>
  </si>
  <si>
    <t>JASSON</t>
  </si>
  <si>
    <t>ALEXANDRE</t>
  </si>
  <si>
    <t>3 rue Voltaire</t>
  </si>
  <si>
    <t>06 11 39 72 31</t>
  </si>
  <si>
    <t>COUCKE / SAADE</t>
  </si>
  <si>
    <t>27 rue du sergent Godefroy</t>
  </si>
  <si>
    <t>PEYRARD</t>
  </si>
  <si>
    <t>janine</t>
  </si>
  <si>
    <t>9 rue Breteuil</t>
  </si>
  <si>
    <t>01 48 85 41 45</t>
  </si>
  <si>
    <t>code 39a17 *4eme étage inter</t>
  </si>
  <si>
    <t>01 45 33 91 97</t>
  </si>
  <si>
    <t>LE CLOS DU PARC</t>
  </si>
  <si>
    <t>HOMBURGER</t>
  </si>
  <si>
    <t>10367/101109</t>
  </si>
  <si>
    <t>30 rue Henri Crette</t>
  </si>
  <si>
    <t>bat 30 étage 2</t>
  </si>
  <si>
    <t>CHEVILLY LA RUE</t>
  </si>
  <si>
    <t>01 70 13 53 69</t>
  </si>
  <si>
    <t>5 FENETRES ALU / 3 VR</t>
  </si>
  <si>
    <t>28 rue Saint Fargeau</t>
  </si>
  <si>
    <t>étage 6</t>
  </si>
  <si>
    <t>1 PAE</t>
  </si>
  <si>
    <t>CAMILLE PATRICK</t>
  </si>
  <si>
    <t>23 rue Augustini Vitu</t>
  </si>
  <si>
    <t>48b 7 / 5</t>
  </si>
  <si>
    <t>WC + FAIENCE</t>
  </si>
  <si>
    <t>RIVET/MASSON/DEBERRE</t>
  </si>
  <si>
    <t xml:space="preserve">PEINTURE DECO </t>
  </si>
  <si>
    <t>LANCELOT</t>
  </si>
  <si>
    <t>175 rue Tolbiac</t>
  </si>
  <si>
    <t>2em code 13a175</t>
  </si>
  <si>
    <t>01 45 65 40 66 --06 76 36 54 17</t>
  </si>
  <si>
    <t>VIGNAUD</t>
  </si>
  <si>
    <t>etage 11 x bat les érables</t>
  </si>
  <si>
    <t>01 43 57 03 92 / 06 03 66 29 78</t>
  </si>
  <si>
    <t>87A15</t>
  </si>
  <si>
    <t>SLIMISOL</t>
  </si>
  <si>
    <t>ROTHMAN</t>
  </si>
  <si>
    <t>39 rue Sedaine</t>
  </si>
  <si>
    <t>SDB + FENETRE</t>
  </si>
  <si>
    <t>SIRE</t>
  </si>
  <si>
    <t>133 rue de Silly</t>
  </si>
  <si>
    <t>9eme étage code a645+3158</t>
  </si>
  <si>
    <t>06 87 76 45 01 // 01 46 03 18 34</t>
  </si>
  <si>
    <t>LECLERC</t>
  </si>
  <si>
    <t>19 rue de la Voute</t>
  </si>
  <si>
    <t>01 46 28 44 15</t>
  </si>
  <si>
    <t>MOULIN</t>
  </si>
  <si>
    <t>VERONIQUE</t>
  </si>
  <si>
    <t>20 bd de Creteil</t>
  </si>
  <si>
    <t>7etage bat droite</t>
  </si>
  <si>
    <t>01 88 29 90 33 / 07 78 78 65 51</t>
  </si>
  <si>
    <t>DUCHENE</t>
  </si>
  <si>
    <t>FREDERIC</t>
  </si>
  <si>
    <t>208 rue Saint Maur</t>
  </si>
  <si>
    <t>06 60 98 89 54 // 01 40 40 09 67</t>
  </si>
  <si>
    <t>STANIERO</t>
  </si>
  <si>
    <t>55 boulevard de Charonne</t>
  </si>
  <si>
    <t>bat fresne /5 étage code a9531//</t>
  </si>
  <si>
    <t>01 40 09 83 31 // 06 63 68 78 17</t>
  </si>
  <si>
    <t>BELMOND / GUITTET</t>
  </si>
  <si>
    <t>16 allee Alsace</t>
  </si>
  <si>
    <t>01 46 75 09 45 / 06 25 04 88 82</t>
  </si>
  <si>
    <t>SLIMANI</t>
  </si>
  <si>
    <t>FERYEL</t>
  </si>
  <si>
    <t>31 bd Aristide Briand</t>
  </si>
  <si>
    <t>07 68 09 27 04</t>
  </si>
  <si>
    <t>DECO PEINTURE</t>
  </si>
  <si>
    <t>01 43 20 93 45/MASSON</t>
  </si>
  <si>
    <t>10265/10426</t>
  </si>
  <si>
    <t>RENO</t>
  </si>
  <si>
    <t>CAILLAT</t>
  </si>
  <si>
    <t>95 avenue du Général Leclerc</t>
  </si>
  <si>
    <t>6 étage bat b</t>
  </si>
  <si>
    <t>01 40 44 91 08</t>
  </si>
  <si>
    <t xml:space="preserve">LEGRAND </t>
  </si>
  <si>
    <t xml:space="preserve">8 place  Charles de Gaulle </t>
  </si>
  <si>
    <t>ST GRATIEN</t>
  </si>
  <si>
    <t>09 40 61 70 01</t>
  </si>
  <si>
    <t xml:space="preserve">BENA </t>
  </si>
  <si>
    <t>MARIE GEORGE</t>
  </si>
  <si>
    <t xml:space="preserve">8 rue Jean Pierre Garibaldi </t>
  </si>
  <si>
    <t>rdc étage 8</t>
  </si>
  <si>
    <t>06 46 15 31 13</t>
  </si>
  <si>
    <t>PERSIENNES EN FER</t>
  </si>
  <si>
    <t>FARGUES</t>
  </si>
  <si>
    <t>116 rue Pelleport</t>
  </si>
  <si>
    <t>4 à droite</t>
  </si>
  <si>
    <t>01 43 63 06 86</t>
  </si>
  <si>
    <t>VILLA / CHALAL</t>
  </si>
  <si>
    <t>248 rue de Stalingrad</t>
  </si>
  <si>
    <t>3eme gauche / bat e code 94a1</t>
  </si>
  <si>
    <t>01 46 75 39 69</t>
  </si>
  <si>
    <t>96 avenue du Général Leclerc</t>
  </si>
  <si>
    <t>esc 4 rdc</t>
  </si>
  <si>
    <t>01 43 76 20 58</t>
  </si>
  <si>
    <t>DJANIKAN</t>
  </si>
  <si>
    <t>135 avenue Gabriel Péri</t>
  </si>
  <si>
    <t>01 43 24 21 01</t>
  </si>
  <si>
    <t>REMISE EN CONF ELEC+ TABLEAU</t>
  </si>
  <si>
    <t>DEMARTEAU - POTOT</t>
  </si>
  <si>
    <t>GUILLEMETTE</t>
  </si>
  <si>
    <t xml:space="preserve">21 rue du Poteau </t>
  </si>
  <si>
    <t>code a1287 code 23 rdc 2 coure</t>
  </si>
  <si>
    <t>01 83 96 26 00 // 06 27 56 51 13</t>
  </si>
  <si>
    <t>10275/110144</t>
  </si>
  <si>
    <t>SALLE DE BAIN / SOLS</t>
  </si>
  <si>
    <t>DAULCLE</t>
  </si>
  <si>
    <t>26 avenue Anatol France</t>
  </si>
  <si>
    <t>4 étage int</t>
  </si>
  <si>
    <t>01 48 44 97 43</t>
  </si>
  <si>
    <t xml:space="preserve">1 FENETRE 1 VANTAIL </t>
  </si>
  <si>
    <t>MORON</t>
  </si>
  <si>
    <t>132 rue Boucicaut</t>
  </si>
  <si>
    <t xml:space="preserve">b0784 / 1er </t>
  </si>
  <si>
    <t>01 46 60 53 34 // 06 85 43 98 70</t>
  </si>
  <si>
    <t>MONTGROLLE REDMAN</t>
  </si>
  <si>
    <t>ELIZABETH PHILIP</t>
  </si>
  <si>
    <t>23 rue Richelieu</t>
  </si>
  <si>
    <t>code 962a1</t>
  </si>
  <si>
    <t>01 42 96 68 08</t>
  </si>
  <si>
    <t>PEINTURE TT APPARTEMENT</t>
  </si>
  <si>
    <t>LITIGE</t>
  </si>
  <si>
    <t>MASSON/DEBERRE/rivet</t>
  </si>
  <si>
    <t>JASZ</t>
  </si>
  <si>
    <t>10488+10116</t>
  </si>
  <si>
    <t>20 rue des annelets</t>
  </si>
  <si>
    <t>étage 6 / a3</t>
  </si>
  <si>
    <t>06 70 91 74 27</t>
  </si>
  <si>
    <t>CHAZAL / DEBERRE</t>
  </si>
  <si>
    <t>2 FENETRES + 1 VR</t>
  </si>
  <si>
    <t>24 rue Honoré Etienne d'orves</t>
  </si>
  <si>
    <t>b77913</t>
  </si>
  <si>
    <t>LE PRES SAINT GERvais</t>
  </si>
  <si>
    <t>06 87 84 52 86 // 01 48 44 82 54</t>
  </si>
  <si>
    <t>ANTUNES /DEBERRE</t>
  </si>
  <si>
    <t>BECRET</t>
  </si>
  <si>
    <t>285 rue des Pyrénées</t>
  </si>
  <si>
    <t>09 84 22 19 27</t>
  </si>
  <si>
    <t>VILLAR</t>
  </si>
  <si>
    <t>25 rue de Fontarbie</t>
  </si>
  <si>
    <t>etage 10 code 1789a</t>
  </si>
  <si>
    <t>01 43 71 65 10/06 76 27 23 86</t>
  </si>
  <si>
    <t>O149304635</t>
  </si>
  <si>
    <t>STRATIFIE</t>
  </si>
  <si>
    <t>ANTUNES / RIVET</t>
  </si>
  <si>
    <t>DESBARRIERES</t>
  </si>
  <si>
    <t>47 rue Val d'or</t>
  </si>
  <si>
    <t>01 46 02 26 11</t>
  </si>
  <si>
    <t>BRICOTEAUX</t>
  </si>
  <si>
    <t>8 bd bonne Nouvelle</t>
  </si>
  <si>
    <t>9327 int 55</t>
  </si>
  <si>
    <t>06 81 38 03 31</t>
  </si>
  <si>
    <t>PAULMIER</t>
  </si>
  <si>
    <t>120 rue Daniel Casanova</t>
  </si>
  <si>
    <t>inter 37</t>
  </si>
  <si>
    <t>06 80 54 25 03 // 01 43 52 25 31</t>
  </si>
  <si>
    <t>GUITTET / DEBERRE</t>
  </si>
  <si>
    <t>TOKARSKI</t>
  </si>
  <si>
    <t>JAKI</t>
  </si>
  <si>
    <t>6 étage bat a</t>
  </si>
  <si>
    <t>06 61 94 07 70</t>
  </si>
  <si>
    <t>DEBERRE / GUITTET</t>
  </si>
  <si>
    <t>CALVET</t>
  </si>
  <si>
    <t>MARIE DOMINIQUE</t>
  </si>
  <si>
    <t>50 grande rue Charles de Gaulle</t>
  </si>
  <si>
    <t xml:space="preserve">code 5637 / 4 étage </t>
  </si>
  <si>
    <t>01 48 73 23 41 // 06 86 77 23 41</t>
  </si>
  <si>
    <t>FERQUEL</t>
  </si>
  <si>
    <t>2 rue Pierre de Coubertin</t>
  </si>
  <si>
    <t>4 code inter</t>
  </si>
  <si>
    <t>06 14 55 12 32 // 09 50 15 06 30</t>
  </si>
  <si>
    <t>VR ALU</t>
  </si>
  <si>
    <t>LACHARPAGNE</t>
  </si>
  <si>
    <t>33 rue Foucher Lepelletier</t>
  </si>
  <si>
    <t>bat 33 /1er droite</t>
  </si>
  <si>
    <t>01 46 48 77 27</t>
  </si>
  <si>
    <t>DEBERRE / MASSON / RIVET</t>
  </si>
  <si>
    <t>10044+10259</t>
  </si>
  <si>
    <t>1 FENETRE + 1 JALOUSIE + 1 FENETRES</t>
  </si>
  <si>
    <t>GLIKSON</t>
  </si>
  <si>
    <t>61 avenue  Foch</t>
  </si>
  <si>
    <t>01 48 08 38 68</t>
  </si>
  <si>
    <t>10173/10220</t>
  </si>
  <si>
    <t>sol peinture elec reno</t>
  </si>
  <si>
    <t>34 rue Picpus</t>
  </si>
  <si>
    <t>b1 étage 2</t>
  </si>
  <si>
    <t>01 46 28 87 21</t>
  </si>
  <si>
    <t>RIVET / payet /chazal</t>
  </si>
  <si>
    <t>BARTHET</t>
  </si>
  <si>
    <t>200 rue de la Jarry</t>
  </si>
  <si>
    <t>bat 200 &amp;t</t>
  </si>
  <si>
    <t>01 43 74 24 79</t>
  </si>
  <si>
    <t>8 place  Charles de Gaulle</t>
  </si>
  <si>
    <t>crédence</t>
  </si>
  <si>
    <t>10122/10249</t>
  </si>
  <si>
    <t>PAE + MEUBLE SUR MESURE</t>
  </si>
  <si>
    <t xml:space="preserve">BRIN </t>
  </si>
  <si>
    <t>18 rue Pierre Loti</t>
  </si>
  <si>
    <t>bat 18 rdc 1357</t>
  </si>
  <si>
    <t>01 47 02 54 50</t>
  </si>
  <si>
    <t>LAVILLAUREIX</t>
  </si>
  <si>
    <t>1 rue de la Convention</t>
  </si>
  <si>
    <t xml:space="preserve">1er étage / bat 1 </t>
  </si>
  <si>
    <t xml:space="preserve">01 48 43 80 60 </t>
  </si>
  <si>
    <t>DONNART</t>
  </si>
  <si>
    <t>4 rue Jean Jaures</t>
  </si>
  <si>
    <t>2 etage</t>
  </si>
  <si>
    <t>01 46 44 29 15//06 99 36 11 50</t>
  </si>
  <si>
    <t xml:space="preserve">CLAYETTE </t>
  </si>
  <si>
    <t>6 residence De la theullerie</t>
  </si>
  <si>
    <t>6 etage bat 6</t>
  </si>
  <si>
    <t>RIS ORANGIS</t>
  </si>
  <si>
    <t>09 50 90 88 76</t>
  </si>
  <si>
    <t>2 RADIATEUERS</t>
  </si>
  <si>
    <t>SAMPIETROU</t>
  </si>
  <si>
    <t>64 rue d'Enfert Rochereau</t>
  </si>
  <si>
    <t>01 46 04 40 67</t>
  </si>
  <si>
    <t>RENOVATION pv</t>
  </si>
  <si>
    <t>DEBARRE</t>
  </si>
  <si>
    <t>12 rue Honoré Fragonard</t>
  </si>
  <si>
    <t>inter /6eme étage</t>
  </si>
  <si>
    <t>01 40 95 04 96 / 06 76 40 01 04</t>
  </si>
  <si>
    <t>RIVET/ PAYET</t>
  </si>
  <si>
    <t>SDB + WC</t>
  </si>
  <si>
    <t>DANGIN</t>
  </si>
  <si>
    <t>22 rue Mousset Robert</t>
  </si>
  <si>
    <t>7 g code 753a bat c</t>
  </si>
  <si>
    <t>01 75 50 59 62</t>
  </si>
  <si>
    <t>POTIN</t>
  </si>
  <si>
    <t>134 rue Saint Denis</t>
  </si>
  <si>
    <t>4ème bat 4</t>
  </si>
  <si>
    <t>01 48 51 32 83 // 06 13 59 57 91</t>
  </si>
  <si>
    <t>PEINTURE REFECTION DE LA CUISINE</t>
  </si>
  <si>
    <t>PEINTURE PLAFOND SALON COULOIR ENTREE WC COMPLET</t>
  </si>
  <si>
    <t xml:space="preserve">4 CODE 26901 </t>
  </si>
  <si>
    <t>01 42 29 41 98 // 07 88 13 12 95</t>
  </si>
  <si>
    <t>1 FENETRE + 4 MOTEURS</t>
  </si>
  <si>
    <t>MENNETRET</t>
  </si>
  <si>
    <t>440 av de la Division Leclerc</t>
  </si>
  <si>
    <t>bat i étage 4</t>
  </si>
  <si>
    <t>01 46 31 04 76</t>
  </si>
  <si>
    <t>PAYET / ANTUNES</t>
  </si>
  <si>
    <t>11 residence Tournemir</t>
  </si>
  <si>
    <t>code a247b /1 er étage bat 11</t>
  </si>
  <si>
    <t>06 78 15 92 30 // 01 69 07 81 18</t>
  </si>
  <si>
    <t xml:space="preserve"> 4 FENETRES VC PLAXEE</t>
  </si>
  <si>
    <t>01 43 70 87 88 // 06 51 74 65 75</t>
  </si>
  <si>
    <t>1 tabl</t>
  </si>
  <si>
    <t>01 45 33 91 97 06 07 04 02 41</t>
  </si>
  <si>
    <t xml:space="preserve">CUISINE </t>
  </si>
  <si>
    <t>TREMOIS</t>
  </si>
  <si>
    <t>13 rue Alexandre Fleming</t>
  </si>
  <si>
    <t>rdc / code a13a91</t>
  </si>
  <si>
    <t>ORSAY</t>
  </si>
  <si>
    <t>06 74 77 13 82 // 01 64 46 62 11</t>
  </si>
  <si>
    <t xml:space="preserve">REAL ESCAPE </t>
  </si>
  <si>
    <t xml:space="preserve">18 avenue Parmentier </t>
  </si>
  <si>
    <t xml:space="preserve">MASSON / </t>
  </si>
  <si>
    <t>BOHL</t>
  </si>
  <si>
    <t>MARIE JOSE</t>
  </si>
  <si>
    <t>16 rue Moreau Vauthier</t>
  </si>
  <si>
    <t>01 48 25 09 17 //06 08 04 99 17</t>
  </si>
  <si>
    <t>GUITTET / PAYET</t>
  </si>
  <si>
    <t>STORE PROJECTION</t>
  </si>
  <si>
    <t>01 87 63 49 42 // 06 38 03 72 07</t>
  </si>
  <si>
    <t>1 fenêtre PVC plaxeé</t>
  </si>
  <si>
    <t>D/CODE 68097</t>
  </si>
  <si>
    <t xml:space="preserve">06 73 67 11 31 </t>
  </si>
  <si>
    <t>CLOISON + BALLON + VASQUE</t>
  </si>
  <si>
    <t>DESMAZIERES</t>
  </si>
  <si>
    <t>42 allée du Mail</t>
  </si>
  <si>
    <t xml:space="preserve">9 étage </t>
  </si>
  <si>
    <t>01 46 31 10 37 // 06 80 77 86 61</t>
  </si>
  <si>
    <t>rdc BAT J</t>
  </si>
  <si>
    <t>GUITTET / RIVET</t>
  </si>
  <si>
    <t>01 46 44 59 25/06 62 82 19 37</t>
  </si>
  <si>
    <t>GUITTET/ RIVET</t>
  </si>
  <si>
    <t>GIRON</t>
  </si>
  <si>
    <t>63 rue Lauriston</t>
  </si>
  <si>
    <t>06 14 72 54 06</t>
  </si>
  <si>
    <t>MAURY</t>
  </si>
  <si>
    <t xml:space="preserve">LES FRESNES 3ETAGE </t>
  </si>
  <si>
    <t>01 43 70 67 82 //06 45 01 31 44</t>
  </si>
  <si>
    <t>PEINTURE + MOQUETTE</t>
  </si>
  <si>
    <t>PAYET /RIVET</t>
  </si>
  <si>
    <t>01 46 58 18 71 / 06 71 99 55 19 /06 89 74 89 38</t>
  </si>
  <si>
    <t>NAZIGHIAN</t>
  </si>
  <si>
    <t>Colette</t>
  </si>
  <si>
    <t>1 passage Stendhal</t>
  </si>
  <si>
    <t xml:space="preserve">11 int </t>
  </si>
  <si>
    <t>01 43 66 19 68 // 06 67 79 99 19</t>
  </si>
  <si>
    <t>1 PERSIENNE + CARRELAGE</t>
  </si>
  <si>
    <t>BAIGNOIRE + MACHINE A LAVER</t>
  </si>
  <si>
    <t>09 84 22 13 27 // 07 66 23 91 28</t>
  </si>
  <si>
    <t>GUITTET/RIVET</t>
  </si>
  <si>
    <t>GORJUX</t>
  </si>
  <si>
    <t>Cécile</t>
  </si>
  <si>
    <t>6 bis rue de Clignancourt</t>
  </si>
  <si>
    <t>1er face code 3b456 98b28</t>
  </si>
  <si>
    <t>01 77 16 00 05 / 06 89 60 14 34</t>
  </si>
  <si>
    <t>RIVET /DEBERRE</t>
  </si>
  <si>
    <t>VR +STORE</t>
  </si>
  <si>
    <t>MEINNIER</t>
  </si>
  <si>
    <t>14 rue Jean baptiste Dumas</t>
  </si>
  <si>
    <t>6286 /3 etage</t>
  </si>
  <si>
    <t>06 15 74 65 33 // 01 44 09 88 27</t>
  </si>
  <si>
    <t>4 étage  bat a 1745A</t>
  </si>
  <si>
    <t xml:space="preserve">01 46 42 40 58 </t>
  </si>
  <si>
    <t>MONTILLAUD</t>
  </si>
  <si>
    <t>23 rue des Grands champs</t>
  </si>
  <si>
    <t>3816 étage 6</t>
  </si>
  <si>
    <t>06 14 56 21 69</t>
  </si>
  <si>
    <t>ALBAN</t>
  </si>
  <si>
    <t>10132+10282</t>
  </si>
  <si>
    <t>11 rue de Plaisance</t>
  </si>
  <si>
    <t xml:space="preserve">1 CODE 26901 </t>
  </si>
  <si>
    <t xml:space="preserve"> 07 85 58 25 25 </t>
  </si>
  <si>
    <t>1 fenetre + 1 porte</t>
  </si>
  <si>
    <t>PEINTURE PAROI</t>
  </si>
  <si>
    <t>MEDER</t>
  </si>
  <si>
    <t>26 rue Dagoro</t>
  </si>
  <si>
    <t>BAT E 1789+</t>
  </si>
  <si>
    <t>01 83 95 33 64 / 06 61 87 99 19</t>
  </si>
  <si>
    <t>PAYET / BELMOND</t>
  </si>
  <si>
    <t>01 48 24 52 67 // 06 78 34 04 81 06 78 34 07 81</t>
  </si>
  <si>
    <t xml:space="preserve">PORTE </t>
  </si>
  <si>
    <t>SAVRY</t>
  </si>
  <si>
    <t>14 bis avenue Saint Mandé</t>
  </si>
  <si>
    <t>75c/oro</t>
  </si>
  <si>
    <t>01 43 41 04 26 // 06 78 54 18 73</t>
  </si>
  <si>
    <t>VITRIFICATON DU PARQUET</t>
  </si>
  <si>
    <t>06 61 76 35 29 / 01 48 85 35 29</t>
  </si>
  <si>
    <t>5 STORES</t>
  </si>
  <si>
    <t>01 43 38 33 51 / 06 74 22 19 39</t>
  </si>
  <si>
    <t>PEINTURE SALON</t>
  </si>
  <si>
    <t xml:space="preserve">DA COSTA PAUL </t>
  </si>
  <si>
    <t>PAUL JOSETTE</t>
  </si>
  <si>
    <t>5 allées residence Foch</t>
  </si>
  <si>
    <t>06 56 85 90 98</t>
  </si>
  <si>
    <t>PAYET / VILLA</t>
  </si>
  <si>
    <t>10122+10310</t>
  </si>
  <si>
    <t>ELEC / FENETRES PVC 2</t>
  </si>
  <si>
    <t>75 quai de la Seine</t>
  </si>
  <si>
    <t>asc 1 etage 16</t>
  </si>
  <si>
    <t>01 40 38 36 57</t>
  </si>
  <si>
    <t>PICQUE</t>
  </si>
  <si>
    <t>16 rue Bernard Gante</t>
  </si>
  <si>
    <t>41b61/par le 14</t>
  </si>
  <si>
    <t>09 86 51 74 96</t>
  </si>
  <si>
    <t>COTTON</t>
  </si>
  <si>
    <t>3 rue de Douai</t>
  </si>
  <si>
    <t>2 code 3710</t>
  </si>
  <si>
    <t>01 45 26 89 14 // 06 85 25 43 49</t>
  </si>
  <si>
    <t>2 STORES + 1 VR</t>
  </si>
  <si>
    <t>OLIEU</t>
  </si>
  <si>
    <t>10 avenue de la Fayette</t>
  </si>
  <si>
    <t>1er batiment b code 0620</t>
  </si>
  <si>
    <t>06 09 44 03 45 // 01 75 26 10 49</t>
  </si>
  <si>
    <t>5 FENETRES BOIS</t>
  </si>
  <si>
    <t>3 étage  code 1623</t>
  </si>
  <si>
    <t>WC + CARRELAGE</t>
  </si>
  <si>
    <t>MEDIONI</t>
  </si>
  <si>
    <t>9 impasse Denis Dulac</t>
  </si>
  <si>
    <t>3945 bat a</t>
  </si>
  <si>
    <t>01 43 78 33 92</t>
  </si>
  <si>
    <t xml:space="preserve">BORDE </t>
  </si>
  <si>
    <t>Gabrielle</t>
  </si>
  <si>
    <t>53 boulevard Villette</t>
  </si>
  <si>
    <t>bat a 2 code 072/7592</t>
  </si>
  <si>
    <t>06 51 96 67 69 / 09 54 43 24 62</t>
  </si>
  <si>
    <t>BOURY</t>
  </si>
  <si>
    <t>6 allées des platanes</t>
  </si>
  <si>
    <t>2eme d</t>
  </si>
  <si>
    <t>01 46 66 06 21 // 06 78 23 28 04</t>
  </si>
  <si>
    <t>09 67 03 74 77 // 06 60 49 74 33</t>
  </si>
  <si>
    <t>climateurs</t>
  </si>
  <si>
    <t>CHEVOJON</t>
  </si>
  <si>
    <t>16 rue la Bruyere</t>
  </si>
  <si>
    <t xml:space="preserve">code 65a24 </t>
  </si>
  <si>
    <t>01 48 74 15 44 // 07 69 75 24 95</t>
  </si>
  <si>
    <t>PEINTURE DE LA CUISINE  + MEUBLES</t>
  </si>
  <si>
    <t>2 FENETRE PVC+ELEC REFONTE</t>
  </si>
  <si>
    <t>CLAUZEL</t>
  </si>
  <si>
    <t>10 rue du Dr Finlay</t>
  </si>
  <si>
    <t>09 83 54 70 23 -01 73 20 81 12</t>
  </si>
  <si>
    <t xml:space="preserve"> FENETRE PVC</t>
  </si>
  <si>
    <t>VARRE</t>
  </si>
  <si>
    <t>28 rue Jean Jaures</t>
  </si>
  <si>
    <t>2ème gauche 7v18</t>
  </si>
  <si>
    <t xml:space="preserve">0 41 94 17 15 / </t>
  </si>
  <si>
    <t>PV SALLE DE BAIN</t>
  </si>
  <si>
    <t>29 rue Jean Jaures</t>
  </si>
  <si>
    <t xml:space="preserve">01 41 94 17 15 / </t>
  </si>
  <si>
    <t>BAYLART / CHANDLER</t>
  </si>
  <si>
    <t>7 rue Eugene Ringuet</t>
  </si>
  <si>
    <t>2 étage</t>
  </si>
  <si>
    <t>EMMANUEL/claude</t>
  </si>
  <si>
    <t>06 65 49 05 25 / 09 51 50 86 84</t>
  </si>
  <si>
    <t>2 vr +refonte elec</t>
  </si>
  <si>
    <t>OTSETSUI</t>
  </si>
  <si>
    <t>DIANE</t>
  </si>
  <si>
    <t>106 rue Petit</t>
  </si>
  <si>
    <t>code0457-11 étage bat 12</t>
  </si>
  <si>
    <t>06 50 00 19 81</t>
  </si>
  <si>
    <t>SDB RENO + CHAMBRE+ SALON PEINTURE</t>
  </si>
  <si>
    <t>01 43 63 06 86 /  06 04 40 53 70</t>
  </si>
  <si>
    <t>CHALAL</t>
  </si>
  <si>
    <t>2PVC PLAXEES</t>
  </si>
  <si>
    <t>CUGINI</t>
  </si>
  <si>
    <t>1 avenue  Walwein</t>
  </si>
  <si>
    <t>2. /2 eme code 359a*asc a953</t>
  </si>
  <si>
    <t>01 48 35 95 93-06 89 90 30 53</t>
  </si>
  <si>
    <t>PAYET/BELMONT</t>
  </si>
  <si>
    <t>MENNIER</t>
  </si>
  <si>
    <t>14 rue Jean Baptiste Dumas</t>
  </si>
  <si>
    <t>code 6286+étage 3</t>
  </si>
  <si>
    <t>01 44 09 88 27/06 62 20 76 13</t>
  </si>
  <si>
    <t xml:space="preserve">TOURNIER </t>
  </si>
  <si>
    <t>4 rue Auguste Renoir</t>
  </si>
  <si>
    <t>1er etage</t>
  </si>
  <si>
    <t xml:space="preserve">09 54 55 26 70 </t>
  </si>
  <si>
    <t>SDB COMPLETE</t>
  </si>
  <si>
    <t>BENZADON</t>
  </si>
  <si>
    <t>STEPHANE</t>
  </si>
  <si>
    <t>76 rue des Vignoles</t>
  </si>
  <si>
    <t>06 59 46 46 79</t>
  </si>
  <si>
    <t>VINCENDEAU</t>
  </si>
  <si>
    <t>25 bis rue Contant</t>
  </si>
  <si>
    <t>bat a inter</t>
  </si>
  <si>
    <t>01 43 02 06 65 // 06 31 78 05 71</t>
  </si>
  <si>
    <t>LOGLISCI</t>
  </si>
  <si>
    <t>VIRGINIE</t>
  </si>
  <si>
    <t>4 rue Marche Popincourt</t>
  </si>
  <si>
    <t>PICARD / MASSON /DEBERRE</t>
  </si>
  <si>
    <t>RENOVATION PARTIELLE AP</t>
  </si>
  <si>
    <t>LAFITTE</t>
  </si>
  <si>
    <t>etage 12 inter</t>
  </si>
  <si>
    <t>SAINT GRATIEN</t>
  </si>
  <si>
    <t>06 62 10 25 26 // 06 50 02 15 67</t>
  </si>
  <si>
    <t>4 BAIES ALU</t>
  </si>
  <si>
    <t>SHAMPOINAGE MOQUETTE</t>
  </si>
  <si>
    <t>COQUELLE</t>
  </si>
  <si>
    <t>20 rue Croix des Petits Champs</t>
  </si>
  <si>
    <t xml:space="preserve">4eme </t>
  </si>
  <si>
    <t>09 82 29 59 27</t>
  </si>
  <si>
    <t>2 FENETRES / 2 STORES</t>
  </si>
  <si>
    <t>01 49 30 46 35</t>
  </si>
  <si>
    <t>LORIN</t>
  </si>
  <si>
    <t>25 rue Camille Blanc</t>
  </si>
  <si>
    <t>etage 4</t>
  </si>
  <si>
    <t>01 46 81 91 66</t>
  </si>
  <si>
    <t>ANTUNES / GUITTET</t>
  </si>
  <si>
    <t>Danielle</t>
  </si>
  <si>
    <t>3616 ETAGE 6</t>
  </si>
  <si>
    <t>PARQUET SALON</t>
  </si>
  <si>
    <t>ISSALY</t>
  </si>
  <si>
    <t>1 square du Maine</t>
  </si>
  <si>
    <t>3e</t>
  </si>
  <si>
    <t>MAUREPAS</t>
  </si>
  <si>
    <t>06 81 73 65 60/ 01 30 50 26 31</t>
  </si>
  <si>
    <t>CUISINE WC SDB</t>
  </si>
  <si>
    <t>SDB PV</t>
  </si>
  <si>
    <t>SCI ORDENER CLOYS</t>
  </si>
  <si>
    <t>171 rue Ordener</t>
  </si>
  <si>
    <t>06 31 97 34 07</t>
  </si>
  <si>
    <t>DEBERRE /RIVET /PAYET</t>
  </si>
  <si>
    <t>TABLEAU+PEINTURE+PLOMBERIE</t>
  </si>
  <si>
    <t>MAIGRET</t>
  </si>
  <si>
    <t xml:space="preserve">105 rue de Rosny </t>
  </si>
  <si>
    <t>01 48 58 71 85</t>
  </si>
  <si>
    <t>4 STORES BANNETTES</t>
  </si>
  <si>
    <t>peinture plafond</t>
  </si>
  <si>
    <t>01 45 28 18 44 /07 53 07 85 49</t>
  </si>
  <si>
    <t>DUMOUTIER</t>
  </si>
  <si>
    <t>a109/2648</t>
  </si>
  <si>
    <t>01 46 04 07 27 / 06 88 96 31 09</t>
  </si>
  <si>
    <t>GALLARD</t>
  </si>
  <si>
    <t>12 rue Danton</t>
  </si>
  <si>
    <t>code 36547 +421asc 1914</t>
  </si>
  <si>
    <t>01 53 14 32 70 // 06 83 43 98 58</t>
  </si>
  <si>
    <t>BLEULER</t>
  </si>
  <si>
    <t>30 grande rue Charles de Gaulle</t>
  </si>
  <si>
    <t>int /3ème étage</t>
  </si>
  <si>
    <t>01 48 75 79 76</t>
  </si>
  <si>
    <t xml:space="preserve">POIGNANT DUPONT </t>
  </si>
  <si>
    <t>DANIELL</t>
  </si>
  <si>
    <t xml:space="preserve">5eme étage </t>
  </si>
  <si>
    <t>06 62 64 34 26</t>
  </si>
  <si>
    <t>PAYET /REGO / MASSON</t>
  </si>
  <si>
    <t>SALLE DE BAIN /PEINTURE/SOL</t>
  </si>
  <si>
    <t>DIDON</t>
  </si>
  <si>
    <t>48 avenue Diderot</t>
  </si>
  <si>
    <t>2ème  étage code droite</t>
  </si>
  <si>
    <t>01 48 86 30 56</t>
  </si>
  <si>
    <t xml:space="preserve">VILLA / RIVET </t>
  </si>
  <si>
    <t>3 FENETRES +3 VR</t>
  </si>
  <si>
    <t>10512+10310</t>
  </si>
  <si>
    <t>PERSIENNES +PEINTURE CHAMBRE</t>
  </si>
  <si>
    <t>BONNOT</t>
  </si>
  <si>
    <t>3 avenue du Colonnel Fabien</t>
  </si>
  <si>
    <t>4eme gauche</t>
  </si>
  <si>
    <t>01 46 81 61 60 //07 81 16 41 41</t>
  </si>
  <si>
    <t>CAMOUSEIGHT</t>
  </si>
  <si>
    <t>19 rue de la Marne</t>
  </si>
  <si>
    <t>bat b 2 étage</t>
  </si>
  <si>
    <t>06 63 46 28 20 // 01 48 72 82 73</t>
  </si>
  <si>
    <t>JALOUSIE/VR</t>
  </si>
  <si>
    <t>SAUTRE</t>
  </si>
  <si>
    <t>8 rue Louis Marchandise</t>
  </si>
  <si>
    <t>bat 8 2 étage</t>
  </si>
  <si>
    <t>01 46 81 53 18</t>
  </si>
  <si>
    <t>ANTUNES / RIVET / MASSON / GUITTET</t>
  </si>
  <si>
    <t xml:space="preserve">CHOTIN </t>
  </si>
  <si>
    <t>8 rue de Seine</t>
  </si>
  <si>
    <t>bat 8</t>
  </si>
  <si>
    <t>LE PECQ</t>
  </si>
  <si>
    <t>01 34 80 94 28</t>
  </si>
  <si>
    <t>RIVET /  PAYET</t>
  </si>
  <si>
    <t>4 avenue de Verdun</t>
  </si>
  <si>
    <t>01 46 42 10 19 // 06 43 68 04 27</t>
  </si>
  <si>
    <t>REFECTION PEINTURE SDB</t>
  </si>
  <si>
    <t xml:space="preserve">01 43 57 04 72 // 06 71 38 00 86 </t>
  </si>
  <si>
    <t xml:space="preserve"> refection intégrale de la cuisine</t>
  </si>
  <si>
    <t>BLONDEAU</t>
  </si>
  <si>
    <t>290 avenue Napoleon Bonaparte</t>
  </si>
  <si>
    <t>01 47 32 33 49</t>
  </si>
  <si>
    <t>REFONTE AVEC TABLEAU</t>
  </si>
  <si>
    <t xml:space="preserve">JANICOT </t>
  </si>
  <si>
    <t>86 bd de la République</t>
  </si>
  <si>
    <t>351b bat a 2étage</t>
  </si>
  <si>
    <t>01 46 20 09 18</t>
  </si>
  <si>
    <t>DESBROSSES</t>
  </si>
  <si>
    <t>4 allée Maurice Ravel</t>
  </si>
  <si>
    <t>bat 4 etage 2</t>
  </si>
  <si>
    <t>NOISY LE GRAND</t>
  </si>
  <si>
    <t>01 43 05 65 91</t>
  </si>
  <si>
    <t>GIOVANANGELI</t>
  </si>
  <si>
    <t>9 étage interphone</t>
  </si>
  <si>
    <t>01 46 45 07 92 /</t>
  </si>
  <si>
    <t>ABOGHALY MAI TAHA</t>
  </si>
  <si>
    <t>MAI TAHA</t>
  </si>
  <si>
    <t>79 route de la Reine</t>
  </si>
  <si>
    <t>ab021</t>
  </si>
  <si>
    <t>07 86 26 80 30</t>
  </si>
  <si>
    <t xml:space="preserve">DEDIEU </t>
  </si>
  <si>
    <t>10188+10424</t>
  </si>
  <si>
    <t>01 46 75 39 69 //06 76 56 72 98</t>
  </si>
  <si>
    <t>ELEC+FENETRES</t>
  </si>
  <si>
    <t>MASSON / RIVET / DEBERRE</t>
  </si>
  <si>
    <t>ELEC REFONTE SANS TABLEAU</t>
  </si>
  <si>
    <t>TORRENS</t>
  </si>
  <si>
    <t>TATIANA</t>
  </si>
  <si>
    <t>61 rue des Morillons</t>
  </si>
  <si>
    <t>7 etage  bat a2</t>
  </si>
  <si>
    <t xml:space="preserve">06 80 67 42 66 </t>
  </si>
  <si>
    <t>REMPLACEMENT BAIGNOIRE</t>
  </si>
  <si>
    <t>RAUSKI</t>
  </si>
  <si>
    <t>code 95381 bat b2 2étage</t>
  </si>
  <si>
    <t>01 43 41 93 68</t>
  </si>
  <si>
    <t>ANTUNES / RIVET/ PAYET</t>
  </si>
  <si>
    <t>SCHRODER</t>
  </si>
  <si>
    <t>10423 / 10180</t>
  </si>
  <si>
    <t>46 rue des Pyrénées</t>
  </si>
  <si>
    <t>01 43 67 16 89</t>
  </si>
  <si>
    <t>BAIGNOIRE A PORTE + 2 FENETRES</t>
  </si>
  <si>
    <t>10 rue Emile Landin</t>
  </si>
  <si>
    <t>KAMENCIC</t>
  </si>
  <si>
    <t>15 rue Cepre</t>
  </si>
  <si>
    <t>code b5497a</t>
  </si>
  <si>
    <t>01 45 67 54 85</t>
  </si>
  <si>
    <t>2 FENETRES COULISSANTES ALU</t>
  </si>
  <si>
    <t>LAUGA</t>
  </si>
  <si>
    <t>58 rue Franklin</t>
  </si>
  <si>
    <t>SOL SLIMISOL</t>
  </si>
  <si>
    <t>HAGMAN</t>
  </si>
  <si>
    <t>14 rue Envierges</t>
  </si>
  <si>
    <t>MASSON / PAYET / RIVET</t>
  </si>
  <si>
    <t xml:space="preserve">CHAUVIN </t>
  </si>
  <si>
    <t>39 rue de Champigny</t>
  </si>
  <si>
    <t>10a96 5étage</t>
  </si>
  <si>
    <t>01 49 30 49 06</t>
  </si>
  <si>
    <t>BELMOND / DEBERRE / RIVET</t>
  </si>
  <si>
    <t>RIVET / PAYET /DEBERRE</t>
  </si>
  <si>
    <t>ABIDHOUSSEN</t>
  </si>
  <si>
    <t>AELA</t>
  </si>
  <si>
    <t>32 rue des Envierges</t>
  </si>
  <si>
    <t>BAT TURESNES</t>
  </si>
  <si>
    <t>06 68 43 72 50</t>
  </si>
  <si>
    <t xml:space="preserve">871A15 </t>
  </si>
  <si>
    <t>SDB +PEINTURE +DEBARRAS</t>
  </si>
  <si>
    <t>BRAQUET</t>
  </si>
  <si>
    <t>31 bd Villette</t>
  </si>
  <si>
    <t>39a bat c étage 3</t>
  </si>
  <si>
    <t>01 42 00 36 73</t>
  </si>
  <si>
    <t>PAE+ISOLER DES COFFRAGES</t>
  </si>
  <si>
    <t>DECORATION WC</t>
  </si>
  <si>
    <t>ANNULE DCD</t>
  </si>
  <si>
    <t>BERTHOLET</t>
  </si>
  <si>
    <t>33 bd raymond</t>
  </si>
  <si>
    <t>01 47 95 15 61</t>
  </si>
  <si>
    <t>MIALOU MARSH</t>
  </si>
  <si>
    <t>29 rue Miollis</t>
  </si>
  <si>
    <t>39B57</t>
  </si>
  <si>
    <t>09 52 07 21 53</t>
  </si>
  <si>
    <t>BAHLOUL</t>
  </si>
  <si>
    <t>NEILA</t>
  </si>
  <si>
    <t>35 Villa Curial</t>
  </si>
  <si>
    <t>a2501 2 étage</t>
  </si>
  <si>
    <t>06 83 45 03 66</t>
  </si>
  <si>
    <t>sdb douche</t>
  </si>
  <si>
    <t>ROTTEMBOURG</t>
  </si>
  <si>
    <t>800 residence des eaux vives</t>
  </si>
  <si>
    <t>int 2</t>
  </si>
  <si>
    <t>06 20 74 65 24</t>
  </si>
  <si>
    <t>ROFFI</t>
  </si>
  <si>
    <t>JEAN MARC</t>
  </si>
  <si>
    <t>10 rue Concorde</t>
  </si>
  <si>
    <t>pav</t>
  </si>
  <si>
    <t>06 20 78 02 29</t>
  </si>
  <si>
    <t>2 VR ALU ELEC</t>
  </si>
  <si>
    <t>RENOVATION PEINTURE CELLIER + am sdb</t>
  </si>
  <si>
    <t>3ème étagecode 67B25</t>
  </si>
  <si>
    <t>pAYET</t>
  </si>
  <si>
    <t xml:space="preserve">vitrIFICATION </t>
  </si>
  <si>
    <t>LIOT</t>
  </si>
  <si>
    <t>SYLVIA</t>
  </si>
  <si>
    <t>12D INTER 04</t>
  </si>
  <si>
    <t>06 99 32 08 12</t>
  </si>
  <si>
    <t>1 FENETRE PVC PLAXEE</t>
  </si>
  <si>
    <t xml:space="preserve">01 40 44 91 08 / 06 82 31 58 20 </t>
  </si>
  <si>
    <t>WC PMR+ PEINTURE</t>
  </si>
  <si>
    <t>10163 /10306/10334</t>
  </si>
  <si>
    <t>PEINTURE SOL SDB</t>
  </si>
  <si>
    <t>06 16 46 87 22/ 01 43 73 38 87</t>
  </si>
  <si>
    <t>PEINTURE SEJOUR MURS PLAFONDS</t>
  </si>
  <si>
    <t xml:space="preserve">JALOUSIE PVC </t>
  </si>
  <si>
    <t>LANIESSE</t>
  </si>
  <si>
    <t>7 villa Astrid</t>
  </si>
  <si>
    <t>VOISINS LE BRETONNEUX</t>
  </si>
  <si>
    <t>06 72 50 59 24 / 01 30 48 94 69</t>
  </si>
  <si>
    <t>SALLES DE BAINS</t>
  </si>
  <si>
    <t>GUITTET / MASSON</t>
  </si>
  <si>
    <t>ISOLATION TT APPARTEMENT</t>
  </si>
  <si>
    <t>TRAITEMENT PUNAISE DE LITS</t>
  </si>
  <si>
    <t>BRAN</t>
  </si>
  <si>
    <t>3 rue du général de Larminat</t>
  </si>
  <si>
    <t>BAT 3 ETAGE 16</t>
  </si>
  <si>
    <t>01 49 80 08 61 / 06 86 86 51 75</t>
  </si>
  <si>
    <t>PEINTURE + CARRELAGE</t>
  </si>
  <si>
    <t>2EME</t>
  </si>
  <si>
    <t xml:space="preserve">01 46 44 29 15 /  06 99 36 11 50 </t>
  </si>
  <si>
    <t>FAYOLLE BORRON</t>
  </si>
  <si>
    <t>17 avenue Jean Jaures</t>
  </si>
  <si>
    <t>4 EME 42A27</t>
  </si>
  <si>
    <t>01 48 03 06 16 / 06 76 76 92 94</t>
  </si>
  <si>
    <t>ANTUNES / DEBERRE</t>
  </si>
  <si>
    <t>2 4 rue du commandeur</t>
  </si>
  <si>
    <t>01 43 22 22 03</t>
  </si>
  <si>
    <t>JAUBERT</t>
  </si>
  <si>
    <t>7 rue Bausset</t>
  </si>
  <si>
    <t>code 24B79 2TAGE 2</t>
  </si>
  <si>
    <t xml:space="preserve">01 45 32 87 74 </t>
  </si>
  <si>
    <t>PAYET / VILLA / DEBERRE</t>
  </si>
  <si>
    <t>MAILLET</t>
  </si>
  <si>
    <t>TRISTANT</t>
  </si>
  <si>
    <t>16 rue de la Bruyere</t>
  </si>
  <si>
    <t>VILLA / MASSON</t>
  </si>
  <si>
    <t>CHOKO</t>
  </si>
  <si>
    <t xml:space="preserve">160 162 rue de Silly </t>
  </si>
  <si>
    <t>code 19A13</t>
  </si>
  <si>
    <t xml:space="preserve"> 06 27 76 42 52 01 41 31 28 28</t>
  </si>
  <si>
    <t>PEINTURE CARRELAGE BALCON</t>
  </si>
  <si>
    <t>LITZER</t>
  </si>
  <si>
    <t>26 rue d'estienne d'Orves</t>
  </si>
  <si>
    <t>06 43 72 17 46 // 01 47 35 00 84</t>
  </si>
  <si>
    <t>SOULA</t>
  </si>
  <si>
    <t>5  square Port Royal</t>
  </si>
  <si>
    <t>12076 3EME BAT 5</t>
  </si>
  <si>
    <t>01 45 35 17 08 / 06 70 30 07 75</t>
  </si>
  <si>
    <t>BRAILLON</t>
  </si>
  <si>
    <t>63 rue des Tricots</t>
  </si>
  <si>
    <t>3eme inter</t>
  </si>
  <si>
    <t>06 77 07 46 77 / 01 46 44 56 08</t>
  </si>
  <si>
    <t>LIOTE</t>
  </si>
  <si>
    <t>DATTICARRE</t>
  </si>
  <si>
    <t>6 rue Henri Dubouillon</t>
  </si>
  <si>
    <t>code B958A 5 FACE</t>
  </si>
  <si>
    <t xml:space="preserve">06 67 82 34 83 / 01 40 31 08 75 </t>
  </si>
  <si>
    <t>VILLA /MASSON / RIVET</t>
  </si>
  <si>
    <t>PEINTURE 63 M2</t>
  </si>
  <si>
    <t>3 STORES ENROULEMENT</t>
  </si>
  <si>
    <t>01 42 37 68 19 / 02 33 39 14 01</t>
  </si>
  <si>
    <t>PEINTURE MURS SALON</t>
  </si>
  <si>
    <t>PEINTURE DE TOUTE LA CUISINE</t>
  </si>
  <si>
    <t>20 rue Ecole</t>
  </si>
  <si>
    <t>code 24A97 CODE 2846B</t>
  </si>
  <si>
    <t xml:space="preserve"> 01 43 25 50 79</t>
  </si>
  <si>
    <t>ELE 1 TABLEAU</t>
  </si>
  <si>
    <t>RAYNAULT</t>
  </si>
  <si>
    <t>MARIE CATHERINE</t>
  </si>
  <si>
    <t>12 rue Bezout</t>
  </si>
  <si>
    <t>1246 ' etge bat 12</t>
  </si>
  <si>
    <t>09 54 03 73 27 / 06 71 00 08 50</t>
  </si>
  <si>
    <t>BOYER</t>
  </si>
  <si>
    <t xml:space="preserve">29 bld de la Chapelle </t>
  </si>
  <si>
    <t>1er code A9753 ET. B8642</t>
  </si>
  <si>
    <t>01 42 09 83 36</t>
  </si>
  <si>
    <t>ELEC TABLEAU</t>
  </si>
  <si>
    <t>CODE 2497 7ETAGE</t>
  </si>
  <si>
    <t xml:space="preserve">CRENEAU </t>
  </si>
  <si>
    <t>41 reu des plantes</t>
  </si>
  <si>
    <t>code 1407B 3 ETAGE</t>
  </si>
  <si>
    <t>01 45 42 38 54</t>
  </si>
  <si>
    <t>JACQUET</t>
  </si>
  <si>
    <t>8 ETAGE</t>
  </si>
  <si>
    <t>01 41 24 01 50</t>
  </si>
  <si>
    <t>EGLOFF</t>
  </si>
  <si>
    <t>JEANETTE</t>
  </si>
  <si>
    <t>48 quai Alphonse Le Gallo</t>
  </si>
  <si>
    <t>5 ETAGE INTER</t>
  </si>
  <si>
    <t>01 46 03 17 93</t>
  </si>
  <si>
    <t>LESAGE</t>
  </si>
  <si>
    <t>1 Square Yves du Manoir</t>
  </si>
  <si>
    <t>inter 4 étage bat &amp; a droite</t>
  </si>
  <si>
    <t>MASSY</t>
  </si>
  <si>
    <t>06 60 65 71 02 / 01 83 50 40 61</t>
  </si>
  <si>
    <t>59 bld Soutt</t>
  </si>
  <si>
    <t>8 étage code 32586</t>
  </si>
  <si>
    <t>06 86 02 96 40 / 01 43 43 68 15</t>
  </si>
  <si>
    <t>REMISE EN CONF 66 M2</t>
  </si>
  <si>
    <t>BESSEYRE</t>
  </si>
  <si>
    <t>9 rue du télégraphe</t>
  </si>
  <si>
    <t>5 2TAGE BAT A</t>
  </si>
  <si>
    <t>01 40 30 21 61 / 06 28 41 16 42</t>
  </si>
  <si>
    <t xml:space="preserve">MASSON / GUITTET </t>
  </si>
  <si>
    <t>FENETRE ALU MEUBLE EVIER</t>
  </si>
  <si>
    <t>TAUVERON</t>
  </si>
  <si>
    <t>18 16 Rue du Pressoir</t>
  </si>
  <si>
    <t>inter 2ème étge</t>
  </si>
  <si>
    <t>01 71 50 11 70 / 06 07 39 20 87</t>
  </si>
  <si>
    <t>RIVET / MASSON / ANTUNES</t>
  </si>
  <si>
    <t>4 FENETRESPVC</t>
  </si>
  <si>
    <t>ERRECART</t>
  </si>
  <si>
    <t>3 rue Leon Jouniaux</t>
  </si>
  <si>
    <t>11 EME C CODE BEATRICE</t>
  </si>
  <si>
    <t>01 43 08 04 73 06 16 61 12 21</t>
  </si>
  <si>
    <t>PEINTURE DECO 95 M2</t>
  </si>
  <si>
    <t>DEVERICOURT</t>
  </si>
  <si>
    <t>GUITHEMETTE</t>
  </si>
  <si>
    <t xml:space="preserve">37 rue Geoffroy </t>
  </si>
  <si>
    <t>bat 37 ETAGE  6</t>
  </si>
  <si>
    <t>SAINT HILAIRE</t>
  </si>
  <si>
    <t>01 47 07 63 02 / 06 09 35 33 36</t>
  </si>
  <si>
    <t>96 rue de la Fontaine au Roi</t>
  </si>
  <si>
    <t>batiment gauche</t>
  </si>
  <si>
    <t>01 47 00 39 38</t>
  </si>
  <si>
    <t>01 45 05 52 01 / 06 82 60 20 46</t>
  </si>
  <si>
    <t>COMBIER</t>
  </si>
  <si>
    <t>26 boulevard Jules Guesde</t>
  </si>
  <si>
    <t>3 ème code face</t>
  </si>
  <si>
    <t xml:space="preserve">01 48 81 37 71 </t>
  </si>
  <si>
    <t>10213+10164</t>
  </si>
  <si>
    <t>PORTE + PEINTURE</t>
  </si>
  <si>
    <t>Jean Pierre</t>
  </si>
  <si>
    <t>3 ETAGE A GAUCHE</t>
  </si>
  <si>
    <t>01 44 91 97 17</t>
  </si>
  <si>
    <t>DE MAREUIL</t>
  </si>
  <si>
    <t>74 avenue d'Enghien</t>
  </si>
  <si>
    <t>4 ET</t>
  </si>
  <si>
    <t>09 72 94 27 27</t>
  </si>
  <si>
    <t>3 STORES A ENROULEMENT</t>
  </si>
  <si>
    <t>10242/10321/10255</t>
  </si>
  <si>
    <t>PAE+VERRIERE+CARRELAGE CUISINE</t>
  </si>
  <si>
    <t>DABOSVILLE</t>
  </si>
  <si>
    <t>69 route des gardes</t>
  </si>
  <si>
    <t>code A3 2EME /3 ETAGE</t>
  </si>
  <si>
    <t>01 49 66 15 73</t>
  </si>
  <si>
    <t>BOUILLY</t>
  </si>
  <si>
    <t>code inter étage 11 APT 4</t>
  </si>
  <si>
    <t xml:space="preserve"> 06 82 36 44 25</t>
  </si>
  <si>
    <t>LINO CLIPSABLE</t>
  </si>
  <si>
    <t>MASSON / RIVET / PAYET</t>
  </si>
  <si>
    <t>SHAMPOINAGE MOQUETTE + PAE</t>
  </si>
  <si>
    <t>1 FENETRE PVC RIDEAU REMPAILLAGE</t>
  </si>
  <si>
    <t>FERRY</t>
  </si>
  <si>
    <t>113 bd Bessieres</t>
  </si>
  <si>
    <t>79B82 ETAGE 8EME</t>
  </si>
  <si>
    <t>01 42 28 51 67</t>
  </si>
  <si>
    <t>PV SUR TRAVAUX</t>
  </si>
  <si>
    <t>DANET</t>
  </si>
  <si>
    <t>3 rue Moscou</t>
  </si>
  <si>
    <t>rdc bat b</t>
  </si>
  <si>
    <t>01 69 53 10 40</t>
  </si>
  <si>
    <t>VILLA /DEBERRE</t>
  </si>
  <si>
    <t xml:space="preserve">1 PVC </t>
  </si>
  <si>
    <t>BERTHELET</t>
  </si>
  <si>
    <t>126 rue Maurice Deneux</t>
  </si>
  <si>
    <t>3 inT</t>
  </si>
  <si>
    <t>01 46 54 25 03 / 06 73 59 25 03</t>
  </si>
  <si>
    <t>ANTUNES / MASSON / RIVET</t>
  </si>
  <si>
    <t>PEINTURE DES PLAFONDS</t>
  </si>
  <si>
    <t>2 STORES ELECTRIQUES</t>
  </si>
  <si>
    <t>MEUWLI</t>
  </si>
  <si>
    <t>LOCATAIRE MME ALBEROLA</t>
  </si>
  <si>
    <t>90 RUE QUICAMPOIX</t>
  </si>
  <si>
    <t>2EME ETG BAT B CODE 06A44 + 18B05</t>
  </si>
  <si>
    <t>01 30 07 41 82</t>
  </si>
  <si>
    <t>MASSON/VILLA</t>
  </si>
  <si>
    <t>3 FENETRES PVC +VMR</t>
  </si>
  <si>
    <t>FINANCEMENT</t>
  </si>
  <si>
    <t>8 rue du Tertre</t>
  </si>
  <si>
    <t xml:space="preserve">1 étage </t>
  </si>
  <si>
    <t>01 47 72 97 25</t>
  </si>
  <si>
    <t>COLBERT</t>
  </si>
  <si>
    <t>22 rue Choron</t>
  </si>
  <si>
    <t>5ème porte 2 9542B</t>
  </si>
  <si>
    <t xml:space="preserve"> 01 42 81 11 94 </t>
  </si>
  <si>
    <t>PEINTURE SALLE DE BAIN + INT PLACARD</t>
  </si>
  <si>
    <t>CASIMIRO</t>
  </si>
  <si>
    <t>étage 4 C1</t>
  </si>
  <si>
    <t xml:space="preserve"> 01 69 48 06 44</t>
  </si>
  <si>
    <t>5 JALOUSIES</t>
  </si>
  <si>
    <t>SCIBILIA</t>
  </si>
  <si>
    <t>111 rue Jean Bleuzen</t>
  </si>
  <si>
    <t>8 ETAGE CODE 1459</t>
  </si>
  <si>
    <t>01 45 29 09 89</t>
  </si>
  <si>
    <t xml:space="preserve">DESTRUEL </t>
  </si>
  <si>
    <t>39 rue Bobillot</t>
  </si>
  <si>
    <t>6 ème code 1657 ET B548</t>
  </si>
  <si>
    <t>01 45 86 52 54</t>
  </si>
  <si>
    <t>KORNAT</t>
  </si>
  <si>
    <t>MARIE JOSEE</t>
  </si>
  <si>
    <t>27 avenue de la Redoute</t>
  </si>
  <si>
    <t>7 EME ETAGE</t>
  </si>
  <si>
    <t>01 47 92 22 90</t>
  </si>
  <si>
    <t>COUT CREDIT 91€</t>
  </si>
  <si>
    <t>68 rue Damrémont</t>
  </si>
  <si>
    <t>5B32 1 BAT GAUCHE 3EME ETAGE</t>
  </si>
  <si>
    <t>01 42 51 46 15 / 06 32  20 66 13</t>
  </si>
  <si>
    <t>BRESSLER</t>
  </si>
  <si>
    <t>37 rue de la Plaine</t>
  </si>
  <si>
    <t>GUITTET/MASSON</t>
  </si>
  <si>
    <t>KODITUWAKKU</t>
  </si>
  <si>
    <t>8 residence Tournemire</t>
  </si>
  <si>
    <t>07 68 44 95 72 // 01 69 28 31 67</t>
  </si>
  <si>
    <t xml:space="preserve">DOSSIER FINANCEMENT + REPORT 6MOIS </t>
  </si>
  <si>
    <t>BELMOND / RIVET / DEBERRE</t>
  </si>
  <si>
    <t>CROIZET</t>
  </si>
  <si>
    <t>133 quater rue de Paris</t>
  </si>
  <si>
    <t>135B/7 3G</t>
  </si>
  <si>
    <t xml:space="preserve"> 01 43 75 91 96</t>
  </si>
  <si>
    <t xml:space="preserve">2 STORES ELEC </t>
  </si>
  <si>
    <t>MORDAQUE</t>
  </si>
  <si>
    <t>46 rue Henri Cretté</t>
  </si>
  <si>
    <t>15B94 15B940</t>
  </si>
  <si>
    <t>06 88 97 99 66 / 01 77 23 19 46</t>
  </si>
  <si>
    <t>RODRIGUEZ/RAMIRO</t>
  </si>
  <si>
    <t>ENCARNATION</t>
  </si>
  <si>
    <t>20 boulevard de la republique</t>
  </si>
  <si>
    <t>b1312 ASC 4634</t>
  </si>
  <si>
    <t>01 70 19 66 97 / 06 85 38 00 74</t>
  </si>
  <si>
    <t>FAIENCE</t>
  </si>
  <si>
    <t>BOISSELIER</t>
  </si>
  <si>
    <t>6 rue Claude Matrat</t>
  </si>
  <si>
    <t xml:space="preserve">5 BAT DROITE </t>
  </si>
  <si>
    <t>06 74 88 71 23 / 01 46 42 45 74</t>
  </si>
  <si>
    <t>GGG</t>
  </si>
  <si>
    <t>MASSON / ANTUNES / GUITTET</t>
  </si>
  <si>
    <t>WC SURELEVE</t>
  </si>
  <si>
    <t>AERATEURS</t>
  </si>
  <si>
    <t>LARGER</t>
  </si>
  <si>
    <t>72 rue Velpeau</t>
  </si>
  <si>
    <t>A25/2B RDC</t>
  </si>
  <si>
    <t>01 42 37 73 14</t>
  </si>
  <si>
    <t>RIVET / ANTUNES / DEBERRE</t>
  </si>
  <si>
    <t>CHARBIT</t>
  </si>
  <si>
    <t>13 rue du 11 Novembre 1918</t>
  </si>
  <si>
    <t xml:space="preserve">4 DROITE </t>
  </si>
  <si>
    <t>ORLY</t>
  </si>
  <si>
    <t>06 23 22 75 81 // 01 48 52 39 77</t>
  </si>
  <si>
    <t>3 JALOUSIES</t>
  </si>
  <si>
    <t>PEINTURE DECO40 M2</t>
  </si>
  <si>
    <t>16 EME</t>
  </si>
  <si>
    <t>06 30 58 53 45</t>
  </si>
  <si>
    <t>1 VOLET EN ALU</t>
  </si>
  <si>
    <t>PAYET / DEBERRRE</t>
  </si>
  <si>
    <t>MASSON / RIVET / VILLA</t>
  </si>
  <si>
    <t>IMPOSTE</t>
  </si>
  <si>
    <t>PORTE DE CAVE</t>
  </si>
  <si>
    <t>SOULLARD</t>
  </si>
  <si>
    <t>104 rue Richelieu</t>
  </si>
  <si>
    <t>étage &amp; bat a</t>
  </si>
  <si>
    <t xml:space="preserve">01 42 97 54 51 </t>
  </si>
  <si>
    <t>FONTAINE / DEBERRE</t>
  </si>
  <si>
    <t>MASSON / RIVET/ DEBERRE</t>
  </si>
  <si>
    <t>pae: 1 jalousie</t>
  </si>
  <si>
    <t>3 étage code inter</t>
  </si>
  <si>
    <t>06 87 84 52 86 / 01 48 44 82 54</t>
  </si>
  <si>
    <t>PEZERIL</t>
  </si>
  <si>
    <t>155 chaussée Jules César</t>
  </si>
  <si>
    <t>96A83/74B81</t>
  </si>
  <si>
    <t>BEAUCHAMPS</t>
  </si>
  <si>
    <t xml:space="preserve"> 06 61 50 90 36 / 09 52 10 73 43</t>
  </si>
  <si>
    <t>REA</t>
  </si>
  <si>
    <t>CATERINA</t>
  </si>
  <si>
    <t>7 rue Turenne</t>
  </si>
  <si>
    <t>VOIR MASSON</t>
  </si>
  <si>
    <t>GODIARD</t>
  </si>
  <si>
    <t>14 rue des Sablons</t>
  </si>
  <si>
    <t>7 BAT 9</t>
  </si>
  <si>
    <t>01 47 27 32 78</t>
  </si>
  <si>
    <t>HURE</t>
  </si>
  <si>
    <t>279 rue du Faubourg Saint Antoine</t>
  </si>
  <si>
    <t>84B16 1ER</t>
  </si>
  <si>
    <t>01 43 72 07 90</t>
  </si>
  <si>
    <t>MASSON / DEBERRE / RIVET</t>
  </si>
  <si>
    <t>REMISE EN CONF AVC TABLEAU</t>
  </si>
  <si>
    <t>2 FENETRES STORES INTEGRE</t>
  </si>
  <si>
    <t>3 GAUCHE INTER</t>
  </si>
  <si>
    <t>06 60 81 69 71 / 01 42 83 03 92</t>
  </si>
  <si>
    <t>VILLA / RIVET/ DAMIEN</t>
  </si>
  <si>
    <t>BARILLET</t>
  </si>
  <si>
    <t>01 43 38 33 51 / 06 77 22 18 39 / 06 64 27 18 39</t>
  </si>
  <si>
    <t>RIVET /DEBERRE / BELMOND</t>
  </si>
  <si>
    <t xml:space="preserve">4 square Sainte Irenee </t>
  </si>
  <si>
    <t>3 CODE 7236</t>
  </si>
  <si>
    <t>06 80 05 20 44 / 01 43 55 83 56</t>
  </si>
  <si>
    <t>RIVET  / BELMOND</t>
  </si>
  <si>
    <t>WC + MOQUETTE</t>
  </si>
  <si>
    <t>BORDIER</t>
  </si>
  <si>
    <t xml:space="preserve"> bat a </t>
  </si>
  <si>
    <t xml:space="preserve"> 06 76 57 94 22/01 45 43 32 97</t>
  </si>
  <si>
    <t>3 place de la Goelette</t>
  </si>
  <si>
    <t>2 inter</t>
  </si>
  <si>
    <t>CHENNEVIERES SUR MARNE</t>
  </si>
  <si>
    <t xml:space="preserve"> 06 07 38 16 29 / 01 45 93 15 51</t>
  </si>
  <si>
    <t>MAURIN</t>
  </si>
  <si>
    <t>12 rue de la ferme</t>
  </si>
  <si>
    <t>&amp;etage</t>
  </si>
  <si>
    <t>SOICY SOUS MONTMORENCY</t>
  </si>
  <si>
    <t>06 09 55 15 98</t>
  </si>
  <si>
    <t>FAIENCE CARRELAGE DOUCHE ET BALCON</t>
  </si>
  <si>
    <t>DEGOUTTES</t>
  </si>
  <si>
    <t>23 rue du Commandant Réné Mouchotte</t>
  </si>
  <si>
    <t>1 ER G B2</t>
  </si>
  <si>
    <t>09 51 49 65 31</t>
  </si>
  <si>
    <t>2 PERSIENNES</t>
  </si>
  <si>
    <t>19257B</t>
  </si>
  <si>
    <t>01 45 48 39 71 /06 03 71 10 60</t>
  </si>
  <si>
    <t>2 RADIATEURS</t>
  </si>
  <si>
    <t>GRAVIERE</t>
  </si>
  <si>
    <t>110 avenue Président Wilson</t>
  </si>
  <si>
    <t>A porte droite</t>
  </si>
  <si>
    <t>01 42 87 06 95 / 06 87 97 03 87</t>
  </si>
  <si>
    <t>A0692</t>
  </si>
  <si>
    <t xml:space="preserve"> 01 43 41 14 38 / 06 49 48 29 17</t>
  </si>
  <si>
    <t>BOURGEOIS</t>
  </si>
  <si>
    <t>80 rue Doudeauville</t>
  </si>
  <si>
    <t>09 50 63 92 38 / 06 62 77 30 31</t>
  </si>
  <si>
    <t>AZIZ / PAYET</t>
  </si>
  <si>
    <t>BAILET</t>
  </si>
  <si>
    <t>PIERRE PAUL</t>
  </si>
  <si>
    <t>11 place Adolphe Chérioux</t>
  </si>
  <si>
    <t>code 9235A</t>
  </si>
  <si>
    <t>01 43 70 18 77 // 06 43 17 98 70</t>
  </si>
  <si>
    <t>SOUCHON</t>
  </si>
  <si>
    <t>41 rue de Passy</t>
  </si>
  <si>
    <t>CODE 7549</t>
  </si>
  <si>
    <t>06 22 33 68 12 / 01 45 25 14 50</t>
  </si>
  <si>
    <t>RIVET / DEBERRE / GUITTET</t>
  </si>
  <si>
    <t>AMENAGEMENT SDB AMENAGEMENT SDB</t>
  </si>
  <si>
    <t>LESAULNIER</t>
  </si>
  <si>
    <t>74 rue Fondary</t>
  </si>
  <si>
    <t>50A44</t>
  </si>
  <si>
    <t xml:space="preserve">01 45 75 40 78 </t>
  </si>
  <si>
    <t>ANTUNES / FONTAINE</t>
  </si>
  <si>
    <t>01 43 28 80 36 / 06 58 69 35 35</t>
  </si>
  <si>
    <t>MOQUETTE / PEINTURE</t>
  </si>
  <si>
    <t>BLANC</t>
  </si>
  <si>
    <t>ARIELLE</t>
  </si>
  <si>
    <t>48 50 Avenue de la Dame Blanche</t>
  </si>
  <si>
    <t>a 505</t>
  </si>
  <si>
    <t>01 48 73 50 77 / 06 95 60 62 58</t>
  </si>
  <si>
    <t xml:space="preserve">VOLETS + PEINTURE TABLIER </t>
  </si>
  <si>
    <t>PERRIGAUT</t>
  </si>
  <si>
    <t>29 rue Saint Amand</t>
  </si>
  <si>
    <t>étage 13</t>
  </si>
  <si>
    <t>01 56 08 07 45 / 09 79 01 11 52</t>
  </si>
  <si>
    <t>DEBERRE / FONTAINE</t>
  </si>
  <si>
    <t>LEWITA</t>
  </si>
  <si>
    <t>47 rue Guy Moquet</t>
  </si>
  <si>
    <t>01 89 60 10 52 / 07 88 79 17 05</t>
  </si>
  <si>
    <t>DEBERRE / RIVET / PAYET /MASSON</t>
  </si>
  <si>
    <t xml:space="preserve">ISOLATION </t>
  </si>
  <si>
    <t>FLEURETTE</t>
  </si>
  <si>
    <t>8 residence du Val</t>
  </si>
  <si>
    <t xml:space="preserve">bat  '4 EME </t>
  </si>
  <si>
    <t>06 64 13 31 64</t>
  </si>
  <si>
    <t>RIVET / DEBERRE / MASSON</t>
  </si>
  <si>
    <t>RDC BAT 61</t>
  </si>
  <si>
    <t>SALLE DE BAI N SEC</t>
  </si>
  <si>
    <t>BONNIN</t>
  </si>
  <si>
    <t>43 rue du Val d'or</t>
  </si>
  <si>
    <t>01 47 71 30 70</t>
  </si>
  <si>
    <t>4 bis Allée Florent Schmitt</t>
  </si>
  <si>
    <t>1 ER PORTE GAUCHE</t>
  </si>
  <si>
    <t>01 46 02 78 25</t>
  </si>
  <si>
    <t>MASSON / FONTAINE</t>
  </si>
  <si>
    <t>DARCILLON</t>
  </si>
  <si>
    <t>20 allée de la Foret</t>
  </si>
  <si>
    <t xml:space="preserve">6EME BAT DROITE </t>
  </si>
  <si>
    <t>01 46 30 68 18</t>
  </si>
  <si>
    <t>2  PERSIENNES PVC</t>
  </si>
  <si>
    <t>GUITTET / RIVET/ MASSON</t>
  </si>
  <si>
    <t>BRIERE</t>
  </si>
  <si>
    <t>3 avenue Clichy</t>
  </si>
  <si>
    <t xml:space="preserve">1537 6 ETAGE </t>
  </si>
  <si>
    <t>01 43 87 81 70</t>
  </si>
  <si>
    <t>DUBERT</t>
  </si>
  <si>
    <t xml:space="preserve">7 rue du 4 Septembre </t>
  </si>
  <si>
    <t>92A92</t>
  </si>
  <si>
    <t>06 22 71 45 64 / 01 46 42 54 49</t>
  </si>
  <si>
    <t>JARRY</t>
  </si>
  <si>
    <t>25 rue Lucien Piron</t>
  </si>
  <si>
    <t xml:space="preserve">16EME </t>
  </si>
  <si>
    <t>01 73 55 56 52</t>
  </si>
  <si>
    <t>PARQUET RENO</t>
  </si>
  <si>
    <t>TARPIN</t>
  </si>
  <si>
    <t>60 rue Albert Garry</t>
  </si>
  <si>
    <t>LIMEIL BREVANNES</t>
  </si>
  <si>
    <t>06 85 99 25 71 / 01 72 50 29 94</t>
  </si>
  <si>
    <t>RENOV CUISINE</t>
  </si>
  <si>
    <t>BUCOURT</t>
  </si>
  <si>
    <t>26 rue Anatole France</t>
  </si>
  <si>
    <t>01 49 91 09 65</t>
  </si>
  <si>
    <t>PEINTURE PARQUET</t>
  </si>
  <si>
    <t>SAINT MARTIN</t>
  </si>
  <si>
    <t>283 rue Lecourbe</t>
  </si>
  <si>
    <t>01 45 58 55 42</t>
  </si>
  <si>
    <t>BELMOND  / MASSON</t>
  </si>
  <si>
    <t>MAZY</t>
  </si>
  <si>
    <t xml:space="preserve">123 residence Elysée 2 </t>
  </si>
  <si>
    <t>01 39 69 68 93 / 06 48 65 04 46</t>
  </si>
  <si>
    <t>BAR</t>
  </si>
  <si>
    <t>139 rue Alesia</t>
  </si>
  <si>
    <t>4 CODE 3258</t>
  </si>
  <si>
    <t>01 45 40 53 93</t>
  </si>
  <si>
    <t>STORE ELEC</t>
  </si>
  <si>
    <t xml:space="preserve">12 rue Verignaud </t>
  </si>
  <si>
    <t>5G</t>
  </si>
  <si>
    <t>FOHRER</t>
  </si>
  <si>
    <t>11 rue Marguerin</t>
  </si>
  <si>
    <t>01 45 43 16 90/06 89 55 22 51</t>
  </si>
  <si>
    <t>PEINTURE CONTRE COLLE</t>
  </si>
  <si>
    <t>VEAUGOIS</t>
  </si>
  <si>
    <t>5 rue de Crimée</t>
  </si>
  <si>
    <t>01 71 50 49 08 / 06 18 92 14 91</t>
  </si>
  <si>
    <t>GUITTET / FONTAINE</t>
  </si>
  <si>
    <t>VOLETS + FENETRES</t>
  </si>
  <si>
    <t>RIVET / MASSON / DEBERRE</t>
  </si>
  <si>
    <t>PEINTURE DE LA CUISINE</t>
  </si>
  <si>
    <t>2 PORTES FENETRES ALU</t>
  </si>
  <si>
    <t>5ETAGE</t>
  </si>
  <si>
    <t>06 09 85 06 18</t>
  </si>
  <si>
    <t>PEINTURE + PLACARD</t>
  </si>
  <si>
    <t>DE STADIEU</t>
  </si>
  <si>
    <t>1 allée des Dahlias</t>
  </si>
  <si>
    <t>RIVET  / DEBERRE / VILLA</t>
  </si>
  <si>
    <t xml:space="preserve">DUFRESNES </t>
  </si>
  <si>
    <t>MAURICETTE</t>
  </si>
  <si>
    <t>10004 / 10536</t>
  </si>
  <si>
    <t xml:space="preserve">1 rue d'Ajaccio </t>
  </si>
  <si>
    <t>etage 1</t>
  </si>
  <si>
    <t>01 69 05 52 36</t>
  </si>
  <si>
    <t>MASSON/VILLA/DEBERRE</t>
  </si>
  <si>
    <t>2 VOLETS ALU / PAE</t>
  </si>
  <si>
    <t>PEINTURE VITRIF</t>
  </si>
  <si>
    <t>MASSON / DEBERRE / FONTAINE</t>
  </si>
  <si>
    <t>3 PORTES FENETRES</t>
  </si>
  <si>
    <t>BOURACHOT</t>
  </si>
  <si>
    <t>1 avenue du Chemin de Presles ( résidence les Jardins d'Arcadie</t>
  </si>
  <si>
    <t>2 ETAGE</t>
  </si>
  <si>
    <t>01 45 11 86 89</t>
  </si>
  <si>
    <t>étage 5 CODE 5831 4A379</t>
  </si>
  <si>
    <t>PAYET / ARMEL / RIVET</t>
  </si>
  <si>
    <t>PEINTURE DEC</t>
  </si>
  <si>
    <t>STRANIERO</t>
  </si>
  <si>
    <t>5 ETAGE LES FRESNES</t>
  </si>
  <si>
    <t>01 40 09 83 31</t>
  </si>
  <si>
    <t>CLIM MOBILE</t>
  </si>
  <si>
    <t>DERAEDT</t>
  </si>
  <si>
    <t>48 avenue Minimes</t>
  </si>
  <si>
    <t>06 43 52 70 39</t>
  </si>
  <si>
    <t>PV DOSSIER</t>
  </si>
  <si>
    <t>HEDOUIN</t>
  </si>
  <si>
    <t>10313/10273</t>
  </si>
  <si>
    <t xml:space="preserve">06 76 93 75 93 </t>
  </si>
  <si>
    <t>3 STORES + REMPAILLAGE CHAISES</t>
  </si>
  <si>
    <t>BIENAIME</t>
  </si>
  <si>
    <t>7 rue Etienne Dolet</t>
  </si>
  <si>
    <t>72A46</t>
  </si>
  <si>
    <t>01 48 37 69 05 / 06 84 19 84 69</t>
  </si>
  <si>
    <t>3 PORTES  ALU</t>
  </si>
  <si>
    <t>DEZAFIT</t>
  </si>
  <si>
    <t>2 rue de la Convention</t>
  </si>
  <si>
    <t>2438 4EME DROITE BAT F</t>
  </si>
  <si>
    <t>01 45 79 13 44</t>
  </si>
  <si>
    <t>10276/10164</t>
  </si>
  <si>
    <t>15 avenue Ernest Renan</t>
  </si>
  <si>
    <t>bat b étage 2</t>
  </si>
  <si>
    <t>01 42 87 87 17 / 07 50 51 72 54</t>
  </si>
  <si>
    <t>DEBERRE / RIVET /MASSON</t>
  </si>
  <si>
    <t>CUISINE TRAVAUX SUP PEINTURE CUISINE</t>
  </si>
  <si>
    <t>8210A</t>
  </si>
  <si>
    <t xml:space="preserve">SALLE DE BAIN COMPLETE </t>
  </si>
  <si>
    <t>FOURREAU</t>
  </si>
  <si>
    <t>12 rue Victor Letalle</t>
  </si>
  <si>
    <t>45A18</t>
  </si>
  <si>
    <t>01 47 97 38 44</t>
  </si>
  <si>
    <t>SOL PVC</t>
  </si>
  <si>
    <t>FONLUPT</t>
  </si>
  <si>
    <t>22 BD KELERMANN</t>
  </si>
  <si>
    <t>8EME ETAGE</t>
  </si>
  <si>
    <t>07 61 57 21 09</t>
  </si>
  <si>
    <t>ROTHMAN SCI ROQUETTE</t>
  </si>
  <si>
    <t>12 RUE DES PETITS CARREAUX</t>
  </si>
  <si>
    <t>VMC / RADIATEURS/ OUVERTURE DE PORTE</t>
  </si>
  <si>
    <t>CHOCAT</t>
  </si>
  <si>
    <t>180 avenue de Choisy</t>
  </si>
  <si>
    <t>porte 107 étage 1</t>
  </si>
  <si>
    <t>01 45 86 16 88</t>
  </si>
  <si>
    <t xml:space="preserve">RIVET / ANTUNES </t>
  </si>
  <si>
    <t>33 allée des Battues</t>
  </si>
  <si>
    <t>rdc int</t>
  </si>
  <si>
    <t>01 75 48 03 36 / 06 31 99 24 18</t>
  </si>
  <si>
    <t>BOUILLON</t>
  </si>
  <si>
    <t>10314/10148</t>
  </si>
  <si>
    <t>71 rue du Pont de Creteil</t>
  </si>
  <si>
    <t>4 2TAGE CODE 9350</t>
  </si>
  <si>
    <t>06 11 23 43 98</t>
  </si>
  <si>
    <t>PAYET / GUITTET  / DEBERRE</t>
  </si>
  <si>
    <t>PEINTURE + ELEC</t>
  </si>
  <si>
    <t>2307A</t>
  </si>
  <si>
    <t>06 88 04 01 28 / 01 45 79 47 34</t>
  </si>
  <si>
    <t>07 88 13 12 95</t>
  </si>
  <si>
    <t>4 STORES ELEC</t>
  </si>
  <si>
    <t>75013B</t>
  </si>
  <si>
    <t xml:space="preserve">24 RUE VOLTAIRE </t>
  </si>
  <si>
    <t>4 FENETRES EN BOIS</t>
  </si>
  <si>
    <t xml:space="preserve">AUBIN </t>
  </si>
  <si>
    <t>CAROLINE</t>
  </si>
  <si>
    <t>16 rue  la Bruyere</t>
  </si>
  <si>
    <t>06 64 83 90 92</t>
  </si>
  <si>
    <t>CHIA JUNG KUO</t>
  </si>
  <si>
    <t>ALICE</t>
  </si>
  <si>
    <t>73 rue Saint Charles</t>
  </si>
  <si>
    <t>06 88 67 14 15</t>
  </si>
  <si>
    <t xml:space="preserve">FENETRES PVC / VMC/PAE/ISOLATION LAINE DE BOIS / CHAUFFE EAU </t>
  </si>
  <si>
    <t>53 rue Fontaine au Roi</t>
  </si>
  <si>
    <t>LOCATAIRE 06 48 73 10 34</t>
  </si>
  <si>
    <t>DOSSIER RENO</t>
  </si>
  <si>
    <t>PEINTURE TRAV COMPL 11M2</t>
  </si>
  <si>
    <t>45 rue des Boulets</t>
  </si>
  <si>
    <t>75A11 ET 45A11 *5 ETAGE BAT A</t>
  </si>
  <si>
    <t>01 43 71 41 07 // 06 83 32 75 61</t>
  </si>
  <si>
    <t>SYLVIANE</t>
  </si>
  <si>
    <t>01 48 81 26 29 - 06 86 64 71 58</t>
  </si>
  <si>
    <t>CHAIX</t>
  </si>
  <si>
    <t>28 avenue de l'Europe</t>
  </si>
  <si>
    <t>4EME INTER</t>
  </si>
  <si>
    <t>06 08 66 07 28 / 01 39 16 26 78</t>
  </si>
  <si>
    <t>1 FENETRE ALU 2 VANTAUX</t>
  </si>
  <si>
    <t>PESTEL</t>
  </si>
  <si>
    <t>LUC</t>
  </si>
  <si>
    <t>83 avenue d'Italie</t>
  </si>
  <si>
    <t>etage 11</t>
  </si>
  <si>
    <t>09 71 99 74 36 // 01 80 06 48 36</t>
  </si>
  <si>
    <t>7 avenue Trudaine</t>
  </si>
  <si>
    <t>01 48 78 46 79 // 06 47 21 78 80</t>
  </si>
  <si>
    <t>PAYET / FONTAINE</t>
  </si>
  <si>
    <t>06 76 93 75 03</t>
  </si>
  <si>
    <t>4 STORES 1 VOLET PERSIENNE</t>
  </si>
  <si>
    <t xml:space="preserve">2 STORES ENROULEMENT BLANC </t>
  </si>
  <si>
    <t>RENOU</t>
  </si>
  <si>
    <t>MARIE MAGDELAINE</t>
  </si>
  <si>
    <t>18 avenue Nationale</t>
  </si>
  <si>
    <t>int 2 EME ETAG</t>
  </si>
  <si>
    <t xml:space="preserve">01 69 20 81 86 </t>
  </si>
  <si>
    <t>peinture plafond cuisine</t>
  </si>
  <si>
    <t>POUPART</t>
  </si>
  <si>
    <t>11 rue Spontini</t>
  </si>
  <si>
    <t xml:space="preserve">code 2694 / 6A921 </t>
  </si>
  <si>
    <t>01 42 56 82 66</t>
  </si>
  <si>
    <t>GIRAUD LAIGNEAU</t>
  </si>
  <si>
    <t>VALENTINE</t>
  </si>
  <si>
    <t>7500F</t>
  </si>
  <si>
    <t xml:space="preserve">FENETRES PVC /  BOIS </t>
  </si>
  <si>
    <t>ROUFFIANGES</t>
  </si>
  <si>
    <t>194 rue Château des Rentiers</t>
  </si>
  <si>
    <t>FORNELLI</t>
  </si>
  <si>
    <t>pARIS</t>
  </si>
  <si>
    <t>ANTUNES / MASSON / PAYET</t>
  </si>
  <si>
    <t xml:space="preserve">3 FENETRE PVC </t>
  </si>
  <si>
    <t>PV MEUBLE BIBLIOTHEQUE</t>
  </si>
  <si>
    <t>SERRE</t>
  </si>
  <si>
    <t>23 rue de Choisy</t>
  </si>
  <si>
    <t xml:space="preserve">droite BATC </t>
  </si>
  <si>
    <t>06 60 23 02 38</t>
  </si>
  <si>
    <t>47 rue du Garde Chasse</t>
  </si>
  <si>
    <t xml:space="preserve">BELMOND/ GUITTET </t>
  </si>
  <si>
    <t>12 rue Martin Bernard</t>
  </si>
  <si>
    <t>01 47 70 38 02 /07 82 07 66 94</t>
  </si>
  <si>
    <t>PENNEQUIN</t>
  </si>
  <si>
    <t>7 rue Oscar Roty</t>
  </si>
  <si>
    <t xml:space="preserve">6 ETAGE </t>
  </si>
  <si>
    <t>01 40 60 61 95</t>
  </si>
  <si>
    <t>1 PORTE FENETRE / 1 BAIE COULISSANTE</t>
  </si>
  <si>
    <t>DUREY</t>
  </si>
  <si>
    <t>147 rue de Charonne</t>
  </si>
  <si>
    <t>bat b code 98A45</t>
  </si>
  <si>
    <t>06 88 67 55 54</t>
  </si>
  <si>
    <t>FENETRE PVC + RENOVATION</t>
  </si>
  <si>
    <t>VILLA / PAYET</t>
  </si>
  <si>
    <t>BIBLIOTHEQUE SUR MESURE + LIT ESCAMOTABLE</t>
  </si>
  <si>
    <t xml:space="preserve">LARSABAL </t>
  </si>
  <si>
    <t>4 ETAGE</t>
  </si>
  <si>
    <t>06 80 20 32 78</t>
  </si>
  <si>
    <t>1 FENETRE EN BOIS</t>
  </si>
  <si>
    <t>LANOE</t>
  </si>
  <si>
    <t>41 rue Domremy</t>
  </si>
  <si>
    <t>06 71 86 74 93</t>
  </si>
  <si>
    <t>chez la locataire</t>
  </si>
  <si>
    <t>A RENS</t>
  </si>
  <si>
    <t xml:space="preserve">2 FENETRES PVC 1 CHAUFFAGE </t>
  </si>
  <si>
    <t>LEGOASTER</t>
  </si>
  <si>
    <t>appartement principal</t>
  </si>
  <si>
    <t>06 52 57 55 28</t>
  </si>
  <si>
    <t xml:space="preserve">1 FENETRE WC AP </t>
  </si>
  <si>
    <t>STUDIO</t>
  </si>
  <si>
    <t>21 rue Poteau</t>
  </si>
  <si>
    <t>rdc code 35B29/23</t>
  </si>
  <si>
    <t>06 27 56 51 13</t>
  </si>
  <si>
    <t>PEINTURE ET LAINE DE ROCHE</t>
  </si>
  <si>
    <t>PASQUET</t>
  </si>
  <si>
    <t>SERGE/CHANTAL</t>
  </si>
  <si>
    <t>6 rue Copreaux</t>
  </si>
  <si>
    <t xml:space="preserve">9614 3ETAGE </t>
  </si>
  <si>
    <t>07 61 56 84 93</t>
  </si>
  <si>
    <t>BOURRIE</t>
  </si>
  <si>
    <t>FRANCOSE</t>
  </si>
  <si>
    <t>76 bd Richard Wallace</t>
  </si>
  <si>
    <t xml:space="preserve">2 DROITE </t>
  </si>
  <si>
    <t>01 47 72 71 07</t>
  </si>
  <si>
    <t>PV SUP</t>
  </si>
  <si>
    <t>MANDIN</t>
  </si>
  <si>
    <t>16 rue Alfred Couturier</t>
  </si>
  <si>
    <t>rdc c code 15</t>
  </si>
  <si>
    <t>06 42 03 07 44 // 01 39 16 19 16</t>
  </si>
  <si>
    <t>STORE INTERIEUR</t>
  </si>
  <si>
    <t>ANGELE</t>
  </si>
  <si>
    <t>5 rue Maillard</t>
  </si>
  <si>
    <t>4 DIGICODE 06 81 77 10 65</t>
  </si>
  <si>
    <t>01 43 21 44 86 // 06 81 77 10 65</t>
  </si>
  <si>
    <t>RAMBAUD</t>
  </si>
  <si>
    <t>10 allée Johannes Kepler</t>
  </si>
  <si>
    <t>4 EME D CODE 327</t>
  </si>
  <si>
    <t>TREMBLAY</t>
  </si>
  <si>
    <t>07 83 67 56 59 / 09 53 01 56 95</t>
  </si>
  <si>
    <t>BOULLEROT</t>
  </si>
  <si>
    <t>76 boulevard de Chanzy</t>
  </si>
  <si>
    <t>3 ETAGE 76B39</t>
  </si>
  <si>
    <t>09 53 82 53 28</t>
  </si>
  <si>
    <t>BELMOND  / FONTAINE</t>
  </si>
  <si>
    <t>1 PAE ET CLES SUPP</t>
  </si>
  <si>
    <t>THORIN</t>
  </si>
  <si>
    <t>8 rue du Tintoret</t>
  </si>
  <si>
    <t>rdc code 2211</t>
  </si>
  <si>
    <t>01 47 33 57 19</t>
  </si>
  <si>
    <t>GOUDET</t>
  </si>
  <si>
    <t>3 rue Rosenwald</t>
  </si>
  <si>
    <t>code A15115 / AP J CODE A2012</t>
  </si>
  <si>
    <t>06 63 82 46 93 / 01 45 31 27 63</t>
  </si>
  <si>
    <t>1 STORE ELEC</t>
  </si>
  <si>
    <t xml:space="preserve">9 rue Fournier </t>
  </si>
  <si>
    <t>01 53 62 17 09 / 07 66 05 22 26</t>
  </si>
  <si>
    <t>BURGOS</t>
  </si>
  <si>
    <t>3 EME ETAGE CODE 6341 / 6342 / 3EME ASC</t>
  </si>
  <si>
    <t>01 43 48 99 53 / 07 77 82 48 03</t>
  </si>
  <si>
    <t>10309/1063</t>
  </si>
  <si>
    <t>06 12 65 48 46 / 01 43 73 22 76</t>
  </si>
  <si>
    <t>FONTAINE / PAYET / GUITTET</t>
  </si>
  <si>
    <t>70 rue du Pont du Jour</t>
  </si>
  <si>
    <t>6 ETAG INT</t>
  </si>
  <si>
    <t>01 49 10 08 88</t>
  </si>
  <si>
    <t>MASSON / PAYET / BELMOND</t>
  </si>
  <si>
    <t>HAYS</t>
  </si>
  <si>
    <t xml:space="preserve">6 rue des Beaux art </t>
  </si>
  <si>
    <t>01 46 33 76 01</t>
  </si>
  <si>
    <t>MENDEZ</t>
  </si>
  <si>
    <t>12 avenue Marechal Leclerc</t>
  </si>
  <si>
    <t>1 ER CODE INT</t>
  </si>
  <si>
    <t xml:space="preserve">06 81 61 49 29 </t>
  </si>
  <si>
    <t>ANTUNES / FONTAINE / DEBERRE</t>
  </si>
  <si>
    <t>PEINTURE VMC JOINTS</t>
  </si>
  <si>
    <t>3 ETAGE INTER</t>
  </si>
  <si>
    <t>06 48 65 04 46 / 01 39 69 68 93</t>
  </si>
  <si>
    <t>CICCONE</t>
  </si>
  <si>
    <t>55 rue Alexandre Dumas</t>
  </si>
  <si>
    <t xml:space="preserve">3 ETAGE </t>
  </si>
  <si>
    <t>06 74 53 21 32  / 01 43 79 76 62</t>
  </si>
  <si>
    <t>FONTAINE  / VILLA</t>
  </si>
  <si>
    <t>MILLER</t>
  </si>
  <si>
    <t>MARGER</t>
  </si>
  <si>
    <t>112 boulevard Voltaire</t>
  </si>
  <si>
    <t xml:space="preserve">2eme </t>
  </si>
  <si>
    <t>06 62 82 09 96</t>
  </si>
  <si>
    <t>01 70 13 56 36 // 06 65 16 79 22</t>
  </si>
  <si>
    <t>STORES + 2 BRAS</t>
  </si>
  <si>
    <t>5ème code AB105</t>
  </si>
  <si>
    <t>SAINT MAURE</t>
  </si>
  <si>
    <t>01 42 83 45 88 / 06 86 71 95 96</t>
  </si>
  <si>
    <t>GEERSTMANN</t>
  </si>
  <si>
    <t>52 avenue Pasteur</t>
  </si>
  <si>
    <t>6 ETAGE</t>
  </si>
  <si>
    <t>01 72 59 24 70</t>
  </si>
  <si>
    <t>93  rue Monge</t>
  </si>
  <si>
    <t>01 43 37 82 59</t>
  </si>
  <si>
    <t>10 PVC PLAXEES</t>
  </si>
  <si>
    <t>PAE939405</t>
  </si>
  <si>
    <t>TUTIN</t>
  </si>
  <si>
    <t>16 avenue de Laumiere</t>
  </si>
  <si>
    <t>bat A / 3 ETAGE G</t>
  </si>
  <si>
    <t xml:space="preserve">01 49 29 06 24 / 07 63 19 48 38 </t>
  </si>
  <si>
    <t>ANTUNES  / MASSON</t>
  </si>
  <si>
    <t>LEBOUBE</t>
  </si>
  <si>
    <t>11 rue Daguerre</t>
  </si>
  <si>
    <t>09 77 72 06 23 / 06 74 23 47 30</t>
  </si>
  <si>
    <t xml:space="preserve">CHEVE </t>
  </si>
  <si>
    <t>25 rue Vauvenargues</t>
  </si>
  <si>
    <t>CODE 2916 BAT B  ETAGE 2</t>
  </si>
  <si>
    <t>01 42 29 46 14 / 06 81 95 34 89</t>
  </si>
  <si>
    <t>FONTAINE / BELMOND</t>
  </si>
  <si>
    <t>1 STORE 1 BAIE COULISSANTE</t>
  </si>
  <si>
    <t>BRIGAUD</t>
  </si>
  <si>
    <t>11 rue Malebranche</t>
  </si>
  <si>
    <t xml:space="preserve">01 46 33 07 75 </t>
  </si>
  <si>
    <t>3 FENETRES EN BOIS</t>
  </si>
  <si>
    <t>CODE 246A# 9 A DROITE</t>
  </si>
  <si>
    <t>3 FENETRES ALU + 1 PORTE FENETRE ALU COFFRAGE A ISOLER</t>
  </si>
  <si>
    <t>4 STORES A ENROULEMENT</t>
  </si>
  <si>
    <t>1 FENETRE PVC SALON</t>
  </si>
  <si>
    <t>4 allée de la Toison d'or</t>
  </si>
  <si>
    <t xml:space="preserve">01 78 68 36 43 / 06 16 73 48 40 </t>
  </si>
  <si>
    <t>3 FENETRES EN ALU</t>
  </si>
  <si>
    <t>VAIMAN</t>
  </si>
  <si>
    <t>25 boulevard Arago</t>
  </si>
  <si>
    <t>01 73 70 37 14 // 06 10 59 13 92</t>
  </si>
  <si>
    <t>ANTUNES / MASSON  / RIVET</t>
  </si>
  <si>
    <t>2 BAIES 2 STORES</t>
  </si>
  <si>
    <t>FERRE</t>
  </si>
  <si>
    <t>40 rue de Provence</t>
  </si>
  <si>
    <t>01 48 74 62 79</t>
  </si>
  <si>
    <t>NEE</t>
  </si>
  <si>
    <t>BEATRICE</t>
  </si>
  <si>
    <t>129 rue Lavoisier</t>
  </si>
  <si>
    <t>étage 1 CODE 4287</t>
  </si>
  <si>
    <t>06 15 53 17 14</t>
  </si>
  <si>
    <t>DEBERRE /RIVET / MASSON</t>
  </si>
  <si>
    <t>PAE 2 VANTAUX</t>
  </si>
  <si>
    <t>SAUVAN</t>
  </si>
  <si>
    <t>11 rue Saint Ambroise</t>
  </si>
  <si>
    <t>16A85+2417 **1ER ETAGE</t>
  </si>
  <si>
    <t>01 44 73 40 92 PROPRIO / LOCATAIRE 06 20 61 09 65</t>
  </si>
  <si>
    <t>10598/10309</t>
  </si>
  <si>
    <t>RIVET / DEBERRE  / BELMOND</t>
  </si>
  <si>
    <t>2 FENETRES PARQUET</t>
  </si>
  <si>
    <t>10606 /101084</t>
  </si>
  <si>
    <t>7 square Ornano</t>
  </si>
  <si>
    <t>5 BAT C</t>
  </si>
  <si>
    <t>01 71 70 17 79</t>
  </si>
  <si>
    <t>VILLA / FONTAINE</t>
  </si>
  <si>
    <t>1 FENETRE PLAXEE 1 VR</t>
  </si>
  <si>
    <t xml:space="preserve">SOARES </t>
  </si>
  <si>
    <t>MARTINS</t>
  </si>
  <si>
    <t>10354 / 10004</t>
  </si>
  <si>
    <t>22 rue Leon Frot</t>
  </si>
  <si>
    <t xml:space="preserve">10 BAT 10 </t>
  </si>
  <si>
    <t>09 87 33 64 41 / 06 61 90 76 06</t>
  </si>
  <si>
    <t>3 BAIES COULISSANTES 1 FENETRE 2 STORES</t>
  </si>
  <si>
    <t>10 rue Ferdinand Flocon</t>
  </si>
  <si>
    <t>bat b 6ème étage code 78A25</t>
  </si>
  <si>
    <t>06 81 66 30 60</t>
  </si>
  <si>
    <t>2 BANN PROJECTION</t>
  </si>
  <si>
    <t>SANGLAR</t>
  </si>
  <si>
    <t>357MB</t>
  </si>
  <si>
    <t>10 rue Meynedier</t>
  </si>
  <si>
    <t>CODE 139</t>
  </si>
  <si>
    <t>105 cours de Vincennes</t>
  </si>
  <si>
    <t>CODE 320 / 3 EME. ETAGE</t>
  </si>
  <si>
    <t>01 43 72 64 09 / 06 25 58 43 85</t>
  </si>
  <si>
    <t>DUCORNET</t>
  </si>
  <si>
    <t>126 rue Maurice Arnoux</t>
  </si>
  <si>
    <t>3 INTER</t>
  </si>
  <si>
    <t xml:space="preserve">06 07 35 29 85 / 01 42 53 17 15 </t>
  </si>
  <si>
    <t>MASSON / RIVET / ANTUNES</t>
  </si>
  <si>
    <t>REF SDB ET CHAMBRE</t>
  </si>
  <si>
    <t>FERRON</t>
  </si>
  <si>
    <t xml:space="preserve">19 rue du Calvaire </t>
  </si>
  <si>
    <t>bat b porte 116 CODE 3721</t>
  </si>
  <si>
    <t xml:space="preserve">06 03 17 57 06 / 01 71 22 75 62 </t>
  </si>
  <si>
    <t>DEBERRE  / RIVET / FONTAINE</t>
  </si>
  <si>
    <t>DEFFAUD</t>
  </si>
  <si>
    <t>EDGARD</t>
  </si>
  <si>
    <t>91 rue Saint Fargeau</t>
  </si>
  <si>
    <t>rdc code 89B8 91A5</t>
  </si>
  <si>
    <t>01 40 27 80 05 // 06 95 48 42 15</t>
  </si>
  <si>
    <t>3 FENETRES ALLU</t>
  </si>
  <si>
    <t>MAISTRE</t>
  </si>
  <si>
    <t>LIONEL</t>
  </si>
  <si>
    <t>bat AULNES A7  ETAGE 12</t>
  </si>
  <si>
    <t>01 43 56  61 28 // 06 04 14 91 79</t>
  </si>
  <si>
    <t>REF SDB ET CHAMBRE PV</t>
  </si>
  <si>
    <t>TRAVUX SUPP</t>
  </si>
  <si>
    <t xml:space="preserve">1 FENETRE PVC </t>
  </si>
  <si>
    <t>VIMARD</t>
  </si>
  <si>
    <t>8 rue de Verdun</t>
  </si>
  <si>
    <t>rdc bat 3</t>
  </si>
  <si>
    <t>06 88 22 23 30 / 01 48 86 24 03</t>
  </si>
  <si>
    <t>LE GRILL</t>
  </si>
  <si>
    <t>R 75013</t>
  </si>
  <si>
    <t>11 rue de Reims</t>
  </si>
  <si>
    <t>bat de gauche</t>
  </si>
  <si>
    <t xml:space="preserve">06 41 97 37 69 </t>
  </si>
  <si>
    <t>RENO COMPLETE</t>
  </si>
  <si>
    <t>CH92110</t>
  </si>
  <si>
    <t>06 73 67 11 31 / 06 67 81 21 01</t>
  </si>
  <si>
    <t>1 FENETRE ALU  1 VR</t>
  </si>
  <si>
    <t xml:space="preserve">ZANARDO </t>
  </si>
  <si>
    <t>16 rue du 11 Novembre 1918</t>
  </si>
  <si>
    <t>01 49 30 19 06</t>
  </si>
  <si>
    <t>ANTUNES  / RIVET</t>
  </si>
  <si>
    <t>PV TRAVAUX</t>
  </si>
  <si>
    <t>CROSNIER LECOMTE</t>
  </si>
  <si>
    <t>ANNE France</t>
  </si>
  <si>
    <t>71 rue de Saussure</t>
  </si>
  <si>
    <t>8596 ETAGE 8</t>
  </si>
  <si>
    <t>06 47 07 74 13 / 01 47 66 24 04</t>
  </si>
  <si>
    <t>WC PMR PEINTURE</t>
  </si>
  <si>
    <t>5 VOLETS + 18 VITRES SECURE</t>
  </si>
  <si>
    <t>3 BAIES 1 FIXES</t>
  </si>
  <si>
    <t>FOUCHER</t>
  </si>
  <si>
    <t>11 rue de la Jonquere</t>
  </si>
  <si>
    <t>code A0903 A7542</t>
  </si>
  <si>
    <t>09 85 09 18 56 / 06 95 30 37 60</t>
  </si>
  <si>
    <t>CADET</t>
  </si>
  <si>
    <t>MILLET</t>
  </si>
  <si>
    <t>EVE LAURE</t>
  </si>
  <si>
    <t>31 rue Marcel Bourdarias</t>
  </si>
  <si>
    <t>06 22 87 16 02 / 09 52 19 85 43</t>
  </si>
  <si>
    <t>FICHEN</t>
  </si>
  <si>
    <t>YVON</t>
  </si>
  <si>
    <t>3-7 rue Friant</t>
  </si>
  <si>
    <t xml:space="preserve">bat c </t>
  </si>
  <si>
    <t>06 20 39 82 73 / 01 45 45 04 00</t>
  </si>
  <si>
    <t>VILLA  / RIVET</t>
  </si>
  <si>
    <t>THURET</t>
  </si>
  <si>
    <t>MOVITA</t>
  </si>
  <si>
    <t>31 quai de l'Ourcq</t>
  </si>
  <si>
    <t>RDC 2119 INTER</t>
  </si>
  <si>
    <t>09 67 20 88 82 / 06 30 12 19 92</t>
  </si>
  <si>
    <t>VILLARD</t>
  </si>
  <si>
    <t>SEGUILLON</t>
  </si>
  <si>
    <t>1 avenue du Général Larminat</t>
  </si>
  <si>
    <t>code 1004</t>
  </si>
  <si>
    <t>01 49 80 32 37 / 06 13 58 87 85</t>
  </si>
  <si>
    <t xml:space="preserve">1 TABLEAU  </t>
  </si>
  <si>
    <t>VACHET</t>
  </si>
  <si>
    <t>30 rue Moret</t>
  </si>
  <si>
    <t>01 42 72 18 17 / 06 88 35 88 86</t>
  </si>
  <si>
    <t>ERNECQ</t>
  </si>
  <si>
    <t>14 rue Pierre Brossolette</t>
  </si>
  <si>
    <t>06 62 39 59 62 / 09 67 48 26 51</t>
  </si>
  <si>
    <t>ANTUNES  / RIVET / MASSON</t>
  </si>
  <si>
    <t>DELGOULET</t>
  </si>
  <si>
    <t>5 rue de Breteuil</t>
  </si>
  <si>
    <t>bat ac etage 3</t>
  </si>
  <si>
    <t>01 48 85 93 58 / 06 71 68 59 21</t>
  </si>
  <si>
    <t>BRUNET</t>
  </si>
  <si>
    <t>GUYZENE</t>
  </si>
  <si>
    <t>code 231813 / 3864A</t>
  </si>
  <si>
    <t>06 08 96 00 27</t>
  </si>
  <si>
    <t xml:space="preserve">BAIE COULISSANTE </t>
  </si>
  <si>
    <t>09 80 47 05 45 / 06 13 21 15 32</t>
  </si>
  <si>
    <t>BAIE COULISSANTE ALU</t>
  </si>
  <si>
    <t>POUSSE</t>
  </si>
  <si>
    <t>119  rue Lamarck</t>
  </si>
  <si>
    <t>01 46 27 24 94</t>
  </si>
  <si>
    <t>ROBINET X3</t>
  </si>
  <si>
    <t>BUISSON</t>
  </si>
  <si>
    <t>135 rue du Mont Cenis</t>
  </si>
  <si>
    <t>01 42 54 66 12 /  06 61 50 45 98</t>
  </si>
  <si>
    <t>1 bis square du Gosset</t>
  </si>
  <si>
    <t>6 ETAGE DROITE</t>
  </si>
  <si>
    <t>06 23 22 75 81 / 01 71 56 99 60</t>
  </si>
  <si>
    <t xml:space="preserve">HENRI </t>
  </si>
  <si>
    <t>71 boulevard Arago</t>
  </si>
  <si>
    <t>rc</t>
  </si>
  <si>
    <t>01 43 36 24 37</t>
  </si>
  <si>
    <t>SAINSON</t>
  </si>
  <si>
    <t>14 allée Berliot</t>
  </si>
  <si>
    <t>01 46 78 50 16 / 06 87 74 65 62</t>
  </si>
  <si>
    <t>1 STORE BANN</t>
  </si>
  <si>
    <t>DRILHON</t>
  </si>
  <si>
    <t>82 BLD Saint Denis</t>
  </si>
  <si>
    <t>bat c 1109B / 8516B</t>
  </si>
  <si>
    <t>06 68 39 84 52 / 01 47 88 88 15</t>
  </si>
  <si>
    <t>VORMERINGER</t>
  </si>
  <si>
    <t>48 rue Monsieur le PRINCE</t>
  </si>
  <si>
    <t>ENTRE SOL CODE 48B06</t>
  </si>
  <si>
    <t>06 86 79 33 35 / 01 46 33 98 51</t>
  </si>
  <si>
    <t>PEINTURE 41 M2</t>
  </si>
  <si>
    <t>CHARRIERE</t>
  </si>
  <si>
    <t>28 rue de la Resistance</t>
  </si>
  <si>
    <t>5 EME CODE 0495</t>
  </si>
  <si>
    <t xml:space="preserve">01 42 87 66 01 </t>
  </si>
  <si>
    <t>REMISE EN CONF 90M</t>
  </si>
  <si>
    <t>CHARRETTE</t>
  </si>
  <si>
    <t>CRISTIENE</t>
  </si>
  <si>
    <t>bat b inter</t>
  </si>
  <si>
    <t>01 43 71 20  81</t>
  </si>
  <si>
    <t xml:space="preserve">BELMOND </t>
  </si>
  <si>
    <t>1 VOLET ELECTRIQUE</t>
  </si>
  <si>
    <t>FERRAND DE LA CONTE</t>
  </si>
  <si>
    <t>RE93500</t>
  </si>
  <si>
    <t xml:space="preserve">67 rue Victor Hugo </t>
  </si>
  <si>
    <t>code a3862 + B7036</t>
  </si>
  <si>
    <t>06 21 00 44 72 / 06 99 54 82 66</t>
  </si>
  <si>
    <t xml:space="preserve">MASSON / DEBERRE </t>
  </si>
  <si>
    <t xml:space="preserve">MOUTIER </t>
  </si>
  <si>
    <t>2 rue Erard</t>
  </si>
  <si>
    <t xml:space="preserve">01 43 43 34 08 </t>
  </si>
  <si>
    <t xml:space="preserve">6 CODE 6024 </t>
  </si>
  <si>
    <t>SARRAZIN</t>
  </si>
  <si>
    <t>9 square Couperin</t>
  </si>
  <si>
    <t>4D CODE 10</t>
  </si>
  <si>
    <t>06 75 45 60 71 / 01 30 64 95 93</t>
  </si>
  <si>
    <t>ANTUNES  / PAYET</t>
  </si>
  <si>
    <t>PEINTURE PAPIER PEINT</t>
  </si>
  <si>
    <t>BLONDET</t>
  </si>
  <si>
    <t>REN75015</t>
  </si>
  <si>
    <t>25 rue Croix Nivert</t>
  </si>
  <si>
    <t xml:space="preserve">code 8241 + 28B35 BAT C / 2 PORTE GAUCHE ESCALIER </t>
  </si>
  <si>
    <t>GARDIENNE 06 16 77 64 80 NUM CLIENTE 06 20 87 34 89</t>
  </si>
  <si>
    <t>DOSSIER ISO FENETRE</t>
  </si>
  <si>
    <t>ETAGE 5</t>
  </si>
  <si>
    <t>RIVET / MASSON / FONTAINE</t>
  </si>
  <si>
    <t>FORRE</t>
  </si>
  <si>
    <t>85 boulevard Jean Jaures</t>
  </si>
  <si>
    <t>1 PORTE G</t>
  </si>
  <si>
    <t xml:space="preserve">01 46 04 58 90 </t>
  </si>
  <si>
    <t>2 VR ELECTRIQUE</t>
  </si>
  <si>
    <t xml:space="preserve">GICQUERE </t>
  </si>
  <si>
    <t xml:space="preserve">2 ETAGE BATIMENT B CODE 98A45 </t>
  </si>
  <si>
    <t>01 46 59 14 55</t>
  </si>
  <si>
    <t>4 ETAGE BATIMENT 10</t>
  </si>
  <si>
    <t>6 ETAGE CODE 06B 17 ET 1625B</t>
  </si>
  <si>
    <t>4 PERSIENNES</t>
  </si>
  <si>
    <t>VILLA / MASSON / RIVET</t>
  </si>
  <si>
    <t>3 FENETRES PVC / DEBLAYAGE</t>
  </si>
  <si>
    <t>BC357F</t>
  </si>
  <si>
    <t>code 37B14 GAUCHE 4EME ETAGE</t>
  </si>
  <si>
    <t>CLIMATISATION</t>
  </si>
  <si>
    <t>MILLY</t>
  </si>
  <si>
    <t>59 bis rue du Mont</t>
  </si>
  <si>
    <t>6 EME G CODE 35B12</t>
  </si>
  <si>
    <t xml:space="preserve">01 42 54 00 81 / 09 52 50 65 07 </t>
  </si>
  <si>
    <t xml:space="preserve">GUTTER </t>
  </si>
  <si>
    <t>10 rue Povoa de Varzim</t>
  </si>
  <si>
    <t>2 étage bat a</t>
  </si>
  <si>
    <t>01 69 40 13 97 / 06 95 08 41 59</t>
  </si>
  <si>
    <t>1 FENETRE ALU ANGLE</t>
  </si>
  <si>
    <t xml:space="preserve">CHAINTRIER </t>
  </si>
  <si>
    <t xml:space="preserve">8 rue des mariniers </t>
  </si>
  <si>
    <t>12 ETAGE</t>
  </si>
  <si>
    <t>01 45 42 44 57 / 06 09 03 87 56</t>
  </si>
  <si>
    <t>REMISE EN  CONFORMITE AVEC TABLEAU</t>
  </si>
  <si>
    <t>2 CLIMATISEURS MOBILE  DEPOSE STORE</t>
  </si>
  <si>
    <t xml:space="preserve">PENOT </t>
  </si>
  <si>
    <t>14 rue de Sèvres</t>
  </si>
  <si>
    <t>1ER ESC 4</t>
  </si>
  <si>
    <t>01 46 05 81 25</t>
  </si>
  <si>
    <t>RBST</t>
  </si>
  <si>
    <t>59 bd Corneille</t>
  </si>
  <si>
    <t>01 48 89 18 73</t>
  </si>
  <si>
    <t>ANTUNES / VILLA / ANTUNES</t>
  </si>
  <si>
    <t>VITHLINGUM</t>
  </si>
  <si>
    <t>10620 / 10217</t>
  </si>
  <si>
    <t>5 avenue du Docteur Lannelongue</t>
  </si>
  <si>
    <t>rc bat A3 CODE 5812</t>
  </si>
  <si>
    <t>01 47 35 76 40 / 06 87 83 88 39</t>
  </si>
  <si>
    <t>4 FENETRES ALU + 4 VOLETS PVC</t>
  </si>
  <si>
    <t>MASSON / ANTUNES/FONTAINE</t>
  </si>
  <si>
    <t>01 42 03 28 45 / 06 59 24 17 62</t>
  </si>
  <si>
    <t>FONTAINE / RIVET / MASSON</t>
  </si>
  <si>
    <t>rdc BAT 91A65</t>
  </si>
  <si>
    <t>1 VR ELEC DANS LE SEJOUR</t>
  </si>
  <si>
    <t>REST ACOMPTE</t>
  </si>
  <si>
    <t xml:space="preserve">BRISSARD </t>
  </si>
  <si>
    <t>2 rue de la République</t>
  </si>
  <si>
    <t>06 70 19 54 38 / 01 47 06 05 41</t>
  </si>
  <si>
    <t>NATHALIE</t>
  </si>
  <si>
    <t>06 16 67 42 96</t>
  </si>
  <si>
    <t>PAYET / VILLA / RIVET</t>
  </si>
  <si>
    <t>PEINTURE DU BUREAU</t>
  </si>
  <si>
    <t>OSWALD</t>
  </si>
  <si>
    <t>JEAN MANUEL</t>
  </si>
  <si>
    <t>25 bis rue Contant residence du Parc B7</t>
  </si>
  <si>
    <t>1 ETAGE BA B</t>
  </si>
  <si>
    <t>007 50 07 61 55</t>
  </si>
  <si>
    <t>SOARES FILS</t>
  </si>
  <si>
    <t>MANCINELLI / ISTRIA</t>
  </si>
  <si>
    <t>SANDRINO / LAURE</t>
  </si>
  <si>
    <t>8 ETAGE BAT DROITE DROITE</t>
  </si>
  <si>
    <t>06 16 29 38 83</t>
  </si>
  <si>
    <t>1 BC ALU</t>
  </si>
  <si>
    <t>ROVEDA GAUDENZIO</t>
  </si>
  <si>
    <t>GAUDENZIO</t>
  </si>
  <si>
    <t>ELEC75004</t>
  </si>
  <si>
    <t>4 place des Vosges</t>
  </si>
  <si>
    <t xml:space="preserve">2 ETAGE </t>
  </si>
  <si>
    <t xml:space="preserve"> + 39 366 506 19 47</t>
  </si>
  <si>
    <t xml:space="preserve">2 CLIMATISEURS MOBILE  </t>
  </si>
  <si>
    <t>FONTAINE / ANTUNES/ RIVET</t>
  </si>
  <si>
    <t>KISIELEWSKI</t>
  </si>
  <si>
    <t>17 rue des Marguettes</t>
  </si>
  <si>
    <t>8456 BAT E</t>
  </si>
  <si>
    <t>01 46 28 83 40 / 06 37 10 08 69</t>
  </si>
  <si>
    <t>LANVIN</t>
  </si>
  <si>
    <t>REMISE EN  CONFORMITE SANS TABLEAU</t>
  </si>
  <si>
    <t>Moulin du Perat 58 ROUTE DE ST BENIN D ASIE</t>
  </si>
  <si>
    <t>03 86 50 56 92 / 06 07 74 08 92</t>
  </si>
  <si>
    <t>RENOVATION SOLS PARQUET CARRELAGE</t>
  </si>
  <si>
    <t>ANNULE ET RBST</t>
  </si>
  <si>
    <t>01 43 55 57 43 // 06 19 25 11 57</t>
  </si>
  <si>
    <t>DEBERRE/RIVET/ PAYET /MASSON</t>
  </si>
  <si>
    <t>MASSON / VILLA / DEBERRE</t>
  </si>
  <si>
    <t xml:space="preserve">DUNY </t>
  </si>
  <si>
    <t>7 allée des Vergers</t>
  </si>
  <si>
    <t>CODE 69AB54</t>
  </si>
  <si>
    <t>01 43 07 07 20 / 06 36 47 15 64</t>
  </si>
  <si>
    <t>REMISE  EN CONFORMITE ELECTRIQUE</t>
  </si>
  <si>
    <t>code 2119 INTER RDC</t>
  </si>
  <si>
    <t>06 30 12 19 92 / 09 67 20 88 82</t>
  </si>
  <si>
    <t>LARCHER</t>
  </si>
  <si>
    <t>10397 + 10656</t>
  </si>
  <si>
    <t>4 allée des Champs Fleuris</t>
  </si>
  <si>
    <t>bat e porte f étage 1</t>
  </si>
  <si>
    <t>01 46 71 58 02 / 06 95 22 35 34</t>
  </si>
  <si>
    <t>PEINTURE + 4 FENETRES</t>
  </si>
  <si>
    <t>NOULIN</t>
  </si>
  <si>
    <t>35 residence du Parc d'Ardenay</t>
  </si>
  <si>
    <t xml:space="preserve">01 69 34 64 37 / 06 84 94 82 26 </t>
  </si>
  <si>
    <t>2 VOLETS ELECTRIQUES</t>
  </si>
  <si>
    <t>VALSESIA</t>
  </si>
  <si>
    <t>INES</t>
  </si>
  <si>
    <t>11 rue Jean</t>
  </si>
  <si>
    <t>inter 11 ETAGE</t>
  </si>
  <si>
    <t>06 75 42 77 85</t>
  </si>
  <si>
    <t>PEINTURE DECORATION</t>
  </si>
  <si>
    <t xml:space="preserve">DOUCET </t>
  </si>
  <si>
    <t xml:space="preserve">4 rue Auguste Pernet </t>
  </si>
  <si>
    <t xml:space="preserve">CODE 1018  ET 64A92 ETAGE 6 </t>
  </si>
  <si>
    <t xml:space="preserve">06 45 39 01 75 / 01 88 48 37 07 </t>
  </si>
  <si>
    <t>REMISE EN CONFORMITE 82 M2</t>
  </si>
  <si>
    <t>ASC 1530  APL EN BAS</t>
  </si>
  <si>
    <t>01 42 97 54 51  / 06 28 46 03 22</t>
  </si>
  <si>
    <t>PEINTURE CREDENCE VERRE</t>
  </si>
  <si>
    <t>VILLA / BELMOND</t>
  </si>
  <si>
    <t>1 PORTE FENETRE + 1 FIXE</t>
  </si>
  <si>
    <t xml:space="preserve">ESTEVENEL </t>
  </si>
  <si>
    <t>11 rue Léon Cogniet</t>
  </si>
  <si>
    <t>étg 1 BAT COUR</t>
  </si>
  <si>
    <t xml:space="preserve">01 47 63 60 06 / 06 43 97 79 61 </t>
  </si>
  <si>
    <t>PAE CAVE + PEINTURE</t>
  </si>
  <si>
    <t>CARRELAGE</t>
  </si>
  <si>
    <t>750072B</t>
  </si>
  <si>
    <t>FRANCHETEAU</t>
  </si>
  <si>
    <t>5 avenue du Général Leclerc</t>
  </si>
  <si>
    <t xml:space="preserve">11 ET BAT A2 AP 82 </t>
  </si>
  <si>
    <t>01 45 21 47 62</t>
  </si>
  <si>
    <t xml:space="preserve">RIDEAUX SOL VINYL </t>
  </si>
  <si>
    <t>RIVET /FONTAINE / MASSON</t>
  </si>
  <si>
    <t>20 rue des Ecole</t>
  </si>
  <si>
    <t>DEVANNEAU</t>
  </si>
  <si>
    <t>64 avenue Paul Langevin</t>
  </si>
  <si>
    <t>01 43 50 12 36</t>
  </si>
  <si>
    <t>DUCLOS</t>
  </si>
  <si>
    <t>35 avenue Thierry</t>
  </si>
  <si>
    <t>2 EME</t>
  </si>
  <si>
    <t>VILLE D AVRAY</t>
  </si>
  <si>
    <t>01 47 50 01 17</t>
  </si>
  <si>
    <t>FENETRES ALU</t>
  </si>
  <si>
    <t>VOISIN</t>
  </si>
  <si>
    <t>6 BAT H</t>
  </si>
  <si>
    <t>01 89 33 80 84 // 06 15 16 65 42</t>
  </si>
  <si>
    <t>RIVET / BELMOND / VILLA</t>
  </si>
  <si>
    <t>2 BAIES ALU</t>
  </si>
  <si>
    <t>PFLIEGER</t>
  </si>
  <si>
    <t>26 rue de Fontenay</t>
  </si>
  <si>
    <t>1ER ETAGE A GAUCHE</t>
  </si>
  <si>
    <t>06 09 12 12 78 / 01 48 08 12 16</t>
  </si>
  <si>
    <t>COQUELET</t>
  </si>
  <si>
    <t>4 rue Neuve de la Chardonniere</t>
  </si>
  <si>
    <t>RDC CODE 1418  AT B6</t>
  </si>
  <si>
    <t>06 78 30 66 14</t>
  </si>
  <si>
    <t>8 square Mozart</t>
  </si>
  <si>
    <t>2 ETAGE CODE 32B45</t>
  </si>
  <si>
    <t xml:space="preserve">01 42 24 61 48 </t>
  </si>
  <si>
    <t>1 FENETRE  ALU</t>
  </si>
  <si>
    <t>CODET HACHE</t>
  </si>
  <si>
    <t>MARIE AGNES</t>
  </si>
  <si>
    <t>6 rue Georges Eastman</t>
  </si>
  <si>
    <t>5 CODE 5867</t>
  </si>
  <si>
    <t>09 63 62 30 73</t>
  </si>
  <si>
    <t>MACCALI</t>
  </si>
  <si>
    <t>19 rue Dantzig</t>
  </si>
  <si>
    <t>06 63 36 89 68  /  01 45 33 76 45</t>
  </si>
  <si>
    <t>5 BAIES COULISSANTES</t>
  </si>
  <si>
    <t>ORERO</t>
  </si>
  <si>
    <t>ROSELINE</t>
  </si>
  <si>
    <t>55 avenue Paul Valery</t>
  </si>
  <si>
    <t>2 EME  D</t>
  </si>
  <si>
    <t>01 39 90 73 87</t>
  </si>
  <si>
    <t>CHALOPPE</t>
  </si>
  <si>
    <t xml:space="preserve">37 quai de l'Ourq </t>
  </si>
  <si>
    <t>01 48 45 84 83</t>
  </si>
  <si>
    <t>COSSERAT</t>
  </si>
  <si>
    <t>5 rue Palatine</t>
  </si>
  <si>
    <t>1 ER GAUCHE</t>
  </si>
  <si>
    <t xml:space="preserve">01 43 26 83 20 / 06 78 12 59 39 </t>
  </si>
  <si>
    <t>ANTUNES / DEBERRE / RIVET</t>
  </si>
  <si>
    <t>4 EME GAUCHE CODE 12A05</t>
  </si>
  <si>
    <t>01 46 62 02 96</t>
  </si>
  <si>
    <t>1 sentier des alouettes</t>
  </si>
  <si>
    <t>2EME CODE</t>
  </si>
  <si>
    <t>01 43 50 92 13</t>
  </si>
  <si>
    <t>TARRAZI</t>
  </si>
  <si>
    <t>81 rue Escudier</t>
  </si>
  <si>
    <t>code 81A13 BAT A  ETAGE 4</t>
  </si>
  <si>
    <t>06 18 30 88 87 / 01 75 49  28 21</t>
  </si>
  <si>
    <t>BUYCK</t>
  </si>
  <si>
    <t xml:space="preserve">13 rue Truillot </t>
  </si>
  <si>
    <t>code 2629 / 3 EME B9</t>
  </si>
  <si>
    <t>01 46 70 42 50</t>
  </si>
  <si>
    <t>BIGHELLI DERET</t>
  </si>
  <si>
    <t xml:space="preserve">PATRICIA </t>
  </si>
  <si>
    <t>int ét 1</t>
  </si>
  <si>
    <t>07 87 05 68 22 / 07 87 05 58 50</t>
  </si>
  <si>
    <t>ANTUNES / FONTAINE / MASSON</t>
  </si>
  <si>
    <t>REMISE EN CONFORMITE ELEC 89M2</t>
  </si>
  <si>
    <t>DUCHATEAU</t>
  </si>
  <si>
    <t>10284/10284</t>
  </si>
  <si>
    <t>27 rue Clotilde</t>
  </si>
  <si>
    <t xml:space="preserve">5 EM G </t>
  </si>
  <si>
    <t>01 42 87 57 70</t>
  </si>
  <si>
    <t>VITTRIFICATION</t>
  </si>
  <si>
    <t>PERENNES</t>
  </si>
  <si>
    <t>16 rue de la Convention</t>
  </si>
  <si>
    <t>4 ETAGE CODE 68A37</t>
  </si>
  <si>
    <t>09 83 39 96 04</t>
  </si>
  <si>
    <t xml:space="preserve">HENON </t>
  </si>
  <si>
    <t>ELEC7514</t>
  </si>
  <si>
    <t>4 rue des Mariniers</t>
  </si>
  <si>
    <t>interphone bat 4 18 EME ETAGE</t>
  </si>
  <si>
    <t xml:space="preserve">01 45 43 36 58 </t>
  </si>
  <si>
    <t>DEBERRE  / VILLA</t>
  </si>
  <si>
    <t>BEIGBEDER</t>
  </si>
  <si>
    <t>10 rue Navarre</t>
  </si>
  <si>
    <t>CODE 32A16  1ER D</t>
  </si>
  <si>
    <t xml:space="preserve">01 45 35 82 75 </t>
  </si>
  <si>
    <t>LANVIN / FONTAINE</t>
  </si>
  <si>
    <t xml:space="preserve">4 FENETRES PVC </t>
  </si>
  <si>
    <t>06 61 76 35 29. 01 48 85 35 29</t>
  </si>
  <si>
    <t>VOLET ROULANT CUISINE</t>
  </si>
  <si>
    <t xml:space="preserve">2 FENETRES PVC </t>
  </si>
  <si>
    <t>PEINTURE SDB VMC FAUX PLAFOND</t>
  </si>
  <si>
    <t>01 43 72 07 90 / 07 60 27 19 30</t>
  </si>
  <si>
    <t>10490 SUITE SDB</t>
  </si>
  <si>
    <t>PEINTURE SD</t>
  </si>
  <si>
    <t>PEINTURE SALLE DE BAIN WC</t>
  </si>
  <si>
    <t>06 13 56 71 89 / 01 45 84 74 76</t>
  </si>
  <si>
    <t>REMISE EN CONF + WC LAVE MAIN</t>
  </si>
  <si>
    <t>ANNULE ET RBST ACOMPTE</t>
  </si>
  <si>
    <t>LOCATAIRE 07 63 94 19 83</t>
  </si>
  <si>
    <t>REMISE EN CONFORMITE 45M2</t>
  </si>
  <si>
    <t xml:space="preserve">STORE EXT </t>
  </si>
  <si>
    <t>756702A</t>
  </si>
  <si>
    <t xml:space="preserve">PORTE GARAGE  PEINTURE BALCON </t>
  </si>
  <si>
    <t>BRULEY</t>
  </si>
  <si>
    <t>19 rue Jacques Hillairet</t>
  </si>
  <si>
    <t>01 43 07 03 60 / 06 52 12 66 44</t>
  </si>
  <si>
    <t>BRU</t>
  </si>
  <si>
    <t>5 rue Saint Lambert</t>
  </si>
  <si>
    <t>étage 1 CODE 06B13</t>
  </si>
  <si>
    <t>06 43 12 94 00 / 01 45 54 82 77</t>
  </si>
  <si>
    <t xml:space="preserve">HERZE </t>
  </si>
  <si>
    <t>67 avenue d'Argenteuil</t>
  </si>
  <si>
    <t xml:space="preserve">porte 26 ETAG 3 CODE 2406. </t>
  </si>
  <si>
    <t>01 42 62 88 57</t>
  </si>
  <si>
    <t xml:space="preserve">1 VR ELEC </t>
  </si>
  <si>
    <t xml:space="preserve">1 FENETRES 4 VANTAUX </t>
  </si>
  <si>
    <t>BOUVARD</t>
  </si>
  <si>
    <t>370+10599</t>
  </si>
  <si>
    <t>3 place Jules Ferry</t>
  </si>
  <si>
    <t>4 etage code 25B68</t>
  </si>
  <si>
    <t>06 77 83 41 33</t>
  </si>
  <si>
    <t>1 FENETRE PVC 1 VR</t>
  </si>
  <si>
    <t>2438 4EME DROITE BAT F CODE 1302</t>
  </si>
  <si>
    <t>01 45 79 13 44 / 06 76 97 82 07</t>
  </si>
  <si>
    <t>LENORMAND</t>
  </si>
  <si>
    <t>82 avenue de Verdun</t>
  </si>
  <si>
    <t>3 etage bat B3</t>
  </si>
  <si>
    <t xml:space="preserve">01 48 82 08 97 // 07 82 22 70 28 </t>
  </si>
  <si>
    <t>STORE BANN FERIA</t>
  </si>
  <si>
    <t>ANGLEREAUX</t>
  </si>
  <si>
    <t>7 bis rue Jean</t>
  </si>
  <si>
    <t>06 77 72 23 04</t>
  </si>
  <si>
    <t xml:space="preserve">POSE DE PARQUET </t>
  </si>
  <si>
    <t>11 bis rue Jean</t>
  </si>
  <si>
    <t>2 ème inter BAT F2</t>
  </si>
  <si>
    <t>06 84 52 22 87</t>
  </si>
  <si>
    <t>VITRIFICATION + CARRELAGE</t>
  </si>
  <si>
    <t xml:space="preserve">DE REYNIES </t>
  </si>
  <si>
    <t>2 rue des Haudriettes</t>
  </si>
  <si>
    <t>1 ER CODE AB153</t>
  </si>
  <si>
    <t>06 15 32 72 74 // 01 42 78 60 92</t>
  </si>
  <si>
    <t>FENETRE EN BOIS</t>
  </si>
  <si>
    <t>23 allées des effes</t>
  </si>
  <si>
    <t>01 70 25 93 86 // 06 24 06 88 38</t>
  </si>
  <si>
    <t>3 MOTEURS</t>
  </si>
  <si>
    <t>sdb coffrage paroi Wedi</t>
  </si>
  <si>
    <t>RENOVATION DU WC</t>
  </si>
  <si>
    <t xml:space="preserve">01 71 70 17 79 / 06 62 71 34 77 </t>
  </si>
  <si>
    <t>1 REMISE EN CONF ELEC</t>
  </si>
  <si>
    <t>POSE DE TRIPLE VITRAGE 2 PORTE FENETRES DEUX SOUFFLETS</t>
  </si>
  <si>
    <t xml:space="preserve">1 PORTE FENETRE PVC </t>
  </si>
  <si>
    <t>BELMOND / MASSON / RIVET</t>
  </si>
  <si>
    <t>MOQUETTE + PEINTURE</t>
  </si>
  <si>
    <t>ANNULE ET REMBST ACOMPTE</t>
  </si>
  <si>
    <t>LE GRAND</t>
  </si>
  <si>
    <t>bat 35 2EME A GAUCHE</t>
  </si>
  <si>
    <t xml:space="preserve">01 60 14 31 02  </t>
  </si>
  <si>
    <t>GRESSET</t>
  </si>
  <si>
    <t>28 rue de Fontarabie</t>
  </si>
  <si>
    <t>2 A GAUCHE</t>
  </si>
  <si>
    <t>01 43 70 66 77</t>
  </si>
  <si>
    <t>1 BAIE COULISSANTE ALU 1 VR</t>
  </si>
  <si>
    <t>PEINTURE ENTREE CUISINE SALON + TABLEAU PEINTURE</t>
  </si>
  <si>
    <t>CAILLIET</t>
  </si>
  <si>
    <t>17 rue Buffon</t>
  </si>
  <si>
    <t>code 3915B ET A1709 RDC</t>
  </si>
  <si>
    <t>01 48 57 24 07</t>
  </si>
  <si>
    <t>MOUTAUX</t>
  </si>
  <si>
    <t>7 avenue Eugenie</t>
  </si>
  <si>
    <t>bat a2 8EME ETAGE</t>
  </si>
  <si>
    <t>01 46 02 88 97 // 06 79 59 27 31</t>
  </si>
  <si>
    <t>4 VR ALU</t>
  </si>
  <si>
    <t>CERISIER</t>
  </si>
  <si>
    <t>JEAN EMILE</t>
  </si>
  <si>
    <t>25 rue dambasles</t>
  </si>
  <si>
    <t>06 15 64 00 30 // 09 50 63 47 60</t>
  </si>
  <si>
    <t>13 rue Vauthier</t>
  </si>
  <si>
    <t>bat c etg 2</t>
  </si>
  <si>
    <t>01 48 25 70 18</t>
  </si>
  <si>
    <t>1 PORTE FENETRE + 1 FENETRE ALU</t>
  </si>
  <si>
    <t>22 rue Keller</t>
  </si>
  <si>
    <t>4 ETAGE BAT A CODE 1862</t>
  </si>
  <si>
    <t>01 48 06 61 43</t>
  </si>
  <si>
    <t>LANVIN  / VILLA</t>
  </si>
  <si>
    <t>1 JALOUSIE 6 ACCROCHES</t>
  </si>
  <si>
    <t>BRISSE-BUSHORN</t>
  </si>
  <si>
    <t>4 rue Georges Duhamel</t>
  </si>
  <si>
    <t>O1 45 41 50 95 / 06 60 21 84 33</t>
  </si>
  <si>
    <t>VIALLEBRAUN</t>
  </si>
  <si>
    <t>VR750020</t>
  </si>
  <si>
    <t>2eme etag</t>
  </si>
  <si>
    <t>07 62 17 52 77</t>
  </si>
  <si>
    <t>MONGEAUD</t>
  </si>
  <si>
    <t>8BAT C CODE 290416</t>
  </si>
  <si>
    <t>01 43 73 26 27 / 06 79 45 28 36</t>
  </si>
  <si>
    <t>01 43 61 58 21</t>
  </si>
  <si>
    <t>ANTUNES / PAYET / MASSON</t>
  </si>
  <si>
    <t>PARTOUCHE</t>
  </si>
  <si>
    <t>9 allée des Vergers</t>
  </si>
  <si>
    <t xml:space="preserve">Porte 26 ETAG 3 CODE 2406. </t>
  </si>
  <si>
    <t>06 19 44 78 31</t>
  </si>
  <si>
    <t>GIORDANA</t>
  </si>
  <si>
    <t>6 EME CODE 20B64 CEDRE</t>
  </si>
  <si>
    <t>06 40 88 13 82</t>
  </si>
  <si>
    <t xml:space="preserve">GAUDRON </t>
  </si>
  <si>
    <t>35 rue des Montiboeuf</t>
  </si>
  <si>
    <t>1952A 5 EME</t>
  </si>
  <si>
    <t>01 43 61 62 77</t>
  </si>
  <si>
    <t>PERSIENNES BOIS X3</t>
  </si>
  <si>
    <t>GHESQUIERE</t>
  </si>
  <si>
    <t>48 avenue Rabelais</t>
  </si>
  <si>
    <t>3EME G</t>
  </si>
  <si>
    <t>03 06 55 32 30</t>
  </si>
  <si>
    <t>PEINTURE SOL APT</t>
  </si>
  <si>
    <t>SIMONNET</t>
  </si>
  <si>
    <t>code 320 AP</t>
  </si>
  <si>
    <t>06 25 58 43 85</t>
  </si>
  <si>
    <t>RIVET / VILLA / MASSON</t>
  </si>
  <si>
    <t>1er CODE AB6021</t>
  </si>
  <si>
    <t>GILLOT</t>
  </si>
  <si>
    <t>2EME BAT B</t>
  </si>
  <si>
    <t>01 43 30 02 92</t>
  </si>
  <si>
    <t>BL001</t>
  </si>
  <si>
    <t>19 rue des Caillots</t>
  </si>
  <si>
    <t>06 67 30 80 35</t>
  </si>
  <si>
    <t>3 FENETRES PVC PLAXEES</t>
  </si>
  <si>
    <t>BOLLEROT</t>
  </si>
  <si>
    <t>76 bd de Chanzy</t>
  </si>
  <si>
    <t xml:space="preserve">76B39  3 EME </t>
  </si>
  <si>
    <t>09  53 82 53 18</t>
  </si>
  <si>
    <t>HENNOQUE</t>
  </si>
  <si>
    <t>15 rue Gustave Flaubert</t>
  </si>
  <si>
    <t>bat 14 ETAGE 4</t>
  </si>
  <si>
    <t>SARTROUVILLE</t>
  </si>
  <si>
    <t>06 19 08 29 98 / 01 39 15 28 89</t>
  </si>
  <si>
    <t xml:space="preserve">5 VR </t>
  </si>
  <si>
    <t>BOTTU</t>
  </si>
  <si>
    <t xml:space="preserve">2 rue du 11 Novembre </t>
  </si>
  <si>
    <t>1ER A3</t>
  </si>
  <si>
    <t>01 60 14 80 25 / 06 65 16 54 62</t>
  </si>
  <si>
    <t>GILLET</t>
  </si>
  <si>
    <t>18 residence Cadet de Vaux</t>
  </si>
  <si>
    <t>INTER ETAG 4 DROITE</t>
  </si>
  <si>
    <t>06 44 98 37 06</t>
  </si>
  <si>
    <t>MAROIS</t>
  </si>
  <si>
    <t>23 rue Daubenton</t>
  </si>
  <si>
    <t>ETAG 3 CODE A5002</t>
  </si>
  <si>
    <t>01 55 43 95 70</t>
  </si>
  <si>
    <t>BELMOND / LANVIN</t>
  </si>
  <si>
    <t>MEGESSIER</t>
  </si>
  <si>
    <t>46 rue Buttes aux cailles</t>
  </si>
  <si>
    <t>ET 9 BAT 1 CODE 9B075  CODE +2034</t>
  </si>
  <si>
    <t>01 45 80 91 68</t>
  </si>
  <si>
    <t>MASSON / LANVIN</t>
  </si>
  <si>
    <t>PERIGAUD</t>
  </si>
  <si>
    <t>38 rue des Cordelieres</t>
  </si>
  <si>
    <t>code 41A7 /5 DROITE</t>
  </si>
  <si>
    <t>07 44 54 01 94</t>
  </si>
  <si>
    <t>CODE4517</t>
  </si>
  <si>
    <t>01 89 60 10 52 / 0671867493</t>
  </si>
  <si>
    <t>REMISE EN CONF RADIATEURS BALLON D EAU CHAUDE</t>
  </si>
  <si>
    <t>4 etage porte droite code CODE 23A8  48A14 PORTE 42</t>
  </si>
  <si>
    <t>01 40 56 31 64 // 06 80 58 29 35</t>
  </si>
  <si>
    <t>PARQUET MASSIF</t>
  </si>
  <si>
    <t>10289 / 10203</t>
  </si>
  <si>
    <t>PEINTURE MOQUETTE</t>
  </si>
  <si>
    <t>BELMOND RIVET / MASSON</t>
  </si>
  <si>
    <t>GUILBERT</t>
  </si>
  <si>
    <t>40 rue Pierre Brossolette</t>
  </si>
  <si>
    <t>code A1368   5EME</t>
  </si>
  <si>
    <t>01 47 91 24 02 //. 06 75 99 73 77</t>
  </si>
  <si>
    <t>DEBERRE / SAMI</t>
  </si>
  <si>
    <t>3 PORTES FENETRES PVC</t>
  </si>
  <si>
    <t>2 EXTRACTEURS HYDRO</t>
  </si>
  <si>
    <t>HARDOROCK</t>
  </si>
  <si>
    <t>3 rue des petits Champs</t>
  </si>
  <si>
    <t>3 EME ETAGE INTER</t>
  </si>
  <si>
    <t>PV STORE</t>
  </si>
  <si>
    <t xml:space="preserve"> PV</t>
  </si>
  <si>
    <t>PV CUISINE</t>
  </si>
  <si>
    <t>VITHILINGUM</t>
  </si>
  <si>
    <t>SLUYTER</t>
  </si>
  <si>
    <t>0001RT</t>
  </si>
  <si>
    <t>3 rue Boiselet</t>
  </si>
  <si>
    <t>int    2 éTG</t>
  </si>
  <si>
    <t>01 60 46 70 44</t>
  </si>
  <si>
    <t>PEINTURE DES WC</t>
  </si>
  <si>
    <t>HOURCADETTE</t>
  </si>
  <si>
    <t>6661387B</t>
  </si>
  <si>
    <t>33 rue de la Breche aux Loups</t>
  </si>
  <si>
    <t>bat b code 7539 B56A</t>
  </si>
  <si>
    <t xml:space="preserve">01 43 44 54 61 </t>
  </si>
  <si>
    <t xml:space="preserve">CERF </t>
  </si>
  <si>
    <t>49 51 avenue Pierre Grenier</t>
  </si>
  <si>
    <t>06 60 86 21 16 // 01 47 61 94 55</t>
  </si>
  <si>
    <t>PARQUET CONTRE COLLE + CARRELAGE</t>
  </si>
  <si>
    <t>ANNULE RBST</t>
  </si>
  <si>
    <t>REMISE EN CONFORMITE ELEC 50 M2</t>
  </si>
  <si>
    <t>PV PEITNURE</t>
  </si>
  <si>
    <t>FERON</t>
  </si>
  <si>
    <t>FEN75015</t>
  </si>
  <si>
    <t>apt 2ème à droite</t>
  </si>
  <si>
    <t>06 73 59 49 84</t>
  </si>
  <si>
    <t xml:space="preserve">4 rue Auguste Perret </t>
  </si>
  <si>
    <t>CODE 9432 4 ETAGE</t>
  </si>
  <si>
    <t>ROUSSEAU</t>
  </si>
  <si>
    <t>5 rue Ballu</t>
  </si>
  <si>
    <t>code 4326 / 2343</t>
  </si>
  <si>
    <t>01 48 74 67 90</t>
  </si>
  <si>
    <t>BOUCHY</t>
  </si>
  <si>
    <t>CODE A9436 5ETAGE</t>
  </si>
  <si>
    <t>06 07 08 07 76</t>
  </si>
  <si>
    <t>WRIGHT</t>
  </si>
  <si>
    <t xml:space="preserve">ELIZABETH </t>
  </si>
  <si>
    <t>23 rue Varet</t>
  </si>
  <si>
    <t>8 étage B4 INT</t>
  </si>
  <si>
    <t>09 51 95 27 38 / 06 48 88 90 97</t>
  </si>
  <si>
    <t>DEBERRE / LOPEZ</t>
  </si>
  <si>
    <t>CARRELAGE BALCON</t>
  </si>
  <si>
    <t>ANQUETIL</t>
  </si>
  <si>
    <t>6 rue des Annelets</t>
  </si>
  <si>
    <t xml:space="preserve">5EME </t>
  </si>
  <si>
    <t>01 42 00 96 48</t>
  </si>
  <si>
    <t>PAYET / LANVIN</t>
  </si>
  <si>
    <t>2 FENETRES PVC PLAXEES</t>
  </si>
  <si>
    <t>RBST ACOMPTE</t>
  </si>
  <si>
    <t>LION</t>
  </si>
  <si>
    <t>REN75016</t>
  </si>
  <si>
    <t>6 rue de l'Assomption</t>
  </si>
  <si>
    <t>code 4863 CODE 28A37</t>
  </si>
  <si>
    <t>01 46 33 96 14</t>
  </si>
  <si>
    <t>LANVIN / DEBERRE / MASSON</t>
  </si>
  <si>
    <t>parquet PEINTURE</t>
  </si>
  <si>
    <t>DOUCHE PMR + BIDET</t>
  </si>
  <si>
    <t>ARLICOT</t>
  </si>
  <si>
    <t>12 rue Violet</t>
  </si>
  <si>
    <t>7 BOUTON INTER</t>
  </si>
  <si>
    <t>01 45 75 29 07</t>
  </si>
  <si>
    <t>07 86 74 89 48</t>
  </si>
  <si>
    <t>MASSON / RIVET / PICARD</t>
  </si>
  <si>
    <t xml:space="preserve">CUISINE  </t>
  </si>
  <si>
    <t>REMB DE 17518€</t>
  </si>
  <si>
    <t>351b bat a 3étage</t>
  </si>
  <si>
    <t xml:space="preserve">CHAUDIERE </t>
  </si>
  <si>
    <t>RBST 6618€</t>
  </si>
  <si>
    <t>MODIF PRODUIT</t>
  </si>
  <si>
    <t>5 VR ELEC</t>
  </si>
  <si>
    <t>12A05 4EME ETAGE</t>
  </si>
  <si>
    <t>23 rue Ernestine</t>
  </si>
  <si>
    <t>01 42 23 73 84</t>
  </si>
  <si>
    <t>2 FENETRES PVC 1 PORTE FENETRE PVC</t>
  </si>
  <si>
    <t>06 34 72 17 46 / 06 43 72 17 46 // 01 47 35 00 84</t>
  </si>
  <si>
    <t>PENIGAULT</t>
  </si>
  <si>
    <t>FE75018</t>
  </si>
  <si>
    <t xml:space="preserve">bat B 6 ETAGE  </t>
  </si>
  <si>
    <t xml:space="preserve"> 06 14 17 85 52  //  DANIELA LOCATAIRE 07 71 06 28 43</t>
  </si>
  <si>
    <t>SCHERER</t>
  </si>
  <si>
    <t>MARIETTE</t>
  </si>
  <si>
    <t>44 rue Dombasle</t>
  </si>
  <si>
    <t>code 93750011</t>
  </si>
  <si>
    <t>09 51 50 42 03  / 07 68 41 04 60</t>
  </si>
  <si>
    <t>2 VELUX PVC</t>
  </si>
  <si>
    <t>ANTUNES / VILLA / FONTAINE</t>
  </si>
  <si>
    <t>PV PEINTURE</t>
  </si>
  <si>
    <t>JOYEUX</t>
  </si>
  <si>
    <t>65 boulevard Soult</t>
  </si>
  <si>
    <t>3eme esc &amp;é porte droite</t>
  </si>
  <si>
    <t>06 51 40 59 68 / 01 43 43 45 35</t>
  </si>
  <si>
    <t>REN94300</t>
  </si>
  <si>
    <t>6 rue de la fraternité</t>
  </si>
  <si>
    <t xml:space="preserve">code B277 RDC </t>
  </si>
  <si>
    <t>06 86 86 46 09</t>
  </si>
  <si>
    <t>LABRU</t>
  </si>
  <si>
    <t>154  rue Lenain Tillemont</t>
  </si>
  <si>
    <t>code 190A170</t>
  </si>
  <si>
    <t>01 48 57 24 79 // 06 16 34 64 64</t>
  </si>
  <si>
    <t>RIVET / LANVIN</t>
  </si>
  <si>
    <t>FONTAINE / BELMOND / DEBERRE</t>
  </si>
  <si>
    <t>RICARD</t>
  </si>
  <si>
    <t>ANNIE-MARIE</t>
  </si>
  <si>
    <t>FEN75012</t>
  </si>
  <si>
    <t xml:space="preserve">73 rue de Reuilly </t>
  </si>
  <si>
    <t>bat b 3 étage porte droite</t>
  </si>
  <si>
    <t>01 43 41 42 11 // 06 75 56 51 08</t>
  </si>
  <si>
    <t>MM</t>
  </si>
  <si>
    <t>BASCHUNG</t>
  </si>
  <si>
    <t>0001+10302</t>
  </si>
  <si>
    <t>27 rue Clavel</t>
  </si>
  <si>
    <t>19A58  9 ETG</t>
  </si>
  <si>
    <t>06 75 09 73 30</t>
  </si>
  <si>
    <t>PEINTURE SDB CARRELAGE AUTRES</t>
  </si>
  <si>
    <t>TESSIER</t>
  </si>
  <si>
    <t xml:space="preserve">12 rue Voltaire </t>
  </si>
  <si>
    <t>09 52 13 92 66 // 06 62 95 24 63</t>
  </si>
  <si>
    <t>CARRELAGE + PEINTURE</t>
  </si>
  <si>
    <t xml:space="preserve">bat b étage 2 CODE 1593 /14 </t>
  </si>
  <si>
    <t>code 6340 /4 etage 2 face</t>
  </si>
  <si>
    <t>01 42 71 82 06 /  06 70 42 57 67</t>
  </si>
  <si>
    <t>PAPIER  PEINT + 2 PRISES</t>
  </si>
  <si>
    <t>BOURCART</t>
  </si>
  <si>
    <t>JEAN JACQUES</t>
  </si>
  <si>
    <t>01 42 73 28 90 / 06 20 23 94 95</t>
  </si>
  <si>
    <t>FONFREIDE</t>
  </si>
  <si>
    <t>16 rue de Marnes</t>
  </si>
  <si>
    <t>bat H3 1 ET</t>
  </si>
  <si>
    <t>01 71 10 65 33 // 06 63 15 17 65</t>
  </si>
  <si>
    <t>DANIAC</t>
  </si>
  <si>
    <t>JESSY</t>
  </si>
  <si>
    <t>ISO75011</t>
  </si>
  <si>
    <t>10 Passage des Taillandiers</t>
  </si>
  <si>
    <t>06 63 04 06 39</t>
  </si>
  <si>
    <t>LAINE DE BOIS</t>
  </si>
  <si>
    <t>CLES SUP</t>
  </si>
  <si>
    <t>KIBART</t>
  </si>
  <si>
    <t xml:space="preserve">15 rue Vauthier  </t>
  </si>
  <si>
    <t>bat 15B  1 ETAGE</t>
  </si>
  <si>
    <t>01 48 25 19 52</t>
  </si>
  <si>
    <t xml:space="preserve">VITRIFICATION 33M2 </t>
  </si>
  <si>
    <t xml:space="preserve">9EME VCODE 4752A </t>
  </si>
  <si>
    <t xml:space="preserve">2EME ASC 91A04 </t>
  </si>
  <si>
    <t xml:space="preserve">ANTUNES / VILLA </t>
  </si>
  <si>
    <t>PEINTURE COULOIR ENTREE 28M2</t>
  </si>
  <si>
    <t>BENSMAN</t>
  </si>
  <si>
    <t>ALBERT</t>
  </si>
  <si>
    <t xml:space="preserve">60 rue Charlot </t>
  </si>
  <si>
    <t>3 ETAGE CODE 81A17</t>
  </si>
  <si>
    <t>01 42 77 78 71</t>
  </si>
  <si>
    <t xml:space="preserve">TOLEN </t>
  </si>
  <si>
    <t xml:space="preserve">BENJAMIN </t>
  </si>
  <si>
    <t>14 rue Pierre de Coubertin</t>
  </si>
  <si>
    <t xml:space="preserve"> etage</t>
  </si>
  <si>
    <t xml:space="preserve">06 18 08 43 81 </t>
  </si>
  <si>
    <t>LOPEZ / VILLA</t>
  </si>
  <si>
    <t>ONFROY</t>
  </si>
  <si>
    <t>30 rue Maurice Ravel</t>
  </si>
  <si>
    <t>7EME G</t>
  </si>
  <si>
    <t>06 98 69 16 49</t>
  </si>
  <si>
    <t>33 bd raymond Pointcaré</t>
  </si>
  <si>
    <t>BALANO</t>
  </si>
  <si>
    <t>7 square Yves du Manoir</t>
  </si>
  <si>
    <t>3 ETAGE</t>
  </si>
  <si>
    <t>06 09 89 03 88</t>
  </si>
  <si>
    <t>FEN60850</t>
  </si>
  <si>
    <t>18 rue de la Hayette</t>
  </si>
  <si>
    <t>SAINT PIERRE DES CHAMPS</t>
  </si>
  <si>
    <t xml:space="preserve">06 14 17 85 52 </t>
  </si>
  <si>
    <t>BANNIER</t>
  </si>
  <si>
    <t>3 rue de la ferme</t>
  </si>
  <si>
    <t>bat 3 / 2 EME ETAGE</t>
  </si>
  <si>
    <t>09 54 49 32 08 // 06 26 34 55 79</t>
  </si>
  <si>
    <t>PAYET / LOPEZ</t>
  </si>
  <si>
    <t>3 BAIES COULISSANTES EN BOIS</t>
  </si>
  <si>
    <t>1ER ETAGE A GAUCHE BAT M3</t>
  </si>
  <si>
    <t>06 63 15 17 65 / 01 71 10 65 33</t>
  </si>
  <si>
    <t>25 rue Dombasles</t>
  </si>
  <si>
    <t>rdc code 8663B</t>
  </si>
  <si>
    <t>BAT COUR CODE 19A88</t>
  </si>
  <si>
    <t>PEINTURE PLAFOND SALON CHAMBRE</t>
  </si>
  <si>
    <t>13 BAT D</t>
  </si>
  <si>
    <t>06 84 60 25 75</t>
  </si>
  <si>
    <t>GEBERIT SUSP PMR</t>
  </si>
  <si>
    <t>DOUCHE PMR +PV</t>
  </si>
  <si>
    <t>ANTUNES / FONTAINE / RIVET</t>
  </si>
  <si>
    <t>00015B</t>
  </si>
  <si>
    <t>MORSANG</t>
  </si>
  <si>
    <t>0001RT001</t>
  </si>
  <si>
    <t>3 residence de l'Orangerie</t>
  </si>
  <si>
    <t>1ER ETAGE BAT3</t>
  </si>
  <si>
    <t>01 39 69 33 65</t>
  </si>
  <si>
    <t>FONTAINE / LOPEZ / PAYET</t>
  </si>
  <si>
    <t>7 FENETRES BOIS</t>
  </si>
  <si>
    <t>4 allée Claude Monet</t>
  </si>
  <si>
    <t xml:space="preserve">8 ETAGE INT </t>
  </si>
  <si>
    <t>09 53 65 30 29 // 06 16 60 30 44</t>
  </si>
  <si>
    <t>CRISTIANE</t>
  </si>
  <si>
    <t>10312/10310/0001RT</t>
  </si>
  <si>
    <t>BELMOND / MASSON/DEBERRE</t>
  </si>
  <si>
    <t>ELEC / SOL / PEINTURE</t>
  </si>
  <si>
    <t>BELMOND/ MASSON</t>
  </si>
  <si>
    <t>TABUTEAU</t>
  </si>
  <si>
    <t>75 rue Dutot</t>
  </si>
  <si>
    <t>75B6 // ESC B 7EME M</t>
  </si>
  <si>
    <t>01 42 50 37 77 / 06 88 14 43 46</t>
  </si>
  <si>
    <t>PEINTURE 26M2</t>
  </si>
  <si>
    <t>LAUBIE</t>
  </si>
  <si>
    <t>11 rue de l'insurection Parisienne</t>
  </si>
  <si>
    <t>01 82 01 47 07</t>
  </si>
  <si>
    <t>DOUAY</t>
  </si>
  <si>
    <t>6 square Castiglione</t>
  </si>
  <si>
    <t>01 39 54 23 80</t>
  </si>
  <si>
    <t>VR ROULANT</t>
  </si>
  <si>
    <t>LAILLE</t>
  </si>
  <si>
    <t>13 avenue du Clos Renoud</t>
  </si>
  <si>
    <t>SOISY SOUS MONTMORENCY</t>
  </si>
  <si>
    <t>01 34 16 24 77</t>
  </si>
  <si>
    <t>BOUSKELA</t>
  </si>
  <si>
    <t>code 8 12 ETAGE ASC GAUCHE</t>
  </si>
  <si>
    <t>01 45 33 64 07 // 06 07 17 11 54</t>
  </si>
  <si>
    <t>SAOUTIC</t>
  </si>
  <si>
    <t>3 rue Saint Guillaume</t>
  </si>
  <si>
    <t>6EME D CODE 258AB</t>
  </si>
  <si>
    <t>01 43 33 20 69 // 06 27 84 64 67</t>
  </si>
  <si>
    <t>VR SALON</t>
  </si>
  <si>
    <t>FAILLOT</t>
  </si>
  <si>
    <t>25 rue de la république</t>
  </si>
  <si>
    <t>8 ETAGE  BAT B</t>
  </si>
  <si>
    <t xml:space="preserve">01 43 78 45 53 </t>
  </si>
  <si>
    <t>10143+10622</t>
  </si>
  <si>
    <t>2 FENETRES ALU + 2 VR</t>
  </si>
  <si>
    <t>GAREL</t>
  </si>
  <si>
    <t>ELEC 94500</t>
  </si>
  <si>
    <t>bat 21 2 EME ETAGE PORTE DROITE</t>
  </si>
  <si>
    <t>01 48 89 12 16</t>
  </si>
  <si>
    <t>DEBERRE /MASSON/VILLA</t>
  </si>
  <si>
    <t>LANTOINE</t>
  </si>
  <si>
    <t>2 rue Yves du Manoir</t>
  </si>
  <si>
    <t>rdc d</t>
  </si>
  <si>
    <t>06 07 70 16 06 / 01 39 60 97 21</t>
  </si>
  <si>
    <t>VILLA / LOPEZ</t>
  </si>
  <si>
    <t>MASSON / VILLA/ LANVIN</t>
  </si>
  <si>
    <t>CREDENCE</t>
  </si>
  <si>
    <t>LHOTE</t>
  </si>
  <si>
    <t>18 rue Carnot</t>
  </si>
  <si>
    <t>01 34 17 35 85</t>
  </si>
  <si>
    <t>RIVET /MASSON</t>
  </si>
  <si>
    <t>ROUBINET</t>
  </si>
  <si>
    <t>1 Villa Dancourt</t>
  </si>
  <si>
    <t>1ER ETAGE / CODE 361A6</t>
  </si>
  <si>
    <t>01 46 06 99 04 // 06 32 97 71 85</t>
  </si>
  <si>
    <t>FERALI</t>
  </si>
  <si>
    <t>16 avenue de Bouvines</t>
  </si>
  <si>
    <t>7 ETAGE BAT A</t>
  </si>
  <si>
    <t>09 84 54 76 27</t>
  </si>
  <si>
    <t>MILANINI</t>
  </si>
  <si>
    <t>FEN95230</t>
  </si>
  <si>
    <t>3 chemin de Soisy</t>
  </si>
  <si>
    <t>code 7495  1ER ETAGE GAUCHE</t>
  </si>
  <si>
    <t>01 39 89 37 58</t>
  </si>
  <si>
    <t>ROSELYNE</t>
  </si>
  <si>
    <t>4 boulevard de la Bastille</t>
  </si>
  <si>
    <t>8 ETAGEE FACE INTER</t>
  </si>
  <si>
    <t>01 43 43  45 08</t>
  </si>
  <si>
    <t>LANVIN / MASSON</t>
  </si>
  <si>
    <t>BOCQUILLAULT</t>
  </si>
  <si>
    <t>1972. 4 ETAGE INT</t>
  </si>
  <si>
    <t xml:space="preserve">01 43 73 34 98 </t>
  </si>
  <si>
    <t>4 FENETRES  PVC PLAXEES</t>
  </si>
  <si>
    <t>ERNST</t>
  </si>
  <si>
    <t>MARISE</t>
  </si>
  <si>
    <t>4 avenue Maurice</t>
  </si>
  <si>
    <t>inter + BAT B   1ER ETAGE</t>
  </si>
  <si>
    <t>07 87 78 79 43 + 01 48 55 21 36</t>
  </si>
  <si>
    <t>PLANCHET</t>
  </si>
  <si>
    <t>3EME INTER</t>
  </si>
  <si>
    <t>06 84 25 87 43</t>
  </si>
  <si>
    <t>ROUAUD</t>
  </si>
  <si>
    <t>3 rue Henri say</t>
  </si>
  <si>
    <t>b15A22  4EME FACE</t>
  </si>
  <si>
    <t>01 47 93 65 74</t>
  </si>
  <si>
    <t>62 rue Mont Cenis</t>
  </si>
  <si>
    <t>code 15A32  6ETAGE</t>
  </si>
  <si>
    <t>01 42 58 17 81</t>
  </si>
  <si>
    <t>GRANDCOLAS</t>
  </si>
  <si>
    <t>7 rue Marsoulan</t>
  </si>
  <si>
    <t>4EME ETAGE CODE 465379</t>
  </si>
  <si>
    <t>06 80  51 39 95 // 01 43 45 31 62</t>
  </si>
  <si>
    <t>3  FENETRES PVC</t>
  </si>
  <si>
    <t>JOURDAN</t>
  </si>
  <si>
    <t>277 rue Vaugirard</t>
  </si>
  <si>
    <t>01 42 50 06 19</t>
  </si>
  <si>
    <t>DA SILVA</t>
  </si>
  <si>
    <t>11 rue des Recollets</t>
  </si>
  <si>
    <t>4EME ETAGE  CODE 98 B76</t>
  </si>
  <si>
    <t>01 71 20 46 24</t>
  </si>
  <si>
    <t>DESBARRAS BOLLET</t>
  </si>
  <si>
    <t xml:space="preserve">2 allée Charles 9 </t>
  </si>
  <si>
    <t>06 88 47 63 34</t>
  </si>
  <si>
    <t>NORMAN</t>
  </si>
  <si>
    <t>87 rue d'Alesia</t>
  </si>
  <si>
    <t>CODE 85216/28B59. 5 ETAGE</t>
  </si>
  <si>
    <t>06 32 73 61 10 // 01 43 21 56 37</t>
  </si>
  <si>
    <t>BRAVARD</t>
  </si>
  <si>
    <t>PETIT</t>
  </si>
  <si>
    <t>ANNA/PIERRE</t>
  </si>
  <si>
    <t>10584+10630</t>
  </si>
  <si>
    <t>951 cours d'Aquitaine</t>
  </si>
  <si>
    <t>int esc 13 ETAGE 5</t>
  </si>
  <si>
    <t>06 50 73 80 87</t>
  </si>
  <si>
    <t>3 FENETRES PVC PLAXEES+3 VR</t>
  </si>
  <si>
    <t xml:space="preserve">GAONACH </t>
  </si>
  <si>
    <t xml:space="preserve">SYLVIANE </t>
  </si>
  <si>
    <t>50 rue Corvisart</t>
  </si>
  <si>
    <t>20 ET INTER</t>
  </si>
  <si>
    <t>06 60 69 85 68 / 06 07 45 51 41</t>
  </si>
  <si>
    <t>1 STORE HORIZON</t>
  </si>
  <si>
    <t>VERRIERE SEJOUR</t>
  </si>
  <si>
    <t>2 FENETRES PVC BLANC</t>
  </si>
  <si>
    <t>AVENEL</t>
  </si>
  <si>
    <t>0001B22</t>
  </si>
  <si>
    <t>14 rue Boudin</t>
  </si>
  <si>
    <t>WC SDB</t>
  </si>
  <si>
    <t>DAMIEN</t>
  </si>
  <si>
    <t>REN59</t>
  </si>
  <si>
    <t>23 place Turenne</t>
  </si>
  <si>
    <t>MALO LES BAINS</t>
  </si>
  <si>
    <t>RENO ISOLATION</t>
  </si>
  <si>
    <t>code 1915B /A1709</t>
  </si>
  <si>
    <t>BONNEFOY</t>
  </si>
  <si>
    <t>10606+10606B</t>
  </si>
  <si>
    <t>102 avenue Foch</t>
  </si>
  <si>
    <t>3 ETAGE INT 10</t>
  </si>
  <si>
    <t>09 70 98 99 95</t>
  </si>
  <si>
    <t>1 VR ELEC + UNE FENETRE PVC</t>
  </si>
  <si>
    <t>RENO75009</t>
  </si>
  <si>
    <t>3 CODE 65A24</t>
  </si>
  <si>
    <t>BETTIOUI</t>
  </si>
  <si>
    <t>JOSETTE/RACHID</t>
  </si>
  <si>
    <t>REN95330</t>
  </si>
  <si>
    <t>7 allée Vergers</t>
  </si>
  <si>
    <t>1ER ETAGE BAT C1 INT</t>
  </si>
  <si>
    <t xml:space="preserve">01 39 92 41 68 / 06 30 98 10 33 / 06 86 85 20 64 </t>
  </si>
  <si>
    <t xml:space="preserve">DOSSIER ISO FENETRE PEINTURE WMC PERSIENNES </t>
  </si>
  <si>
    <t xml:space="preserve">VEROT </t>
  </si>
  <si>
    <t>PAE95330</t>
  </si>
  <si>
    <t>5 chemin des Essarts</t>
  </si>
  <si>
    <t>1ER ETAGE DROITE</t>
  </si>
  <si>
    <t>01 39 91 11 80</t>
  </si>
  <si>
    <t>PROVOST</t>
  </si>
  <si>
    <t>11 residence Parc d'ardenay</t>
  </si>
  <si>
    <t>2EME D</t>
  </si>
  <si>
    <t>06 83 40 14 39</t>
  </si>
  <si>
    <t>ANTUNES / RIVET /DEBERRE</t>
  </si>
  <si>
    <t>ISOLATION MURS / PEINTURE</t>
  </si>
  <si>
    <t>DESSAIGNE</t>
  </si>
  <si>
    <t>code 48B65 INTER /11 D</t>
  </si>
  <si>
    <t>01 45 43 58 35</t>
  </si>
  <si>
    <t>FONTAINE / VILLA / RIVET</t>
  </si>
  <si>
    <t xml:space="preserve"> 1 VR</t>
  </si>
  <si>
    <t>DIRAISON</t>
  </si>
  <si>
    <t>45 rue Emile Zola</t>
  </si>
  <si>
    <t xml:space="preserve">porte 208 2 ETAGE </t>
  </si>
  <si>
    <t>LA COURNEUVE</t>
  </si>
  <si>
    <t>01 48 34 43 48</t>
  </si>
  <si>
    <t>PAE / DOUCHE PMR</t>
  </si>
  <si>
    <t>17 avenue du Général Leclerc</t>
  </si>
  <si>
    <t>2 EME  D BAT WATTEAU</t>
  </si>
  <si>
    <t>01 75 50 56 25 / 06 29 86 11 38</t>
  </si>
  <si>
    <t>49 rue Pajol</t>
  </si>
  <si>
    <t>4EME GAUCHE BAT A CODE 75952</t>
  </si>
  <si>
    <t>01 48 74 83 38 / 06 74 34 95 65</t>
  </si>
  <si>
    <t>BEC</t>
  </si>
  <si>
    <t>76 rue de la TOMBE D  ISSOIRE</t>
  </si>
  <si>
    <t>8EME G</t>
  </si>
  <si>
    <t>01 43 22 04 33 / 06 10 62 64 97</t>
  </si>
  <si>
    <t>LESIGNE</t>
  </si>
  <si>
    <t>MARGUER</t>
  </si>
  <si>
    <t>4 rue Léon delagrange</t>
  </si>
  <si>
    <t>4 BAT 4 ESC 1</t>
  </si>
  <si>
    <t>09 85 16 95 45 // 06 79 70 66 12</t>
  </si>
  <si>
    <t>GLAUDE</t>
  </si>
  <si>
    <t>SILVERE ET MARIE PAUL</t>
  </si>
  <si>
    <t xml:space="preserve">16 allée du bois Moussus </t>
  </si>
  <si>
    <t>1ER ETAGE BAT 16</t>
  </si>
  <si>
    <t>CHAMPS SUR MARNE</t>
  </si>
  <si>
    <t>01 64 61 05 11 // 06 10 56 02 56</t>
  </si>
  <si>
    <t>1 PORTE FENETRE PVC + 1 CHASSIS FIXE</t>
  </si>
  <si>
    <t>FRADJ</t>
  </si>
  <si>
    <t>93213D2</t>
  </si>
  <si>
    <t>12 rue Lucien Leuwen</t>
  </si>
  <si>
    <t>8242A. //3EME A GAUCHE</t>
  </si>
  <si>
    <t>01 42 55 83 84  / 06 49 85 48 57</t>
  </si>
  <si>
    <t>CUISINE PV</t>
  </si>
  <si>
    <t xml:space="preserve">PEINTURE PARQUET </t>
  </si>
  <si>
    <t>DURRANT</t>
  </si>
  <si>
    <t>9 rue Auguste et André Rouzee</t>
  </si>
  <si>
    <t>3eme bat 9</t>
  </si>
  <si>
    <t>01 39 91 60 80 /06 07 43 85 76</t>
  </si>
  <si>
    <t>LOPEZ</t>
  </si>
  <si>
    <t>SUITE PV CHANTIER</t>
  </si>
  <si>
    <t>REMISE EN CONF PV</t>
  </si>
  <si>
    <t>151 rue Oberkampf</t>
  </si>
  <si>
    <t>10 ETAG BAT G3</t>
  </si>
  <si>
    <t>01 88 48 80 34  / 06 62 42 48 53</t>
  </si>
  <si>
    <t xml:space="preserve">CARETTI </t>
  </si>
  <si>
    <t>50B34</t>
  </si>
  <si>
    <t>104 rue Marc Sangnier</t>
  </si>
  <si>
    <t xml:space="preserve">code 5826A </t>
  </si>
  <si>
    <t>01 48 98 08 56 / 06 09 60 48 24</t>
  </si>
  <si>
    <t>STELLER</t>
  </si>
  <si>
    <t>91 rue de la Tombe Issoire</t>
  </si>
  <si>
    <t>2EME DROITE CODE B9150 BAT A</t>
  </si>
  <si>
    <t xml:space="preserve">01 43 22 05 06 </t>
  </si>
  <si>
    <t>FONTAINE / MASSON</t>
  </si>
  <si>
    <t>1 fenêtre pvc+2 portes fenetres bois</t>
  </si>
  <si>
    <t>CORON</t>
  </si>
  <si>
    <t>107 rue Danton</t>
  </si>
  <si>
    <t>2 CODE 3092</t>
  </si>
  <si>
    <t>01 47 58 03 36</t>
  </si>
  <si>
    <t>ISOL CHAMBRE PLACARD</t>
  </si>
  <si>
    <t>LESSERTOIS</t>
  </si>
  <si>
    <t>85 avenue des Charmes</t>
  </si>
  <si>
    <t xml:space="preserve">2 EME ETAGE CODE 56402 </t>
  </si>
  <si>
    <t>01 48 73 63 36 / 06 77 38 26 48</t>
  </si>
  <si>
    <t>RIVET / BELMOND/PAYET</t>
  </si>
  <si>
    <t>3 rue des Moulins</t>
  </si>
  <si>
    <t xml:space="preserve">batiment A2  1ER </t>
  </si>
  <si>
    <t>01 34 17 14 33 / 06 75 31 45 81</t>
  </si>
  <si>
    <t>7 FENETRES ALU 6 VR 6 COFFRAGES</t>
  </si>
  <si>
    <t>PEINTURE ENTREE +PORTES</t>
  </si>
  <si>
    <t>AUSSEL</t>
  </si>
  <si>
    <t>10360 / 10157</t>
  </si>
  <si>
    <t>BAT B 1ER ETAGE</t>
  </si>
  <si>
    <t xml:space="preserve">06 81 15 85 92 </t>
  </si>
  <si>
    <t>DEBERRE /VILLA</t>
  </si>
  <si>
    <t>PEINTURE MURS SALON + TABL</t>
  </si>
  <si>
    <t>ROSENMAN</t>
  </si>
  <si>
    <t>IZIO ANNY</t>
  </si>
  <si>
    <t>BAT C 20 EME ETAGE CODE FACE DROITE</t>
  </si>
  <si>
    <t>01 42 24 12 94</t>
  </si>
  <si>
    <t>BOUCHE</t>
  </si>
  <si>
    <t>FEN75020</t>
  </si>
  <si>
    <t>10 rue Victor Letalle</t>
  </si>
  <si>
    <t>code 41839 ETAGE 2</t>
  </si>
  <si>
    <t xml:space="preserve">06 26 53 58 15 </t>
  </si>
  <si>
    <t>ISOLATION MURS / PEINTURE / RADIATEURS / AERATEURS</t>
  </si>
  <si>
    <t>FILLETTE</t>
  </si>
  <si>
    <t>3 rue Yves du Manoir</t>
  </si>
  <si>
    <t>06 31 49 86 63</t>
  </si>
  <si>
    <t>1 PORTE FENETRE + 2 FENETRES PVC</t>
  </si>
  <si>
    <t>BERTHE</t>
  </si>
  <si>
    <t>5 Esplanade de Meaux</t>
  </si>
  <si>
    <t>10 EME G BAT 5</t>
  </si>
  <si>
    <t>06 34 57 36 56</t>
  </si>
  <si>
    <t>CHARRE</t>
  </si>
  <si>
    <t>7 BATIMENT FRESNES</t>
  </si>
  <si>
    <t>01 43 67 55 14 // 06 86 74 78 95</t>
  </si>
  <si>
    <t xml:space="preserve">PEINTURE MURS COFFRAGE </t>
  </si>
  <si>
    <t>15 bis rue Ernest Cognacq</t>
  </si>
  <si>
    <t>01 47 57 67 84 // 06 61 75 18 49</t>
  </si>
  <si>
    <t>JUMELAIS</t>
  </si>
  <si>
    <t>19 rue Lourmel</t>
  </si>
  <si>
    <t>4eme bat a</t>
  </si>
  <si>
    <t>01 45 75 59 60 // 06 72 52 17 23</t>
  </si>
  <si>
    <t>BURET</t>
  </si>
  <si>
    <t>16 rue du Pont aux Choux</t>
  </si>
  <si>
    <t xml:space="preserve">BAT A </t>
  </si>
  <si>
    <t xml:space="preserve">01 42 71 10 61 </t>
  </si>
  <si>
    <t>TOURON</t>
  </si>
  <si>
    <t>3 rue Chatillon</t>
  </si>
  <si>
    <t>5EME  ASC GAUCHE</t>
  </si>
  <si>
    <t>01 45 45 90 53 // 06 77 50 64 50</t>
  </si>
  <si>
    <t>ISOLATION DES COFFRAGES</t>
  </si>
  <si>
    <t>BIBLI77400</t>
  </si>
  <si>
    <t>3 étage ESCALIER 15 EDELWEISS</t>
  </si>
  <si>
    <t>BIBLIOTHEQUE</t>
  </si>
  <si>
    <t>FEN75017</t>
  </si>
  <si>
    <t>182 avenue de Clichy</t>
  </si>
  <si>
    <t>5 ETAGE BAT B CODE 3837A</t>
  </si>
  <si>
    <t>06 61 80 05 47 / 06 63 22 05 47</t>
  </si>
  <si>
    <t>BERTHIER</t>
  </si>
  <si>
    <t>FEN92200</t>
  </si>
  <si>
    <t>54 rue Perronet</t>
  </si>
  <si>
    <t>82B42 2 ETAGE  A DROITE</t>
  </si>
  <si>
    <t>06 80 98 55 69</t>
  </si>
  <si>
    <t>REN 92200</t>
  </si>
  <si>
    <t>REN 92201</t>
  </si>
  <si>
    <t>55 rue Perronet</t>
  </si>
  <si>
    <t>SDB DZ213AB</t>
  </si>
  <si>
    <t>10 rue Jeanne d'Arc</t>
  </si>
  <si>
    <t>interphone 1ER BAT DROITE ASC GAUCHE 3EME PORTE.A DROITE</t>
  </si>
  <si>
    <t>06 70 21 26 14 // 09 65 38 42 05</t>
  </si>
  <si>
    <t>BELMOND / VILLA</t>
  </si>
  <si>
    <t>salle de bain et des wc</t>
  </si>
  <si>
    <t>MASSON / VILLA / BELMOND</t>
  </si>
  <si>
    <t>refection de la cuisine</t>
  </si>
  <si>
    <t>PAYET RIVET</t>
  </si>
  <si>
    <t>1 STORE PROJECTION</t>
  </si>
  <si>
    <t>BIBLI 92110</t>
  </si>
  <si>
    <t>MASSON /DEBERRE/RIVET</t>
  </si>
  <si>
    <t>BOEDEC</t>
  </si>
  <si>
    <t>7 Boulevard Arago</t>
  </si>
  <si>
    <t>bat b code 75013B</t>
  </si>
  <si>
    <t>01 47 07 85 32 // 06 40 82 25 92</t>
  </si>
  <si>
    <t>PAYET / DEBERRE/RIVET</t>
  </si>
  <si>
    <t>BARBOT</t>
  </si>
  <si>
    <t>130 rue Lamarck</t>
  </si>
  <si>
    <t>CODE 37A84 / INTER 4   3EME D</t>
  </si>
  <si>
    <t>09 75 44 56 21</t>
  </si>
  <si>
    <t xml:space="preserve">FONTAINE / VILLA </t>
  </si>
  <si>
    <t>FAUX PLAFONDS SDB CUISINE</t>
  </si>
  <si>
    <t>PETAIN</t>
  </si>
  <si>
    <t>14 rue du Général de Gaulle</t>
  </si>
  <si>
    <t>bat 8 rdc</t>
  </si>
  <si>
    <t>01 46 60 70 40</t>
  </si>
  <si>
    <t>FONTAINE / RIVET / PAYET</t>
  </si>
  <si>
    <t>DECO92100</t>
  </si>
  <si>
    <t>peinture et isolation murs</t>
  </si>
  <si>
    <t>RUET</t>
  </si>
  <si>
    <t>15 Bis rue Danton</t>
  </si>
  <si>
    <t>01 46 02 28 10</t>
  </si>
  <si>
    <t>5 FENETRES PVC PLAXE</t>
  </si>
  <si>
    <t xml:space="preserve">34 rue des Termes </t>
  </si>
  <si>
    <t xml:space="preserve">4EME </t>
  </si>
  <si>
    <t>01 39 64 09 47</t>
  </si>
  <si>
    <t>8 BAIES COULISSANTES ALU</t>
  </si>
  <si>
    <t>bat a : 6 eme étage</t>
  </si>
  <si>
    <t>01 43 74 51 45 // 06 60 08 38 17</t>
  </si>
  <si>
    <t>RIVET / MASSON / VILLA</t>
  </si>
  <si>
    <t>PEINTURE PLAFOND BUREAU 1/2</t>
  </si>
  <si>
    <t>CHOQUET</t>
  </si>
  <si>
    <t>100 rue Jean Jaures</t>
  </si>
  <si>
    <t>bat 2871 ETAGE 6EME BAT D</t>
  </si>
  <si>
    <t>01 46 78 89 08 / 06 45 90 45 00</t>
  </si>
  <si>
    <t>4 VR 4 FENETRES PVC</t>
  </si>
  <si>
    <t>LAVIGNE</t>
  </si>
  <si>
    <t>11 allée des Iris</t>
  </si>
  <si>
    <t xml:space="preserve">CODE INTER 5 EME D </t>
  </si>
  <si>
    <t>06 70 79 02 36 // 01 46 68 17 71</t>
  </si>
  <si>
    <t>FONTAINE / VILLA / ANTUNES</t>
  </si>
  <si>
    <t>PEINTURE + HOTTE</t>
  </si>
  <si>
    <t>2 BAIES COULISSANTES ALU + 1 VR</t>
  </si>
  <si>
    <t>ELEC 75013</t>
  </si>
  <si>
    <t>1 ER A GAUCHE /3 ETAGE PORTE DROITE</t>
  </si>
  <si>
    <t>06 70 21 26 14 / 09 65 38 42 05</t>
  </si>
  <si>
    <t>ROBERT SYLVIANE</t>
  </si>
  <si>
    <t>1982B/10334</t>
  </si>
  <si>
    <t>PARQUET CONTRE COLLE + PEINTURE +P PEINT</t>
  </si>
  <si>
    <t>06 03 81 72 63 //01 48 58 90 36 / 06 89 81 72 63</t>
  </si>
  <si>
    <t>3 rue du Boiselet</t>
  </si>
  <si>
    <t>GUSTAVE</t>
  </si>
  <si>
    <t>ESTHER</t>
  </si>
  <si>
    <t>82 rue du Mont cenis</t>
  </si>
  <si>
    <t>01 42 55 14 74</t>
  </si>
  <si>
    <t>REN75011</t>
  </si>
  <si>
    <t>code 105 /4 etage 2 face</t>
  </si>
  <si>
    <t>DEBERRE / MASSON/FONTAINE</t>
  </si>
  <si>
    <t>DEPOSE DE LA CLOISON</t>
  </si>
  <si>
    <t>ROCHETEAU</t>
  </si>
  <si>
    <t>48 rue Olivier de Serres</t>
  </si>
  <si>
    <t>3 EME FACE</t>
  </si>
  <si>
    <t>01 48 28 07 32</t>
  </si>
  <si>
    <t>1 FENETRE PVC + 1 VOLET ADP</t>
  </si>
  <si>
    <t>PEINTURE DU BALCON</t>
  </si>
  <si>
    <t>STRICK</t>
  </si>
  <si>
    <t>88 boulevard Voltaire</t>
  </si>
  <si>
    <t>8EME</t>
  </si>
  <si>
    <t>07 84 41 42 02 / 01 43 38 25 92</t>
  </si>
  <si>
    <t xml:space="preserve">RDC </t>
  </si>
  <si>
    <t>ANTUNES / VILLA /FONTAINE</t>
  </si>
  <si>
    <t>3 JALOUSIES PVC</t>
  </si>
  <si>
    <t>GUET</t>
  </si>
  <si>
    <t>NICOLAS</t>
  </si>
  <si>
    <t>40 avenue Général de Gaullle</t>
  </si>
  <si>
    <t>06 83 31 14 24</t>
  </si>
  <si>
    <t>PEINTURE DE MA CHAMBRE ET PT ELEC</t>
  </si>
  <si>
    <t>DEVILLE</t>
  </si>
  <si>
    <t>REN018</t>
  </si>
  <si>
    <t>35 rue Boinod</t>
  </si>
  <si>
    <t>1ER ETAGE INTER 26 PORTEFACE</t>
  </si>
  <si>
    <t>06 11 08 14 79</t>
  </si>
  <si>
    <t>LOPEZ/ DEBERRE / MASSON</t>
  </si>
  <si>
    <t>REN75018 VOIR DOSSIER</t>
  </si>
  <si>
    <t>FEN75018</t>
  </si>
  <si>
    <t>10 FENETRES EN BOIS</t>
  </si>
  <si>
    <t>14 rue Gabriel Peri</t>
  </si>
  <si>
    <t>FONTAINE /MASSON / RIVET</t>
  </si>
  <si>
    <t>DAGAND</t>
  </si>
  <si>
    <t>47 49 avenue du Président Wilson</t>
  </si>
  <si>
    <t>4 EME BAT B</t>
  </si>
  <si>
    <t>01 48 59 49 32</t>
  </si>
  <si>
    <t>2 FENETRES PVC PLAXE</t>
  </si>
  <si>
    <t>QUENET MARTINE</t>
  </si>
  <si>
    <t>DECO77200</t>
  </si>
  <si>
    <t>6 avenue Lingenfeld</t>
  </si>
  <si>
    <t>TORCY</t>
  </si>
  <si>
    <t>06 85 20 85 74</t>
  </si>
  <si>
    <t>PEINTURE PORTE DE PLACARD</t>
  </si>
  <si>
    <t>DUFFNER</t>
  </si>
  <si>
    <t>REMY</t>
  </si>
  <si>
    <t>01 42 50 35 44 // 06 07 86 70 70</t>
  </si>
  <si>
    <t>0001 / 10340</t>
  </si>
  <si>
    <t>PEINTURE / ELEC</t>
  </si>
  <si>
    <t>PAROI SUR MESURE</t>
  </si>
  <si>
    <t>BOURGE</t>
  </si>
  <si>
    <t>60 rue Laugier</t>
  </si>
  <si>
    <t>4 eme droite code8317</t>
  </si>
  <si>
    <t>01 46 27 90 64</t>
  </si>
  <si>
    <t>LANVIN / RIVET</t>
  </si>
  <si>
    <t>URZICA</t>
  </si>
  <si>
    <t>FEN75003</t>
  </si>
  <si>
    <t>16 rue Rambuteau</t>
  </si>
  <si>
    <t>1ER ETAGE BAT B CODE 75A03</t>
  </si>
  <si>
    <t>01 42 77 38 05 // 07 82 61 74 38 Mme Genevieve ACHILLE</t>
  </si>
  <si>
    <t>RIVET / MASSON TONINI</t>
  </si>
  <si>
    <t>18 rue Thibaud</t>
  </si>
  <si>
    <t>1ER G</t>
  </si>
  <si>
    <t>01 45 45 48 35</t>
  </si>
  <si>
    <t>01 71 50 49 08 / 06 18 92 14 91 /07 88 77 35 15</t>
  </si>
  <si>
    <t>HUDIN</t>
  </si>
  <si>
    <t>52 rue de Paris</t>
  </si>
  <si>
    <t>7G CODE 9034</t>
  </si>
  <si>
    <t>09 81 96 91 13 / 06 22 48 95 53 FILLE 06 12 25 52 85</t>
  </si>
  <si>
    <t xml:space="preserve">FORRESTIER </t>
  </si>
  <si>
    <t>ANNE CAROLE</t>
  </si>
  <si>
    <t>DEV75005F</t>
  </si>
  <si>
    <t>BAT B SUR COUR 3 ETAGE PORTE DROITE</t>
  </si>
  <si>
    <t>06 31 13 67 35</t>
  </si>
  <si>
    <t>5 FENETRES PVC  / ALU</t>
  </si>
  <si>
    <t>103 avenue Victor Hugo</t>
  </si>
  <si>
    <t>2EME CODE 1309</t>
  </si>
  <si>
    <t xml:space="preserve">06 16 13 16 32 // 01 46 04 43 07 </t>
  </si>
  <si>
    <t>VILLA  / BELMOND</t>
  </si>
  <si>
    <t>PEINTURE MURS COULOIR ENTREE</t>
  </si>
  <si>
    <t>3  étage bat B4 CODE 356A8</t>
  </si>
  <si>
    <t>PAYET /DEBERRRE</t>
  </si>
  <si>
    <t>droite BATC  ETG 3</t>
  </si>
  <si>
    <t>RENOVATION CARRELAGE  / PARQUET</t>
  </si>
  <si>
    <t>76 rue de la Tombe Issoire</t>
  </si>
  <si>
    <t>CODE 1972 /  8 EME G</t>
  </si>
  <si>
    <t>01 43 22 04 33  /  06 10 62 64 97</t>
  </si>
  <si>
    <t>CODE 56402  2 EME ETAGE</t>
  </si>
  <si>
    <t xml:space="preserve">01 48 73 63 36 / 06 77 38 26 48 </t>
  </si>
  <si>
    <t>PAYET / RIVET / BELMOND</t>
  </si>
  <si>
    <t>METGE</t>
  </si>
  <si>
    <t>161 rue Marcadet</t>
  </si>
  <si>
    <t>8 PORTE DROITE</t>
  </si>
  <si>
    <t>01 46 06 77 99 / 06 29 95 67 64</t>
  </si>
  <si>
    <t>3EME G INTER</t>
  </si>
  <si>
    <t>06 84 95 35 87</t>
  </si>
  <si>
    <t>BIGNON</t>
  </si>
  <si>
    <t>13 rue Francis de Pressence</t>
  </si>
  <si>
    <t>5 EME GAUCHE CODE 14B09 / B247</t>
  </si>
  <si>
    <t xml:space="preserve">07 88 86 94 16 // 01 45 43 38 00 </t>
  </si>
  <si>
    <t>CIVALLERI</t>
  </si>
  <si>
    <t>94440 C</t>
  </si>
  <si>
    <t>4 allée des Tamaris</t>
  </si>
  <si>
    <t>1ER ETAGE DROITE BAT 4</t>
  </si>
  <si>
    <t>VILLECRESNE</t>
  </si>
  <si>
    <t>01 45 69 32 94 / 06 44 97 31 06</t>
  </si>
  <si>
    <t>4 FENETRES PVC PLAXE</t>
  </si>
  <si>
    <t>VIGO</t>
  </si>
  <si>
    <t>MARIE CHANTALE</t>
  </si>
  <si>
    <t xml:space="preserve">21 ETAGE </t>
  </si>
  <si>
    <t>01 44 24 17 51</t>
  </si>
  <si>
    <t>CHAMPENOIS</t>
  </si>
  <si>
    <t>48 rue des Meuniers</t>
  </si>
  <si>
    <t>4 EME GAUCHE BAT F CODE 106 INTER</t>
  </si>
  <si>
    <t>01 43 45 52 73 // 06 15 03 65 81</t>
  </si>
  <si>
    <t>GUIOT</t>
  </si>
  <si>
    <t>38 rue Villacoublay</t>
  </si>
  <si>
    <t>6EME INTER</t>
  </si>
  <si>
    <t>VELIZY</t>
  </si>
  <si>
    <t>06 61 31 18 64 / 01 39 46 52 94</t>
  </si>
  <si>
    <t>VOLETS / FENETRES CHAMBRE</t>
  </si>
  <si>
    <t>RAV</t>
  </si>
  <si>
    <t>MASSON / RIVET /DEBERRE</t>
  </si>
  <si>
    <t>RAVALEMENT</t>
  </si>
  <si>
    <t>MATHEY</t>
  </si>
  <si>
    <t>5 rue Ramey</t>
  </si>
  <si>
    <t>4EME D BAT C CODE 46A71</t>
  </si>
  <si>
    <t>06 70 52 32 68 // 01  42 52 13 65</t>
  </si>
  <si>
    <t>FONTAINE / LANVIN / MASSON</t>
  </si>
  <si>
    <t>MENARD</t>
  </si>
  <si>
    <t>LYDIE</t>
  </si>
  <si>
    <t>122 rue Marcadet</t>
  </si>
  <si>
    <t>5EME BAT G CODE 29B06</t>
  </si>
  <si>
    <t>01 42 62 44 62</t>
  </si>
  <si>
    <t>1 WC PMR</t>
  </si>
  <si>
    <t>DI VITA</t>
  </si>
  <si>
    <t>115 rue Notre Dame</t>
  </si>
  <si>
    <t>code 72136 ETAGE 2</t>
  </si>
  <si>
    <t>06 33 29 70 36 // 01 43 26 95 27</t>
  </si>
  <si>
    <t>GIORGI</t>
  </si>
  <si>
    <t>2 rue des Polyanthas</t>
  </si>
  <si>
    <t xml:space="preserve">6EME INTER </t>
  </si>
  <si>
    <t>01 48 94 92 69 // 06 64 81 15 10</t>
  </si>
  <si>
    <t>FONTAINE / RIVET</t>
  </si>
  <si>
    <t>BUTTICAZ</t>
  </si>
  <si>
    <t>9 rue Alasseur</t>
  </si>
  <si>
    <t>CODE 36B75 // 2 PORTE G</t>
  </si>
  <si>
    <t>01 45 67 57 68 // 06 81 09 38 85</t>
  </si>
  <si>
    <t>DEBERRE/RIVET/PAYET/MASSON</t>
  </si>
  <si>
    <t>32 rue des Bruyeres</t>
  </si>
  <si>
    <t>1 ER DROITE BAT K INTER</t>
  </si>
  <si>
    <t>01 46 23 97 84  // 06 42 10 35 64</t>
  </si>
  <si>
    <t>RIVET / PAYET / ANTUNES</t>
  </si>
  <si>
    <t>FENETRE / PERSIENNE</t>
  </si>
  <si>
    <t>MAZIARZ</t>
  </si>
  <si>
    <t>390B</t>
  </si>
  <si>
    <t xml:space="preserve">4EME CODE 1982A </t>
  </si>
  <si>
    <t>01 42 59 70 29</t>
  </si>
  <si>
    <t>PAET / RIVET / PAYET</t>
  </si>
  <si>
    <t>1 PORTE FENETRE PVC</t>
  </si>
  <si>
    <t>ALLYN</t>
  </si>
  <si>
    <t>11 rue Dumesme</t>
  </si>
  <si>
    <t>1ER G CODE 86A37 //37B86</t>
  </si>
  <si>
    <t>01 42 51 15 33</t>
  </si>
  <si>
    <t>FONTAINE / MASSON / VILLA</t>
  </si>
  <si>
    <t>3 boulevard du Général de Gaulle</t>
  </si>
  <si>
    <t>1221A  2EME ETAGE</t>
  </si>
  <si>
    <t>RIVET / PAYET / MASSON</t>
  </si>
  <si>
    <t>JUNGMAN</t>
  </si>
  <si>
    <t>55 boulevard Charonne</t>
  </si>
  <si>
    <t>20B64/4 ETAGE BAT ERABLES</t>
  </si>
  <si>
    <t>09 84 02 07 58</t>
  </si>
  <si>
    <t>BELMOND / PAYET</t>
  </si>
  <si>
    <t>FERANDO DURFORT</t>
  </si>
  <si>
    <t>13 G FOND COUR</t>
  </si>
  <si>
    <t>06 75 08 52 49 // 01 77 13 38 92</t>
  </si>
  <si>
    <t>FONTAINE/BELMOND/RIVET</t>
  </si>
  <si>
    <t>5 avenue Alphonse xiii</t>
  </si>
  <si>
    <t>01 45 20 27 82 // 06 88 17 02 89</t>
  </si>
  <si>
    <t>NAKANO</t>
  </si>
  <si>
    <t>JUNKO</t>
  </si>
  <si>
    <t>5EME DROITE BAT H</t>
  </si>
  <si>
    <t>01 42 62 97 62 // 06 26 44 37 33</t>
  </si>
  <si>
    <t>RIVET/VILLA</t>
  </si>
  <si>
    <t>BOURHIS</t>
  </si>
  <si>
    <t>5 square des Feuillants</t>
  </si>
  <si>
    <t>RDC CODE B127</t>
  </si>
  <si>
    <t>06 29 47 06 16 // 01 39 54 06 91</t>
  </si>
  <si>
    <t>GAILLEMIN</t>
  </si>
  <si>
    <t>1 allee Georges Sand</t>
  </si>
  <si>
    <t>2 ETAGE BAT 1 INTER</t>
  </si>
  <si>
    <t>MARGENCY</t>
  </si>
  <si>
    <t>01 34 16 12 30</t>
  </si>
  <si>
    <t>3 FENETRES PVC PLAXEE</t>
  </si>
  <si>
    <t>DEC93100</t>
  </si>
  <si>
    <t>154 rue Lenain Tillemont</t>
  </si>
  <si>
    <t>4 EME ETAGE</t>
  </si>
  <si>
    <t>DEBERRE / RIVET / LANVIN</t>
  </si>
  <si>
    <t>ANTUNES/PAYET/FONTAINE</t>
  </si>
  <si>
    <t>PEINTURE MURS CHAMBRE</t>
  </si>
  <si>
    <t>ETAGE 6G CODE 9034</t>
  </si>
  <si>
    <t>HOUARNO</t>
  </si>
  <si>
    <t>84 rue Didot</t>
  </si>
  <si>
    <t>5 ETAGE CODE 9785</t>
  </si>
  <si>
    <t>01 45 42 47 19</t>
  </si>
  <si>
    <t xml:space="preserve">FONTAINE / LANVIN </t>
  </si>
  <si>
    <t>MIALHE</t>
  </si>
  <si>
    <t>28 rue Basfroi</t>
  </si>
  <si>
    <t>3EME BAT B5</t>
  </si>
  <si>
    <t>06 24 39 91 16 // 01 73 73 39 29</t>
  </si>
  <si>
    <t>3 ETG CODE  B3 INTER</t>
  </si>
  <si>
    <t>07 82 22 70 28 // 01 48 82 08 97</t>
  </si>
  <si>
    <t>PIVARCI</t>
  </si>
  <si>
    <t>20 rue de la République</t>
  </si>
  <si>
    <t>2EME ETAGE BAT A</t>
  </si>
  <si>
    <t>ECOUEN</t>
  </si>
  <si>
    <t>06 62 70 66 47 // 01 34 29 79 84</t>
  </si>
  <si>
    <t>JOB</t>
  </si>
  <si>
    <t xml:space="preserve">Residence de la Pommeraie G14 </t>
  </si>
  <si>
    <t>01 49 30 03 76</t>
  </si>
  <si>
    <t>BAUDRIN LONGIN</t>
  </si>
  <si>
    <t>FEN7830</t>
  </si>
  <si>
    <t xml:space="preserve">1 square Denis Papin </t>
  </si>
  <si>
    <t xml:space="preserve">RDC INTER </t>
  </si>
  <si>
    <t>01 30 58 38 57</t>
  </si>
  <si>
    <t>AUDION</t>
  </si>
  <si>
    <t>94 rue de Paris</t>
  </si>
  <si>
    <t>01 49 77 75 55</t>
  </si>
  <si>
    <t>HOUETTE</t>
  </si>
  <si>
    <t>17 19 rue Paul Bert</t>
  </si>
  <si>
    <t>8 ETAGEBAT 17 H</t>
  </si>
  <si>
    <t>01 43 76 93 28</t>
  </si>
  <si>
    <t>DOUCHE SECURISEE PEINTURE</t>
  </si>
  <si>
    <t>PEINTURE  / STORES. INT / RADIATEURS</t>
  </si>
  <si>
    <t>CANNET</t>
  </si>
  <si>
    <t>6 rue Guillaume Bertrand</t>
  </si>
  <si>
    <t>4 EME GAUCHE PORTE 16</t>
  </si>
  <si>
    <t>01 43 55 49 81</t>
  </si>
  <si>
    <t>MASSON / BELMOND / FONTAINE</t>
  </si>
  <si>
    <t>1 PORTEE FENETRE PVC</t>
  </si>
  <si>
    <t>REMISE EN CONF ELEC SANS TABLEAU</t>
  </si>
  <si>
    <t>FEN75014</t>
  </si>
  <si>
    <t>VITRIFICATION  PARQUET</t>
  </si>
  <si>
    <t>93600A</t>
  </si>
  <si>
    <t xml:space="preserve">15 rue Durantin </t>
  </si>
  <si>
    <t xml:space="preserve">01 42 64 53 23 / 07 55 16 75 08 </t>
  </si>
  <si>
    <t>RIVET / FONTAINE</t>
  </si>
  <si>
    <t>BALLON EAU CHAUDE</t>
  </si>
  <si>
    <t xml:space="preserve">PRISO </t>
  </si>
  <si>
    <t>ANTOINETTE</t>
  </si>
  <si>
    <t>FEN94100</t>
  </si>
  <si>
    <t>75 avenue Foch</t>
  </si>
  <si>
    <t>INT BAT A</t>
  </si>
  <si>
    <t>06 14 51 80 24</t>
  </si>
  <si>
    <t>MASSON /RIVET/FONTAINE</t>
  </si>
  <si>
    <t xml:space="preserve">GASS </t>
  </si>
  <si>
    <t>00017B</t>
  </si>
  <si>
    <t>23 rue de la gare</t>
  </si>
  <si>
    <t>bat 268 1ER</t>
  </si>
  <si>
    <t>06 52 49 44 61</t>
  </si>
  <si>
    <t>7 VR</t>
  </si>
  <si>
    <t>10306 / 10335</t>
  </si>
  <si>
    <t>2 STORES  + VITRIF + PEINTURE</t>
  </si>
  <si>
    <t>10307 / 10335</t>
  </si>
  <si>
    <t xml:space="preserve">2e inter </t>
  </si>
  <si>
    <t>FEN75011</t>
  </si>
  <si>
    <t xml:space="preserve">112 rue de la Roquette </t>
  </si>
  <si>
    <t>code A1871 , 5 EME ETAGE</t>
  </si>
  <si>
    <t>LOCATAIRE 06 13 14 09 82 ABDAOUI MONA LINA</t>
  </si>
  <si>
    <t xml:space="preserve"> RADIATEUR VMC RENO CUISINE</t>
  </si>
  <si>
    <t xml:space="preserve">FENETRES PVC </t>
  </si>
  <si>
    <t>WILLMANN</t>
  </si>
  <si>
    <t>VR75018</t>
  </si>
  <si>
    <t>code 75952 BAT D 7 ET A GAUCHE</t>
  </si>
  <si>
    <t>01 42 15 35 95 // 06 42 19 03 22</t>
  </si>
  <si>
    <t>DECO7520</t>
  </si>
  <si>
    <t>REFECTION DES MURS</t>
  </si>
  <si>
    <t>BRZOKA</t>
  </si>
  <si>
    <t>BERND</t>
  </si>
  <si>
    <t>3 Avenue de Verdun</t>
  </si>
  <si>
    <t>13 ETAGE</t>
  </si>
  <si>
    <t>VILLENEUVE LA GARENNE</t>
  </si>
  <si>
    <t>01 47 98 01 36 // 06 32 49 91 81</t>
  </si>
  <si>
    <t>PEINTURE PLAFOND CUISINE</t>
  </si>
  <si>
    <t>98 rue Danton</t>
  </si>
  <si>
    <t>3 A GAUCHE INTER</t>
  </si>
  <si>
    <t>06 73 32 76 90 // 01 69 42 96 05</t>
  </si>
  <si>
    <t>PEINTURE CUISINE WC</t>
  </si>
  <si>
    <t>ELEC CHAMBRE + PORTE COULISSANTE</t>
  </si>
  <si>
    <t>BERNON</t>
  </si>
  <si>
    <t>9 Villa Poirier</t>
  </si>
  <si>
    <t>code 3298 2EME A DROITE</t>
  </si>
  <si>
    <t>01 45 67 67 11 // 06 67 99 18 27</t>
  </si>
  <si>
    <t>MILLE</t>
  </si>
  <si>
    <t>1 av Pierre Grenier</t>
  </si>
  <si>
    <t>9eme code 1805 FACE GAUCHE</t>
  </si>
  <si>
    <t>01 46 21 64 75 / 07 72 28 31 59</t>
  </si>
  <si>
    <t>LANVIN / BELMOND</t>
  </si>
  <si>
    <t>LAMBERT RAMBURE</t>
  </si>
  <si>
    <t>25 rue de l'Estrapade</t>
  </si>
  <si>
    <t>4eme code 72B46</t>
  </si>
  <si>
    <t>01 43 25 37 04</t>
  </si>
  <si>
    <t xml:space="preserve">FONTAINE / PAYET </t>
  </si>
  <si>
    <t xml:space="preserve">4 VR </t>
  </si>
  <si>
    <t>26 rue de l'Estrapade</t>
  </si>
  <si>
    <t>4ème code 72B46</t>
  </si>
  <si>
    <t>01 43 25 37 04 // 06 07 48 30 38</t>
  </si>
  <si>
    <t>UN TABLEAU</t>
  </si>
  <si>
    <t>SAINT DIZIER</t>
  </si>
  <si>
    <t>138 rue du Faubourg Poissonniere</t>
  </si>
  <si>
    <t>code 08B52 ETG 4</t>
  </si>
  <si>
    <t>01 42 80 06 11</t>
  </si>
  <si>
    <t xml:space="preserve">PERON </t>
  </si>
  <si>
    <t>3 rue des Suisses</t>
  </si>
  <si>
    <t>7 EME ETAGE BAT 3</t>
  </si>
  <si>
    <t>01 75 51 71 07</t>
  </si>
  <si>
    <t>FAUX PLF</t>
  </si>
  <si>
    <t>FAUX PLAFOND ENTREE COULOIR</t>
  </si>
  <si>
    <t>DONNADILLE</t>
  </si>
  <si>
    <t>34 quai Henri IV</t>
  </si>
  <si>
    <t>2M ETG CODE 2034</t>
  </si>
  <si>
    <t>01 42 71 73 42 / O6 79 50 78 32</t>
  </si>
  <si>
    <t>4 STORES EXT</t>
  </si>
  <si>
    <t>NERI</t>
  </si>
  <si>
    <t>18 rue des Polyanthas res les 10000 rosiers</t>
  </si>
  <si>
    <t>7 ETAGE INTER</t>
  </si>
  <si>
    <t>06 08 97 35 51</t>
  </si>
  <si>
    <t>BEHR DJEUDJI</t>
  </si>
  <si>
    <t>REN78800</t>
  </si>
  <si>
    <t>Impasse de l'Europe</t>
  </si>
  <si>
    <t>06 64 26 35 23</t>
  </si>
  <si>
    <t>BELMOND/ MASSON/PAYET</t>
  </si>
  <si>
    <t>DECO PEINTURE + SOL</t>
  </si>
  <si>
    <t>PIVIN</t>
  </si>
  <si>
    <t>GAELLE</t>
  </si>
  <si>
    <t>ISO 75012</t>
  </si>
  <si>
    <t>22 rue des Wattignies</t>
  </si>
  <si>
    <t>ISO</t>
  </si>
  <si>
    <t>ISO92380</t>
  </si>
  <si>
    <t>09 84 14 72 32 / 06 13 21 15 32</t>
  </si>
  <si>
    <t>FENETRES /ISO MOUSTIQUAIRE</t>
  </si>
  <si>
    <t>14 rue de Thionville</t>
  </si>
  <si>
    <t>1ER PORTE E</t>
  </si>
  <si>
    <t xml:space="preserve">06 11 58 86 61 </t>
  </si>
  <si>
    <t>1357B</t>
  </si>
  <si>
    <t>5 code 22A94</t>
  </si>
  <si>
    <t>REQUENA</t>
  </si>
  <si>
    <t>5 bis Quai de la République</t>
  </si>
  <si>
    <t>BAT B ETAGE 8 CODE 17</t>
  </si>
  <si>
    <t>01 43 68 40 52</t>
  </si>
  <si>
    <t xml:space="preserve">RIVET / VILLA </t>
  </si>
  <si>
    <t xml:space="preserve">DUVAL </t>
  </si>
  <si>
    <t>10620/10379</t>
  </si>
  <si>
    <t>BAT 1 2EME ETG</t>
  </si>
  <si>
    <t>01 42 01 95 94 // 06 80 33 72 90</t>
  </si>
  <si>
    <t>RIVET / FONTAINE / MASSON</t>
  </si>
  <si>
    <t>06 14 29 14 69</t>
  </si>
  <si>
    <t>CARRELAGE BALCON CUISINE ENTREE. + REFECTION SDB</t>
  </si>
  <si>
    <t>CRAMPE</t>
  </si>
  <si>
    <t>35 rue du Plessis Trevise</t>
  </si>
  <si>
    <t>4eme</t>
  </si>
  <si>
    <t>01 55 98 93 22 // 06 07 32 80 78</t>
  </si>
  <si>
    <t>CLES</t>
  </si>
  <si>
    <t>4 CLES</t>
  </si>
  <si>
    <t>FEN75016</t>
  </si>
  <si>
    <t>50 rue Vital</t>
  </si>
  <si>
    <t xml:space="preserve">5EME CODE 2346A / BAT SUR COUR / CODE SUR COUR A6346, 5 EME </t>
  </si>
  <si>
    <t>06 43 22 23 42 MR DUPUY / 07 86 53 90 60 MME ALVES</t>
  </si>
  <si>
    <t>ETAGE 1 CODE 1100A</t>
  </si>
  <si>
    <t>1 FENETRE PVC / 1 PERSIENNE FER</t>
  </si>
  <si>
    <t>CUIS75013</t>
  </si>
  <si>
    <t>INT 7EME ETAGE APP 20</t>
  </si>
  <si>
    <t>06 71 86 74 93/ 06 86 11 88 25 / 01 45 83 98 31</t>
  </si>
  <si>
    <t>MASSON/RIVET/FONTAINE</t>
  </si>
  <si>
    <t>PEINTURE SALON ENTREE</t>
  </si>
  <si>
    <t>CAIN</t>
  </si>
  <si>
    <t>23 avenue Sainte foy</t>
  </si>
  <si>
    <t>01 75 54 46 40</t>
  </si>
  <si>
    <t>5 BAIES COULISSANTES ALU</t>
  </si>
  <si>
    <t>DALBOUSSE</t>
  </si>
  <si>
    <t>4 rue Mario NIKIS</t>
  </si>
  <si>
    <t>01 43 06 00 57</t>
  </si>
  <si>
    <t>VITRIF + ISO</t>
  </si>
  <si>
    <t>VANTROYS</t>
  </si>
  <si>
    <t>SEBASTIEB</t>
  </si>
  <si>
    <t>ISO92320</t>
  </si>
  <si>
    <t>9 allee William Robinson</t>
  </si>
  <si>
    <t>06 21 17 85 92</t>
  </si>
  <si>
    <t>BELMOND/ PAYET / RIVET</t>
  </si>
  <si>
    <t>NICOLET</t>
  </si>
  <si>
    <t>26 Qter rue Ordener</t>
  </si>
  <si>
    <t>porte 42 / 4 ETAGE</t>
  </si>
  <si>
    <t>01 42 52 13 19 / 06 79 51 21 74</t>
  </si>
  <si>
    <t>OLIVIE</t>
  </si>
  <si>
    <t>16 rue MusselBurgh</t>
  </si>
  <si>
    <t>BAT Z //2EME  CODE 3159</t>
  </si>
  <si>
    <t xml:space="preserve">01 47 06 26 79 // 06 38 29 48 00 </t>
  </si>
  <si>
    <t>RIVET / PAYET / YOUSSEF</t>
  </si>
  <si>
    <t>BOSONNET</t>
  </si>
  <si>
    <t>89 bd auguste Blanqui</t>
  </si>
  <si>
    <t>9EME G</t>
  </si>
  <si>
    <t>06 85 44 79 63 / 01 48 24 53 82</t>
  </si>
  <si>
    <t>01 46 42 40 58 // 07 86 07 66 54</t>
  </si>
  <si>
    <t>KERKYACHARIAN</t>
  </si>
  <si>
    <t>21 rue des plantes</t>
  </si>
  <si>
    <t xml:space="preserve">06 63 19 40 34 </t>
  </si>
  <si>
    <t>VERANDA 8 VANTAUX</t>
  </si>
  <si>
    <t>JOUNIER</t>
  </si>
  <si>
    <t>ANGE</t>
  </si>
  <si>
    <t>6 rue Baragué</t>
  </si>
  <si>
    <t>RDC CODE INT</t>
  </si>
  <si>
    <t>BOIS D ARCY</t>
  </si>
  <si>
    <t>02 99 91 83 98 // 01 30 58 41 96</t>
  </si>
  <si>
    <t>LOPEZ /  DEBERRE</t>
  </si>
  <si>
    <t>REMISE EN CONF ELE</t>
  </si>
  <si>
    <t>GRARD</t>
  </si>
  <si>
    <t>137 rue Pelleport</t>
  </si>
  <si>
    <t>1968A+ 1944 ASC</t>
  </si>
  <si>
    <t>06 63 16 31 45 // 01 46 36 13 80</t>
  </si>
  <si>
    <t>PAYET / YOUSSEF</t>
  </si>
  <si>
    <t>2 BANNETTES PROJECTION</t>
  </si>
  <si>
    <t>730B</t>
  </si>
  <si>
    <t>VERANDA PEINTURE</t>
  </si>
  <si>
    <t>PAYET/MASSON/ANTUNES</t>
  </si>
  <si>
    <t>307B22</t>
  </si>
  <si>
    <t>37 avenue de la republique</t>
  </si>
  <si>
    <t>8EME G INTER</t>
  </si>
  <si>
    <t>01 47 96 08 47</t>
  </si>
  <si>
    <t>PAYET / RIVET / FONTAINE</t>
  </si>
  <si>
    <t>STRRAUB</t>
  </si>
  <si>
    <t>36 rue de la Noire</t>
  </si>
  <si>
    <t>inter 5 ETAGE</t>
  </si>
  <si>
    <t>CLAMARD</t>
  </si>
  <si>
    <t>06 70 45 83 53 / 01 46 42 93 30</t>
  </si>
  <si>
    <t xml:space="preserve">1 VR ELECTRIQUE </t>
  </si>
  <si>
    <t>REUILLON</t>
  </si>
  <si>
    <t>81A47</t>
  </si>
  <si>
    <t>06 61 89 46 92</t>
  </si>
  <si>
    <t>00018B</t>
  </si>
  <si>
    <t>SHAMPOOINAGE MOQUETTE</t>
  </si>
  <si>
    <t>DEMAISON</t>
  </si>
  <si>
    <t>55 avenue Henri Barbusse</t>
  </si>
  <si>
    <t>3EME D</t>
  </si>
  <si>
    <t>01 46 45 87 47</t>
  </si>
  <si>
    <t xml:space="preserve">FONTAINE /MASSON </t>
  </si>
  <si>
    <t>COUDERT</t>
  </si>
  <si>
    <t>138 rue Diderot</t>
  </si>
  <si>
    <t>01 89 33 27 47</t>
  </si>
  <si>
    <t>FISZMAN</t>
  </si>
  <si>
    <t>MARC YVES</t>
  </si>
  <si>
    <t>39 rue Jonquery</t>
  </si>
  <si>
    <t>B4805</t>
  </si>
  <si>
    <t>01 40 44 55 78 // 06 98 79 19 75</t>
  </si>
  <si>
    <t>SDB75015</t>
  </si>
  <si>
    <t>22 rue d'Alleray</t>
  </si>
  <si>
    <t>06 75 53  12 24</t>
  </si>
  <si>
    <t>RECEVEUR MITIGEUR</t>
  </si>
  <si>
    <t xml:space="preserve">ESC C 5EME ETAGE </t>
  </si>
  <si>
    <t>MASSON / RIVET /PAYET</t>
  </si>
  <si>
    <t>MASSON/DEBERRE/rivet/FONTAINE</t>
  </si>
  <si>
    <t>CARRELAGE DE LA CUISINE</t>
  </si>
  <si>
    <t>VITRIFICATION DU PARQUET</t>
  </si>
  <si>
    <t>FIERRO</t>
  </si>
  <si>
    <t>SDB75011</t>
  </si>
  <si>
    <t xml:space="preserve">11 rue Alexandre </t>
  </si>
  <si>
    <t>code a5415/ 6EME ETAGE ETAGE FACE</t>
  </si>
  <si>
    <t>06 64 17 53 97</t>
  </si>
  <si>
    <t>VILLA / PAYET / RIVET</t>
  </si>
  <si>
    <t>SDB75013</t>
  </si>
  <si>
    <t xml:space="preserve">SDB </t>
  </si>
  <si>
    <t>10076/001</t>
  </si>
  <si>
    <t>MONTANT HT</t>
  </si>
  <si>
    <t>MONTANT ANNULE</t>
  </si>
  <si>
    <t>CA MENSUEL</t>
  </si>
  <si>
    <t>SOL MOQUETTE</t>
  </si>
  <si>
    <t>DEBERRE / REGONESI</t>
  </si>
  <si>
    <t>NATHAN/ REGONESI</t>
  </si>
  <si>
    <t>RIVET / DEBERRE / REGONESI</t>
  </si>
  <si>
    <t>6 347,27€</t>
  </si>
  <si>
    <t>9 982€</t>
  </si>
  <si>
    <t>9 461,62€</t>
  </si>
  <si>
    <t>13 582€</t>
  </si>
  <si>
    <t>12 345,45€</t>
  </si>
  <si>
    <t>4 400€</t>
  </si>
  <si>
    <t>3 886,26€</t>
  </si>
  <si>
    <t>4 982€</t>
  </si>
  <si>
    <t>4 722,27€</t>
  </si>
  <si>
    <t>6 382€</t>
  </si>
  <si>
    <t>6 049,29€</t>
  </si>
  <si>
    <t>6 950€</t>
  </si>
  <si>
    <t>6 318,18€</t>
  </si>
  <si>
    <t>12 500€</t>
  </si>
  <si>
    <t>11 848,35€</t>
  </si>
  <si>
    <t>6 491€</t>
  </si>
  <si>
    <t>6 133,99€</t>
  </si>
  <si>
    <t>10 000€</t>
  </si>
  <si>
    <t>10 550 €</t>
  </si>
  <si>
    <t>8 982€</t>
  </si>
  <si>
    <t>8 165,46€</t>
  </si>
  <si>
    <t>4 700€</t>
  </si>
  <si>
    <t>9 500€</t>
  </si>
  <si>
    <t>9 004,74€</t>
  </si>
  <si>
    <t>8 682€</t>
  </si>
  <si>
    <t>10 800€</t>
  </si>
  <si>
    <t>12 000€</t>
  </si>
  <si>
    <t>4 482€</t>
  </si>
  <si>
    <t>4 248,34€</t>
  </si>
  <si>
    <t>12 165,45€</t>
  </si>
  <si>
    <t>13 382,00€</t>
  </si>
  <si>
    <t>6 618,01€</t>
  </si>
  <si>
    <t>6 982€</t>
  </si>
  <si>
    <t>3 950€</t>
  </si>
  <si>
    <t>3 590,91€</t>
  </si>
  <si>
    <t>9 461,61€</t>
  </si>
  <si>
    <t>14 882€</t>
  </si>
  <si>
    <t>12 401,67€</t>
  </si>
  <si>
    <t>6 000€</t>
  </si>
  <si>
    <t>5 687,20€</t>
  </si>
  <si>
    <t>3 850€</t>
  </si>
  <si>
    <t>3 650€</t>
  </si>
  <si>
    <t>2 700€</t>
  </si>
  <si>
    <t>1 974€</t>
  </si>
  <si>
    <t>1 871,09€</t>
  </si>
  <si>
    <t>3 774,41€</t>
  </si>
  <si>
    <t>4 000€</t>
  </si>
  <si>
    <t>3 636,36€</t>
  </si>
  <si>
    <t>13 393€</t>
  </si>
  <si>
    <t>8 482</t>
  </si>
  <si>
    <t>8 039,81</t>
  </si>
  <si>
    <t>3 982€</t>
  </si>
  <si>
    <t>3 620€</t>
  </si>
  <si>
    <t>5 982€</t>
  </si>
  <si>
    <t>1 900€</t>
  </si>
  <si>
    <t>1 800,95€</t>
  </si>
  <si>
    <t>1 834</t>
  </si>
  <si>
    <t>1 558</t>
  </si>
  <si>
    <t>7 480€</t>
  </si>
  <si>
    <t>5 782€</t>
  </si>
  <si>
    <t>5 480,57€</t>
  </si>
  <si>
    <t>VILLA / REGONESI</t>
  </si>
  <si>
    <t>REGONESI / DEBERRE</t>
  </si>
  <si>
    <t>PAYET / RIVET / MASSON / REGONESI</t>
  </si>
  <si>
    <t>GUITTET/REGONESI /MASSON</t>
  </si>
  <si>
    <t>PAYET / RIVET / REGONESI</t>
  </si>
  <si>
    <t>REGONESI / RIVET</t>
  </si>
  <si>
    <t xml:space="preserve">REGONESI / LANVIN </t>
  </si>
  <si>
    <t>RIVET / MASSON / REGONESI</t>
  </si>
  <si>
    <t>VILLA / MASSON / RIVET / REGONESI</t>
  </si>
  <si>
    <t>TRIPLT</t>
  </si>
  <si>
    <t>PAYET / REGONESI</t>
  </si>
  <si>
    <t>REGONESI / LANVIN / DAMIEN</t>
  </si>
  <si>
    <t>PAYET / REGONESI/ RIVET</t>
  </si>
  <si>
    <t xml:space="preserve">REGONESI / DEBERRE / PAYET </t>
  </si>
  <si>
    <t>PAYET / REGONESI / RIVET</t>
  </si>
  <si>
    <t>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</si>
</sst>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4" formatCode="_ * #,##0.00_)\ &quot;€&quot;_ ;_ * \(#,##0.00\)\ &quot;€&quot;_ ;_ * &quot;-&quot;??_)\ &quot;€&quot;_ ;_ @_ "/>
    <numFmt numFmtId="164" formatCode="_-* #,##0.00\ [$€-40C]_-;\-* #,##0.00\ [$€-40C]_-;_-* &quot;-&quot;??\ [$€-40C]_-;_-@_-"/>
    <numFmt numFmtId="165" formatCode="0.0%"/>
    <numFmt numFmtId="166" formatCode="_-* #,##0.00\ &quot;€&quot;_-;\-* #,##0.00\ &quot;€&quot;_-;_-* &quot;-&quot;??\ &quot;€&quot;_-;_-@_-"/>
    <numFmt numFmtId="167" formatCode="0#&quot; &quot;##&quot; &quot;##&quot; &quot;##&quot; &quot;##"/>
    <numFmt numFmtId="168" formatCode="d/m/yyyy"/>
    <numFmt numFmtId="169" formatCode="_-* #,##0.00\ &quot;€&quot;_-;\-* #,##0.00\ &quot;€&quot;_-;_-* &quot;-&quot;??\ &quot;€&quot;_-;_-@"/>
    <numFmt numFmtId="170" formatCode="#,##0&quot;€&quot;"/>
    <numFmt numFmtId="171" formatCode="#,##0.00&quot;€&quot;"/>
  </numFmts>
  <fonts count="33" x14ac:knownFonts="1">
    <font>
      <sz val="12"/>
      <color theme="1"/>
      <name val="Aptos Narrow"/>
      <family val="2"/>
      <scheme val="minor"/>
    </font>
    <font>
      <b/>
      <sz val="18"/>
      <color rgb="FFFF3399"/>
      <name val="Arial"/>
      <family val="2"/>
    </font>
    <font>
      <b/>
      <sz val="18"/>
      <color rgb="FF00B050"/>
      <name val="Arial"/>
      <family val="2"/>
    </font>
    <font>
      <sz val="18"/>
      <color rgb="FF7030A0"/>
      <name val="Arial"/>
      <family val="2"/>
    </font>
    <font>
      <b/>
      <sz val="18"/>
      <color rgb="FF0070C0"/>
      <name val="Arial"/>
      <family val="2"/>
    </font>
    <font>
      <sz val="18"/>
      <color rgb="FF000000"/>
      <name val="Arial"/>
      <family val="2"/>
    </font>
    <font>
      <b/>
      <sz val="18"/>
      <color rgb="FF16365C"/>
      <name val="Arial"/>
      <family val="2"/>
    </font>
    <font>
      <sz val="18"/>
      <color rgb="FFFFFF00"/>
      <name val="Arial"/>
      <family val="2"/>
    </font>
    <font>
      <sz val="18"/>
      <color rgb="FFFF0000"/>
      <name val="Arial"/>
      <family val="2"/>
    </font>
    <font>
      <sz val="18"/>
      <color rgb="FFFB1C05"/>
      <name val="Arial"/>
      <family val="2"/>
    </font>
    <font>
      <sz val="18"/>
      <name val="Arial"/>
      <family val="2"/>
    </font>
    <font>
      <b/>
      <sz val="18"/>
      <name val="Arial"/>
      <family val="2"/>
    </font>
    <font>
      <sz val="18"/>
      <color rgb="FF0070C0"/>
      <name val="Arial"/>
      <family val="2"/>
    </font>
    <font>
      <b/>
      <sz val="18"/>
      <color rgb="FF333F4F"/>
      <name val="Arial"/>
      <family val="2"/>
    </font>
    <font>
      <sz val="18"/>
      <color rgb="FF00B050"/>
      <name val="Arial"/>
      <family val="2"/>
    </font>
    <font>
      <b/>
      <sz val="18"/>
      <color rgb="FF538DD5"/>
      <name val="Arial"/>
      <family val="2"/>
    </font>
    <font>
      <b/>
      <sz val="18"/>
      <color rgb="FF7030A0"/>
      <name val="Arial"/>
      <family val="2"/>
    </font>
    <font>
      <b/>
      <sz val="18"/>
      <color rgb="FFFFFF00"/>
      <name val="Arial"/>
      <family val="2"/>
    </font>
    <font>
      <sz val="18"/>
      <color rgb="FF92D050"/>
      <name val="Arial"/>
      <family val="2"/>
    </font>
    <font>
      <sz val="12"/>
      <color theme="1"/>
      <name val="Aptos Narrow"/>
      <family val="2"/>
      <scheme val="minor"/>
    </font>
    <font>
      <b/>
      <sz val="18"/>
      <color theme="1" tint="0.499984740745262"/>
      <name val="Arial"/>
      <family val="2"/>
    </font>
    <font>
      <sz val="18"/>
      <color theme="1"/>
      <name val="Arial"/>
      <family val="2"/>
    </font>
    <font>
      <b/>
      <sz val="18"/>
      <color theme="3" tint="-0.249977111117893"/>
      <name val="Arial"/>
      <family val="2"/>
    </font>
    <font>
      <sz val="18"/>
      <color theme="0" tint="-0.14999847407452621"/>
      <name val="Arial"/>
      <family val="2"/>
    </font>
    <font>
      <b/>
      <sz val="18"/>
      <color theme="1"/>
      <name val="Arial"/>
      <family val="2"/>
    </font>
    <font>
      <sz val="18"/>
      <color theme="1" tint="0.249977111117893"/>
      <name val="Arial"/>
      <family val="2"/>
    </font>
    <font>
      <b/>
      <sz val="18"/>
      <color theme="1" tint="0.249977111117893"/>
      <name val="Arial"/>
      <family val="2"/>
    </font>
    <font>
      <sz val="11"/>
      <color theme="1"/>
      <name val="Arial"/>
      <family val="2"/>
    </font>
    <font>
      <b/>
      <sz val="18"/>
      <color theme="0" tint="-0.14999847407452621"/>
      <name val="Arial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38">
    <fill>
      <patternFill patternType="none"/>
    </fill>
    <fill>
      <patternFill patternType="gray125"/>
    </fill>
    <fill>
      <patternFill patternType="solid">
        <fgColor rgb="FFFB1C05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B1C05"/>
        <bgColor rgb="FFBDD6EE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B1C0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theme="0"/>
        <bgColor theme="0"/>
      </patternFill>
    </fill>
    <fill>
      <patternFill patternType="solid">
        <fgColor rgb="FFFF0000"/>
        <bgColor theme="0"/>
      </patternFill>
    </fill>
    <fill>
      <patternFill patternType="solid">
        <fgColor rgb="FFFF66CC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99FF"/>
        <bgColor theme="0"/>
      </patternFill>
    </fill>
    <fill>
      <patternFill patternType="solid">
        <fgColor rgb="FFFFCCFF"/>
        <bgColor indexed="64"/>
      </patternFill>
    </fill>
    <fill>
      <patternFill patternType="solid">
        <fgColor theme="0"/>
        <bgColor rgb="FF000000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rgb="FF595959"/>
      </left>
      <right style="thin">
        <color rgb="FF595959"/>
      </right>
      <top style="thin">
        <color rgb="FF595959"/>
      </top>
      <bottom style="thin">
        <color rgb="FF59595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595959"/>
      </left>
      <right style="thin">
        <color rgb="FF595959"/>
      </right>
      <top style="thin">
        <color rgb="FF595959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/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/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1" tint="0.34998626667073579"/>
      </bottom>
      <diagonal/>
    </border>
    <border>
      <left style="thin">
        <color theme="1" tint="0.34998626667073579"/>
      </left>
      <right/>
      <top/>
      <bottom style="thin">
        <color theme="1" tint="0.34998626667073579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4">
    <xf numFmtId="0" fontId="0" fillId="0" borderId="0"/>
    <xf numFmtId="44" fontId="19" fillId="0" borderId="0" applyFont="0" applyFill="0" applyBorder="0" applyAlignment="0" applyProtection="0"/>
    <xf numFmtId="0" fontId="27" fillId="0" borderId="0"/>
    <xf numFmtId="0" fontId="27" fillId="0" borderId="0"/>
  </cellStyleXfs>
  <cellXfs count="916">
    <xf numFmtId="0" fontId="0" fillId="0" borderId="0" xfId="0"/>
    <xf numFmtId="166" fontId="7" fillId="0" borderId="0" xfId="0" applyNumberFormat="1" applyFont="1" applyAlignment="1">
      <alignment wrapText="1"/>
    </xf>
    <xf numFmtId="14" fontId="5" fillId="0" borderId="5" xfId="0" applyNumberFormat="1" applyFont="1" applyBorder="1" applyAlignment="1">
      <alignment horizontal="left" wrapText="1"/>
    </xf>
    <xf numFmtId="0" fontId="5" fillId="0" borderId="7" xfId="0" applyFont="1" applyBorder="1" applyAlignment="1">
      <alignment horizontal="left" wrapText="1"/>
    </xf>
    <xf numFmtId="14" fontId="5" fillId="3" borderId="6" xfId="0" applyNumberFormat="1" applyFont="1" applyFill="1" applyBorder="1" applyAlignment="1">
      <alignment horizontal="left" wrapText="1"/>
    </xf>
    <xf numFmtId="0" fontId="5" fillId="3" borderId="9" xfId="0" applyFont="1" applyFill="1" applyBorder="1" applyAlignment="1">
      <alignment horizontal="left" wrapText="1"/>
    </xf>
    <xf numFmtId="0" fontId="5" fillId="0" borderId="7" xfId="0" applyFont="1" applyBorder="1" applyAlignment="1">
      <alignment wrapText="1"/>
    </xf>
    <xf numFmtId="166" fontId="4" fillId="0" borderId="5" xfId="0" applyNumberFormat="1" applyFont="1" applyBorder="1" applyAlignment="1">
      <alignment wrapText="1"/>
    </xf>
    <xf numFmtId="0" fontId="5" fillId="3" borderId="9" xfId="0" applyFont="1" applyFill="1" applyBorder="1" applyAlignment="1">
      <alignment wrapText="1"/>
    </xf>
    <xf numFmtId="166" fontId="4" fillId="0" borderId="7" xfId="0" applyNumberFormat="1" applyFont="1" applyBorder="1" applyAlignment="1">
      <alignment wrapText="1"/>
    </xf>
    <xf numFmtId="165" fontId="6" fillId="3" borderId="7" xfId="0" applyNumberFormat="1" applyFont="1" applyFill="1" applyBorder="1" applyAlignment="1">
      <alignment wrapText="1"/>
    </xf>
    <xf numFmtId="166" fontId="3" fillId="0" borderId="7" xfId="0" applyNumberFormat="1" applyFont="1" applyBorder="1" applyAlignment="1">
      <alignment wrapText="1"/>
    </xf>
    <xf numFmtId="166" fontId="3" fillId="0" borderId="4" xfId="0" applyNumberFormat="1" applyFont="1" applyBorder="1" applyAlignment="1">
      <alignment wrapText="1"/>
    </xf>
    <xf numFmtId="166" fontId="3" fillId="3" borderId="9" xfId="0" applyNumberFormat="1" applyFont="1" applyFill="1" applyBorder="1" applyAlignment="1">
      <alignment wrapText="1"/>
    </xf>
    <xf numFmtId="14" fontId="10" fillId="3" borderId="6" xfId="0" applyNumberFormat="1" applyFont="1" applyFill="1" applyBorder="1" applyAlignment="1">
      <alignment horizontal="left" wrapText="1"/>
    </xf>
    <xf numFmtId="0" fontId="10" fillId="3" borderId="9" xfId="0" applyFont="1" applyFill="1" applyBorder="1" applyAlignment="1">
      <alignment horizontal="left" wrapText="1"/>
    </xf>
    <xf numFmtId="166" fontId="7" fillId="4" borderId="0" xfId="0" applyNumberFormat="1" applyFont="1" applyFill="1" applyAlignment="1">
      <alignment wrapText="1"/>
    </xf>
    <xf numFmtId="14" fontId="5" fillId="2" borderId="6" xfId="0" applyNumberFormat="1" applyFont="1" applyFill="1" applyBorder="1" applyAlignment="1">
      <alignment horizontal="left" wrapText="1"/>
    </xf>
    <xf numFmtId="0" fontId="5" fillId="2" borderId="9" xfId="0" applyFont="1" applyFill="1" applyBorder="1" applyAlignment="1">
      <alignment horizontal="left" wrapText="1"/>
    </xf>
    <xf numFmtId="166" fontId="3" fillId="2" borderId="9" xfId="0" applyNumberFormat="1" applyFont="1" applyFill="1" applyBorder="1" applyAlignment="1">
      <alignment wrapText="1"/>
    </xf>
    <xf numFmtId="14" fontId="5" fillId="4" borderId="6" xfId="0" applyNumberFormat="1" applyFont="1" applyFill="1" applyBorder="1" applyAlignment="1">
      <alignment horizontal="left" wrapText="1"/>
    </xf>
    <xf numFmtId="0" fontId="5" fillId="4" borderId="9" xfId="0" applyFont="1" applyFill="1" applyBorder="1" applyAlignment="1">
      <alignment horizontal="left" wrapText="1"/>
    </xf>
    <xf numFmtId="165" fontId="6" fillId="0" borderId="0" xfId="0" applyNumberFormat="1" applyFont="1" applyAlignment="1">
      <alignment wrapText="1"/>
    </xf>
    <xf numFmtId="165" fontId="3" fillId="0" borderId="0" xfId="0" applyNumberFormat="1" applyFont="1" applyAlignment="1">
      <alignment wrapText="1"/>
    </xf>
    <xf numFmtId="165" fontId="11" fillId="4" borderId="7" xfId="0" applyNumberFormat="1" applyFont="1" applyFill="1" applyBorder="1" applyAlignment="1">
      <alignment wrapText="1"/>
    </xf>
    <xf numFmtId="166" fontId="10" fillId="3" borderId="9" xfId="0" applyNumberFormat="1" applyFont="1" applyFill="1" applyBorder="1" applyAlignment="1">
      <alignment wrapText="1"/>
    </xf>
    <xf numFmtId="165" fontId="11" fillId="3" borderId="7" xfId="0" applyNumberFormat="1" applyFont="1" applyFill="1" applyBorder="1" applyAlignment="1">
      <alignment wrapText="1"/>
    </xf>
    <xf numFmtId="166" fontId="10" fillId="4" borderId="7" xfId="0" applyNumberFormat="1" applyFont="1" applyFill="1" applyBorder="1" applyAlignment="1">
      <alignment wrapText="1"/>
    </xf>
    <xf numFmtId="166" fontId="10" fillId="2" borderId="9" xfId="0" applyNumberFormat="1" applyFont="1" applyFill="1" applyBorder="1" applyAlignment="1">
      <alignment wrapText="1"/>
    </xf>
    <xf numFmtId="14" fontId="5" fillId="4" borderId="5" xfId="0" applyNumberFormat="1" applyFont="1" applyFill="1" applyBorder="1" applyAlignment="1">
      <alignment horizontal="left" wrapText="1"/>
    </xf>
    <xf numFmtId="0" fontId="5" fillId="2" borderId="9" xfId="0" applyFont="1" applyFill="1" applyBorder="1" applyAlignment="1">
      <alignment wrapText="1"/>
    </xf>
    <xf numFmtId="0" fontId="10" fillId="2" borderId="9" xfId="0" applyFont="1" applyFill="1" applyBorder="1" applyAlignment="1">
      <alignment horizontal="left" wrapText="1"/>
    </xf>
    <xf numFmtId="165" fontId="11" fillId="2" borderId="0" xfId="0" applyNumberFormat="1" applyFont="1" applyFill="1" applyAlignment="1">
      <alignment wrapText="1"/>
    </xf>
    <xf numFmtId="14" fontId="5" fillId="2" borderId="9" xfId="0" applyNumberFormat="1" applyFont="1" applyFill="1" applyBorder="1" applyAlignment="1">
      <alignment horizontal="left" wrapText="1"/>
    </xf>
    <xf numFmtId="1" fontId="5" fillId="2" borderId="9" xfId="0" applyNumberFormat="1" applyFont="1" applyFill="1" applyBorder="1" applyAlignment="1">
      <alignment horizontal="left" wrapText="1"/>
    </xf>
    <xf numFmtId="0" fontId="5" fillId="4" borderId="9" xfId="0" applyFont="1" applyFill="1" applyBorder="1" applyAlignment="1">
      <alignment wrapText="1"/>
    </xf>
    <xf numFmtId="0" fontId="10" fillId="0" borderId="0" xfId="0" applyFont="1" applyAlignment="1">
      <alignment wrapText="1"/>
    </xf>
    <xf numFmtId="166" fontId="10" fillId="2" borderId="7" xfId="0" applyNumberFormat="1" applyFont="1" applyFill="1" applyBorder="1" applyAlignment="1">
      <alignment wrapText="1"/>
    </xf>
    <xf numFmtId="166" fontId="10" fillId="2" borderId="8" xfId="0" applyNumberFormat="1" applyFont="1" applyFill="1" applyBorder="1" applyAlignment="1">
      <alignment wrapText="1"/>
    </xf>
    <xf numFmtId="14" fontId="10" fillId="2" borderId="6" xfId="0" applyNumberFormat="1" applyFont="1" applyFill="1" applyBorder="1" applyAlignment="1">
      <alignment horizontal="left" wrapText="1"/>
    </xf>
    <xf numFmtId="165" fontId="11" fillId="2" borderId="7" xfId="0" applyNumberFormat="1" applyFont="1" applyFill="1" applyBorder="1" applyAlignment="1">
      <alignment wrapText="1"/>
    </xf>
    <xf numFmtId="0" fontId="3" fillId="0" borderId="0" xfId="0" applyFont="1" applyAlignment="1">
      <alignment horizontal="right"/>
    </xf>
    <xf numFmtId="165" fontId="11" fillId="4" borderId="13" xfId="0" applyNumberFormat="1" applyFont="1" applyFill="1" applyBorder="1" applyAlignment="1">
      <alignment wrapText="1"/>
    </xf>
    <xf numFmtId="166" fontId="4" fillId="0" borderId="1" xfId="0" applyNumberFormat="1" applyFont="1" applyBorder="1" applyAlignment="1">
      <alignment wrapText="1"/>
    </xf>
    <xf numFmtId="0" fontId="5" fillId="4" borderId="7" xfId="0" applyFont="1" applyFill="1" applyBorder="1" applyAlignment="1">
      <alignment wrapText="1"/>
    </xf>
    <xf numFmtId="165" fontId="11" fillId="2" borderId="13" xfId="0" applyNumberFormat="1" applyFont="1" applyFill="1" applyBorder="1" applyAlignment="1">
      <alignment wrapText="1"/>
    </xf>
    <xf numFmtId="166" fontId="4" fillId="2" borderId="7" xfId="0" applyNumberFormat="1" applyFont="1" applyFill="1" applyBorder="1" applyAlignment="1">
      <alignment wrapText="1"/>
    </xf>
    <xf numFmtId="166" fontId="4" fillId="4" borderId="1" xfId="0" applyNumberFormat="1" applyFont="1" applyFill="1" applyBorder="1" applyAlignment="1">
      <alignment wrapText="1"/>
    </xf>
    <xf numFmtId="166" fontId="3" fillId="4" borderId="4" xfId="0" applyNumberFormat="1" applyFont="1" applyFill="1" applyBorder="1" applyAlignment="1">
      <alignment wrapText="1"/>
    </xf>
    <xf numFmtId="0" fontId="3" fillId="0" borderId="0" xfId="0" applyFont="1" applyAlignment="1">
      <alignment wrapText="1"/>
    </xf>
    <xf numFmtId="166" fontId="15" fillId="2" borderId="1" xfId="0" applyNumberFormat="1" applyFont="1" applyFill="1" applyBorder="1" applyAlignment="1">
      <alignment wrapText="1"/>
    </xf>
    <xf numFmtId="166" fontId="15" fillId="2" borderId="13" xfId="0" applyNumberFormat="1" applyFont="1" applyFill="1" applyBorder="1" applyAlignment="1">
      <alignment wrapText="1"/>
    </xf>
    <xf numFmtId="166" fontId="15" fillId="2" borderId="7" xfId="0" applyNumberFormat="1" applyFont="1" applyFill="1" applyBorder="1" applyAlignment="1">
      <alignment wrapText="1"/>
    </xf>
    <xf numFmtId="165" fontId="11" fillId="5" borderId="0" xfId="0" applyNumberFormat="1" applyFont="1" applyFill="1" applyAlignment="1">
      <alignment wrapText="1"/>
    </xf>
    <xf numFmtId="166" fontId="15" fillId="2" borderId="6" xfId="0" applyNumberFormat="1" applyFont="1" applyFill="1" applyBorder="1" applyAlignment="1">
      <alignment wrapText="1"/>
    </xf>
    <xf numFmtId="166" fontId="15" fillId="2" borderId="12" xfId="0" applyNumberFormat="1" applyFont="1" applyFill="1" applyBorder="1" applyAlignment="1">
      <alignment wrapText="1"/>
    </xf>
    <xf numFmtId="166" fontId="15" fillId="2" borderId="5" xfId="0" applyNumberFormat="1" applyFont="1" applyFill="1" applyBorder="1" applyAlignment="1">
      <alignment wrapText="1"/>
    </xf>
    <xf numFmtId="166" fontId="15" fillId="3" borderId="7" xfId="0" applyNumberFormat="1" applyFont="1" applyFill="1" applyBorder="1" applyAlignment="1">
      <alignment wrapText="1"/>
    </xf>
    <xf numFmtId="165" fontId="11" fillId="5" borderId="7" xfId="0" applyNumberFormat="1" applyFont="1" applyFill="1" applyBorder="1" applyAlignment="1">
      <alignment wrapText="1"/>
    </xf>
    <xf numFmtId="0" fontId="10" fillId="5" borderId="9" xfId="0" applyFont="1" applyFill="1" applyBorder="1" applyAlignment="1">
      <alignment horizontal="left" wrapText="1"/>
    </xf>
    <xf numFmtId="0" fontId="12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1" fillId="7" borderId="1" xfId="0" applyFont="1" applyFill="1" applyBorder="1" applyAlignment="1">
      <alignment horizontal="left" vertical="center" wrapText="1"/>
    </xf>
    <xf numFmtId="0" fontId="1" fillId="7" borderId="2" xfId="0" applyFont="1" applyFill="1" applyBorder="1" applyAlignment="1">
      <alignment horizontal="center" vertical="center" wrapText="1"/>
    </xf>
    <xf numFmtId="0" fontId="1" fillId="7" borderId="0" xfId="0" applyFont="1" applyFill="1" applyAlignment="1">
      <alignment horizontal="center" vertical="center" wrapText="1"/>
    </xf>
    <xf numFmtId="0" fontId="2" fillId="8" borderId="0" xfId="0" applyFont="1" applyFill="1" applyAlignment="1">
      <alignment horizontal="center" vertical="center" wrapText="1"/>
    </xf>
    <xf numFmtId="0" fontId="1" fillId="7" borderId="3" xfId="0" applyFont="1" applyFill="1" applyBorder="1" applyAlignment="1">
      <alignment horizontal="left" vertical="center" wrapText="1"/>
    </xf>
    <xf numFmtId="0" fontId="1" fillId="7" borderId="20" xfId="0" applyFont="1" applyFill="1" applyBorder="1" applyAlignment="1">
      <alignment horizontal="center" vertical="center" wrapText="1"/>
    </xf>
    <xf numFmtId="0" fontId="1" fillId="7" borderId="20" xfId="0" applyFont="1" applyFill="1" applyBorder="1" applyAlignment="1">
      <alignment horizontal="left" vertical="center" wrapText="1"/>
    </xf>
    <xf numFmtId="0" fontId="1" fillId="9" borderId="20" xfId="0" applyFont="1" applyFill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0" fontId="4" fillId="7" borderId="20" xfId="0" applyFont="1" applyFill="1" applyBorder="1" applyAlignment="1">
      <alignment horizontal="center" vertical="center" wrapText="1"/>
    </xf>
    <xf numFmtId="164" fontId="1" fillId="7" borderId="21" xfId="1" applyNumberFormat="1" applyFont="1" applyFill="1" applyBorder="1" applyAlignment="1">
      <alignment horizontal="center" vertical="center" wrapText="1"/>
    </xf>
    <xf numFmtId="164" fontId="20" fillId="7" borderId="0" xfId="1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wrapText="1"/>
    </xf>
    <xf numFmtId="14" fontId="21" fillId="10" borderId="22" xfId="0" applyNumberFormat="1" applyFont="1" applyFill="1" applyBorder="1" applyAlignment="1">
      <alignment horizontal="left" wrapText="1"/>
    </xf>
    <xf numFmtId="0" fontId="21" fillId="10" borderId="22" xfId="0" applyFont="1" applyFill="1" applyBorder="1" applyAlignment="1">
      <alignment horizontal="left" wrapText="1"/>
    </xf>
    <xf numFmtId="165" fontId="22" fillId="10" borderId="22" xfId="0" applyNumberFormat="1" applyFont="1" applyFill="1" applyBorder="1" applyAlignment="1">
      <alignment wrapText="1"/>
    </xf>
    <xf numFmtId="44" fontId="3" fillId="0" borderId="22" xfId="1" applyFont="1" applyFill="1" applyBorder="1" applyAlignment="1">
      <alignment wrapText="1"/>
    </xf>
    <xf numFmtId="44" fontId="4" fillId="10" borderId="22" xfId="1" applyFont="1" applyFill="1" applyBorder="1" applyAlignment="1">
      <alignment wrapText="1"/>
    </xf>
    <xf numFmtId="44" fontId="3" fillId="10" borderId="23" xfId="1" applyFont="1" applyFill="1" applyBorder="1" applyAlignment="1">
      <alignment wrapText="1"/>
    </xf>
    <xf numFmtId="44" fontId="23" fillId="10" borderId="5" xfId="1" applyFont="1" applyFill="1" applyBorder="1" applyAlignment="1">
      <alignment wrapText="1"/>
    </xf>
    <xf numFmtId="44" fontId="7" fillId="10" borderId="0" xfId="1" applyFont="1" applyFill="1" applyBorder="1" applyAlignment="1">
      <alignment wrapText="1"/>
    </xf>
    <xf numFmtId="14" fontId="21" fillId="11" borderId="22" xfId="0" applyNumberFormat="1" applyFont="1" applyFill="1" applyBorder="1" applyAlignment="1">
      <alignment horizontal="left" wrapText="1"/>
    </xf>
    <xf numFmtId="0" fontId="21" fillId="11" borderId="22" xfId="0" applyFont="1" applyFill="1" applyBorder="1" applyAlignment="1">
      <alignment horizontal="left" wrapText="1"/>
    </xf>
    <xf numFmtId="165" fontId="22" fillId="11" borderId="22" xfId="0" applyNumberFormat="1" applyFont="1" applyFill="1" applyBorder="1" applyAlignment="1">
      <alignment wrapText="1"/>
    </xf>
    <xf numFmtId="44" fontId="4" fillId="11" borderId="22" xfId="1" applyFont="1" applyFill="1" applyBorder="1" applyAlignment="1">
      <alignment wrapText="1"/>
    </xf>
    <xf numFmtId="44" fontId="8" fillId="11" borderId="23" xfId="1" applyFont="1" applyFill="1" applyBorder="1" applyAlignment="1">
      <alignment wrapText="1"/>
    </xf>
    <xf numFmtId="44" fontId="23" fillId="11" borderId="5" xfId="1" applyFont="1" applyFill="1" applyBorder="1" applyAlignment="1">
      <alignment wrapText="1"/>
    </xf>
    <xf numFmtId="44" fontId="7" fillId="11" borderId="0" xfId="1" applyFont="1" applyFill="1" applyBorder="1" applyAlignment="1">
      <alignment wrapText="1"/>
    </xf>
    <xf numFmtId="14" fontId="21" fillId="12" borderId="22" xfId="0" applyNumberFormat="1" applyFont="1" applyFill="1" applyBorder="1" applyAlignment="1">
      <alignment horizontal="left" wrapText="1"/>
    </xf>
    <xf numFmtId="0" fontId="21" fillId="12" borderId="22" xfId="0" applyFont="1" applyFill="1" applyBorder="1" applyAlignment="1">
      <alignment horizontal="left" wrapText="1"/>
    </xf>
    <xf numFmtId="165" fontId="22" fillId="12" borderId="22" xfId="0" applyNumberFormat="1" applyFont="1" applyFill="1" applyBorder="1" applyAlignment="1">
      <alignment wrapText="1"/>
    </xf>
    <xf numFmtId="44" fontId="3" fillId="12" borderId="22" xfId="1" applyFont="1" applyFill="1" applyBorder="1" applyAlignment="1">
      <alignment wrapText="1"/>
    </xf>
    <xf numFmtId="44" fontId="4" fillId="12" borderId="22" xfId="1" applyFont="1" applyFill="1" applyBorder="1" applyAlignment="1">
      <alignment wrapText="1"/>
    </xf>
    <xf numFmtId="44" fontId="3" fillId="12" borderId="23" xfId="1" applyFont="1" applyFill="1" applyBorder="1" applyAlignment="1">
      <alignment wrapText="1"/>
    </xf>
    <xf numFmtId="44" fontId="23" fillId="12" borderId="5" xfId="1" applyFont="1" applyFill="1" applyBorder="1" applyAlignment="1">
      <alignment wrapText="1"/>
    </xf>
    <xf numFmtId="44" fontId="7" fillId="12" borderId="0" xfId="1" applyFont="1" applyFill="1" applyBorder="1" applyAlignment="1">
      <alignment wrapText="1"/>
    </xf>
    <xf numFmtId="0" fontId="21" fillId="10" borderId="22" xfId="0" quotePrefix="1" applyFont="1" applyFill="1" applyBorder="1" applyAlignment="1">
      <alignment horizontal="left" wrapText="1"/>
    </xf>
    <xf numFmtId="44" fontId="3" fillId="11" borderId="23" xfId="1" applyFont="1" applyFill="1" applyBorder="1" applyAlignment="1">
      <alignment wrapText="1"/>
    </xf>
    <xf numFmtId="44" fontId="9" fillId="11" borderId="0" xfId="1" applyFont="1" applyFill="1" applyBorder="1" applyAlignment="1">
      <alignment wrapText="1"/>
    </xf>
    <xf numFmtId="14" fontId="21" fillId="13" borderId="22" xfId="0" applyNumberFormat="1" applyFont="1" applyFill="1" applyBorder="1" applyAlignment="1">
      <alignment horizontal="left" wrapText="1"/>
    </xf>
    <xf numFmtId="0" fontId="21" fillId="13" borderId="22" xfId="0" applyFont="1" applyFill="1" applyBorder="1" applyAlignment="1">
      <alignment horizontal="left" wrapText="1"/>
    </xf>
    <xf numFmtId="165" fontId="22" fillId="13" borderId="22" xfId="0" applyNumberFormat="1" applyFont="1" applyFill="1" applyBorder="1" applyAlignment="1">
      <alignment wrapText="1"/>
    </xf>
    <xf numFmtId="44" fontId="3" fillId="13" borderId="22" xfId="1" applyFont="1" applyFill="1" applyBorder="1" applyAlignment="1">
      <alignment wrapText="1"/>
    </xf>
    <xf numFmtId="44" fontId="4" fillId="13" borderId="22" xfId="1" applyFont="1" applyFill="1" applyBorder="1" applyAlignment="1">
      <alignment wrapText="1"/>
    </xf>
    <xf numFmtId="44" fontId="23" fillId="13" borderId="0" xfId="1" applyFont="1" applyFill="1" applyBorder="1" applyAlignment="1">
      <alignment wrapText="1"/>
    </xf>
    <xf numFmtId="44" fontId="7" fillId="13" borderId="0" xfId="1" applyFont="1" applyFill="1" applyBorder="1" applyAlignment="1">
      <alignment wrapText="1"/>
    </xf>
    <xf numFmtId="44" fontId="3" fillId="13" borderId="23" xfId="1" applyFont="1" applyFill="1" applyBorder="1" applyAlignment="1">
      <alignment wrapText="1"/>
    </xf>
    <xf numFmtId="44" fontId="23" fillId="13" borderId="5" xfId="1" applyFont="1" applyFill="1" applyBorder="1" applyAlignment="1">
      <alignment wrapText="1"/>
    </xf>
    <xf numFmtId="11" fontId="21" fillId="11" borderId="22" xfId="0" applyNumberFormat="1" applyFont="1" applyFill="1" applyBorder="1" applyAlignment="1">
      <alignment horizontal="left" wrapText="1"/>
    </xf>
    <xf numFmtId="44" fontId="3" fillId="11" borderId="22" xfId="1" applyFont="1" applyFill="1" applyBorder="1" applyAlignment="1">
      <alignment wrapText="1"/>
    </xf>
    <xf numFmtId="164" fontId="3" fillId="10" borderId="23" xfId="1" applyNumberFormat="1" applyFont="1" applyFill="1" applyBorder="1" applyAlignment="1">
      <alignment wrapText="1"/>
    </xf>
    <xf numFmtId="164" fontId="23" fillId="10" borderId="5" xfId="1" applyNumberFormat="1" applyFont="1" applyFill="1" applyBorder="1" applyAlignment="1">
      <alignment wrapText="1"/>
    </xf>
    <xf numFmtId="164" fontId="7" fillId="10" borderId="0" xfId="1" applyNumberFormat="1" applyFont="1" applyFill="1" applyBorder="1" applyAlignment="1">
      <alignment wrapText="1"/>
    </xf>
    <xf numFmtId="14" fontId="21" fillId="14" borderId="22" xfId="0" applyNumberFormat="1" applyFont="1" applyFill="1" applyBorder="1" applyAlignment="1">
      <alignment horizontal="left" wrapText="1"/>
    </xf>
    <xf numFmtId="0" fontId="21" fillId="14" borderId="22" xfId="0" applyFont="1" applyFill="1" applyBorder="1" applyAlignment="1">
      <alignment horizontal="left" wrapText="1"/>
    </xf>
    <xf numFmtId="165" fontId="22" fillId="14" borderId="22" xfId="0" applyNumberFormat="1" applyFont="1" applyFill="1" applyBorder="1" applyAlignment="1">
      <alignment wrapText="1"/>
    </xf>
    <xf numFmtId="44" fontId="4" fillId="14" borderId="22" xfId="1" applyFont="1" applyFill="1" applyBorder="1" applyAlignment="1">
      <alignment wrapText="1"/>
    </xf>
    <xf numFmtId="44" fontId="3" fillId="14" borderId="23" xfId="1" applyFont="1" applyFill="1" applyBorder="1" applyAlignment="1">
      <alignment wrapText="1"/>
    </xf>
    <xf numFmtId="44" fontId="23" fillId="14" borderId="5" xfId="1" applyFont="1" applyFill="1" applyBorder="1" applyAlignment="1">
      <alignment wrapText="1"/>
    </xf>
    <xf numFmtId="44" fontId="7" fillId="14" borderId="0" xfId="1" applyFont="1" applyFill="1" applyBorder="1" applyAlignment="1">
      <alignment wrapText="1"/>
    </xf>
    <xf numFmtId="14" fontId="21" fillId="15" borderId="22" xfId="0" applyNumberFormat="1" applyFont="1" applyFill="1" applyBorder="1" applyAlignment="1">
      <alignment horizontal="left" wrapText="1"/>
    </xf>
    <xf numFmtId="0" fontId="21" fillId="15" borderId="22" xfId="0" applyFont="1" applyFill="1" applyBorder="1" applyAlignment="1">
      <alignment horizontal="left" wrapText="1"/>
    </xf>
    <xf numFmtId="165" fontId="22" fillId="15" borderId="22" xfId="0" applyNumberFormat="1" applyFont="1" applyFill="1" applyBorder="1" applyAlignment="1">
      <alignment wrapText="1"/>
    </xf>
    <xf numFmtId="44" fontId="3" fillId="15" borderId="22" xfId="1" applyFont="1" applyFill="1" applyBorder="1" applyAlignment="1">
      <alignment wrapText="1"/>
    </xf>
    <xf numFmtId="44" fontId="4" fillId="15" borderId="22" xfId="1" applyFont="1" applyFill="1" applyBorder="1" applyAlignment="1">
      <alignment wrapText="1"/>
    </xf>
    <xf numFmtId="44" fontId="3" fillId="15" borderId="23" xfId="1" applyFont="1" applyFill="1" applyBorder="1" applyAlignment="1">
      <alignment wrapText="1"/>
    </xf>
    <xf numFmtId="44" fontId="23" fillId="15" borderId="5" xfId="1" applyFont="1" applyFill="1" applyBorder="1" applyAlignment="1">
      <alignment wrapText="1"/>
    </xf>
    <xf numFmtId="44" fontId="7" fillId="15" borderId="0" xfId="1" applyFont="1" applyFill="1" applyBorder="1" applyAlignment="1">
      <alignment wrapText="1"/>
    </xf>
    <xf numFmtId="44" fontId="10" fillId="14" borderId="23" xfId="1" applyFont="1" applyFill="1" applyBorder="1" applyAlignment="1">
      <alignment wrapText="1"/>
    </xf>
    <xf numFmtId="44" fontId="10" fillId="12" borderId="23" xfId="1" applyFont="1" applyFill="1" applyBorder="1" applyAlignment="1">
      <alignment wrapText="1"/>
    </xf>
    <xf numFmtId="14" fontId="21" fillId="16" borderId="22" xfId="0" applyNumberFormat="1" applyFont="1" applyFill="1" applyBorder="1" applyAlignment="1">
      <alignment horizontal="left" wrapText="1"/>
    </xf>
    <xf numFmtId="0" fontId="21" fillId="16" borderId="22" xfId="0" applyFont="1" applyFill="1" applyBorder="1" applyAlignment="1">
      <alignment horizontal="left" wrapText="1"/>
    </xf>
    <xf numFmtId="165" fontId="22" fillId="16" borderId="22" xfId="0" applyNumberFormat="1" applyFont="1" applyFill="1" applyBorder="1" applyAlignment="1">
      <alignment wrapText="1"/>
    </xf>
    <xf numFmtId="44" fontId="3" fillId="16" borderId="22" xfId="1" applyFont="1" applyFill="1" applyBorder="1" applyAlignment="1">
      <alignment wrapText="1"/>
    </xf>
    <xf numFmtId="44" fontId="4" fillId="16" borderId="22" xfId="1" applyFont="1" applyFill="1" applyBorder="1" applyAlignment="1">
      <alignment wrapText="1"/>
    </xf>
    <xf numFmtId="44" fontId="3" fillId="16" borderId="23" xfId="1" applyFont="1" applyFill="1" applyBorder="1" applyAlignment="1">
      <alignment wrapText="1"/>
    </xf>
    <xf numFmtId="44" fontId="23" fillId="16" borderId="5" xfId="1" applyFont="1" applyFill="1" applyBorder="1" applyAlignment="1">
      <alignment wrapText="1"/>
    </xf>
    <xf numFmtId="44" fontId="7" fillId="16" borderId="0" xfId="1" applyFont="1" applyFill="1" applyBorder="1" applyAlignment="1">
      <alignment wrapText="1"/>
    </xf>
    <xf numFmtId="9" fontId="22" fillId="16" borderId="22" xfId="0" applyNumberFormat="1" applyFont="1" applyFill="1" applyBorder="1" applyAlignment="1">
      <alignment wrapText="1"/>
    </xf>
    <xf numFmtId="9" fontId="22" fillId="12" borderId="22" xfId="0" applyNumberFormat="1" applyFont="1" applyFill="1" applyBorder="1" applyAlignment="1">
      <alignment wrapText="1"/>
    </xf>
    <xf numFmtId="0" fontId="21" fillId="16" borderId="22" xfId="0" applyFont="1" applyFill="1" applyBorder="1" applyAlignment="1">
      <alignment horizontal="left" vertical="center" wrapText="1"/>
    </xf>
    <xf numFmtId="0" fontId="21" fillId="16" borderId="22" xfId="0" applyFont="1" applyFill="1" applyBorder="1" applyAlignment="1">
      <alignment wrapText="1"/>
    </xf>
    <xf numFmtId="165" fontId="3" fillId="16" borderId="22" xfId="0" applyNumberFormat="1" applyFont="1" applyFill="1" applyBorder="1" applyAlignment="1">
      <alignment wrapText="1"/>
    </xf>
    <xf numFmtId="14" fontId="21" fillId="17" borderId="22" xfId="0" applyNumberFormat="1" applyFont="1" applyFill="1" applyBorder="1" applyAlignment="1">
      <alignment horizontal="left" wrapText="1"/>
    </xf>
    <xf numFmtId="0" fontId="21" fillId="17" borderId="22" xfId="0" applyFont="1" applyFill="1" applyBorder="1" applyAlignment="1">
      <alignment horizontal="left" wrapText="1"/>
    </xf>
    <xf numFmtId="165" fontId="22" fillId="17" borderId="22" xfId="0" applyNumberFormat="1" applyFont="1" applyFill="1" applyBorder="1" applyAlignment="1">
      <alignment wrapText="1"/>
    </xf>
    <xf numFmtId="44" fontId="4" fillId="17" borderId="22" xfId="1" applyFont="1" applyFill="1" applyBorder="1" applyAlignment="1">
      <alignment wrapText="1"/>
    </xf>
    <xf numFmtId="44" fontId="3" fillId="17" borderId="23" xfId="1" applyFont="1" applyFill="1" applyBorder="1" applyAlignment="1">
      <alignment wrapText="1"/>
    </xf>
    <xf numFmtId="44" fontId="23" fillId="17" borderId="5" xfId="1" applyFont="1" applyFill="1" applyBorder="1" applyAlignment="1">
      <alignment wrapText="1"/>
    </xf>
    <xf numFmtId="44" fontId="7" fillId="17" borderId="0" xfId="1" applyFont="1" applyFill="1" applyBorder="1" applyAlignment="1">
      <alignment wrapText="1"/>
    </xf>
    <xf numFmtId="0" fontId="21" fillId="12" borderId="22" xfId="0" applyFont="1" applyFill="1" applyBorder="1" applyAlignment="1">
      <alignment horizontal="left" vertical="center" wrapText="1"/>
    </xf>
    <xf numFmtId="14" fontId="21" fillId="0" borderId="22" xfId="0" applyNumberFormat="1" applyFont="1" applyBorder="1" applyAlignment="1">
      <alignment horizontal="left" wrapText="1"/>
    </xf>
    <xf numFmtId="0" fontId="21" fillId="0" borderId="22" xfId="0" applyFont="1" applyBorder="1" applyAlignment="1">
      <alignment horizontal="left" wrapText="1"/>
    </xf>
    <xf numFmtId="9" fontId="22" fillId="0" borderId="22" xfId="0" applyNumberFormat="1" applyFont="1" applyBorder="1" applyAlignment="1">
      <alignment wrapText="1"/>
    </xf>
    <xf numFmtId="44" fontId="4" fillId="0" borderId="22" xfId="1" applyFont="1" applyBorder="1" applyAlignment="1">
      <alignment wrapText="1"/>
    </xf>
    <xf numFmtId="44" fontId="3" fillId="0" borderId="23" xfId="1" applyFont="1" applyBorder="1" applyAlignment="1">
      <alignment wrapText="1"/>
    </xf>
    <xf numFmtId="44" fontId="23" fillId="0" borderId="5" xfId="1" applyFont="1" applyBorder="1" applyAlignment="1">
      <alignment wrapText="1"/>
    </xf>
    <xf numFmtId="44" fontId="7" fillId="0" borderId="0" xfId="1" applyFont="1" applyBorder="1" applyAlignment="1">
      <alignment wrapText="1"/>
    </xf>
    <xf numFmtId="165" fontId="22" fillId="0" borderId="22" xfId="0" applyNumberFormat="1" applyFont="1" applyBorder="1" applyAlignment="1">
      <alignment wrapText="1"/>
    </xf>
    <xf numFmtId="0" fontId="21" fillId="18" borderId="22" xfId="0" applyFont="1" applyFill="1" applyBorder="1" applyAlignment="1">
      <alignment horizontal="left" wrapText="1"/>
    </xf>
    <xf numFmtId="14" fontId="21" fillId="14" borderId="24" xfId="0" applyNumberFormat="1" applyFont="1" applyFill="1" applyBorder="1" applyAlignment="1">
      <alignment horizontal="left" wrapText="1"/>
    </xf>
    <xf numFmtId="0" fontId="21" fillId="14" borderId="24" xfId="0" applyFont="1" applyFill="1" applyBorder="1" applyAlignment="1">
      <alignment horizontal="left" wrapText="1"/>
    </xf>
    <xf numFmtId="165" fontId="22" fillId="14" borderId="24" xfId="0" applyNumberFormat="1" applyFont="1" applyFill="1" applyBorder="1" applyAlignment="1">
      <alignment wrapText="1"/>
    </xf>
    <xf numFmtId="44" fontId="4" fillId="14" borderId="24" xfId="1" applyFont="1" applyFill="1" applyBorder="1" applyAlignment="1">
      <alignment wrapText="1"/>
    </xf>
    <xf numFmtId="44" fontId="3" fillId="14" borderId="25" xfId="1" applyFont="1" applyFill="1" applyBorder="1" applyAlignment="1">
      <alignment wrapText="1"/>
    </xf>
    <xf numFmtId="14" fontId="21" fillId="0" borderId="5" xfId="0" applyNumberFormat="1" applyFont="1" applyBorder="1" applyAlignment="1">
      <alignment horizontal="left" wrapText="1"/>
    </xf>
    <xf numFmtId="0" fontId="21" fillId="0" borderId="5" xfId="0" applyFont="1" applyBorder="1" applyAlignment="1">
      <alignment horizontal="left" wrapText="1"/>
    </xf>
    <xf numFmtId="165" fontId="22" fillId="0" borderId="24" xfId="0" applyNumberFormat="1" applyFont="1" applyBorder="1" applyAlignment="1">
      <alignment wrapText="1"/>
    </xf>
    <xf numFmtId="44" fontId="3" fillId="0" borderId="24" xfId="1" applyFont="1" applyFill="1" applyBorder="1" applyAlignment="1">
      <alignment wrapText="1"/>
    </xf>
    <xf numFmtId="44" fontId="4" fillId="0" borderId="24" xfId="1" applyFont="1" applyBorder="1" applyAlignment="1">
      <alignment wrapText="1"/>
    </xf>
    <xf numFmtId="44" fontId="3" fillId="0" borderId="25" xfId="1" applyFont="1" applyBorder="1" applyAlignment="1">
      <alignment wrapText="1"/>
    </xf>
    <xf numFmtId="14" fontId="21" fillId="14" borderId="5" xfId="0" applyNumberFormat="1" applyFont="1" applyFill="1" applyBorder="1" applyAlignment="1">
      <alignment horizontal="left" wrapText="1"/>
    </xf>
    <xf numFmtId="0" fontId="21" fillId="14" borderId="5" xfId="0" applyFont="1" applyFill="1" applyBorder="1" applyAlignment="1">
      <alignment horizontal="left" wrapText="1"/>
    </xf>
    <xf numFmtId="14" fontId="21" fillId="16" borderId="5" xfId="0" applyNumberFormat="1" applyFont="1" applyFill="1" applyBorder="1" applyAlignment="1">
      <alignment horizontal="left" wrapText="1"/>
    </xf>
    <xf numFmtId="0" fontId="21" fillId="16" borderId="5" xfId="0" applyFont="1" applyFill="1" applyBorder="1" applyAlignment="1">
      <alignment horizontal="left" wrapText="1"/>
    </xf>
    <xf numFmtId="165" fontId="22" fillId="16" borderId="24" xfId="0" applyNumberFormat="1" applyFont="1" applyFill="1" applyBorder="1" applyAlignment="1">
      <alignment wrapText="1"/>
    </xf>
    <xf numFmtId="44" fontId="3" fillId="16" borderId="24" xfId="1" applyFont="1" applyFill="1" applyBorder="1" applyAlignment="1">
      <alignment wrapText="1"/>
    </xf>
    <xf numFmtId="44" fontId="4" fillId="16" borderId="24" xfId="1" applyFont="1" applyFill="1" applyBorder="1" applyAlignment="1">
      <alignment wrapText="1"/>
    </xf>
    <xf numFmtId="44" fontId="3" fillId="16" borderId="25" xfId="1" applyFont="1" applyFill="1" applyBorder="1" applyAlignment="1">
      <alignment wrapText="1"/>
    </xf>
    <xf numFmtId="14" fontId="21" fillId="12" borderId="5" xfId="0" applyNumberFormat="1" applyFont="1" applyFill="1" applyBorder="1" applyAlignment="1">
      <alignment horizontal="left" wrapText="1"/>
    </xf>
    <xf numFmtId="0" fontId="21" fillId="12" borderId="5" xfId="0" applyFont="1" applyFill="1" applyBorder="1" applyAlignment="1">
      <alignment horizontal="left" wrapText="1"/>
    </xf>
    <xf numFmtId="165" fontId="22" fillId="12" borderId="24" xfId="0" applyNumberFormat="1" applyFont="1" applyFill="1" applyBorder="1" applyAlignment="1">
      <alignment wrapText="1"/>
    </xf>
    <xf numFmtId="44" fontId="3" fillId="12" borderId="24" xfId="1" applyFont="1" applyFill="1" applyBorder="1" applyAlignment="1">
      <alignment wrapText="1"/>
    </xf>
    <xf numFmtId="44" fontId="4" fillId="12" borderId="24" xfId="1" applyFont="1" applyFill="1" applyBorder="1" applyAlignment="1">
      <alignment wrapText="1"/>
    </xf>
    <xf numFmtId="44" fontId="3" fillId="12" borderId="25" xfId="1" applyFont="1" applyFill="1" applyBorder="1" applyAlignment="1">
      <alignment wrapText="1"/>
    </xf>
    <xf numFmtId="0" fontId="21" fillId="0" borderId="5" xfId="0" applyFont="1" applyBorder="1" applyAlignment="1">
      <alignment wrapText="1"/>
    </xf>
    <xf numFmtId="0" fontId="21" fillId="0" borderId="22" xfId="0" applyFont="1" applyBorder="1" applyAlignment="1">
      <alignment wrapText="1"/>
    </xf>
    <xf numFmtId="44" fontId="4" fillId="0" borderId="5" xfId="1" applyFont="1" applyBorder="1" applyAlignment="1">
      <alignment wrapText="1"/>
    </xf>
    <xf numFmtId="44" fontId="3" fillId="0" borderId="17" xfId="1" applyFont="1" applyBorder="1" applyAlignment="1">
      <alignment wrapText="1"/>
    </xf>
    <xf numFmtId="0" fontId="21" fillId="16" borderId="5" xfId="0" applyFont="1" applyFill="1" applyBorder="1" applyAlignment="1">
      <alignment wrapText="1"/>
    </xf>
    <xf numFmtId="44" fontId="4" fillId="16" borderId="5" xfId="1" applyFont="1" applyFill="1" applyBorder="1" applyAlignment="1">
      <alignment wrapText="1"/>
    </xf>
    <xf numFmtId="44" fontId="3" fillId="16" borderId="17" xfId="1" applyFont="1" applyFill="1" applyBorder="1" applyAlignment="1">
      <alignment wrapText="1"/>
    </xf>
    <xf numFmtId="0" fontId="21" fillId="14" borderId="5" xfId="0" applyFont="1" applyFill="1" applyBorder="1" applyAlignment="1">
      <alignment wrapText="1"/>
    </xf>
    <xf numFmtId="44" fontId="3" fillId="0" borderId="5" xfId="1" applyFont="1" applyFill="1" applyBorder="1" applyAlignment="1">
      <alignment wrapText="1"/>
    </xf>
    <xf numFmtId="44" fontId="4" fillId="14" borderId="5" xfId="1" applyFont="1" applyFill="1" applyBorder="1" applyAlignment="1">
      <alignment wrapText="1"/>
    </xf>
    <xf numFmtId="44" fontId="3" fillId="14" borderId="17" xfId="1" applyFont="1" applyFill="1" applyBorder="1" applyAlignment="1">
      <alignment wrapText="1"/>
    </xf>
    <xf numFmtId="14" fontId="21" fillId="10" borderId="5" xfId="0" applyNumberFormat="1" applyFont="1" applyFill="1" applyBorder="1" applyAlignment="1">
      <alignment horizontal="left" wrapText="1"/>
    </xf>
    <xf numFmtId="0" fontId="21" fillId="10" borderId="5" xfId="0" applyFont="1" applyFill="1" applyBorder="1" applyAlignment="1">
      <alignment horizontal="left" wrapText="1"/>
    </xf>
    <xf numFmtId="167" fontId="21" fillId="10" borderId="5" xfId="0" applyNumberFormat="1" applyFont="1" applyFill="1" applyBorder="1" applyAlignment="1">
      <alignment horizontal="left" wrapText="1"/>
    </xf>
    <xf numFmtId="165" fontId="22" fillId="10" borderId="26" xfId="0" applyNumberFormat="1" applyFont="1" applyFill="1" applyBorder="1" applyAlignment="1">
      <alignment wrapText="1"/>
    </xf>
    <xf numFmtId="44" fontId="3" fillId="0" borderId="6" xfId="1" applyFont="1" applyFill="1" applyBorder="1" applyAlignment="1">
      <alignment wrapText="1"/>
    </xf>
    <xf numFmtId="44" fontId="4" fillId="10" borderId="6" xfId="1" applyFont="1" applyFill="1" applyBorder="1" applyAlignment="1">
      <alignment wrapText="1"/>
    </xf>
    <xf numFmtId="44" fontId="3" fillId="10" borderId="27" xfId="1" applyFont="1" applyFill="1" applyBorder="1" applyAlignment="1">
      <alignment wrapText="1"/>
    </xf>
    <xf numFmtId="165" fontId="22" fillId="10" borderId="24" xfId="0" applyNumberFormat="1" applyFont="1" applyFill="1" applyBorder="1" applyAlignment="1">
      <alignment wrapText="1"/>
    </xf>
    <xf numFmtId="44" fontId="4" fillId="10" borderId="5" xfId="1" applyFont="1" applyFill="1" applyBorder="1" applyAlignment="1">
      <alignment wrapText="1"/>
    </xf>
    <xf numFmtId="44" fontId="3" fillId="10" borderId="17" xfId="1" applyFont="1" applyFill="1" applyBorder="1" applyAlignment="1">
      <alignment wrapText="1"/>
    </xf>
    <xf numFmtId="0" fontId="21" fillId="14" borderId="22" xfId="0" applyFont="1" applyFill="1" applyBorder="1" applyAlignment="1">
      <alignment wrapText="1"/>
    </xf>
    <xf numFmtId="0" fontId="21" fillId="14" borderId="24" xfId="0" applyFont="1" applyFill="1" applyBorder="1" applyAlignment="1">
      <alignment wrapText="1"/>
    </xf>
    <xf numFmtId="165" fontId="22" fillId="14" borderId="5" xfId="0" applyNumberFormat="1" applyFont="1" applyFill="1" applyBorder="1" applyAlignment="1">
      <alignment wrapText="1"/>
    </xf>
    <xf numFmtId="165" fontId="22" fillId="0" borderId="5" xfId="0" applyNumberFormat="1" applyFont="1" applyBorder="1" applyAlignment="1">
      <alignment wrapText="1"/>
    </xf>
    <xf numFmtId="0" fontId="21" fillId="12" borderId="5" xfId="0" applyFont="1" applyFill="1" applyBorder="1" applyAlignment="1">
      <alignment wrapText="1"/>
    </xf>
    <xf numFmtId="165" fontId="22" fillId="12" borderId="5" xfId="0" applyNumberFormat="1" applyFont="1" applyFill="1" applyBorder="1" applyAlignment="1">
      <alignment wrapText="1"/>
    </xf>
    <xf numFmtId="44" fontId="3" fillId="12" borderId="0" xfId="1" applyFont="1" applyFill="1" applyBorder="1" applyAlignment="1">
      <alignment wrapText="1"/>
    </xf>
    <xf numFmtId="44" fontId="4" fillId="12" borderId="5" xfId="1" applyFont="1" applyFill="1" applyBorder="1" applyAlignment="1">
      <alignment wrapText="1"/>
    </xf>
    <xf numFmtId="44" fontId="3" fillId="12" borderId="5" xfId="1" applyFont="1" applyFill="1" applyBorder="1" applyAlignment="1">
      <alignment wrapText="1"/>
    </xf>
    <xf numFmtId="44" fontId="23" fillId="12" borderId="0" xfId="1" applyFont="1" applyFill="1" applyBorder="1" applyAlignment="1">
      <alignment wrapText="1"/>
    </xf>
    <xf numFmtId="0" fontId="21" fillId="14" borderId="5" xfId="0" applyFont="1" applyFill="1" applyBorder="1" applyAlignment="1">
      <alignment horizontal="left" vertical="center" wrapText="1"/>
    </xf>
    <xf numFmtId="44" fontId="3" fillId="14" borderId="5" xfId="1" applyFont="1" applyFill="1" applyBorder="1" applyAlignment="1">
      <alignment wrapText="1"/>
    </xf>
    <xf numFmtId="165" fontId="22" fillId="16" borderId="5" xfId="0" applyNumberFormat="1" applyFont="1" applyFill="1" applyBorder="1" applyAlignment="1">
      <alignment wrapText="1"/>
    </xf>
    <xf numFmtId="44" fontId="3" fillId="16" borderId="5" xfId="1" applyFont="1" applyFill="1" applyBorder="1" applyAlignment="1">
      <alignment wrapText="1"/>
    </xf>
    <xf numFmtId="0" fontId="21" fillId="16" borderId="24" xfId="0" applyFont="1" applyFill="1" applyBorder="1" applyAlignment="1">
      <alignment wrapText="1"/>
    </xf>
    <xf numFmtId="0" fontId="21" fillId="16" borderId="24" xfId="0" applyFont="1" applyFill="1" applyBorder="1" applyAlignment="1">
      <alignment horizontal="left" wrapText="1"/>
    </xf>
    <xf numFmtId="0" fontId="21" fillId="16" borderId="1" xfId="0" applyFont="1" applyFill="1" applyBorder="1" applyAlignment="1">
      <alignment horizontal="left" wrapText="1"/>
    </xf>
    <xf numFmtId="165" fontId="22" fillId="16" borderId="1" xfId="0" applyNumberFormat="1" applyFont="1" applyFill="1" applyBorder="1" applyAlignment="1">
      <alignment wrapText="1"/>
    </xf>
    <xf numFmtId="44" fontId="3" fillId="16" borderId="1" xfId="1" applyFont="1" applyFill="1" applyBorder="1" applyAlignment="1">
      <alignment wrapText="1"/>
    </xf>
    <xf numFmtId="44" fontId="4" fillId="16" borderId="1" xfId="1" applyFont="1" applyFill="1" applyBorder="1" applyAlignment="1">
      <alignment wrapText="1"/>
    </xf>
    <xf numFmtId="16" fontId="21" fillId="16" borderId="5" xfId="0" applyNumberFormat="1" applyFont="1" applyFill="1" applyBorder="1" applyAlignment="1">
      <alignment horizontal="left" wrapText="1"/>
    </xf>
    <xf numFmtId="165" fontId="22" fillId="14" borderId="1" xfId="0" applyNumberFormat="1" applyFont="1" applyFill="1" applyBorder="1" applyAlignment="1">
      <alignment wrapText="1"/>
    </xf>
    <xf numFmtId="165" fontId="22" fillId="16" borderId="26" xfId="0" applyNumberFormat="1" applyFont="1" applyFill="1" applyBorder="1" applyAlignment="1">
      <alignment wrapText="1"/>
    </xf>
    <xf numFmtId="44" fontId="3" fillId="16" borderId="6" xfId="1" applyFont="1" applyFill="1" applyBorder="1" applyAlignment="1">
      <alignment wrapText="1"/>
    </xf>
    <xf numFmtId="44" fontId="4" fillId="16" borderId="6" xfId="1" applyFont="1" applyFill="1" applyBorder="1" applyAlignment="1">
      <alignment wrapText="1"/>
    </xf>
    <xf numFmtId="0" fontId="21" fillId="12" borderId="0" xfId="0" applyFont="1" applyFill="1" applyAlignment="1">
      <alignment horizontal="left" wrapText="1"/>
    </xf>
    <xf numFmtId="165" fontId="22" fillId="12" borderId="1" xfId="0" applyNumberFormat="1" applyFont="1" applyFill="1" applyBorder="1" applyAlignment="1">
      <alignment wrapText="1"/>
    </xf>
    <xf numFmtId="14" fontId="10" fillId="14" borderId="5" xfId="0" applyNumberFormat="1" applyFont="1" applyFill="1" applyBorder="1" applyAlignment="1">
      <alignment horizontal="left" wrapText="1"/>
    </xf>
    <xf numFmtId="0" fontId="10" fillId="14" borderId="5" xfId="0" applyFont="1" applyFill="1" applyBorder="1" applyAlignment="1">
      <alignment horizontal="left" wrapText="1"/>
    </xf>
    <xf numFmtId="165" fontId="11" fillId="14" borderId="1" xfId="0" applyNumberFormat="1" applyFont="1" applyFill="1" applyBorder="1" applyAlignment="1">
      <alignment wrapText="1"/>
    </xf>
    <xf numFmtId="44" fontId="10" fillId="14" borderId="17" xfId="1" applyFont="1" applyFill="1" applyBorder="1" applyAlignment="1">
      <alignment wrapText="1"/>
    </xf>
    <xf numFmtId="165" fontId="22" fillId="0" borderId="1" xfId="0" applyNumberFormat="1" applyFont="1" applyBorder="1" applyAlignment="1">
      <alignment wrapText="1"/>
    </xf>
    <xf numFmtId="0" fontId="21" fillId="0" borderId="24" xfId="0" applyFont="1" applyBorder="1" applyAlignment="1">
      <alignment wrapText="1"/>
    </xf>
    <xf numFmtId="0" fontId="21" fillId="0" borderId="0" xfId="0" applyFont="1" applyAlignment="1">
      <alignment horizontal="left" wrapText="1"/>
    </xf>
    <xf numFmtId="0" fontId="21" fillId="14" borderId="0" xfId="0" applyFont="1" applyFill="1" applyAlignment="1">
      <alignment horizontal="left" wrapText="1"/>
    </xf>
    <xf numFmtId="0" fontId="21" fillId="14" borderId="0" xfId="0" applyFont="1" applyFill="1" applyAlignment="1">
      <alignment wrapText="1"/>
    </xf>
    <xf numFmtId="0" fontId="21" fillId="19" borderId="5" xfId="0" applyFont="1" applyFill="1" applyBorder="1" applyAlignment="1">
      <alignment wrapText="1"/>
    </xf>
    <xf numFmtId="14" fontId="21" fillId="0" borderId="28" xfId="0" applyNumberFormat="1" applyFont="1" applyBorder="1" applyAlignment="1">
      <alignment horizontal="left" wrapText="1"/>
    </xf>
    <xf numFmtId="0" fontId="21" fillId="0" borderId="28" xfId="0" applyFont="1" applyBorder="1" applyAlignment="1">
      <alignment horizontal="left" wrapText="1"/>
    </xf>
    <xf numFmtId="44" fontId="3" fillId="0" borderId="28" xfId="1" applyFont="1" applyFill="1" applyBorder="1" applyAlignment="1">
      <alignment wrapText="1"/>
    </xf>
    <xf numFmtId="44" fontId="4" fillId="0" borderId="28" xfId="1" applyFont="1" applyBorder="1" applyAlignment="1">
      <alignment wrapText="1"/>
    </xf>
    <xf numFmtId="164" fontId="3" fillId="0" borderId="29" xfId="1" applyNumberFormat="1" applyFont="1" applyBorder="1" applyAlignment="1">
      <alignment wrapText="1"/>
    </xf>
    <xf numFmtId="164" fontId="23" fillId="0" borderId="5" xfId="1" applyNumberFormat="1" applyFont="1" applyBorder="1" applyAlignment="1">
      <alignment wrapText="1"/>
    </xf>
    <xf numFmtId="164" fontId="7" fillId="0" borderId="0" xfId="1" applyNumberFormat="1" applyFont="1" applyBorder="1" applyAlignment="1">
      <alignment wrapText="1"/>
    </xf>
    <xf numFmtId="14" fontId="21" fillId="0" borderId="1" xfId="0" applyNumberFormat="1" applyFont="1" applyBorder="1" applyAlignment="1">
      <alignment horizontal="left" wrapText="1"/>
    </xf>
    <xf numFmtId="0" fontId="21" fillId="0" borderId="1" xfId="0" applyFont="1" applyBorder="1" applyAlignment="1">
      <alignment horizontal="left" wrapText="1"/>
    </xf>
    <xf numFmtId="164" fontId="3" fillId="0" borderId="25" xfId="1" applyNumberFormat="1" applyFont="1" applyBorder="1" applyAlignment="1">
      <alignment wrapText="1"/>
    </xf>
    <xf numFmtId="44" fontId="3" fillId="0" borderId="5" xfId="1" applyFont="1" applyBorder="1" applyAlignment="1">
      <alignment wrapText="1"/>
    </xf>
    <xf numFmtId="14" fontId="21" fillId="20" borderId="5" xfId="0" applyNumberFormat="1" applyFont="1" applyFill="1" applyBorder="1" applyAlignment="1">
      <alignment horizontal="left" wrapText="1"/>
    </xf>
    <xf numFmtId="0" fontId="21" fillId="20" borderId="5" xfId="0" applyFont="1" applyFill="1" applyBorder="1" applyAlignment="1">
      <alignment horizontal="left" wrapText="1"/>
    </xf>
    <xf numFmtId="165" fontId="22" fillId="20" borderId="5" xfId="0" applyNumberFormat="1" applyFont="1" applyFill="1" applyBorder="1" applyAlignment="1">
      <alignment wrapText="1"/>
    </xf>
    <xf numFmtId="44" fontId="3" fillId="20" borderId="5" xfId="1" applyFont="1" applyFill="1" applyBorder="1" applyAlignment="1">
      <alignment wrapText="1"/>
    </xf>
    <xf numFmtId="44" fontId="4" fillId="20" borderId="5" xfId="1" applyFont="1" applyFill="1" applyBorder="1" applyAlignment="1">
      <alignment wrapText="1"/>
    </xf>
    <xf numFmtId="44" fontId="23" fillId="20" borderId="5" xfId="1" applyFont="1" applyFill="1" applyBorder="1" applyAlignment="1">
      <alignment wrapText="1"/>
    </xf>
    <xf numFmtId="44" fontId="7" fillId="20" borderId="0" xfId="1" applyFont="1" applyFill="1" applyBorder="1" applyAlignment="1">
      <alignment wrapText="1"/>
    </xf>
    <xf numFmtId="44" fontId="4" fillId="21" borderId="5" xfId="1" applyFont="1" applyFill="1" applyBorder="1" applyAlignment="1">
      <alignment wrapText="1"/>
    </xf>
    <xf numFmtId="44" fontId="10" fillId="21" borderId="5" xfId="1" applyFont="1" applyFill="1" applyBorder="1" applyAlignment="1">
      <alignment wrapText="1"/>
    </xf>
    <xf numFmtId="44" fontId="23" fillId="21" borderId="5" xfId="1" applyFont="1" applyFill="1" applyBorder="1" applyAlignment="1">
      <alignment wrapText="1"/>
    </xf>
    <xf numFmtId="44" fontId="7" fillId="21" borderId="0" xfId="1" applyFont="1" applyFill="1" applyBorder="1" applyAlignment="1">
      <alignment wrapText="1"/>
    </xf>
    <xf numFmtId="14" fontId="21" fillId="11" borderId="5" xfId="0" applyNumberFormat="1" applyFont="1" applyFill="1" applyBorder="1" applyAlignment="1">
      <alignment horizontal="left" wrapText="1"/>
    </xf>
    <xf numFmtId="0" fontId="21" fillId="11" borderId="5" xfId="0" applyFont="1" applyFill="1" applyBorder="1" applyAlignment="1">
      <alignment horizontal="left" wrapText="1"/>
    </xf>
    <xf numFmtId="165" fontId="22" fillId="11" borderId="5" xfId="0" applyNumberFormat="1" applyFont="1" applyFill="1" applyBorder="1" applyAlignment="1">
      <alignment wrapText="1"/>
    </xf>
    <xf numFmtId="44" fontId="4" fillId="11" borderId="5" xfId="1" applyFont="1" applyFill="1" applyBorder="1" applyAlignment="1">
      <alignment wrapText="1"/>
    </xf>
    <xf numFmtId="44" fontId="3" fillId="11" borderId="5" xfId="1" applyFont="1" applyFill="1" applyBorder="1" applyAlignment="1">
      <alignment wrapText="1"/>
    </xf>
    <xf numFmtId="14" fontId="21" fillId="12" borderId="0" xfId="0" applyNumberFormat="1" applyFont="1" applyFill="1" applyAlignment="1">
      <alignment horizontal="left" wrapText="1"/>
    </xf>
    <xf numFmtId="44" fontId="4" fillId="12" borderId="0" xfId="1" applyFont="1" applyFill="1" applyBorder="1" applyAlignment="1">
      <alignment wrapText="1"/>
    </xf>
    <xf numFmtId="0" fontId="21" fillId="14" borderId="12" xfId="0" applyFont="1" applyFill="1" applyBorder="1" applyAlignment="1">
      <alignment horizontal="left" wrapText="1"/>
    </xf>
    <xf numFmtId="44" fontId="12" fillId="14" borderId="5" xfId="1" applyFont="1" applyFill="1" applyBorder="1" applyAlignment="1">
      <alignment wrapText="1"/>
    </xf>
    <xf numFmtId="3" fontId="21" fillId="0" borderId="5" xfId="0" applyNumberFormat="1" applyFont="1" applyBorder="1" applyAlignment="1">
      <alignment horizontal="left" wrapText="1"/>
    </xf>
    <xf numFmtId="167" fontId="21" fillId="0" borderId="5" xfId="0" applyNumberFormat="1" applyFont="1" applyBorder="1" applyAlignment="1">
      <alignment horizontal="left" wrapText="1"/>
    </xf>
    <xf numFmtId="167" fontId="21" fillId="14" borderId="5" xfId="0" applyNumberFormat="1" applyFont="1" applyFill="1" applyBorder="1" applyAlignment="1">
      <alignment horizontal="left" wrapText="1"/>
    </xf>
    <xf numFmtId="0" fontId="21" fillId="0" borderId="12" xfId="0" applyFont="1" applyBorder="1" applyAlignment="1">
      <alignment horizontal="left" wrapText="1"/>
    </xf>
    <xf numFmtId="2" fontId="21" fillId="0" borderId="5" xfId="0" applyNumberFormat="1" applyFont="1" applyBorder="1" applyAlignment="1">
      <alignment horizontal="left" wrapText="1"/>
    </xf>
    <xf numFmtId="2" fontId="21" fillId="14" borderId="5" xfId="0" applyNumberFormat="1" applyFont="1" applyFill="1" applyBorder="1" applyAlignment="1">
      <alignment horizontal="left" wrapText="1"/>
    </xf>
    <xf numFmtId="3" fontId="21" fillId="14" borderId="5" xfId="0" applyNumberFormat="1" applyFont="1" applyFill="1" applyBorder="1" applyAlignment="1">
      <alignment horizontal="left" wrapText="1"/>
    </xf>
    <xf numFmtId="3" fontId="21" fillId="12" borderId="5" xfId="0" applyNumberFormat="1" applyFont="1" applyFill="1" applyBorder="1" applyAlignment="1">
      <alignment horizontal="left" wrapText="1"/>
    </xf>
    <xf numFmtId="165" fontId="22" fillId="12" borderId="0" xfId="0" applyNumberFormat="1" applyFont="1" applyFill="1" applyAlignment="1">
      <alignment wrapText="1"/>
    </xf>
    <xf numFmtId="44" fontId="3" fillId="12" borderId="17" xfId="1" applyFont="1" applyFill="1" applyBorder="1" applyAlignment="1">
      <alignment wrapText="1"/>
    </xf>
    <xf numFmtId="14" fontId="21" fillId="9" borderId="5" xfId="0" applyNumberFormat="1" applyFont="1" applyFill="1" applyBorder="1" applyAlignment="1">
      <alignment horizontal="left" wrapText="1"/>
    </xf>
    <xf numFmtId="0" fontId="21" fillId="9" borderId="5" xfId="0" applyFont="1" applyFill="1" applyBorder="1" applyAlignment="1">
      <alignment horizontal="left" wrapText="1"/>
    </xf>
    <xf numFmtId="165" fontId="22" fillId="9" borderId="24" xfId="0" applyNumberFormat="1" applyFont="1" applyFill="1" applyBorder="1" applyAlignment="1">
      <alignment wrapText="1"/>
    </xf>
    <xf numFmtId="44" fontId="4" fillId="9" borderId="5" xfId="1" applyFont="1" applyFill="1" applyBorder="1" applyAlignment="1">
      <alignment wrapText="1"/>
    </xf>
    <xf numFmtId="44" fontId="3" fillId="9" borderId="17" xfId="1" applyFont="1" applyFill="1" applyBorder="1" applyAlignment="1">
      <alignment wrapText="1"/>
    </xf>
    <xf numFmtId="44" fontId="23" fillId="9" borderId="5" xfId="1" applyFont="1" applyFill="1" applyBorder="1" applyAlignment="1">
      <alignment wrapText="1"/>
    </xf>
    <xf numFmtId="44" fontId="7" fillId="9" borderId="0" xfId="1" applyFont="1" applyFill="1" applyBorder="1" applyAlignment="1">
      <alignment wrapText="1"/>
    </xf>
    <xf numFmtId="14" fontId="21" fillId="18" borderId="5" xfId="0" applyNumberFormat="1" applyFont="1" applyFill="1" applyBorder="1" applyAlignment="1">
      <alignment horizontal="left" wrapText="1"/>
    </xf>
    <xf numFmtId="0" fontId="21" fillId="18" borderId="5" xfId="0" applyFont="1" applyFill="1" applyBorder="1" applyAlignment="1">
      <alignment horizontal="left" wrapText="1"/>
    </xf>
    <xf numFmtId="165" fontId="22" fillId="18" borderId="24" xfId="0" applyNumberFormat="1" applyFont="1" applyFill="1" applyBorder="1" applyAlignment="1">
      <alignment wrapText="1"/>
    </xf>
    <xf numFmtId="44" fontId="4" fillId="18" borderId="5" xfId="1" applyFont="1" applyFill="1" applyBorder="1" applyAlignment="1">
      <alignment wrapText="1"/>
    </xf>
    <xf numFmtId="44" fontId="3" fillId="18" borderId="17" xfId="1" applyFont="1" applyFill="1" applyBorder="1" applyAlignment="1">
      <alignment wrapText="1"/>
    </xf>
    <xf numFmtId="44" fontId="23" fillId="18" borderId="5" xfId="1" applyFont="1" applyFill="1" applyBorder="1" applyAlignment="1">
      <alignment wrapText="1"/>
    </xf>
    <xf numFmtId="44" fontId="7" fillId="18" borderId="0" xfId="1" applyFont="1" applyFill="1" applyBorder="1" applyAlignment="1">
      <alignment wrapText="1"/>
    </xf>
    <xf numFmtId="165" fontId="22" fillId="0" borderId="0" xfId="0" applyNumberFormat="1" applyFont="1" applyAlignment="1">
      <alignment wrapText="1"/>
    </xf>
    <xf numFmtId="165" fontId="22" fillId="14" borderId="0" xfId="0" applyNumberFormat="1" applyFont="1" applyFill="1" applyAlignment="1">
      <alignment wrapText="1"/>
    </xf>
    <xf numFmtId="165" fontId="11" fillId="14" borderId="0" xfId="0" applyNumberFormat="1" applyFont="1" applyFill="1" applyAlignment="1">
      <alignment wrapText="1"/>
    </xf>
    <xf numFmtId="14" fontId="10" fillId="21" borderId="5" xfId="0" applyNumberFormat="1" applyFont="1" applyFill="1" applyBorder="1" applyAlignment="1">
      <alignment horizontal="left" wrapText="1"/>
    </xf>
    <xf numFmtId="0" fontId="10" fillId="21" borderId="5" xfId="0" applyFont="1" applyFill="1" applyBorder="1" applyAlignment="1">
      <alignment horizontal="left" wrapText="1"/>
    </xf>
    <xf numFmtId="165" fontId="11" fillId="21" borderId="0" xfId="0" applyNumberFormat="1" applyFont="1" applyFill="1" applyAlignment="1">
      <alignment wrapText="1"/>
    </xf>
    <xf numFmtId="44" fontId="10" fillId="21" borderId="17" xfId="1" applyFont="1" applyFill="1" applyBorder="1" applyAlignment="1">
      <alignment wrapText="1"/>
    </xf>
    <xf numFmtId="44" fontId="10" fillId="0" borderId="17" xfId="1" applyFont="1" applyBorder="1" applyAlignment="1">
      <alignment wrapText="1"/>
    </xf>
    <xf numFmtId="14" fontId="10" fillId="12" borderId="5" xfId="0" applyNumberFormat="1" applyFont="1" applyFill="1" applyBorder="1" applyAlignment="1">
      <alignment horizontal="left" wrapText="1"/>
    </xf>
    <xf numFmtId="0" fontId="10" fillId="12" borderId="5" xfId="0" applyFont="1" applyFill="1" applyBorder="1" applyAlignment="1">
      <alignment horizontal="left" wrapText="1"/>
    </xf>
    <xf numFmtId="165" fontId="11" fillId="12" borderId="0" xfId="0" applyNumberFormat="1" applyFont="1" applyFill="1" applyAlignment="1">
      <alignment wrapText="1"/>
    </xf>
    <xf numFmtId="44" fontId="10" fillId="12" borderId="17" xfId="1" applyFont="1" applyFill="1" applyBorder="1" applyAlignment="1">
      <alignment wrapText="1"/>
    </xf>
    <xf numFmtId="164" fontId="10" fillId="14" borderId="17" xfId="1" applyNumberFormat="1" applyFont="1" applyFill="1" applyBorder="1" applyAlignment="1">
      <alignment wrapText="1"/>
    </xf>
    <xf numFmtId="164" fontId="23" fillId="14" borderId="5" xfId="1" applyNumberFormat="1" applyFont="1" applyFill="1" applyBorder="1" applyAlignment="1">
      <alignment wrapText="1"/>
    </xf>
    <xf numFmtId="164" fontId="7" fillId="14" borderId="0" xfId="1" applyNumberFormat="1" applyFont="1" applyFill="1" applyBorder="1" applyAlignment="1">
      <alignment wrapText="1"/>
    </xf>
    <xf numFmtId="165" fontId="10" fillId="14" borderId="24" xfId="0" applyNumberFormat="1" applyFont="1" applyFill="1" applyBorder="1" applyAlignment="1">
      <alignment wrapText="1"/>
    </xf>
    <xf numFmtId="0" fontId="10" fillId="14" borderId="0" xfId="0" applyFont="1" applyFill="1" applyAlignment="1">
      <alignment horizontal="left" wrapText="1"/>
    </xf>
    <xf numFmtId="164" fontId="10" fillId="21" borderId="17" xfId="1" applyNumberFormat="1" applyFont="1" applyFill="1" applyBorder="1" applyAlignment="1">
      <alignment wrapText="1"/>
    </xf>
    <xf numFmtId="164" fontId="23" fillId="21" borderId="5" xfId="1" applyNumberFormat="1" applyFont="1" applyFill="1" applyBorder="1" applyAlignment="1">
      <alignment wrapText="1"/>
    </xf>
    <xf numFmtId="164" fontId="7" fillId="21" borderId="0" xfId="1" applyNumberFormat="1" applyFont="1" applyFill="1" applyBorder="1" applyAlignment="1">
      <alignment wrapText="1"/>
    </xf>
    <xf numFmtId="165" fontId="11" fillId="21" borderId="5" xfId="0" applyNumberFormat="1" applyFont="1" applyFill="1" applyBorder="1" applyAlignment="1">
      <alignment wrapText="1"/>
    </xf>
    <xf numFmtId="44" fontId="10" fillId="14" borderId="5" xfId="1" applyFont="1" applyFill="1" applyBorder="1" applyAlignment="1">
      <alignment wrapText="1"/>
    </xf>
    <xf numFmtId="164" fontId="10" fillId="21" borderId="5" xfId="1" applyNumberFormat="1" applyFont="1" applyFill="1" applyBorder="1" applyAlignment="1">
      <alignment wrapText="1"/>
    </xf>
    <xf numFmtId="164" fontId="10" fillId="14" borderId="5" xfId="1" applyNumberFormat="1" applyFont="1" applyFill="1" applyBorder="1" applyAlignment="1">
      <alignment wrapText="1"/>
    </xf>
    <xf numFmtId="164" fontId="3" fillId="14" borderId="5" xfId="1" applyNumberFormat="1" applyFont="1" applyFill="1" applyBorder="1" applyAlignment="1">
      <alignment wrapText="1"/>
    </xf>
    <xf numFmtId="165" fontId="22" fillId="11" borderId="0" xfId="0" applyNumberFormat="1" applyFont="1" applyFill="1" applyAlignment="1">
      <alignment wrapText="1"/>
    </xf>
    <xf numFmtId="14" fontId="10" fillId="21" borderId="22" xfId="0" applyNumberFormat="1" applyFont="1" applyFill="1" applyBorder="1" applyAlignment="1">
      <alignment horizontal="left" wrapText="1"/>
    </xf>
    <xf numFmtId="3" fontId="21" fillId="0" borderId="22" xfId="0" applyNumberFormat="1" applyFont="1" applyBorder="1" applyAlignment="1">
      <alignment horizontal="left" wrapText="1"/>
    </xf>
    <xf numFmtId="165" fontId="11" fillId="14" borderId="5" xfId="0" applyNumberFormat="1" applyFont="1" applyFill="1" applyBorder="1" applyAlignment="1">
      <alignment wrapText="1"/>
    </xf>
    <xf numFmtId="164" fontId="23" fillId="14" borderId="0" xfId="1" applyNumberFormat="1" applyFont="1" applyFill="1" applyBorder="1" applyAlignment="1">
      <alignment wrapText="1"/>
    </xf>
    <xf numFmtId="164" fontId="10" fillId="12" borderId="5" xfId="1" applyNumberFormat="1" applyFont="1" applyFill="1" applyBorder="1" applyAlignment="1">
      <alignment wrapText="1"/>
    </xf>
    <xf numFmtId="164" fontId="23" fillId="12" borderId="0" xfId="1" applyNumberFormat="1" applyFont="1" applyFill="1" applyBorder="1" applyAlignment="1">
      <alignment wrapText="1"/>
    </xf>
    <xf numFmtId="164" fontId="7" fillId="12" borderId="0" xfId="1" applyNumberFormat="1" applyFont="1" applyFill="1" applyBorder="1" applyAlignment="1">
      <alignment wrapText="1"/>
    </xf>
    <xf numFmtId="44" fontId="23" fillId="0" borderId="0" xfId="1" applyFont="1" applyBorder="1" applyAlignment="1">
      <alignment wrapText="1"/>
    </xf>
    <xf numFmtId="165" fontId="24" fillId="14" borderId="5" xfId="0" applyNumberFormat="1" applyFont="1" applyFill="1" applyBorder="1" applyAlignment="1">
      <alignment wrapText="1"/>
    </xf>
    <xf numFmtId="44" fontId="21" fillId="14" borderId="5" xfId="1" applyFont="1" applyFill="1" applyBorder="1" applyAlignment="1">
      <alignment wrapText="1"/>
    </xf>
    <xf numFmtId="44" fontId="23" fillId="14" borderId="0" xfId="1" applyFont="1" applyFill="1" applyBorder="1" applyAlignment="1">
      <alignment wrapText="1"/>
    </xf>
    <xf numFmtId="44" fontId="23" fillId="21" borderId="0" xfId="1" applyFont="1" applyFill="1" applyBorder="1" applyAlignment="1">
      <alignment wrapText="1"/>
    </xf>
    <xf numFmtId="164" fontId="23" fillId="21" borderId="0" xfId="1" applyNumberFormat="1" applyFont="1" applyFill="1" applyBorder="1" applyAlignment="1">
      <alignment wrapText="1"/>
    </xf>
    <xf numFmtId="44" fontId="10" fillId="0" borderId="5" xfId="1" applyFont="1" applyBorder="1" applyAlignment="1">
      <alignment wrapText="1"/>
    </xf>
    <xf numFmtId="44" fontId="3" fillId="14" borderId="22" xfId="1" applyFont="1" applyFill="1" applyBorder="1" applyAlignment="1">
      <alignment wrapText="1"/>
    </xf>
    <xf numFmtId="0" fontId="21" fillId="21" borderId="0" xfId="0" applyFont="1" applyFill="1" applyAlignment="1">
      <alignment wrapText="1"/>
    </xf>
    <xf numFmtId="14" fontId="21" fillId="21" borderId="5" xfId="0" applyNumberFormat="1" applyFont="1" applyFill="1" applyBorder="1" applyAlignment="1">
      <alignment horizontal="left" wrapText="1"/>
    </xf>
    <xf numFmtId="0" fontId="21" fillId="21" borderId="5" xfId="0" applyFont="1" applyFill="1" applyBorder="1" applyAlignment="1">
      <alignment horizontal="left" wrapText="1"/>
    </xf>
    <xf numFmtId="165" fontId="22" fillId="21" borderId="5" xfId="0" applyNumberFormat="1" applyFont="1" applyFill="1" applyBorder="1" applyAlignment="1">
      <alignment wrapText="1"/>
    </xf>
    <xf numFmtId="165" fontId="3" fillId="0" borderId="5" xfId="0" applyNumberFormat="1" applyFont="1" applyBorder="1" applyAlignment="1">
      <alignment wrapText="1"/>
    </xf>
    <xf numFmtId="44" fontId="3" fillId="21" borderId="5" xfId="1" applyFont="1" applyFill="1" applyBorder="1" applyAlignment="1">
      <alignment wrapText="1"/>
    </xf>
    <xf numFmtId="164" fontId="10" fillId="0" borderId="5" xfId="1" applyNumberFormat="1" applyFont="1" applyBorder="1" applyAlignment="1">
      <alignment wrapText="1"/>
    </xf>
    <xf numFmtId="164" fontId="23" fillId="0" borderId="0" xfId="1" applyNumberFormat="1" applyFont="1" applyBorder="1" applyAlignment="1">
      <alignment wrapText="1"/>
    </xf>
    <xf numFmtId="44" fontId="4" fillId="21" borderId="22" xfId="1" applyFont="1" applyFill="1" applyBorder="1" applyAlignment="1">
      <alignment wrapText="1"/>
    </xf>
    <xf numFmtId="44" fontId="10" fillId="21" borderId="22" xfId="1" applyFont="1" applyFill="1" applyBorder="1" applyAlignment="1">
      <alignment wrapText="1"/>
    </xf>
    <xf numFmtId="165" fontId="11" fillId="21" borderId="24" xfId="0" applyNumberFormat="1" applyFont="1" applyFill="1" applyBorder="1" applyAlignment="1">
      <alignment wrapText="1"/>
    </xf>
    <xf numFmtId="44" fontId="4" fillId="21" borderId="24" xfId="1" applyFont="1" applyFill="1" applyBorder="1" applyAlignment="1">
      <alignment wrapText="1"/>
    </xf>
    <xf numFmtId="164" fontId="10" fillId="21" borderId="24" xfId="1" applyNumberFormat="1" applyFont="1" applyFill="1" applyBorder="1" applyAlignment="1">
      <alignment wrapText="1"/>
    </xf>
    <xf numFmtId="14" fontId="21" fillId="22" borderId="5" xfId="0" applyNumberFormat="1" applyFont="1" applyFill="1" applyBorder="1" applyAlignment="1">
      <alignment horizontal="left" wrapText="1"/>
    </xf>
    <xf numFmtId="0" fontId="21" fillId="22" borderId="5" xfId="0" applyFont="1" applyFill="1" applyBorder="1" applyAlignment="1">
      <alignment horizontal="left" wrapText="1"/>
    </xf>
    <xf numFmtId="165" fontId="22" fillId="22" borderId="0" xfId="0" applyNumberFormat="1" applyFont="1" applyFill="1" applyAlignment="1">
      <alignment wrapText="1"/>
    </xf>
    <xf numFmtId="44" fontId="4" fillId="22" borderId="5" xfId="1" applyFont="1" applyFill="1" applyBorder="1" applyAlignment="1">
      <alignment wrapText="1"/>
    </xf>
    <xf numFmtId="44" fontId="10" fillId="22" borderId="5" xfId="1" applyFont="1" applyFill="1" applyBorder="1" applyAlignment="1">
      <alignment wrapText="1"/>
    </xf>
    <xf numFmtId="44" fontId="23" fillId="22" borderId="0" xfId="1" applyFont="1" applyFill="1" applyBorder="1" applyAlignment="1">
      <alignment wrapText="1"/>
    </xf>
    <xf numFmtId="44" fontId="7" fillId="22" borderId="0" xfId="1" applyFont="1" applyFill="1" applyBorder="1" applyAlignment="1">
      <alignment wrapText="1"/>
    </xf>
    <xf numFmtId="164" fontId="3" fillId="0" borderId="5" xfId="1" applyNumberFormat="1" applyFont="1" applyBorder="1" applyAlignment="1">
      <alignment wrapText="1"/>
    </xf>
    <xf numFmtId="14" fontId="25" fillId="14" borderId="5" xfId="0" applyNumberFormat="1" applyFont="1" applyFill="1" applyBorder="1" applyAlignment="1">
      <alignment horizontal="left" wrapText="1"/>
    </xf>
    <xf numFmtId="0" fontId="25" fillId="14" borderId="5" xfId="0" applyFont="1" applyFill="1" applyBorder="1" applyAlignment="1">
      <alignment wrapText="1"/>
    </xf>
    <xf numFmtId="0" fontId="25" fillId="14" borderId="5" xfId="0" applyFont="1" applyFill="1" applyBorder="1" applyAlignment="1">
      <alignment horizontal="left" wrapText="1"/>
    </xf>
    <xf numFmtId="0" fontId="25" fillId="14" borderId="0" xfId="0" applyFont="1" applyFill="1" applyAlignment="1">
      <alignment wrapText="1"/>
    </xf>
    <xf numFmtId="165" fontId="26" fillId="14" borderId="0" xfId="0" applyNumberFormat="1" applyFont="1" applyFill="1" applyAlignment="1">
      <alignment wrapText="1"/>
    </xf>
    <xf numFmtId="44" fontId="25" fillId="14" borderId="5" xfId="1" applyFont="1" applyFill="1" applyBorder="1" applyAlignment="1">
      <alignment wrapText="1"/>
    </xf>
    <xf numFmtId="44" fontId="3" fillId="0" borderId="22" xfId="1" applyFont="1" applyBorder="1" applyAlignment="1">
      <alignment wrapText="1"/>
    </xf>
    <xf numFmtId="44" fontId="10" fillId="12" borderId="5" xfId="1" applyFont="1" applyFill="1" applyBorder="1" applyAlignment="1">
      <alignment wrapText="1"/>
    </xf>
    <xf numFmtId="0" fontId="10" fillId="21" borderId="0" xfId="0" applyFont="1" applyFill="1" applyAlignment="1">
      <alignment horizontal="left" wrapText="1"/>
    </xf>
    <xf numFmtId="44" fontId="4" fillId="0" borderId="5" xfId="1" applyFont="1" applyFill="1" applyBorder="1" applyAlignment="1">
      <alignment wrapText="1"/>
    </xf>
    <xf numFmtId="44" fontId="10" fillId="0" borderId="5" xfId="1" applyFont="1" applyFill="1" applyBorder="1" applyAlignment="1">
      <alignment wrapText="1"/>
    </xf>
    <xf numFmtId="44" fontId="23" fillId="0" borderId="0" xfId="1" applyFont="1" applyFill="1" applyBorder="1" applyAlignment="1">
      <alignment wrapText="1"/>
    </xf>
    <xf numFmtId="44" fontId="7" fillId="0" borderId="0" xfId="1" applyFont="1" applyFill="1" applyBorder="1" applyAlignment="1">
      <alignment wrapText="1"/>
    </xf>
    <xf numFmtId="3" fontId="10" fillId="14" borderId="5" xfId="0" applyNumberFormat="1" applyFont="1" applyFill="1" applyBorder="1" applyAlignment="1">
      <alignment horizontal="left" wrapText="1"/>
    </xf>
    <xf numFmtId="3" fontId="10" fillId="12" borderId="5" xfId="0" applyNumberFormat="1" applyFont="1" applyFill="1" applyBorder="1" applyAlignment="1">
      <alignment horizontal="left" wrapText="1"/>
    </xf>
    <xf numFmtId="165" fontId="11" fillId="12" borderId="5" xfId="0" applyNumberFormat="1" applyFont="1" applyFill="1" applyBorder="1" applyAlignment="1">
      <alignment wrapText="1"/>
    </xf>
    <xf numFmtId="165" fontId="11" fillId="0" borderId="5" xfId="0" applyNumberFormat="1" applyFont="1" applyBorder="1" applyAlignment="1">
      <alignment wrapText="1"/>
    </xf>
    <xf numFmtId="165" fontId="11" fillId="18" borderId="5" xfId="0" applyNumberFormat="1" applyFont="1" applyFill="1" applyBorder="1" applyAlignment="1">
      <alignment wrapText="1"/>
    </xf>
    <xf numFmtId="165" fontId="11" fillId="18" borderId="0" xfId="0" applyNumberFormat="1" applyFont="1" applyFill="1" applyAlignment="1">
      <alignment wrapText="1"/>
    </xf>
    <xf numFmtId="14" fontId="21" fillId="0" borderId="24" xfId="0" applyNumberFormat="1" applyFont="1" applyBorder="1" applyAlignment="1">
      <alignment horizontal="left" wrapText="1"/>
    </xf>
    <xf numFmtId="0" fontId="21" fillId="0" borderId="24" xfId="0" applyFont="1" applyBorder="1" applyAlignment="1">
      <alignment horizontal="left" wrapText="1"/>
    </xf>
    <xf numFmtId="44" fontId="3" fillId="0" borderId="24" xfId="1" applyFont="1" applyBorder="1" applyAlignment="1">
      <alignment wrapText="1"/>
    </xf>
    <xf numFmtId="164" fontId="10" fillId="0" borderId="5" xfId="1" applyNumberFormat="1" applyFont="1" applyFill="1" applyBorder="1" applyAlignment="1">
      <alignment wrapText="1"/>
    </xf>
    <xf numFmtId="164" fontId="23" fillId="0" borderId="0" xfId="1" applyNumberFormat="1" applyFont="1" applyFill="1" applyBorder="1" applyAlignment="1">
      <alignment wrapText="1"/>
    </xf>
    <xf numFmtId="164" fontId="7" fillId="0" borderId="0" xfId="1" applyNumberFormat="1" applyFont="1" applyFill="1" applyBorder="1" applyAlignment="1">
      <alignment wrapText="1"/>
    </xf>
    <xf numFmtId="165" fontId="11" fillId="11" borderId="5" xfId="0" applyNumberFormat="1" applyFont="1" applyFill="1" applyBorder="1" applyAlignment="1">
      <alignment wrapText="1"/>
    </xf>
    <xf numFmtId="44" fontId="10" fillId="11" borderId="5" xfId="1" applyFont="1" applyFill="1" applyBorder="1" applyAlignment="1">
      <alignment wrapText="1"/>
    </xf>
    <xf numFmtId="44" fontId="23" fillId="11" borderId="0" xfId="1" applyFont="1" applyFill="1" applyBorder="1" applyAlignment="1">
      <alignment wrapText="1"/>
    </xf>
    <xf numFmtId="165" fontId="24" fillId="0" borderId="5" xfId="0" applyNumberFormat="1" applyFont="1" applyBorder="1" applyAlignment="1">
      <alignment wrapText="1"/>
    </xf>
    <xf numFmtId="44" fontId="21" fillId="0" borderId="5" xfId="1" applyFont="1" applyBorder="1" applyAlignment="1">
      <alignment wrapText="1"/>
    </xf>
    <xf numFmtId="164" fontId="21" fillId="14" borderId="5" xfId="1" applyNumberFormat="1" applyFont="1" applyFill="1" applyBorder="1" applyAlignment="1">
      <alignment wrapText="1"/>
    </xf>
    <xf numFmtId="164" fontId="23" fillId="0" borderId="0" xfId="1" applyNumberFormat="1" applyFont="1" applyAlignment="1">
      <alignment wrapText="1"/>
    </xf>
    <xf numFmtId="0" fontId="8" fillId="0" borderId="5" xfId="0" applyFont="1" applyBorder="1" applyAlignment="1">
      <alignment horizontal="left" wrapText="1"/>
    </xf>
    <xf numFmtId="165" fontId="11" fillId="21" borderId="22" xfId="0" applyNumberFormat="1" applyFont="1" applyFill="1" applyBorder="1" applyAlignment="1">
      <alignment wrapText="1"/>
    </xf>
    <xf numFmtId="164" fontId="3" fillId="0" borderId="24" xfId="1" applyNumberFormat="1" applyFont="1" applyBorder="1" applyAlignment="1">
      <alignment wrapText="1"/>
    </xf>
    <xf numFmtId="44" fontId="10" fillId="0" borderId="22" xfId="1" applyFont="1" applyBorder="1" applyAlignment="1">
      <alignment wrapText="1"/>
    </xf>
    <xf numFmtId="0" fontId="21" fillId="11" borderId="5" xfId="0" applyFont="1" applyFill="1" applyBorder="1" applyAlignment="1">
      <alignment wrapText="1"/>
    </xf>
    <xf numFmtId="0" fontId="10" fillId="11" borderId="5" xfId="0" applyFont="1" applyFill="1" applyBorder="1" applyAlignment="1">
      <alignment horizontal="left" wrapText="1"/>
    </xf>
    <xf numFmtId="14" fontId="21" fillId="23" borderId="5" xfId="0" applyNumberFormat="1" applyFont="1" applyFill="1" applyBorder="1" applyAlignment="1">
      <alignment horizontal="left" wrapText="1"/>
    </xf>
    <xf numFmtId="14" fontId="21" fillId="23" borderId="22" xfId="0" applyNumberFormat="1" applyFont="1" applyFill="1" applyBorder="1" applyAlignment="1">
      <alignment horizontal="left" wrapText="1"/>
    </xf>
    <xf numFmtId="165" fontId="11" fillId="18" borderId="22" xfId="0" applyNumberFormat="1" applyFont="1" applyFill="1" applyBorder="1" applyAlignment="1">
      <alignment wrapText="1"/>
    </xf>
    <xf numFmtId="44" fontId="4" fillId="0" borderId="22" xfId="1" applyFont="1" applyFill="1" applyBorder="1" applyAlignment="1">
      <alignment wrapText="1"/>
    </xf>
    <xf numFmtId="164" fontId="10" fillId="0" borderId="22" xfId="1" applyNumberFormat="1" applyFont="1" applyFill="1" applyBorder="1" applyAlignment="1">
      <alignment wrapText="1"/>
    </xf>
    <xf numFmtId="44" fontId="10" fillId="0" borderId="22" xfId="1" applyFont="1" applyFill="1" applyBorder="1" applyAlignment="1">
      <alignment wrapText="1"/>
    </xf>
    <xf numFmtId="14" fontId="10" fillId="23" borderId="5" xfId="0" applyNumberFormat="1" applyFont="1" applyFill="1" applyBorder="1" applyAlignment="1">
      <alignment horizontal="left" wrapText="1"/>
    </xf>
    <xf numFmtId="44" fontId="10" fillId="12" borderId="0" xfId="1" applyFont="1" applyFill="1" applyBorder="1" applyAlignment="1">
      <alignment wrapText="1"/>
    </xf>
    <xf numFmtId="165" fontId="11" fillId="11" borderId="0" xfId="0" applyNumberFormat="1" applyFont="1" applyFill="1" applyAlignment="1">
      <alignment wrapText="1"/>
    </xf>
    <xf numFmtId="14" fontId="21" fillId="24" borderId="5" xfId="0" applyNumberFormat="1" applyFont="1" applyFill="1" applyBorder="1" applyAlignment="1">
      <alignment horizontal="left" wrapText="1"/>
    </xf>
    <xf numFmtId="0" fontId="21" fillId="24" borderId="5" xfId="0" applyFont="1" applyFill="1" applyBorder="1" applyAlignment="1">
      <alignment horizontal="left" wrapText="1"/>
    </xf>
    <xf numFmtId="165" fontId="11" fillId="24" borderId="5" xfId="0" applyNumberFormat="1" applyFont="1" applyFill="1" applyBorder="1" applyAlignment="1">
      <alignment wrapText="1"/>
    </xf>
    <xf numFmtId="44" fontId="3" fillId="24" borderId="5" xfId="1" applyFont="1" applyFill="1" applyBorder="1" applyAlignment="1">
      <alignment wrapText="1"/>
    </xf>
    <xf numFmtId="44" fontId="4" fillId="24" borderId="5" xfId="1" applyFont="1" applyFill="1" applyBorder="1" applyAlignment="1">
      <alignment wrapText="1"/>
    </xf>
    <xf numFmtId="164" fontId="10" fillId="24" borderId="5" xfId="1" applyNumberFormat="1" applyFont="1" applyFill="1" applyBorder="1" applyAlignment="1">
      <alignment wrapText="1"/>
    </xf>
    <xf numFmtId="164" fontId="23" fillId="24" borderId="0" xfId="1" applyNumberFormat="1" applyFont="1" applyFill="1" applyBorder="1" applyAlignment="1">
      <alignment wrapText="1"/>
    </xf>
    <xf numFmtId="164" fontId="7" fillId="24" borderId="0" xfId="1" applyNumberFormat="1" applyFont="1" applyFill="1" applyBorder="1" applyAlignment="1">
      <alignment wrapText="1"/>
    </xf>
    <xf numFmtId="1" fontId="21" fillId="0" borderId="5" xfId="0" applyNumberFormat="1" applyFont="1" applyBorder="1" applyAlignment="1">
      <alignment horizontal="left" wrapText="1"/>
    </xf>
    <xf numFmtId="1" fontId="21" fillId="14" borderId="5" xfId="0" applyNumberFormat="1" applyFont="1" applyFill="1" applyBorder="1" applyAlignment="1">
      <alignment horizontal="left" wrapText="1"/>
    </xf>
    <xf numFmtId="1" fontId="21" fillId="24" borderId="5" xfId="0" applyNumberFormat="1" applyFont="1" applyFill="1" applyBorder="1" applyAlignment="1">
      <alignment horizontal="left" wrapText="1"/>
    </xf>
    <xf numFmtId="44" fontId="10" fillId="24" borderId="5" xfId="1" applyFont="1" applyFill="1" applyBorder="1" applyAlignment="1">
      <alignment wrapText="1"/>
    </xf>
    <xf numFmtId="44" fontId="23" fillId="24" borderId="0" xfId="1" applyFont="1" applyFill="1" applyBorder="1" applyAlignment="1">
      <alignment wrapText="1"/>
    </xf>
    <xf numFmtId="44" fontId="7" fillId="24" borderId="0" xfId="1" applyFont="1" applyFill="1" applyBorder="1" applyAlignment="1">
      <alignment wrapText="1"/>
    </xf>
    <xf numFmtId="0" fontId="21" fillId="24" borderId="0" xfId="0" applyFont="1" applyFill="1" applyAlignment="1">
      <alignment wrapText="1"/>
    </xf>
    <xf numFmtId="1" fontId="10" fillId="14" borderId="5" xfId="0" applyNumberFormat="1" applyFont="1" applyFill="1" applyBorder="1" applyAlignment="1">
      <alignment horizontal="left" wrapText="1"/>
    </xf>
    <xf numFmtId="1" fontId="21" fillId="14" borderId="22" xfId="0" applyNumberFormat="1" applyFont="1" applyFill="1" applyBorder="1" applyAlignment="1">
      <alignment horizontal="left" wrapText="1"/>
    </xf>
    <xf numFmtId="165" fontId="11" fillId="14" borderId="22" xfId="0" applyNumberFormat="1" applyFont="1" applyFill="1" applyBorder="1" applyAlignment="1">
      <alignment wrapText="1"/>
    </xf>
    <xf numFmtId="164" fontId="10" fillId="14" borderId="22" xfId="1" applyNumberFormat="1" applyFont="1" applyFill="1" applyBorder="1" applyAlignment="1">
      <alignment wrapText="1"/>
    </xf>
    <xf numFmtId="14" fontId="21" fillId="21" borderId="22" xfId="0" applyNumberFormat="1" applyFont="1" applyFill="1" applyBorder="1" applyAlignment="1">
      <alignment horizontal="left" wrapText="1"/>
    </xf>
    <xf numFmtId="1" fontId="21" fillId="0" borderId="22" xfId="0" applyNumberFormat="1" applyFont="1" applyBorder="1" applyAlignment="1">
      <alignment horizontal="left" wrapText="1"/>
    </xf>
    <xf numFmtId="44" fontId="10" fillId="14" borderId="22" xfId="1" applyFont="1" applyFill="1" applyBorder="1" applyAlignment="1">
      <alignment wrapText="1"/>
    </xf>
    <xf numFmtId="164" fontId="10" fillId="21" borderId="22" xfId="1" applyNumberFormat="1" applyFont="1" applyFill="1" applyBorder="1" applyAlignment="1">
      <alignment wrapText="1"/>
    </xf>
    <xf numFmtId="44" fontId="21" fillId="14" borderId="22" xfId="1" applyFont="1" applyFill="1" applyBorder="1" applyAlignment="1">
      <alignment wrapText="1"/>
    </xf>
    <xf numFmtId="164" fontId="21" fillId="14" borderId="22" xfId="1" applyNumberFormat="1" applyFont="1" applyFill="1" applyBorder="1" applyAlignment="1">
      <alignment wrapText="1"/>
    </xf>
    <xf numFmtId="1" fontId="21" fillId="11" borderId="5" xfId="0" applyNumberFormat="1" applyFont="1" applyFill="1" applyBorder="1" applyAlignment="1">
      <alignment horizontal="left" wrapText="1"/>
    </xf>
    <xf numFmtId="44" fontId="10" fillId="11" borderId="22" xfId="1" applyFont="1" applyFill="1" applyBorder="1" applyAlignment="1">
      <alignment wrapText="1"/>
    </xf>
    <xf numFmtId="44" fontId="3" fillId="24" borderId="0" xfId="1" applyFont="1" applyFill="1" applyBorder="1" applyAlignment="1">
      <alignment wrapText="1"/>
    </xf>
    <xf numFmtId="0" fontId="21" fillId="21" borderId="5" xfId="0" applyFont="1" applyFill="1" applyBorder="1" applyAlignment="1">
      <alignment wrapText="1"/>
    </xf>
    <xf numFmtId="164" fontId="10" fillId="11" borderId="5" xfId="1" applyNumberFormat="1" applyFont="1" applyFill="1" applyBorder="1" applyAlignment="1">
      <alignment wrapText="1"/>
    </xf>
    <xf numFmtId="164" fontId="23" fillId="11" borderId="0" xfId="1" applyNumberFormat="1" applyFont="1" applyFill="1" applyBorder="1" applyAlignment="1">
      <alignment wrapText="1"/>
    </xf>
    <xf numFmtId="164" fontId="7" fillId="11" borderId="0" xfId="1" applyNumberFormat="1" applyFont="1" applyFill="1" applyBorder="1" applyAlignment="1">
      <alignment wrapText="1"/>
    </xf>
    <xf numFmtId="14" fontId="21" fillId="21" borderId="0" xfId="0" applyNumberFormat="1" applyFont="1" applyFill="1" applyAlignment="1">
      <alignment horizontal="left" wrapText="1"/>
    </xf>
    <xf numFmtId="14" fontId="21" fillId="21" borderId="24" xfId="0" applyNumberFormat="1" applyFont="1" applyFill="1" applyBorder="1" applyAlignment="1">
      <alignment horizontal="left" wrapText="1"/>
    </xf>
    <xf numFmtId="0" fontId="10" fillId="21" borderId="24" xfId="0" applyFont="1" applyFill="1" applyBorder="1" applyAlignment="1">
      <alignment horizontal="left" wrapText="1"/>
    </xf>
    <xf numFmtId="44" fontId="10" fillId="21" borderId="24" xfId="1" applyFont="1" applyFill="1" applyBorder="1" applyAlignment="1">
      <alignment wrapText="1"/>
    </xf>
    <xf numFmtId="1" fontId="21" fillId="21" borderId="5" xfId="0" applyNumberFormat="1" applyFont="1" applyFill="1" applyBorder="1" applyAlignment="1">
      <alignment horizontal="left" wrapText="1"/>
    </xf>
    <xf numFmtId="0" fontId="21" fillId="18" borderId="0" xfId="0" applyFont="1" applyFill="1" applyAlignment="1">
      <alignment wrapText="1"/>
    </xf>
    <xf numFmtId="14" fontId="10" fillId="18" borderId="5" xfId="0" applyNumberFormat="1" applyFont="1" applyFill="1" applyBorder="1" applyAlignment="1">
      <alignment horizontal="left" wrapText="1"/>
    </xf>
    <xf numFmtId="14" fontId="21" fillId="17" borderId="5" xfId="0" applyNumberFormat="1" applyFont="1" applyFill="1" applyBorder="1" applyAlignment="1">
      <alignment horizontal="left" wrapText="1"/>
    </xf>
    <xf numFmtId="0" fontId="21" fillId="0" borderId="5" xfId="0" applyFont="1" applyBorder="1" applyAlignment="1">
      <alignment horizontal="left" vertical="center" wrapText="1"/>
    </xf>
    <xf numFmtId="44" fontId="23" fillId="20" borderId="0" xfId="1" applyFont="1" applyFill="1" applyBorder="1" applyAlignment="1">
      <alignment wrapText="1"/>
    </xf>
    <xf numFmtId="0" fontId="21" fillId="20" borderId="0" xfId="0" applyFont="1" applyFill="1" applyAlignment="1">
      <alignment wrapText="1"/>
    </xf>
    <xf numFmtId="0" fontId="21" fillId="24" borderId="5" xfId="0" applyFont="1" applyFill="1" applyBorder="1" applyAlignment="1">
      <alignment wrapText="1"/>
    </xf>
    <xf numFmtId="165" fontId="22" fillId="24" borderId="5" xfId="0" applyNumberFormat="1" applyFont="1" applyFill="1" applyBorder="1" applyAlignment="1">
      <alignment wrapText="1"/>
    </xf>
    <xf numFmtId="1" fontId="21" fillId="0" borderId="24" xfId="0" applyNumberFormat="1" applyFont="1" applyBorder="1" applyAlignment="1">
      <alignment horizontal="left" wrapText="1"/>
    </xf>
    <xf numFmtId="165" fontId="11" fillId="18" borderId="24" xfId="0" applyNumberFormat="1" applyFont="1" applyFill="1" applyBorder="1" applyAlignment="1">
      <alignment wrapText="1"/>
    </xf>
    <xf numFmtId="44" fontId="4" fillId="0" borderId="24" xfId="1" applyFont="1" applyFill="1" applyBorder="1" applyAlignment="1">
      <alignment wrapText="1"/>
    </xf>
    <xf numFmtId="44" fontId="10" fillId="14" borderId="24" xfId="1" applyFont="1" applyFill="1" applyBorder="1" applyAlignment="1">
      <alignment wrapText="1"/>
    </xf>
    <xf numFmtId="0" fontId="21" fillId="23" borderId="5" xfId="0" applyFont="1" applyFill="1" applyBorder="1" applyAlignment="1">
      <alignment horizontal="left" wrapText="1"/>
    </xf>
    <xf numFmtId="1" fontId="21" fillId="23" borderId="5" xfId="0" applyNumberFormat="1" applyFont="1" applyFill="1" applyBorder="1" applyAlignment="1">
      <alignment horizontal="left" wrapText="1"/>
    </xf>
    <xf numFmtId="165" fontId="11" fillId="23" borderId="5" xfId="0" applyNumberFormat="1" applyFont="1" applyFill="1" applyBorder="1" applyAlignment="1">
      <alignment wrapText="1"/>
    </xf>
    <xf numFmtId="44" fontId="4" fillId="23" borderId="5" xfId="1" applyFont="1" applyFill="1" applyBorder="1" applyAlignment="1">
      <alignment wrapText="1"/>
    </xf>
    <xf numFmtId="44" fontId="10" fillId="23" borderId="5" xfId="1" applyFont="1" applyFill="1" applyBorder="1" applyAlignment="1">
      <alignment wrapText="1"/>
    </xf>
    <xf numFmtId="44" fontId="23" fillId="23" borderId="0" xfId="1" applyFont="1" applyFill="1" applyBorder="1" applyAlignment="1">
      <alignment wrapText="1"/>
    </xf>
    <xf numFmtId="44" fontId="7" fillId="23" borderId="0" xfId="1" applyFont="1" applyFill="1" applyBorder="1" applyAlignment="1">
      <alignment wrapText="1"/>
    </xf>
    <xf numFmtId="44" fontId="3" fillId="24" borderId="22" xfId="1" applyFont="1" applyFill="1" applyBorder="1" applyAlignment="1">
      <alignment wrapText="1"/>
    </xf>
    <xf numFmtId="165" fontId="11" fillId="20" borderId="5" xfId="0" applyNumberFormat="1" applyFont="1" applyFill="1" applyBorder="1" applyAlignment="1">
      <alignment wrapText="1"/>
    </xf>
    <xf numFmtId="44" fontId="10" fillId="20" borderId="5" xfId="1" applyFont="1" applyFill="1" applyBorder="1" applyAlignment="1">
      <alignment wrapText="1"/>
    </xf>
    <xf numFmtId="14" fontId="21" fillId="8" borderId="5" xfId="0" applyNumberFormat="1" applyFont="1" applyFill="1" applyBorder="1" applyAlignment="1">
      <alignment horizontal="left" wrapText="1"/>
    </xf>
    <xf numFmtId="0" fontId="21" fillId="8" borderId="5" xfId="0" applyFont="1" applyFill="1" applyBorder="1" applyAlignment="1">
      <alignment horizontal="left" wrapText="1"/>
    </xf>
    <xf numFmtId="165" fontId="11" fillId="8" borderId="5" xfId="0" applyNumberFormat="1" applyFont="1" applyFill="1" applyBorder="1" applyAlignment="1">
      <alignment wrapText="1"/>
    </xf>
    <xf numFmtId="44" fontId="4" fillId="8" borderId="5" xfId="1" applyFont="1" applyFill="1" applyBorder="1" applyAlignment="1">
      <alignment wrapText="1"/>
    </xf>
    <xf numFmtId="44" fontId="10" fillId="8" borderId="5" xfId="1" applyFont="1" applyFill="1" applyBorder="1" applyAlignment="1">
      <alignment wrapText="1"/>
    </xf>
    <xf numFmtId="44" fontId="7" fillId="8" borderId="0" xfId="1" applyFont="1" applyFill="1" applyBorder="1" applyAlignment="1">
      <alignment wrapText="1"/>
    </xf>
    <xf numFmtId="44" fontId="23" fillId="8" borderId="0" xfId="1" applyFont="1" applyFill="1" applyBorder="1" applyAlignment="1">
      <alignment wrapText="1"/>
    </xf>
    <xf numFmtId="14" fontId="21" fillId="25" borderId="5" xfId="0" applyNumberFormat="1" applyFont="1" applyFill="1" applyBorder="1" applyAlignment="1">
      <alignment horizontal="left" wrapText="1"/>
    </xf>
    <xf numFmtId="0" fontId="21" fillId="25" borderId="5" xfId="0" applyFont="1" applyFill="1" applyBorder="1" applyAlignment="1">
      <alignment horizontal="left" wrapText="1"/>
    </xf>
    <xf numFmtId="165" fontId="11" fillId="9" borderId="5" xfId="0" applyNumberFormat="1" applyFont="1" applyFill="1" applyBorder="1" applyAlignment="1">
      <alignment wrapText="1"/>
    </xf>
    <xf numFmtId="44" fontId="10" fillId="9" borderId="5" xfId="1" applyFont="1" applyFill="1" applyBorder="1" applyAlignment="1">
      <alignment wrapText="1"/>
    </xf>
    <xf numFmtId="44" fontId="23" fillId="9" borderId="0" xfId="1" applyFont="1" applyFill="1" applyBorder="1" applyAlignment="1">
      <alignment wrapText="1"/>
    </xf>
    <xf numFmtId="14" fontId="21" fillId="26" borderId="1" xfId="0" applyNumberFormat="1" applyFont="1" applyFill="1" applyBorder="1" applyAlignment="1">
      <alignment horizontal="left" wrapText="1"/>
    </xf>
    <xf numFmtId="0" fontId="21" fillId="26" borderId="1" xfId="0" applyFont="1" applyFill="1" applyBorder="1" applyAlignment="1">
      <alignment horizontal="left" wrapText="1"/>
    </xf>
    <xf numFmtId="165" fontId="11" fillId="26" borderId="1" xfId="0" applyNumberFormat="1" applyFont="1" applyFill="1" applyBorder="1" applyAlignment="1">
      <alignment wrapText="1"/>
    </xf>
    <xf numFmtId="44" fontId="3" fillId="0" borderId="1" xfId="1" applyFont="1" applyFill="1" applyBorder="1" applyAlignment="1">
      <alignment wrapText="1"/>
    </xf>
    <xf numFmtId="44" fontId="4" fillId="26" borderId="1" xfId="1" applyFont="1" applyFill="1" applyBorder="1" applyAlignment="1">
      <alignment wrapText="1"/>
    </xf>
    <xf numFmtId="44" fontId="10" fillId="26" borderId="1" xfId="1" applyFont="1" applyFill="1" applyBorder="1" applyAlignment="1">
      <alignment wrapText="1"/>
    </xf>
    <xf numFmtId="44" fontId="23" fillId="26" borderId="0" xfId="1" applyFont="1" applyFill="1" applyBorder="1" applyAlignment="1">
      <alignment wrapText="1"/>
    </xf>
    <xf numFmtId="44" fontId="7" fillId="26" borderId="0" xfId="1" applyFont="1" applyFill="1" applyBorder="1" applyAlignment="1">
      <alignment wrapText="1"/>
    </xf>
    <xf numFmtId="14" fontId="21" fillId="11" borderId="14" xfId="0" applyNumberFormat="1" applyFont="1" applyFill="1" applyBorder="1" applyAlignment="1">
      <alignment horizontal="left" wrapText="1"/>
    </xf>
    <xf numFmtId="0" fontId="21" fillId="11" borderId="30" xfId="0" applyFont="1" applyFill="1" applyBorder="1" applyAlignment="1">
      <alignment horizontal="left" wrapText="1"/>
    </xf>
    <xf numFmtId="14" fontId="21" fillId="11" borderId="30" xfId="0" applyNumberFormat="1" applyFont="1" applyFill="1" applyBorder="1" applyAlignment="1">
      <alignment horizontal="left" wrapText="1"/>
    </xf>
    <xf numFmtId="1" fontId="21" fillId="11" borderId="30" xfId="0" applyNumberFormat="1" applyFont="1" applyFill="1" applyBorder="1" applyAlignment="1">
      <alignment horizontal="left" wrapText="1"/>
    </xf>
    <xf numFmtId="165" fontId="11" fillId="11" borderId="30" xfId="0" applyNumberFormat="1" applyFont="1" applyFill="1" applyBorder="1" applyAlignment="1">
      <alignment wrapText="1"/>
    </xf>
    <xf numFmtId="44" fontId="3" fillId="0" borderId="30" xfId="1" applyFont="1" applyFill="1" applyBorder="1" applyAlignment="1">
      <alignment wrapText="1"/>
    </xf>
    <xf numFmtId="44" fontId="4" fillId="11" borderId="30" xfId="1" applyFont="1" applyFill="1" applyBorder="1" applyAlignment="1">
      <alignment wrapText="1"/>
    </xf>
    <xf numFmtId="164" fontId="10" fillId="11" borderId="31" xfId="1" applyNumberFormat="1" applyFont="1" applyFill="1" applyBorder="1" applyAlignment="1">
      <alignment wrapText="1"/>
    </xf>
    <xf numFmtId="14" fontId="21" fillId="21" borderId="15" xfId="0" applyNumberFormat="1" applyFont="1" applyFill="1" applyBorder="1" applyAlignment="1">
      <alignment horizontal="left" wrapText="1"/>
    </xf>
    <xf numFmtId="0" fontId="21" fillId="0" borderId="18" xfId="0" applyFont="1" applyBorder="1" applyAlignment="1">
      <alignment horizontal="left" wrapText="1"/>
    </xf>
    <xf numFmtId="14" fontId="21" fillId="0" borderId="18" xfId="0" applyNumberFormat="1" applyFont="1" applyBorder="1" applyAlignment="1">
      <alignment horizontal="left" wrapText="1"/>
    </xf>
    <xf numFmtId="1" fontId="21" fillId="0" borderId="18" xfId="0" applyNumberFormat="1" applyFont="1" applyBorder="1" applyAlignment="1">
      <alignment horizontal="left" wrapText="1"/>
    </xf>
    <xf numFmtId="165" fontId="11" fillId="18" borderId="18" xfId="0" applyNumberFormat="1" applyFont="1" applyFill="1" applyBorder="1" applyAlignment="1">
      <alignment wrapText="1"/>
    </xf>
    <xf numFmtId="44" fontId="3" fillId="0" borderId="18" xfId="1" applyFont="1" applyFill="1" applyBorder="1" applyAlignment="1">
      <alignment wrapText="1"/>
    </xf>
    <xf numFmtId="44" fontId="4" fillId="0" borderId="18" xfId="1" applyFont="1" applyFill="1" applyBorder="1" applyAlignment="1">
      <alignment wrapText="1"/>
    </xf>
    <xf numFmtId="164" fontId="10" fillId="21" borderId="32" xfId="1" applyNumberFormat="1" applyFont="1" applyFill="1" applyBorder="1" applyAlignment="1">
      <alignment wrapText="1"/>
    </xf>
    <xf numFmtId="14" fontId="21" fillId="0" borderId="6" xfId="0" applyNumberFormat="1" applyFont="1" applyBorder="1" applyAlignment="1">
      <alignment horizontal="left" wrapText="1"/>
    </xf>
    <xf numFmtId="0" fontId="21" fillId="0" borderId="6" xfId="0" applyFont="1" applyBorder="1" applyAlignment="1">
      <alignment horizontal="left" wrapText="1"/>
    </xf>
    <xf numFmtId="165" fontId="11" fillId="18" borderId="6" xfId="0" applyNumberFormat="1" applyFont="1" applyFill="1" applyBorder="1" applyAlignment="1">
      <alignment wrapText="1"/>
    </xf>
    <xf numFmtId="44" fontId="4" fillId="0" borderId="6" xfId="1" applyFont="1" applyFill="1" applyBorder="1" applyAlignment="1">
      <alignment wrapText="1"/>
    </xf>
    <xf numFmtId="44" fontId="10" fillId="21" borderId="6" xfId="1" applyFont="1" applyFill="1" applyBorder="1" applyAlignment="1">
      <alignment wrapText="1"/>
    </xf>
    <xf numFmtId="1" fontId="21" fillId="8" borderId="5" xfId="0" applyNumberFormat="1" applyFont="1" applyFill="1" applyBorder="1" applyAlignment="1">
      <alignment horizontal="left" wrapText="1"/>
    </xf>
    <xf numFmtId="44" fontId="10" fillId="0" borderId="24" xfId="1" applyFont="1" applyBorder="1" applyAlignment="1">
      <alignment wrapText="1"/>
    </xf>
    <xf numFmtId="14" fontId="21" fillId="27" borderId="5" xfId="0" applyNumberFormat="1" applyFont="1" applyFill="1" applyBorder="1" applyAlignment="1">
      <alignment horizontal="left" wrapText="1"/>
    </xf>
    <xf numFmtId="0" fontId="21" fillId="27" borderId="5" xfId="0" applyFont="1" applyFill="1" applyBorder="1" applyAlignment="1">
      <alignment horizontal="left" wrapText="1"/>
    </xf>
    <xf numFmtId="1" fontId="21" fillId="27" borderId="5" xfId="0" applyNumberFormat="1" applyFont="1" applyFill="1" applyBorder="1" applyAlignment="1">
      <alignment horizontal="left" wrapText="1"/>
    </xf>
    <xf numFmtId="165" fontId="11" fillId="27" borderId="5" xfId="0" applyNumberFormat="1" applyFont="1" applyFill="1" applyBorder="1" applyAlignment="1">
      <alignment wrapText="1"/>
    </xf>
    <xf numFmtId="44" fontId="4" fillId="27" borderId="5" xfId="1" applyFont="1" applyFill="1" applyBorder="1" applyAlignment="1">
      <alignment wrapText="1"/>
    </xf>
    <xf numFmtId="44" fontId="10" fillId="27" borderId="5" xfId="1" applyFont="1" applyFill="1" applyBorder="1" applyAlignment="1">
      <alignment wrapText="1"/>
    </xf>
    <xf numFmtId="44" fontId="7" fillId="27" borderId="0" xfId="1" applyFont="1" applyFill="1" applyBorder="1" applyAlignment="1">
      <alignment wrapText="1"/>
    </xf>
    <xf numFmtId="165" fontId="22" fillId="18" borderId="5" xfId="0" applyNumberFormat="1" applyFont="1" applyFill="1" applyBorder="1" applyAlignment="1">
      <alignment wrapText="1"/>
    </xf>
    <xf numFmtId="44" fontId="10" fillId="18" borderId="5" xfId="1" applyFont="1" applyFill="1" applyBorder="1" applyAlignment="1">
      <alignment wrapText="1"/>
    </xf>
    <xf numFmtId="14" fontId="21" fillId="26" borderId="5" xfId="0" applyNumberFormat="1" applyFont="1" applyFill="1" applyBorder="1" applyAlignment="1">
      <alignment horizontal="left" wrapText="1"/>
    </xf>
    <xf numFmtId="0" fontId="21" fillId="26" borderId="5" xfId="0" applyFont="1" applyFill="1" applyBorder="1" applyAlignment="1">
      <alignment horizontal="left" wrapText="1"/>
    </xf>
    <xf numFmtId="165" fontId="11" fillId="26" borderId="5" xfId="0" applyNumberFormat="1" applyFont="1" applyFill="1" applyBorder="1" applyAlignment="1">
      <alignment wrapText="1"/>
    </xf>
    <xf numFmtId="44" fontId="4" fillId="26" borderId="5" xfId="1" applyFont="1" applyFill="1" applyBorder="1" applyAlignment="1">
      <alignment wrapText="1"/>
    </xf>
    <xf numFmtId="44" fontId="10" fillId="26" borderId="5" xfId="1" applyFont="1" applyFill="1" applyBorder="1" applyAlignment="1">
      <alignment wrapText="1"/>
    </xf>
    <xf numFmtId="14" fontId="21" fillId="0" borderId="15" xfId="0" applyNumberFormat="1" applyFont="1" applyBorder="1" applyAlignment="1">
      <alignment horizontal="left" wrapText="1"/>
    </xf>
    <xf numFmtId="0" fontId="21" fillId="0" borderId="18" xfId="0" applyFont="1" applyBorder="1" applyAlignment="1">
      <alignment wrapText="1"/>
    </xf>
    <xf numFmtId="165" fontId="22" fillId="0" borderId="18" xfId="0" applyNumberFormat="1" applyFont="1" applyBorder="1" applyAlignment="1">
      <alignment wrapText="1"/>
    </xf>
    <xf numFmtId="44" fontId="4" fillId="0" borderId="18" xfId="1" applyFont="1" applyBorder="1" applyAlignment="1">
      <alignment wrapText="1"/>
    </xf>
    <xf numFmtId="44" fontId="10" fillId="0" borderId="32" xfId="1" applyFont="1" applyFill="1" applyBorder="1" applyAlignment="1">
      <alignment wrapText="1"/>
    </xf>
    <xf numFmtId="44" fontId="10" fillId="8" borderId="22" xfId="1" applyFont="1" applyFill="1" applyBorder="1" applyAlignment="1">
      <alignment wrapText="1"/>
    </xf>
    <xf numFmtId="44" fontId="23" fillId="18" borderId="0" xfId="1" applyFont="1" applyFill="1" applyBorder="1" applyAlignment="1">
      <alignment wrapText="1"/>
    </xf>
    <xf numFmtId="44" fontId="10" fillId="0" borderId="24" xfId="1" applyFont="1" applyFill="1" applyBorder="1" applyAlignment="1">
      <alignment wrapText="1"/>
    </xf>
    <xf numFmtId="44" fontId="10" fillId="11" borderId="24" xfId="1" applyFont="1" applyFill="1" applyBorder="1" applyAlignment="1">
      <alignment wrapText="1"/>
    </xf>
    <xf numFmtId="44" fontId="10" fillId="24" borderId="24" xfId="1" applyFont="1" applyFill="1" applyBorder="1" applyAlignment="1">
      <alignment wrapText="1"/>
    </xf>
    <xf numFmtId="0" fontId="21" fillId="0" borderId="5" xfId="0" quotePrefix="1" applyFont="1" applyBorder="1" applyAlignment="1">
      <alignment horizontal="left" wrapText="1"/>
    </xf>
    <xf numFmtId="165" fontId="11" fillId="18" borderId="1" xfId="0" applyNumberFormat="1" applyFont="1" applyFill="1" applyBorder="1" applyAlignment="1">
      <alignment wrapText="1"/>
    </xf>
    <xf numFmtId="44" fontId="4" fillId="0" borderId="1" xfId="1" applyFont="1" applyFill="1" applyBorder="1" applyAlignment="1">
      <alignment wrapText="1"/>
    </xf>
    <xf numFmtId="44" fontId="10" fillId="21" borderId="1" xfId="1" applyFont="1" applyFill="1" applyBorder="1" applyAlignment="1">
      <alignment wrapText="1"/>
    </xf>
    <xf numFmtId="44" fontId="10" fillId="8" borderId="24" xfId="1" applyFont="1" applyFill="1" applyBorder="1" applyAlignment="1">
      <alignment wrapText="1"/>
    </xf>
    <xf numFmtId="0" fontId="21" fillId="0" borderId="23" xfId="0" applyFont="1" applyBorder="1" applyAlignment="1">
      <alignment horizontal="left" wrapText="1"/>
    </xf>
    <xf numFmtId="14" fontId="21" fillId="0" borderId="33" xfId="0" applyNumberFormat="1" applyFont="1" applyBorder="1" applyAlignment="1">
      <alignment horizontal="left" wrapText="1"/>
    </xf>
    <xf numFmtId="14" fontId="21" fillId="0" borderId="0" xfId="0" applyNumberFormat="1" applyFont="1" applyAlignment="1">
      <alignment horizontal="left" wrapText="1"/>
    </xf>
    <xf numFmtId="0" fontId="21" fillId="24" borderId="0" xfId="0" applyFont="1" applyFill="1" applyAlignment="1">
      <alignment horizontal="left" wrapText="1"/>
    </xf>
    <xf numFmtId="14" fontId="21" fillId="24" borderId="0" xfId="0" applyNumberFormat="1" applyFont="1" applyFill="1" applyAlignment="1">
      <alignment horizontal="left" wrapText="1"/>
    </xf>
    <xf numFmtId="14" fontId="21" fillId="14" borderId="1" xfId="0" applyNumberFormat="1" applyFont="1" applyFill="1" applyBorder="1" applyAlignment="1">
      <alignment horizontal="left" wrapText="1"/>
    </xf>
    <xf numFmtId="0" fontId="21" fillId="14" borderId="1" xfId="0" applyFont="1" applyFill="1" applyBorder="1" applyAlignment="1">
      <alignment horizontal="left" wrapText="1"/>
    </xf>
    <xf numFmtId="1" fontId="21" fillId="14" borderId="1" xfId="0" applyNumberFormat="1" applyFont="1" applyFill="1" applyBorder="1" applyAlignment="1">
      <alignment horizontal="left" wrapText="1"/>
    </xf>
    <xf numFmtId="44" fontId="4" fillId="14" borderId="1" xfId="1" applyFont="1" applyFill="1" applyBorder="1" applyAlignment="1">
      <alignment wrapText="1"/>
    </xf>
    <xf numFmtId="44" fontId="10" fillId="14" borderId="1" xfId="1" applyFont="1" applyFill="1" applyBorder="1" applyAlignment="1">
      <alignment wrapText="1"/>
    </xf>
    <xf numFmtId="14" fontId="21" fillId="28" borderId="5" xfId="0" applyNumberFormat="1" applyFont="1" applyFill="1" applyBorder="1" applyAlignment="1">
      <alignment horizontal="left" wrapText="1"/>
    </xf>
    <xf numFmtId="0" fontId="21" fillId="28" borderId="5" xfId="0" applyFont="1" applyFill="1" applyBorder="1" applyAlignment="1">
      <alignment horizontal="left" wrapText="1"/>
    </xf>
    <xf numFmtId="1" fontId="21" fillId="28" borderId="5" xfId="0" applyNumberFormat="1" applyFont="1" applyFill="1" applyBorder="1" applyAlignment="1">
      <alignment horizontal="left" wrapText="1"/>
    </xf>
    <xf numFmtId="165" fontId="11" fillId="28" borderId="5" xfId="0" applyNumberFormat="1" applyFont="1" applyFill="1" applyBorder="1" applyAlignment="1">
      <alignment wrapText="1"/>
    </xf>
    <xf numFmtId="44" fontId="4" fillId="28" borderId="5" xfId="1" applyFont="1" applyFill="1" applyBorder="1" applyAlignment="1">
      <alignment wrapText="1"/>
    </xf>
    <xf numFmtId="44" fontId="10" fillId="28" borderId="24" xfId="1" applyFont="1" applyFill="1" applyBorder="1" applyAlignment="1">
      <alignment wrapText="1"/>
    </xf>
    <xf numFmtId="44" fontId="23" fillId="28" borderId="0" xfId="1" applyFont="1" applyFill="1" applyBorder="1" applyAlignment="1">
      <alignment wrapText="1"/>
    </xf>
    <xf numFmtId="44" fontId="7" fillId="28" borderId="0" xfId="1" applyFont="1" applyFill="1" applyBorder="1" applyAlignment="1">
      <alignment wrapText="1"/>
    </xf>
    <xf numFmtId="44" fontId="10" fillId="21" borderId="0" xfId="1" applyFont="1" applyFill="1" applyBorder="1" applyAlignment="1">
      <alignment wrapText="1"/>
    </xf>
    <xf numFmtId="44" fontId="10" fillId="0" borderId="0" xfId="1" applyFont="1" applyBorder="1" applyAlignment="1">
      <alignment wrapText="1"/>
    </xf>
    <xf numFmtId="44" fontId="3" fillId="14" borderId="24" xfId="1" applyFont="1" applyFill="1" applyBorder="1" applyAlignment="1">
      <alignment wrapText="1"/>
    </xf>
    <xf numFmtId="14" fontId="10" fillId="11" borderId="5" xfId="0" applyNumberFormat="1" applyFont="1" applyFill="1" applyBorder="1" applyAlignment="1">
      <alignment horizontal="left" wrapText="1"/>
    </xf>
    <xf numFmtId="49" fontId="21" fillId="0" borderId="5" xfId="0" applyNumberFormat="1" applyFont="1" applyBorder="1" applyAlignment="1">
      <alignment horizontal="left" wrapText="1"/>
    </xf>
    <xf numFmtId="165" fontId="11" fillId="25" borderId="5" xfId="0" applyNumberFormat="1" applyFont="1" applyFill="1" applyBorder="1" applyAlignment="1">
      <alignment wrapText="1"/>
    </xf>
    <xf numFmtId="44" fontId="4" fillId="25" borderId="5" xfId="1" applyFont="1" applyFill="1" applyBorder="1" applyAlignment="1">
      <alignment wrapText="1"/>
    </xf>
    <xf numFmtId="44" fontId="10" fillId="25" borderId="24" xfId="1" applyFont="1" applyFill="1" applyBorder="1" applyAlignment="1">
      <alignment wrapText="1"/>
    </xf>
    <xf numFmtId="44" fontId="23" fillId="25" borderId="0" xfId="1" applyFont="1" applyFill="1" applyBorder="1" applyAlignment="1">
      <alignment wrapText="1"/>
    </xf>
    <xf numFmtId="44" fontId="7" fillId="25" borderId="0" xfId="1" applyFont="1" applyFill="1" applyBorder="1" applyAlignment="1">
      <alignment wrapText="1"/>
    </xf>
    <xf numFmtId="44" fontId="21" fillId="0" borderId="24" xfId="1" applyFont="1" applyBorder="1" applyAlignment="1">
      <alignment wrapText="1"/>
    </xf>
    <xf numFmtId="14" fontId="21" fillId="29" borderId="5" xfId="0" applyNumberFormat="1" applyFont="1" applyFill="1" applyBorder="1" applyAlignment="1">
      <alignment horizontal="left" wrapText="1"/>
    </xf>
    <xf numFmtId="0" fontId="21" fillId="29" borderId="5" xfId="0" applyFont="1" applyFill="1" applyBorder="1" applyAlignment="1">
      <alignment horizontal="left" wrapText="1"/>
    </xf>
    <xf numFmtId="1" fontId="21" fillId="29" borderId="5" xfId="0" applyNumberFormat="1" applyFont="1" applyFill="1" applyBorder="1" applyAlignment="1">
      <alignment horizontal="left" wrapText="1"/>
    </xf>
    <xf numFmtId="165" fontId="11" fillId="29" borderId="5" xfId="0" applyNumberFormat="1" applyFont="1" applyFill="1" applyBorder="1" applyAlignment="1">
      <alignment wrapText="1"/>
    </xf>
    <xf numFmtId="44" fontId="4" fillId="29" borderId="5" xfId="1" applyFont="1" applyFill="1" applyBorder="1" applyAlignment="1">
      <alignment wrapText="1"/>
    </xf>
    <xf numFmtId="44" fontId="10" fillId="29" borderId="24" xfId="1" applyFont="1" applyFill="1" applyBorder="1" applyAlignment="1">
      <alignment wrapText="1"/>
    </xf>
    <xf numFmtId="44" fontId="23" fillId="29" borderId="0" xfId="1" applyFont="1" applyFill="1" applyBorder="1" applyAlignment="1">
      <alignment wrapText="1"/>
    </xf>
    <xf numFmtId="44" fontId="7" fillId="29" borderId="0" xfId="1" applyFont="1" applyFill="1" applyBorder="1" applyAlignment="1">
      <alignment wrapText="1"/>
    </xf>
    <xf numFmtId="14" fontId="21" fillId="26" borderId="6" xfId="0" applyNumberFormat="1" applyFont="1" applyFill="1" applyBorder="1" applyAlignment="1">
      <alignment horizontal="left" wrapText="1"/>
    </xf>
    <xf numFmtId="0" fontId="21" fillId="26" borderId="6" xfId="0" applyFont="1" applyFill="1" applyBorder="1" applyAlignment="1">
      <alignment horizontal="left" wrapText="1"/>
    </xf>
    <xf numFmtId="165" fontId="11" fillId="26" borderId="6" xfId="0" applyNumberFormat="1" applyFont="1" applyFill="1" applyBorder="1" applyAlignment="1">
      <alignment wrapText="1"/>
    </xf>
    <xf numFmtId="44" fontId="4" fillId="26" borderId="6" xfId="1" applyFont="1" applyFill="1" applyBorder="1" applyAlignment="1">
      <alignment wrapText="1"/>
    </xf>
    <xf numFmtId="44" fontId="10" fillId="0" borderId="6" xfId="1" applyFont="1" applyBorder="1" applyAlignment="1">
      <alignment wrapText="1"/>
    </xf>
    <xf numFmtId="9" fontId="22" fillId="0" borderId="5" xfId="0" applyNumberFormat="1" applyFont="1" applyBorder="1" applyAlignment="1">
      <alignment wrapText="1"/>
    </xf>
    <xf numFmtId="44" fontId="3" fillId="0" borderId="0" xfId="1" applyFont="1" applyBorder="1" applyAlignment="1">
      <alignment wrapText="1"/>
    </xf>
    <xf numFmtId="44" fontId="3" fillId="11" borderId="0" xfId="1" applyFont="1" applyFill="1" applyBorder="1" applyAlignment="1">
      <alignment wrapText="1"/>
    </xf>
    <xf numFmtId="0" fontId="21" fillId="17" borderId="5" xfId="0" applyFont="1" applyFill="1" applyBorder="1" applyAlignment="1">
      <alignment horizontal="left" wrapText="1"/>
    </xf>
    <xf numFmtId="165" fontId="22" fillId="17" borderId="5" xfId="0" applyNumberFormat="1" applyFont="1" applyFill="1" applyBorder="1" applyAlignment="1">
      <alignment wrapText="1"/>
    </xf>
    <xf numFmtId="44" fontId="4" fillId="17" borderId="5" xfId="1" applyFont="1" applyFill="1" applyBorder="1" applyAlignment="1">
      <alignment wrapText="1"/>
    </xf>
    <xf numFmtId="44" fontId="3" fillId="17" borderId="5" xfId="1" applyFont="1" applyFill="1" applyBorder="1" applyAlignment="1">
      <alignment wrapText="1"/>
    </xf>
    <xf numFmtId="44" fontId="23" fillId="17" borderId="0" xfId="1" applyFont="1" applyFill="1" applyBorder="1" applyAlignment="1">
      <alignment wrapText="1"/>
    </xf>
    <xf numFmtId="44" fontId="23" fillId="27" borderId="0" xfId="1" applyFont="1" applyFill="1" applyBorder="1" applyAlignment="1">
      <alignment wrapText="1"/>
    </xf>
    <xf numFmtId="14" fontId="21" fillId="30" borderId="5" xfId="0" applyNumberFormat="1" applyFont="1" applyFill="1" applyBorder="1" applyAlignment="1">
      <alignment horizontal="left" wrapText="1"/>
    </xf>
    <xf numFmtId="0" fontId="21" fillId="30" borderId="5" xfId="0" applyFont="1" applyFill="1" applyBorder="1" applyAlignment="1">
      <alignment horizontal="left" wrapText="1"/>
    </xf>
    <xf numFmtId="1" fontId="21" fillId="30" borderId="5" xfId="0" applyNumberFormat="1" applyFont="1" applyFill="1" applyBorder="1" applyAlignment="1">
      <alignment horizontal="left" wrapText="1"/>
    </xf>
    <xf numFmtId="165" fontId="11" fillId="30" borderId="5" xfId="0" applyNumberFormat="1" applyFont="1" applyFill="1" applyBorder="1" applyAlignment="1">
      <alignment wrapText="1"/>
    </xf>
    <xf numFmtId="44" fontId="4" fillId="30" borderId="5" xfId="1" applyFont="1" applyFill="1" applyBorder="1" applyAlignment="1">
      <alignment wrapText="1"/>
    </xf>
    <xf numFmtId="44" fontId="10" fillId="30" borderId="5" xfId="1" applyFont="1" applyFill="1" applyBorder="1" applyAlignment="1">
      <alignment wrapText="1"/>
    </xf>
    <xf numFmtId="44" fontId="23" fillId="30" borderId="0" xfId="1" applyFont="1" applyFill="1" applyBorder="1" applyAlignment="1">
      <alignment wrapText="1"/>
    </xf>
    <xf numFmtId="44" fontId="7" fillId="30" borderId="0" xfId="1" applyFont="1" applyFill="1" applyBorder="1" applyAlignment="1">
      <alignment wrapText="1"/>
    </xf>
    <xf numFmtId="44" fontId="3" fillId="10" borderId="22" xfId="1" applyFont="1" applyFill="1" applyBorder="1" applyAlignment="1">
      <alignment wrapText="1"/>
    </xf>
    <xf numFmtId="44" fontId="23" fillId="10" borderId="0" xfId="1" applyFont="1" applyFill="1" applyBorder="1" applyAlignment="1">
      <alignment wrapText="1"/>
    </xf>
    <xf numFmtId="14" fontId="21" fillId="0" borderId="13" xfId="0" applyNumberFormat="1" applyFont="1" applyBorder="1" applyAlignment="1">
      <alignment horizontal="left" wrapText="1"/>
    </xf>
    <xf numFmtId="1" fontId="21" fillId="0" borderId="1" xfId="0" applyNumberFormat="1" applyFont="1" applyBorder="1" applyAlignment="1">
      <alignment horizontal="left" wrapText="1"/>
    </xf>
    <xf numFmtId="14" fontId="21" fillId="8" borderId="22" xfId="0" applyNumberFormat="1" applyFont="1" applyFill="1" applyBorder="1" applyAlignment="1">
      <alignment horizontal="left" wrapText="1"/>
    </xf>
    <xf numFmtId="0" fontId="21" fillId="8" borderId="22" xfId="0" applyFont="1" applyFill="1" applyBorder="1" applyAlignment="1">
      <alignment horizontal="left" wrapText="1"/>
    </xf>
    <xf numFmtId="165" fontId="22" fillId="8" borderId="22" xfId="0" applyNumberFormat="1" applyFont="1" applyFill="1" applyBorder="1" applyAlignment="1">
      <alignment wrapText="1"/>
    </xf>
    <xf numFmtId="165" fontId="3" fillId="0" borderId="22" xfId="0" applyNumberFormat="1" applyFont="1" applyBorder="1" applyAlignment="1">
      <alignment wrapText="1"/>
    </xf>
    <xf numFmtId="44" fontId="4" fillId="8" borderId="22" xfId="1" applyFont="1" applyFill="1" applyBorder="1" applyAlignment="1">
      <alignment wrapText="1"/>
    </xf>
    <xf numFmtId="44" fontId="3" fillId="8" borderId="22" xfId="1" applyFont="1" applyFill="1" applyBorder="1" applyAlignment="1">
      <alignment wrapText="1"/>
    </xf>
    <xf numFmtId="3" fontId="21" fillId="27" borderId="5" xfId="0" applyNumberFormat="1" applyFont="1" applyFill="1" applyBorder="1" applyAlignment="1">
      <alignment horizontal="left" wrapText="1"/>
    </xf>
    <xf numFmtId="165" fontId="22" fillId="27" borderId="0" xfId="0" applyNumberFormat="1" applyFont="1" applyFill="1" applyAlignment="1">
      <alignment wrapText="1"/>
    </xf>
    <xf numFmtId="44" fontId="3" fillId="27" borderId="5" xfId="1" applyFont="1" applyFill="1" applyBorder="1" applyAlignment="1">
      <alignment wrapText="1"/>
    </xf>
    <xf numFmtId="14" fontId="21" fillId="14" borderId="13" xfId="0" applyNumberFormat="1" applyFont="1" applyFill="1" applyBorder="1" applyAlignment="1">
      <alignment horizontal="left" wrapText="1"/>
    </xf>
    <xf numFmtId="168" fontId="21" fillId="6" borderId="16" xfId="2" applyNumberFormat="1" applyFont="1" applyFill="1" applyBorder="1" applyAlignment="1">
      <alignment horizontal="left" wrapText="1"/>
    </xf>
    <xf numFmtId="0" fontId="21" fillId="6" borderId="16" xfId="2" applyFont="1" applyFill="1" applyBorder="1" applyAlignment="1">
      <alignment horizontal="left" wrapText="1"/>
    </xf>
    <xf numFmtId="0" fontId="21" fillId="6" borderId="16" xfId="2" applyFont="1" applyFill="1" applyBorder="1" applyAlignment="1">
      <alignment horizontal="right" wrapText="1"/>
    </xf>
    <xf numFmtId="165" fontId="13" fillId="6" borderId="16" xfId="2" applyNumberFormat="1" applyFont="1" applyFill="1" applyBorder="1" applyAlignment="1">
      <alignment wrapText="1"/>
    </xf>
    <xf numFmtId="169" fontId="3" fillId="0" borderId="16" xfId="2" applyNumberFormat="1" applyFont="1" applyBorder="1" applyAlignment="1">
      <alignment wrapText="1"/>
    </xf>
    <xf numFmtId="169" fontId="4" fillId="6" borderId="16" xfId="2" applyNumberFormat="1" applyFont="1" applyFill="1" applyBorder="1" applyAlignment="1">
      <alignment wrapText="1"/>
    </xf>
    <xf numFmtId="169" fontId="3" fillId="6" borderId="16" xfId="2" applyNumberFormat="1" applyFont="1" applyFill="1" applyBorder="1" applyAlignment="1">
      <alignment wrapText="1"/>
    </xf>
    <xf numFmtId="169" fontId="23" fillId="6" borderId="0" xfId="2" applyNumberFormat="1" applyFont="1" applyFill="1" applyAlignment="1">
      <alignment wrapText="1"/>
    </xf>
    <xf numFmtId="169" fontId="7" fillId="6" borderId="0" xfId="2" applyNumberFormat="1" applyFont="1" applyFill="1" applyAlignment="1">
      <alignment wrapText="1"/>
    </xf>
    <xf numFmtId="14" fontId="21" fillId="6" borderId="16" xfId="2" applyNumberFormat="1" applyFont="1" applyFill="1" applyBorder="1" applyAlignment="1">
      <alignment horizontal="left"/>
    </xf>
    <xf numFmtId="0" fontId="21" fillId="6" borderId="16" xfId="2" applyFont="1" applyFill="1" applyBorder="1"/>
    <xf numFmtId="0" fontId="21" fillId="6" borderId="16" xfId="2" applyFont="1" applyFill="1" applyBorder="1" applyAlignment="1">
      <alignment horizontal="left"/>
    </xf>
    <xf numFmtId="0" fontId="21" fillId="6" borderId="16" xfId="2" applyFont="1" applyFill="1" applyBorder="1" applyAlignment="1">
      <alignment horizontal="right"/>
    </xf>
    <xf numFmtId="10" fontId="21" fillId="6" borderId="16" xfId="2" applyNumberFormat="1" applyFont="1" applyFill="1" applyBorder="1"/>
    <xf numFmtId="170" fontId="3" fillId="0" borderId="16" xfId="2" applyNumberFormat="1" applyFont="1" applyBorder="1" applyAlignment="1">
      <alignment horizontal="right"/>
    </xf>
    <xf numFmtId="170" fontId="12" fillId="6" borderId="16" xfId="2" applyNumberFormat="1" applyFont="1" applyFill="1" applyBorder="1" applyAlignment="1">
      <alignment horizontal="right"/>
    </xf>
    <xf numFmtId="0" fontId="23" fillId="6" borderId="0" xfId="2" applyFont="1" applyFill="1" applyAlignment="1">
      <alignment horizontal="right"/>
    </xf>
    <xf numFmtId="0" fontId="7" fillId="6" borderId="0" xfId="2" applyFont="1" applyFill="1" applyAlignment="1">
      <alignment horizontal="right"/>
    </xf>
    <xf numFmtId="0" fontId="3" fillId="0" borderId="16" xfId="2" applyFont="1" applyBorder="1" applyAlignment="1">
      <alignment horizontal="right"/>
    </xf>
    <xf numFmtId="0" fontId="12" fillId="6" borderId="16" xfId="2" applyFont="1" applyFill="1" applyBorder="1" applyAlignment="1">
      <alignment horizontal="right"/>
    </xf>
    <xf numFmtId="10" fontId="21" fillId="6" borderId="16" xfId="2" applyNumberFormat="1" applyFont="1" applyFill="1" applyBorder="1" applyAlignment="1">
      <alignment horizontal="right"/>
    </xf>
    <xf numFmtId="0" fontId="3" fillId="0" borderId="0" xfId="2" applyFont="1" applyAlignment="1">
      <alignment horizontal="right"/>
    </xf>
    <xf numFmtId="0" fontId="12" fillId="6" borderId="0" xfId="2" applyFont="1" applyFill="1" applyAlignment="1">
      <alignment horizontal="right"/>
    </xf>
    <xf numFmtId="9" fontId="21" fillId="6" borderId="16" xfId="2" applyNumberFormat="1" applyFont="1" applyFill="1" applyBorder="1"/>
    <xf numFmtId="171" fontId="21" fillId="6" borderId="16" xfId="2" applyNumberFormat="1" applyFont="1" applyFill="1" applyBorder="1" applyAlignment="1">
      <alignment horizontal="right"/>
    </xf>
    <xf numFmtId="171" fontId="23" fillId="6" borderId="0" xfId="2" applyNumberFormat="1" applyFont="1" applyFill="1" applyAlignment="1">
      <alignment horizontal="right"/>
    </xf>
    <xf numFmtId="171" fontId="7" fillId="6" borderId="0" xfId="2" applyNumberFormat="1" applyFont="1" applyFill="1" applyAlignment="1">
      <alignment horizontal="right"/>
    </xf>
    <xf numFmtId="170" fontId="3" fillId="0" borderId="16" xfId="2" applyNumberFormat="1" applyFont="1" applyBorder="1"/>
    <xf numFmtId="170" fontId="12" fillId="6" borderId="16" xfId="2" applyNumberFormat="1" applyFont="1" applyFill="1" applyBorder="1"/>
    <xf numFmtId="171" fontId="21" fillId="6" borderId="16" xfId="2" applyNumberFormat="1" applyFont="1" applyFill="1" applyBorder="1"/>
    <xf numFmtId="171" fontId="23" fillId="6" borderId="0" xfId="2" applyNumberFormat="1" applyFont="1" applyFill="1"/>
    <xf numFmtId="171" fontId="7" fillId="6" borderId="0" xfId="2" applyNumberFormat="1" applyFont="1" applyFill="1"/>
    <xf numFmtId="168" fontId="21" fillId="6" borderId="16" xfId="2" applyNumberFormat="1" applyFont="1" applyFill="1" applyBorder="1" applyAlignment="1">
      <alignment horizontal="left"/>
    </xf>
    <xf numFmtId="44" fontId="3" fillId="0" borderId="16" xfId="1" applyFont="1" applyFill="1" applyBorder="1" applyAlignment="1">
      <alignment horizontal="right"/>
    </xf>
    <xf numFmtId="44" fontId="12" fillId="6" borderId="16" xfId="1" applyFont="1" applyFill="1" applyBorder="1" applyAlignment="1">
      <alignment horizontal="right"/>
    </xf>
    <xf numFmtId="164" fontId="21" fillId="6" borderId="16" xfId="1" applyNumberFormat="1" applyFont="1" applyFill="1" applyBorder="1" applyAlignment="1">
      <alignment horizontal="right"/>
    </xf>
    <xf numFmtId="164" fontId="23" fillId="6" borderId="0" xfId="1" applyNumberFormat="1" applyFont="1" applyFill="1" applyBorder="1" applyAlignment="1">
      <alignment horizontal="right"/>
    </xf>
    <xf numFmtId="164" fontId="7" fillId="6" borderId="0" xfId="1" applyNumberFormat="1" applyFont="1" applyFill="1" applyBorder="1" applyAlignment="1">
      <alignment horizontal="right"/>
    </xf>
    <xf numFmtId="0" fontId="21" fillId="6" borderId="0" xfId="2" applyFont="1" applyFill="1"/>
    <xf numFmtId="0" fontId="21" fillId="6" borderId="0" xfId="2" applyFont="1" applyFill="1" applyAlignment="1">
      <alignment horizontal="left"/>
    </xf>
    <xf numFmtId="168" fontId="21" fillId="0" borderId="16" xfId="3" applyNumberFormat="1" applyFont="1" applyBorder="1" applyAlignment="1">
      <alignment horizontal="left" wrapText="1"/>
    </xf>
    <xf numFmtId="0" fontId="21" fillId="0" borderId="16" xfId="3" applyFont="1" applyBorder="1" applyAlignment="1">
      <alignment horizontal="left" wrapText="1"/>
    </xf>
    <xf numFmtId="165" fontId="24" fillId="31" borderId="16" xfId="3" applyNumberFormat="1" applyFont="1" applyFill="1" applyBorder="1" applyAlignment="1">
      <alignment wrapText="1"/>
    </xf>
    <xf numFmtId="168" fontId="21" fillId="14" borderId="16" xfId="3" applyNumberFormat="1" applyFont="1" applyFill="1" applyBorder="1" applyAlignment="1">
      <alignment horizontal="left" wrapText="1"/>
    </xf>
    <xf numFmtId="0" fontId="21" fillId="14" borderId="16" xfId="3" applyFont="1" applyFill="1" applyBorder="1" applyAlignment="1">
      <alignment horizontal="left" wrapText="1"/>
    </xf>
    <xf numFmtId="165" fontId="24" fillId="32" borderId="16" xfId="3" applyNumberFormat="1" applyFont="1" applyFill="1" applyBorder="1" applyAlignment="1">
      <alignment wrapText="1"/>
    </xf>
    <xf numFmtId="10" fontId="24" fillId="32" borderId="16" xfId="3" applyNumberFormat="1" applyFont="1" applyFill="1" applyBorder="1" applyAlignment="1">
      <alignment wrapText="1"/>
    </xf>
    <xf numFmtId="165" fontId="3" fillId="0" borderId="0" xfId="3" applyNumberFormat="1" applyFont="1" applyAlignment="1">
      <alignment wrapText="1"/>
    </xf>
    <xf numFmtId="14" fontId="21" fillId="15" borderId="5" xfId="0" applyNumberFormat="1" applyFont="1" applyFill="1" applyBorder="1" applyAlignment="1">
      <alignment horizontal="left" wrapText="1"/>
    </xf>
    <xf numFmtId="0" fontId="21" fillId="15" borderId="5" xfId="0" applyFont="1" applyFill="1" applyBorder="1" applyAlignment="1">
      <alignment horizontal="left" wrapText="1"/>
    </xf>
    <xf numFmtId="165" fontId="11" fillId="15" borderId="5" xfId="0" applyNumberFormat="1" applyFont="1" applyFill="1" applyBorder="1" applyAlignment="1">
      <alignment wrapText="1"/>
    </xf>
    <xf numFmtId="44" fontId="3" fillId="15" borderId="5" xfId="1" applyFont="1" applyFill="1" applyBorder="1" applyAlignment="1">
      <alignment wrapText="1"/>
    </xf>
    <xf numFmtId="44" fontId="4" fillId="15" borderId="5" xfId="1" applyFont="1" applyFill="1" applyBorder="1" applyAlignment="1">
      <alignment wrapText="1"/>
    </xf>
    <xf numFmtId="44" fontId="10" fillId="15" borderId="24" xfId="1" applyFont="1" applyFill="1" applyBorder="1" applyAlignment="1">
      <alignment wrapText="1"/>
    </xf>
    <xf numFmtId="14" fontId="21" fillId="20" borderId="12" xfId="0" applyNumberFormat="1" applyFont="1" applyFill="1" applyBorder="1" applyAlignment="1">
      <alignment horizontal="left" wrapText="1"/>
    </xf>
    <xf numFmtId="0" fontId="21" fillId="20" borderId="12" xfId="0" applyFont="1" applyFill="1" applyBorder="1" applyAlignment="1">
      <alignment horizontal="left" wrapText="1"/>
    </xf>
    <xf numFmtId="165" fontId="24" fillId="20" borderId="12" xfId="0" applyNumberFormat="1" applyFont="1" applyFill="1" applyBorder="1" applyAlignment="1">
      <alignment wrapText="1"/>
    </xf>
    <xf numFmtId="44" fontId="4" fillId="20" borderId="12" xfId="1" applyFont="1" applyFill="1" applyBorder="1" applyAlignment="1">
      <alignment wrapText="1"/>
    </xf>
    <xf numFmtId="44" fontId="21" fillId="20" borderId="12" xfId="1" applyFont="1" applyFill="1" applyBorder="1" applyAlignment="1">
      <alignment wrapText="1"/>
    </xf>
    <xf numFmtId="14" fontId="21" fillId="18" borderId="17" xfId="0" applyNumberFormat="1" applyFont="1" applyFill="1" applyBorder="1" applyAlignment="1">
      <alignment horizontal="left" wrapText="1"/>
    </xf>
    <xf numFmtId="0" fontId="21" fillId="18" borderId="10" xfId="0" applyFont="1" applyFill="1" applyBorder="1" applyAlignment="1">
      <alignment horizontal="left" wrapText="1"/>
    </xf>
    <xf numFmtId="165" fontId="11" fillId="18" borderId="10" xfId="0" applyNumberFormat="1" applyFont="1" applyFill="1" applyBorder="1" applyAlignment="1">
      <alignment wrapText="1"/>
    </xf>
    <xf numFmtId="44" fontId="4" fillId="18" borderId="10" xfId="1" applyFont="1" applyFill="1" applyBorder="1" applyAlignment="1">
      <alignment wrapText="1"/>
    </xf>
    <xf numFmtId="44" fontId="10" fillId="18" borderId="10" xfId="1" applyFont="1" applyFill="1" applyBorder="1" applyAlignment="1">
      <alignment wrapText="1"/>
    </xf>
    <xf numFmtId="44" fontId="23" fillId="18" borderId="10" xfId="1" applyFont="1" applyFill="1" applyBorder="1" applyAlignment="1">
      <alignment wrapText="1"/>
    </xf>
    <xf numFmtId="44" fontId="7" fillId="18" borderId="10" xfId="1" applyFont="1" applyFill="1" applyBorder="1" applyAlignment="1">
      <alignment wrapText="1"/>
    </xf>
    <xf numFmtId="0" fontId="21" fillId="18" borderId="10" xfId="0" applyFont="1" applyFill="1" applyBorder="1" applyAlignment="1">
      <alignment wrapText="1"/>
    </xf>
    <xf numFmtId="44" fontId="10" fillId="21" borderId="26" xfId="1" applyFont="1" applyFill="1" applyBorder="1" applyAlignment="1">
      <alignment wrapText="1"/>
    </xf>
    <xf numFmtId="44" fontId="21" fillId="14" borderId="24" xfId="1" applyFont="1" applyFill="1" applyBorder="1" applyAlignment="1">
      <alignment wrapText="1"/>
    </xf>
    <xf numFmtId="14" fontId="21" fillId="14" borderId="12" xfId="0" applyNumberFormat="1" applyFont="1" applyFill="1" applyBorder="1" applyAlignment="1">
      <alignment horizontal="left" wrapText="1"/>
    </xf>
    <xf numFmtId="165" fontId="24" fillId="14" borderId="12" xfId="0" applyNumberFormat="1" applyFont="1" applyFill="1" applyBorder="1" applyAlignment="1">
      <alignment wrapText="1"/>
    </xf>
    <xf numFmtId="44" fontId="4" fillId="14" borderId="12" xfId="1" applyFont="1" applyFill="1" applyBorder="1" applyAlignment="1">
      <alignment wrapText="1"/>
    </xf>
    <xf numFmtId="44" fontId="21" fillId="14" borderId="12" xfId="1" applyFont="1" applyFill="1" applyBorder="1" applyAlignment="1">
      <alignment wrapText="1"/>
    </xf>
    <xf numFmtId="14" fontId="21" fillId="0" borderId="16" xfId="2" applyNumberFormat="1" applyFont="1" applyBorder="1" applyAlignment="1">
      <alignment horizontal="left"/>
    </xf>
    <xf numFmtId="0" fontId="21" fillId="0" borderId="16" xfId="2" applyFont="1" applyBorder="1"/>
    <xf numFmtId="0" fontId="21" fillId="0" borderId="16" xfId="2" applyFont="1" applyBorder="1" applyAlignment="1">
      <alignment horizontal="left"/>
    </xf>
    <xf numFmtId="0" fontId="21" fillId="0" borderId="16" xfId="2" applyFont="1" applyBorder="1" applyAlignment="1">
      <alignment horizontal="right"/>
    </xf>
    <xf numFmtId="168" fontId="21" fillId="14" borderId="16" xfId="0" applyNumberFormat="1" applyFont="1" applyFill="1" applyBorder="1" applyAlignment="1">
      <alignment horizontal="left" wrapText="1"/>
    </xf>
    <xf numFmtId="0" fontId="21" fillId="14" borderId="16" xfId="0" applyFont="1" applyFill="1" applyBorder="1" applyAlignment="1">
      <alignment horizontal="left" wrapText="1"/>
    </xf>
    <xf numFmtId="0" fontId="21" fillId="14" borderId="16" xfId="0" applyFont="1" applyFill="1" applyBorder="1" applyAlignment="1">
      <alignment horizontal="right" wrapText="1"/>
    </xf>
    <xf numFmtId="165" fontId="13" fillId="14" borderId="16" xfId="0" applyNumberFormat="1" applyFont="1" applyFill="1" applyBorder="1" applyAlignment="1">
      <alignment wrapText="1"/>
    </xf>
    <xf numFmtId="169" fontId="3" fillId="0" borderId="16" xfId="0" applyNumberFormat="1" applyFont="1" applyBorder="1" applyAlignment="1">
      <alignment wrapText="1"/>
    </xf>
    <xf numFmtId="169" fontId="4" fillId="14" borderId="16" xfId="0" applyNumberFormat="1" applyFont="1" applyFill="1" applyBorder="1" applyAlignment="1">
      <alignment wrapText="1"/>
    </xf>
    <xf numFmtId="169" fontId="3" fillId="14" borderId="16" xfId="0" applyNumberFormat="1" applyFont="1" applyFill="1" applyBorder="1" applyAlignment="1">
      <alignment wrapText="1"/>
    </xf>
    <xf numFmtId="169" fontId="23" fillId="14" borderId="0" xfId="0" applyNumberFormat="1" applyFont="1" applyFill="1" applyAlignment="1">
      <alignment wrapText="1"/>
    </xf>
    <xf numFmtId="169" fontId="7" fillId="14" borderId="0" xfId="0" applyNumberFormat="1" applyFont="1" applyFill="1" applyAlignment="1">
      <alignment wrapText="1"/>
    </xf>
    <xf numFmtId="14" fontId="21" fillId="14" borderId="16" xfId="0" applyNumberFormat="1" applyFont="1" applyFill="1" applyBorder="1" applyAlignment="1">
      <alignment horizontal="left"/>
    </xf>
    <xf numFmtId="0" fontId="21" fillId="14" borderId="16" xfId="0" applyFont="1" applyFill="1" applyBorder="1"/>
    <xf numFmtId="0" fontId="21" fillId="14" borderId="16" xfId="0" applyFont="1" applyFill="1" applyBorder="1" applyAlignment="1">
      <alignment horizontal="left"/>
    </xf>
    <xf numFmtId="0" fontId="21" fillId="14" borderId="16" xfId="0" applyFont="1" applyFill="1" applyBorder="1" applyAlignment="1">
      <alignment horizontal="right"/>
    </xf>
    <xf numFmtId="10" fontId="21" fillId="14" borderId="16" xfId="0" applyNumberFormat="1" applyFont="1" applyFill="1" applyBorder="1"/>
    <xf numFmtId="170" fontId="3" fillId="0" borderId="16" xfId="0" applyNumberFormat="1" applyFont="1" applyBorder="1" applyAlignment="1">
      <alignment horizontal="right"/>
    </xf>
    <xf numFmtId="170" fontId="12" fillId="14" borderId="16" xfId="0" applyNumberFormat="1" applyFont="1" applyFill="1" applyBorder="1" applyAlignment="1">
      <alignment horizontal="right"/>
    </xf>
    <xf numFmtId="0" fontId="23" fillId="14" borderId="0" xfId="0" applyFont="1" applyFill="1" applyAlignment="1">
      <alignment horizontal="right"/>
    </xf>
    <xf numFmtId="0" fontId="7" fillId="14" borderId="0" xfId="0" applyFont="1" applyFill="1" applyAlignment="1">
      <alignment horizontal="right"/>
    </xf>
    <xf numFmtId="0" fontId="3" fillId="0" borderId="16" xfId="0" applyFont="1" applyBorder="1" applyAlignment="1">
      <alignment horizontal="right"/>
    </xf>
    <xf numFmtId="0" fontId="12" fillId="14" borderId="16" xfId="0" applyFont="1" applyFill="1" applyBorder="1" applyAlignment="1">
      <alignment horizontal="right"/>
    </xf>
    <xf numFmtId="10" fontId="21" fillId="14" borderId="16" xfId="0" applyNumberFormat="1" applyFont="1" applyFill="1" applyBorder="1" applyAlignment="1">
      <alignment horizontal="right"/>
    </xf>
    <xf numFmtId="0" fontId="12" fillId="14" borderId="0" xfId="0" applyFont="1" applyFill="1" applyAlignment="1">
      <alignment horizontal="right"/>
    </xf>
    <xf numFmtId="9" fontId="21" fillId="14" borderId="16" xfId="0" applyNumberFormat="1" applyFont="1" applyFill="1" applyBorder="1"/>
    <xf numFmtId="171" fontId="21" fillId="14" borderId="16" xfId="0" applyNumberFormat="1" applyFont="1" applyFill="1" applyBorder="1" applyAlignment="1">
      <alignment horizontal="right"/>
    </xf>
    <xf numFmtId="171" fontId="23" fillId="14" borderId="0" xfId="0" applyNumberFormat="1" applyFont="1" applyFill="1" applyAlignment="1">
      <alignment horizontal="right"/>
    </xf>
    <xf numFmtId="171" fontId="7" fillId="14" borderId="0" xfId="0" applyNumberFormat="1" applyFont="1" applyFill="1" applyAlignment="1">
      <alignment horizontal="right"/>
    </xf>
    <xf numFmtId="170" fontId="3" fillId="0" borderId="16" xfId="0" applyNumberFormat="1" applyFont="1" applyBorder="1"/>
    <xf numFmtId="170" fontId="12" fillId="14" borderId="16" xfId="0" applyNumberFormat="1" applyFont="1" applyFill="1" applyBorder="1"/>
    <xf numFmtId="171" fontId="21" fillId="14" borderId="16" xfId="0" applyNumberFormat="1" applyFont="1" applyFill="1" applyBorder="1"/>
    <xf numFmtId="171" fontId="23" fillId="14" borderId="0" xfId="0" applyNumberFormat="1" applyFont="1" applyFill="1"/>
    <xf numFmtId="171" fontId="7" fillId="14" borderId="0" xfId="0" applyNumberFormat="1" applyFont="1" applyFill="1"/>
    <xf numFmtId="44" fontId="12" fillId="14" borderId="16" xfId="1" applyFont="1" applyFill="1" applyBorder="1" applyAlignment="1">
      <alignment horizontal="right"/>
    </xf>
    <xf numFmtId="164" fontId="21" fillId="14" borderId="16" xfId="1" applyNumberFormat="1" applyFont="1" applyFill="1" applyBorder="1" applyAlignment="1">
      <alignment horizontal="right"/>
    </xf>
    <xf numFmtId="164" fontId="23" fillId="14" borderId="0" xfId="1" applyNumberFormat="1" applyFont="1" applyFill="1" applyBorder="1" applyAlignment="1">
      <alignment horizontal="right"/>
    </xf>
    <xf numFmtId="164" fontId="7" fillId="14" borderId="0" xfId="1" applyNumberFormat="1" applyFont="1" applyFill="1" applyBorder="1" applyAlignment="1">
      <alignment horizontal="right"/>
    </xf>
    <xf numFmtId="0" fontId="21" fillId="14" borderId="0" xfId="0" applyFont="1" applyFill="1"/>
    <xf numFmtId="0" fontId="21" fillId="14" borderId="0" xfId="0" applyFont="1" applyFill="1" applyAlignment="1">
      <alignment horizontal="left"/>
    </xf>
    <xf numFmtId="0" fontId="21" fillId="14" borderId="34" xfId="0" applyFont="1" applyFill="1" applyBorder="1" applyAlignment="1">
      <alignment horizontal="right"/>
    </xf>
    <xf numFmtId="14" fontId="5" fillId="11" borderId="5" xfId="0" applyNumberFormat="1" applyFont="1" applyFill="1" applyBorder="1" applyAlignment="1">
      <alignment horizontal="left" wrapText="1"/>
    </xf>
    <xf numFmtId="0" fontId="5" fillId="11" borderId="7" xfId="0" applyFont="1" applyFill="1" applyBorder="1" applyAlignment="1">
      <alignment horizontal="left" wrapText="1"/>
    </xf>
    <xf numFmtId="14" fontId="21" fillId="18" borderId="22" xfId="0" applyNumberFormat="1" applyFont="1" applyFill="1" applyBorder="1" applyAlignment="1">
      <alignment horizontal="left" wrapText="1"/>
    </xf>
    <xf numFmtId="165" fontId="22" fillId="18" borderId="22" xfId="0" applyNumberFormat="1" applyFont="1" applyFill="1" applyBorder="1" applyAlignment="1">
      <alignment wrapText="1"/>
    </xf>
    <xf numFmtId="44" fontId="4" fillId="18" borderId="22" xfId="1" applyFont="1" applyFill="1" applyBorder="1" applyAlignment="1">
      <alignment wrapText="1"/>
    </xf>
    <xf numFmtId="44" fontId="3" fillId="18" borderId="22" xfId="1" applyFont="1" applyFill="1" applyBorder="1" applyAlignment="1">
      <alignment wrapText="1"/>
    </xf>
    <xf numFmtId="14" fontId="21" fillId="11" borderId="16" xfId="2" applyNumberFormat="1" applyFont="1" applyFill="1" applyBorder="1" applyAlignment="1">
      <alignment horizontal="left"/>
    </xf>
    <xf numFmtId="0" fontId="21" fillId="11" borderId="16" xfId="2" applyFont="1" applyFill="1" applyBorder="1"/>
    <xf numFmtId="0" fontId="21" fillId="11" borderId="16" xfId="2" applyFont="1" applyFill="1" applyBorder="1" applyAlignment="1">
      <alignment horizontal="right"/>
    </xf>
    <xf numFmtId="0" fontId="21" fillId="11" borderId="16" xfId="2" applyFont="1" applyFill="1" applyBorder="1" applyAlignment="1">
      <alignment horizontal="left"/>
    </xf>
    <xf numFmtId="14" fontId="21" fillId="33" borderId="5" xfId="0" applyNumberFormat="1" applyFont="1" applyFill="1" applyBorder="1" applyAlignment="1">
      <alignment horizontal="left" wrapText="1"/>
    </xf>
    <xf numFmtId="0" fontId="21" fillId="33" borderId="5" xfId="0" applyFont="1" applyFill="1" applyBorder="1" applyAlignment="1">
      <alignment horizontal="left" wrapText="1"/>
    </xf>
    <xf numFmtId="165" fontId="11" fillId="33" borderId="5" xfId="0" applyNumberFormat="1" applyFont="1" applyFill="1" applyBorder="1" applyAlignment="1">
      <alignment wrapText="1"/>
    </xf>
    <xf numFmtId="44" fontId="4" fillId="33" borderId="5" xfId="1" applyFont="1" applyFill="1" applyBorder="1" applyAlignment="1">
      <alignment wrapText="1"/>
    </xf>
    <xf numFmtId="44" fontId="10" fillId="33" borderId="5" xfId="1" applyFont="1" applyFill="1" applyBorder="1" applyAlignment="1">
      <alignment wrapText="1"/>
    </xf>
    <xf numFmtId="44" fontId="23" fillId="33" borderId="0" xfId="1" applyFont="1" applyFill="1" applyBorder="1" applyAlignment="1">
      <alignment wrapText="1"/>
    </xf>
    <xf numFmtId="44" fontId="7" fillId="33" borderId="0" xfId="1" applyFont="1" applyFill="1" applyBorder="1" applyAlignment="1">
      <alignment wrapText="1"/>
    </xf>
    <xf numFmtId="1" fontId="21" fillId="33" borderId="5" xfId="0" applyNumberFormat="1" applyFont="1" applyFill="1" applyBorder="1" applyAlignment="1">
      <alignment horizontal="left" wrapText="1"/>
    </xf>
    <xf numFmtId="168" fontId="21" fillId="34" borderId="16" xfId="3" applyNumberFormat="1" applyFont="1" applyFill="1" applyBorder="1" applyAlignment="1">
      <alignment horizontal="left" wrapText="1"/>
    </xf>
    <xf numFmtId="0" fontId="21" fillId="34" borderId="16" xfId="3" applyFont="1" applyFill="1" applyBorder="1" applyAlignment="1">
      <alignment horizontal="left" wrapText="1"/>
    </xf>
    <xf numFmtId="165" fontId="24" fillId="35" borderId="16" xfId="3" applyNumberFormat="1" applyFont="1" applyFill="1" applyBorder="1" applyAlignment="1">
      <alignment wrapText="1"/>
    </xf>
    <xf numFmtId="44" fontId="4" fillId="34" borderId="5" xfId="1" applyFont="1" applyFill="1" applyBorder="1" applyAlignment="1">
      <alignment wrapText="1"/>
    </xf>
    <xf numFmtId="44" fontId="10" fillId="34" borderId="24" xfId="1" applyFont="1" applyFill="1" applyBorder="1" applyAlignment="1">
      <alignment wrapText="1"/>
    </xf>
    <xf numFmtId="44" fontId="23" fillId="34" borderId="0" xfId="1" applyFont="1" applyFill="1" applyBorder="1" applyAlignment="1">
      <alignment wrapText="1"/>
    </xf>
    <xf numFmtId="44" fontId="7" fillId="34" borderId="0" xfId="1" applyFont="1" applyFill="1" applyBorder="1" applyAlignment="1">
      <alignment wrapText="1"/>
    </xf>
    <xf numFmtId="14" fontId="21" fillId="34" borderId="5" xfId="0" applyNumberFormat="1" applyFont="1" applyFill="1" applyBorder="1" applyAlignment="1">
      <alignment horizontal="left" wrapText="1"/>
    </xf>
    <xf numFmtId="0" fontId="21" fillId="34" borderId="5" xfId="0" applyFont="1" applyFill="1" applyBorder="1" applyAlignment="1">
      <alignment horizontal="left" wrapText="1"/>
    </xf>
    <xf numFmtId="165" fontId="11" fillId="34" borderId="5" xfId="0" applyNumberFormat="1" applyFont="1" applyFill="1" applyBorder="1" applyAlignment="1">
      <alignment wrapText="1"/>
    </xf>
    <xf numFmtId="44" fontId="10" fillId="34" borderId="5" xfId="1" applyFont="1" applyFill="1" applyBorder="1" applyAlignment="1">
      <alignment wrapText="1"/>
    </xf>
    <xf numFmtId="1" fontId="21" fillId="34" borderId="5" xfId="0" applyNumberFormat="1" applyFont="1" applyFill="1" applyBorder="1" applyAlignment="1">
      <alignment horizontal="left" wrapText="1"/>
    </xf>
    <xf numFmtId="44" fontId="10" fillId="26" borderId="24" xfId="1" applyFont="1" applyFill="1" applyBorder="1" applyAlignment="1">
      <alignment wrapText="1"/>
    </xf>
    <xf numFmtId="44" fontId="10" fillId="30" borderId="24" xfId="1" applyFont="1" applyFill="1" applyBorder="1" applyAlignment="1">
      <alignment wrapText="1"/>
    </xf>
    <xf numFmtId="165" fontId="11" fillId="11" borderId="1" xfId="0" applyNumberFormat="1" applyFont="1" applyFill="1" applyBorder="1" applyAlignment="1">
      <alignment wrapText="1"/>
    </xf>
    <xf numFmtId="44" fontId="4" fillId="11" borderId="1" xfId="1" applyFont="1" applyFill="1" applyBorder="1" applyAlignment="1">
      <alignment wrapText="1"/>
    </xf>
    <xf numFmtId="0" fontId="21" fillId="0" borderId="6" xfId="0" applyFont="1" applyBorder="1" applyAlignment="1">
      <alignment wrapText="1"/>
    </xf>
    <xf numFmtId="0" fontId="21" fillId="0" borderId="6" xfId="0" quotePrefix="1" applyFont="1" applyBorder="1" applyAlignment="1">
      <alignment wrapText="1"/>
    </xf>
    <xf numFmtId="14" fontId="21" fillId="20" borderId="6" xfId="0" applyNumberFormat="1" applyFont="1" applyFill="1" applyBorder="1" applyAlignment="1">
      <alignment horizontal="left" wrapText="1"/>
    </xf>
    <xf numFmtId="0" fontId="21" fillId="20" borderId="6" xfId="0" applyFont="1" applyFill="1" applyBorder="1" applyAlignment="1">
      <alignment wrapText="1"/>
    </xf>
    <xf numFmtId="0" fontId="21" fillId="20" borderId="6" xfId="0" applyFont="1" applyFill="1" applyBorder="1" applyAlignment="1">
      <alignment horizontal="left" wrapText="1"/>
    </xf>
    <xf numFmtId="165" fontId="11" fillId="20" borderId="1" xfId="0" applyNumberFormat="1" applyFont="1" applyFill="1" applyBorder="1" applyAlignment="1">
      <alignment wrapText="1"/>
    </xf>
    <xf numFmtId="165" fontId="3" fillId="0" borderId="1" xfId="0" applyNumberFormat="1" applyFont="1" applyBorder="1" applyAlignment="1">
      <alignment wrapText="1"/>
    </xf>
    <xf numFmtId="44" fontId="4" fillId="20" borderId="1" xfId="1" applyFont="1" applyFill="1" applyBorder="1" applyAlignment="1">
      <alignment wrapText="1"/>
    </xf>
    <xf numFmtId="166" fontId="23" fillId="4" borderId="0" xfId="0" applyNumberFormat="1" applyFont="1" applyFill="1" applyAlignment="1">
      <alignment wrapText="1"/>
    </xf>
    <xf numFmtId="1" fontId="21" fillId="18" borderId="5" xfId="0" applyNumberFormat="1" applyFont="1" applyFill="1" applyBorder="1" applyAlignment="1">
      <alignment horizontal="left" wrapText="1"/>
    </xf>
    <xf numFmtId="165" fontId="24" fillId="18" borderId="5" xfId="0" applyNumberFormat="1" applyFont="1" applyFill="1" applyBorder="1" applyAlignment="1">
      <alignment wrapText="1"/>
    </xf>
    <xf numFmtId="44" fontId="21" fillId="18" borderId="5" xfId="1" applyFont="1" applyFill="1" applyBorder="1" applyAlignment="1">
      <alignment wrapText="1"/>
    </xf>
    <xf numFmtId="14" fontId="21" fillId="18" borderId="6" xfId="0" applyNumberFormat="1" applyFont="1" applyFill="1" applyBorder="1" applyAlignment="1">
      <alignment horizontal="left" wrapText="1"/>
    </xf>
    <xf numFmtId="14" fontId="21" fillId="14" borderId="6" xfId="0" applyNumberFormat="1" applyFont="1" applyFill="1" applyBorder="1" applyAlignment="1">
      <alignment horizontal="left" wrapText="1"/>
    </xf>
    <xf numFmtId="0" fontId="21" fillId="14" borderId="6" xfId="0" applyFont="1" applyFill="1" applyBorder="1" applyAlignment="1">
      <alignment wrapText="1"/>
    </xf>
    <xf numFmtId="0" fontId="21" fillId="14" borderId="6" xfId="0" applyFont="1" applyFill="1" applyBorder="1" applyAlignment="1">
      <alignment horizontal="left" wrapText="1"/>
    </xf>
    <xf numFmtId="14" fontId="21" fillId="14" borderId="15" xfId="0" applyNumberFormat="1" applyFont="1" applyFill="1" applyBorder="1" applyAlignment="1">
      <alignment horizontal="left" wrapText="1"/>
    </xf>
    <xf numFmtId="0" fontId="21" fillId="14" borderId="18" xfId="0" applyFont="1" applyFill="1" applyBorder="1" applyAlignment="1">
      <alignment horizontal="left" wrapText="1"/>
    </xf>
    <xf numFmtId="14" fontId="21" fillId="14" borderId="18" xfId="0" applyNumberFormat="1" applyFont="1" applyFill="1" applyBorder="1" applyAlignment="1">
      <alignment horizontal="left" wrapText="1"/>
    </xf>
    <xf numFmtId="1" fontId="21" fillId="14" borderId="18" xfId="0" applyNumberFormat="1" applyFont="1" applyFill="1" applyBorder="1" applyAlignment="1">
      <alignment horizontal="left" wrapText="1"/>
    </xf>
    <xf numFmtId="165" fontId="11" fillId="14" borderId="18" xfId="0" applyNumberFormat="1" applyFont="1" applyFill="1" applyBorder="1" applyAlignment="1">
      <alignment wrapText="1"/>
    </xf>
    <xf numFmtId="44" fontId="4" fillId="14" borderId="18" xfId="1" applyFont="1" applyFill="1" applyBorder="1" applyAlignment="1">
      <alignment wrapText="1"/>
    </xf>
    <xf numFmtId="14" fontId="21" fillId="11" borderId="6" xfId="0" applyNumberFormat="1" applyFont="1" applyFill="1" applyBorder="1" applyAlignment="1">
      <alignment horizontal="left" wrapText="1"/>
    </xf>
    <xf numFmtId="0" fontId="21" fillId="11" borderId="6" xfId="0" applyFont="1" applyFill="1" applyBorder="1" applyAlignment="1">
      <alignment wrapText="1"/>
    </xf>
    <xf numFmtId="0" fontId="21" fillId="11" borderId="6" xfId="0" applyFont="1" applyFill="1" applyBorder="1" applyAlignment="1">
      <alignment horizontal="left" wrapText="1"/>
    </xf>
    <xf numFmtId="0" fontId="21" fillId="18" borderId="6" xfId="0" applyFont="1" applyFill="1" applyBorder="1" applyAlignment="1">
      <alignment wrapText="1"/>
    </xf>
    <xf numFmtId="0" fontId="21" fillId="18" borderId="6" xfId="0" applyFont="1" applyFill="1" applyBorder="1" applyAlignment="1">
      <alignment horizontal="left" wrapText="1"/>
    </xf>
    <xf numFmtId="0" fontId="21" fillId="18" borderId="5" xfId="0" applyFont="1" applyFill="1" applyBorder="1" applyAlignment="1">
      <alignment wrapText="1"/>
    </xf>
    <xf numFmtId="0" fontId="21" fillId="19" borderId="5" xfId="0" applyFont="1" applyFill="1" applyBorder="1" applyAlignment="1">
      <alignment horizontal="left" wrapText="1"/>
    </xf>
    <xf numFmtId="14" fontId="21" fillId="11" borderId="16" xfId="0" applyNumberFormat="1" applyFont="1" applyFill="1" applyBorder="1" applyAlignment="1">
      <alignment horizontal="left"/>
    </xf>
    <xf numFmtId="0" fontId="21" fillId="11" borderId="16" xfId="0" applyFont="1" applyFill="1" applyBorder="1"/>
    <xf numFmtId="0" fontId="21" fillId="11" borderId="16" xfId="0" applyFont="1" applyFill="1" applyBorder="1" applyAlignment="1">
      <alignment horizontal="left"/>
    </xf>
    <xf numFmtId="0" fontId="21" fillId="11" borderId="16" xfId="0" applyFont="1" applyFill="1" applyBorder="1" applyAlignment="1">
      <alignment horizontal="right"/>
    </xf>
    <xf numFmtId="10" fontId="21" fillId="11" borderId="16" xfId="0" applyNumberFormat="1" applyFont="1" applyFill="1" applyBorder="1"/>
    <xf numFmtId="44" fontId="3" fillId="11" borderId="24" xfId="1" applyFont="1" applyFill="1" applyBorder="1" applyAlignment="1">
      <alignment wrapText="1"/>
    </xf>
    <xf numFmtId="165" fontId="24" fillId="0" borderId="16" xfId="3" applyNumberFormat="1" applyFont="1" applyBorder="1" applyAlignment="1">
      <alignment wrapText="1"/>
    </xf>
    <xf numFmtId="14" fontId="14" fillId="0" borderId="5" xfId="0" applyNumberFormat="1" applyFont="1" applyBorder="1" applyAlignment="1">
      <alignment horizontal="left" wrapText="1"/>
    </xf>
    <xf numFmtId="0" fontId="14" fillId="0" borderId="5" xfId="0" applyFont="1" applyBorder="1" applyAlignment="1">
      <alignment horizontal="left" wrapText="1"/>
    </xf>
    <xf numFmtId="165" fontId="2" fillId="18" borderId="5" xfId="0" applyNumberFormat="1" applyFont="1" applyFill="1" applyBorder="1" applyAlignment="1">
      <alignment wrapText="1"/>
    </xf>
    <xf numFmtId="44" fontId="14" fillId="21" borderId="24" xfId="1" applyFont="1" applyFill="1" applyBorder="1" applyAlignment="1">
      <alignment wrapText="1"/>
    </xf>
    <xf numFmtId="3" fontId="21" fillId="18" borderId="5" xfId="0" applyNumberFormat="1" applyFont="1" applyFill="1" applyBorder="1" applyAlignment="1">
      <alignment horizontal="left" wrapText="1"/>
    </xf>
    <xf numFmtId="44" fontId="3" fillId="18" borderId="24" xfId="1" applyFont="1" applyFill="1" applyBorder="1" applyAlignment="1">
      <alignment wrapText="1"/>
    </xf>
    <xf numFmtId="14" fontId="10" fillId="21" borderId="6" xfId="0" applyNumberFormat="1" applyFont="1" applyFill="1" applyBorder="1" applyAlignment="1">
      <alignment horizontal="left" wrapText="1"/>
    </xf>
    <xf numFmtId="0" fontId="10" fillId="21" borderId="6" xfId="0" applyFont="1" applyFill="1" applyBorder="1" applyAlignment="1">
      <alignment horizontal="left" wrapText="1"/>
    </xf>
    <xf numFmtId="14" fontId="21" fillId="36" borderId="5" xfId="0" applyNumberFormat="1" applyFont="1" applyFill="1" applyBorder="1" applyAlignment="1">
      <alignment horizontal="left" wrapText="1"/>
    </xf>
    <xf numFmtId="0" fontId="21" fillId="36" borderId="5" xfId="0" applyFont="1" applyFill="1" applyBorder="1" applyAlignment="1">
      <alignment horizontal="left" wrapText="1"/>
    </xf>
    <xf numFmtId="165" fontId="11" fillId="36" borderId="5" xfId="0" applyNumberFormat="1" applyFont="1" applyFill="1" applyBorder="1" applyAlignment="1">
      <alignment wrapText="1"/>
    </xf>
    <xf numFmtId="44" fontId="4" fillId="36" borderId="5" xfId="1" applyFont="1" applyFill="1" applyBorder="1" applyAlignment="1">
      <alignment wrapText="1"/>
    </xf>
    <xf numFmtId="44" fontId="10" fillId="36" borderId="5" xfId="1" applyFont="1" applyFill="1" applyBorder="1" applyAlignment="1">
      <alignment wrapText="1"/>
    </xf>
    <xf numFmtId="44" fontId="23" fillId="36" borderId="0" xfId="1" applyFont="1" applyFill="1" applyBorder="1" applyAlignment="1">
      <alignment wrapText="1"/>
    </xf>
    <xf numFmtId="44" fontId="7" fillId="36" borderId="0" xfId="1" applyFont="1" applyFill="1" applyBorder="1" applyAlignment="1">
      <alignment wrapText="1"/>
    </xf>
    <xf numFmtId="44" fontId="4" fillId="21" borderId="1" xfId="1" applyFont="1" applyFill="1" applyBorder="1" applyAlignment="1">
      <alignment wrapText="1"/>
    </xf>
    <xf numFmtId="14" fontId="10" fillId="14" borderId="6" xfId="0" applyNumberFormat="1" applyFont="1" applyFill="1" applyBorder="1" applyAlignment="1">
      <alignment horizontal="left" wrapText="1"/>
    </xf>
    <xf numFmtId="0" fontId="10" fillId="14" borderId="6" xfId="0" applyFont="1" applyFill="1" applyBorder="1" applyAlignment="1">
      <alignment horizontal="left" wrapText="1"/>
    </xf>
    <xf numFmtId="44" fontId="4" fillId="18" borderId="1" xfId="1" applyFont="1" applyFill="1" applyBorder="1" applyAlignment="1">
      <alignment wrapText="1"/>
    </xf>
    <xf numFmtId="165" fontId="3" fillId="27" borderId="5" xfId="0" applyNumberFormat="1" applyFont="1" applyFill="1" applyBorder="1" applyAlignment="1">
      <alignment wrapText="1"/>
    </xf>
    <xf numFmtId="44" fontId="3" fillId="14" borderId="1" xfId="1" applyFont="1" applyFill="1" applyBorder="1" applyAlignment="1">
      <alignment wrapText="1"/>
    </xf>
    <xf numFmtId="0" fontId="21" fillId="18" borderId="6" xfId="0" quotePrefix="1" applyFont="1" applyFill="1" applyBorder="1" applyAlignment="1">
      <alignment wrapText="1"/>
    </xf>
    <xf numFmtId="165" fontId="3" fillId="14" borderId="5" xfId="0" applyNumberFormat="1" applyFont="1" applyFill="1" applyBorder="1" applyAlignment="1">
      <alignment wrapText="1"/>
    </xf>
    <xf numFmtId="166" fontId="23" fillId="0" borderId="0" xfId="0" applyNumberFormat="1" applyFont="1" applyAlignment="1">
      <alignment wrapText="1"/>
    </xf>
    <xf numFmtId="165" fontId="3" fillId="14" borderId="0" xfId="0" applyNumberFormat="1" applyFont="1" applyFill="1" applyAlignment="1">
      <alignment wrapText="1"/>
    </xf>
    <xf numFmtId="165" fontId="22" fillId="11" borderId="24" xfId="0" applyNumberFormat="1" applyFont="1" applyFill="1" applyBorder="1" applyAlignment="1">
      <alignment wrapText="1"/>
    </xf>
    <xf numFmtId="44" fontId="4" fillId="11" borderId="24" xfId="1" applyFont="1" applyFill="1" applyBorder="1" applyAlignment="1">
      <alignment wrapText="1"/>
    </xf>
    <xf numFmtId="14" fontId="21" fillId="18" borderId="16" xfId="0" applyNumberFormat="1" applyFont="1" applyFill="1" applyBorder="1" applyAlignment="1">
      <alignment horizontal="left"/>
    </xf>
    <xf numFmtId="0" fontId="21" fillId="18" borderId="16" xfId="0" applyFont="1" applyFill="1" applyBorder="1"/>
    <xf numFmtId="0" fontId="21" fillId="18" borderId="16" xfId="0" applyFont="1" applyFill="1" applyBorder="1" applyAlignment="1">
      <alignment horizontal="left"/>
    </xf>
    <xf numFmtId="0" fontId="21" fillId="18" borderId="16" xfId="0" applyFont="1" applyFill="1" applyBorder="1" applyAlignment="1">
      <alignment horizontal="right"/>
    </xf>
    <xf numFmtId="10" fontId="21" fillId="18" borderId="16" xfId="0" applyNumberFormat="1" applyFont="1" applyFill="1" applyBorder="1"/>
    <xf numFmtId="44" fontId="21" fillId="18" borderId="24" xfId="1" applyFont="1" applyFill="1" applyBorder="1" applyAlignment="1">
      <alignment wrapText="1"/>
    </xf>
    <xf numFmtId="14" fontId="21" fillId="9" borderId="6" xfId="0" applyNumberFormat="1" applyFont="1" applyFill="1" applyBorder="1" applyAlignment="1">
      <alignment horizontal="left" wrapText="1"/>
    </xf>
    <xf numFmtId="0" fontId="21" fillId="9" borderId="6" xfId="0" applyFont="1" applyFill="1" applyBorder="1" applyAlignment="1">
      <alignment wrapText="1"/>
    </xf>
    <xf numFmtId="0" fontId="21" fillId="9" borderId="6" xfId="0" applyFont="1" applyFill="1" applyBorder="1" applyAlignment="1">
      <alignment horizontal="left" wrapText="1"/>
    </xf>
    <xf numFmtId="165" fontId="11" fillId="9" borderId="1" xfId="0" applyNumberFormat="1" applyFont="1" applyFill="1" applyBorder="1" applyAlignment="1">
      <alignment wrapText="1"/>
    </xf>
    <xf numFmtId="44" fontId="4" fillId="9" borderId="1" xfId="1" applyFont="1" applyFill="1" applyBorder="1" applyAlignment="1">
      <alignment wrapText="1"/>
    </xf>
    <xf numFmtId="0" fontId="21" fillId="9" borderId="0" xfId="0" applyFont="1" applyFill="1" applyAlignment="1">
      <alignment wrapText="1"/>
    </xf>
    <xf numFmtId="0" fontId="21" fillId="14" borderId="6" xfId="0" quotePrefix="1" applyFont="1" applyFill="1" applyBorder="1" applyAlignment="1">
      <alignment wrapText="1"/>
    </xf>
    <xf numFmtId="165" fontId="24" fillId="14" borderId="1" xfId="0" applyNumberFormat="1" applyFont="1" applyFill="1" applyBorder="1" applyAlignment="1">
      <alignment wrapText="1"/>
    </xf>
    <xf numFmtId="44" fontId="10" fillId="18" borderId="24" xfId="1" applyFont="1" applyFill="1" applyBorder="1" applyAlignment="1">
      <alignment wrapText="1"/>
    </xf>
    <xf numFmtId="0" fontId="21" fillId="21" borderId="22" xfId="0" applyFont="1" applyFill="1" applyBorder="1" applyAlignment="1">
      <alignment horizontal="left" wrapText="1"/>
    </xf>
    <xf numFmtId="165" fontId="22" fillId="21" borderId="22" xfId="0" applyNumberFormat="1" applyFont="1" applyFill="1" applyBorder="1" applyAlignment="1">
      <alignment wrapText="1"/>
    </xf>
    <xf numFmtId="44" fontId="3" fillId="21" borderId="22" xfId="1" applyFont="1" applyFill="1" applyBorder="1" applyAlignment="1">
      <alignment wrapText="1"/>
    </xf>
    <xf numFmtId="44" fontId="21" fillId="21" borderId="22" xfId="1" applyFont="1" applyFill="1" applyBorder="1" applyAlignment="1">
      <alignment wrapText="1"/>
    </xf>
    <xf numFmtId="12" fontId="3" fillId="0" borderId="22" xfId="1" applyNumberFormat="1" applyFont="1" applyFill="1" applyBorder="1" applyAlignment="1">
      <alignment wrapText="1"/>
    </xf>
    <xf numFmtId="44" fontId="10" fillId="18" borderId="0" xfId="1" applyFont="1" applyFill="1" applyBorder="1" applyAlignment="1">
      <alignment wrapText="1"/>
    </xf>
    <xf numFmtId="0" fontId="21" fillId="11" borderId="0" xfId="0" applyFont="1" applyFill="1" applyAlignment="1">
      <alignment wrapText="1"/>
    </xf>
    <xf numFmtId="44" fontId="3" fillId="11" borderId="1" xfId="1" applyFont="1" applyFill="1" applyBorder="1" applyAlignment="1">
      <alignment wrapText="1"/>
    </xf>
    <xf numFmtId="14" fontId="21" fillId="30" borderId="6" xfId="0" applyNumberFormat="1" applyFont="1" applyFill="1" applyBorder="1" applyAlignment="1">
      <alignment horizontal="left" wrapText="1"/>
    </xf>
    <xf numFmtId="0" fontId="21" fillId="30" borderId="6" xfId="0" applyFont="1" applyFill="1" applyBorder="1" applyAlignment="1">
      <alignment wrapText="1"/>
    </xf>
    <xf numFmtId="0" fontId="21" fillId="30" borderId="6" xfId="0" applyFont="1" applyFill="1" applyBorder="1" applyAlignment="1">
      <alignment horizontal="left" wrapText="1"/>
    </xf>
    <xf numFmtId="165" fontId="11" fillId="30" borderId="1" xfId="0" applyNumberFormat="1" applyFont="1" applyFill="1" applyBorder="1" applyAlignment="1">
      <alignment wrapText="1"/>
    </xf>
    <xf numFmtId="44" fontId="3" fillId="30" borderId="22" xfId="1" applyFont="1" applyFill="1" applyBorder="1" applyAlignment="1">
      <alignment wrapText="1"/>
    </xf>
    <xf numFmtId="44" fontId="4" fillId="30" borderId="1" xfId="1" applyFont="1" applyFill="1" applyBorder="1" applyAlignment="1">
      <alignment wrapText="1"/>
    </xf>
    <xf numFmtId="2" fontId="21" fillId="18" borderId="6" xfId="0" applyNumberFormat="1" applyFont="1" applyFill="1" applyBorder="1" applyAlignment="1">
      <alignment horizontal="left" wrapText="1"/>
    </xf>
    <xf numFmtId="0" fontId="21" fillId="11" borderId="6" xfId="0" quotePrefix="1" applyFont="1" applyFill="1" applyBorder="1" applyAlignment="1">
      <alignment wrapText="1"/>
    </xf>
    <xf numFmtId="0" fontId="27" fillId="11" borderId="0" xfId="0" applyFont="1" applyFill="1" applyAlignment="1">
      <alignment wrapText="1"/>
    </xf>
    <xf numFmtId="14" fontId="21" fillId="18" borderId="0" xfId="0" applyNumberFormat="1" applyFont="1" applyFill="1" applyAlignment="1">
      <alignment horizontal="left" wrapText="1"/>
    </xf>
    <xf numFmtId="14" fontId="21" fillId="14" borderId="0" xfId="0" applyNumberFormat="1" applyFont="1" applyFill="1" applyAlignment="1">
      <alignment horizontal="left" wrapText="1"/>
    </xf>
    <xf numFmtId="0" fontId="21" fillId="20" borderId="5" xfId="0" applyFont="1" applyFill="1" applyBorder="1" applyAlignment="1">
      <alignment wrapText="1"/>
    </xf>
    <xf numFmtId="44" fontId="3" fillId="20" borderId="22" xfId="1" applyFont="1" applyFill="1" applyBorder="1" applyAlignment="1">
      <alignment wrapText="1"/>
    </xf>
    <xf numFmtId="44" fontId="10" fillId="20" borderId="24" xfId="1" applyFont="1" applyFill="1" applyBorder="1" applyAlignment="1">
      <alignment wrapText="1"/>
    </xf>
    <xf numFmtId="165" fontId="11" fillId="21" borderId="1" xfId="0" applyNumberFormat="1" applyFont="1" applyFill="1" applyBorder="1" applyAlignment="1">
      <alignment wrapText="1"/>
    </xf>
    <xf numFmtId="44" fontId="3" fillId="18" borderId="0" xfId="1" applyFont="1" applyFill="1" applyBorder="1" applyAlignment="1">
      <alignment wrapText="1"/>
    </xf>
    <xf numFmtId="44" fontId="3" fillId="9" borderId="22" xfId="1" applyFont="1" applyFill="1" applyBorder="1" applyAlignment="1">
      <alignment wrapText="1"/>
    </xf>
    <xf numFmtId="44" fontId="3" fillId="18" borderId="5" xfId="1" applyFont="1" applyFill="1" applyBorder="1" applyAlignment="1">
      <alignment wrapText="1"/>
    </xf>
    <xf numFmtId="0" fontId="21" fillId="27" borderId="5" xfId="0" applyFont="1" applyFill="1" applyBorder="1" applyAlignment="1">
      <alignment wrapText="1"/>
    </xf>
    <xf numFmtId="165" fontId="11" fillId="27" borderId="1" xfId="0" applyNumberFormat="1" applyFont="1" applyFill="1" applyBorder="1" applyAlignment="1">
      <alignment wrapText="1"/>
    </xf>
    <xf numFmtId="44" fontId="3" fillId="27" borderId="22" xfId="1" applyFont="1" applyFill="1" applyBorder="1" applyAlignment="1">
      <alignment wrapText="1"/>
    </xf>
    <xf numFmtId="44" fontId="4" fillId="27" borderId="1" xfId="1" applyFont="1" applyFill="1" applyBorder="1" applyAlignment="1">
      <alignment wrapText="1"/>
    </xf>
    <xf numFmtId="44" fontId="4" fillId="19" borderId="1" xfId="1" applyFont="1" applyFill="1" applyBorder="1" applyAlignment="1">
      <alignment wrapText="1"/>
    </xf>
    <xf numFmtId="14" fontId="10" fillId="37" borderId="6" xfId="0" applyNumberFormat="1" applyFont="1" applyFill="1" applyBorder="1" applyAlignment="1">
      <alignment horizontal="left" wrapText="1"/>
    </xf>
    <xf numFmtId="0" fontId="10" fillId="37" borderId="9" xfId="0" applyFont="1" applyFill="1" applyBorder="1" applyAlignment="1">
      <alignment horizontal="left" wrapText="1"/>
    </xf>
    <xf numFmtId="165" fontId="11" fillId="21" borderId="12" xfId="0" applyNumberFormat="1" applyFont="1" applyFill="1" applyBorder="1" applyAlignment="1">
      <alignment wrapText="1"/>
    </xf>
    <xf numFmtId="165" fontId="11" fillId="37" borderId="5" xfId="0" applyNumberFormat="1" applyFont="1" applyFill="1" applyBorder="1" applyAlignment="1">
      <alignment wrapText="1"/>
    </xf>
    <xf numFmtId="165" fontId="11" fillId="11" borderId="12" xfId="0" applyNumberFormat="1" applyFont="1" applyFill="1" applyBorder="1" applyAlignment="1">
      <alignment wrapText="1"/>
    </xf>
    <xf numFmtId="165" fontId="11" fillId="2" borderId="5" xfId="0" applyNumberFormat="1" applyFont="1" applyFill="1" applyBorder="1" applyAlignment="1">
      <alignment wrapText="1"/>
    </xf>
    <xf numFmtId="0" fontId="21" fillId="0" borderId="9" xfId="0" applyFont="1" applyBorder="1" applyAlignment="1">
      <alignment horizontal="left" wrapText="1"/>
    </xf>
    <xf numFmtId="165" fontId="11" fillId="18" borderId="12" xfId="0" applyNumberFormat="1" applyFont="1" applyFill="1" applyBorder="1" applyAlignment="1">
      <alignment wrapText="1"/>
    </xf>
    <xf numFmtId="44" fontId="3" fillId="0" borderId="0" xfId="1" applyFont="1" applyFill="1" applyBorder="1" applyAlignment="1">
      <alignment wrapText="1"/>
    </xf>
    <xf numFmtId="0" fontId="21" fillId="19" borderId="9" xfId="0" applyFont="1" applyFill="1" applyBorder="1" applyAlignment="1">
      <alignment horizontal="left" wrapText="1"/>
    </xf>
    <xf numFmtId="3" fontId="21" fillId="0" borderId="9" xfId="0" applyNumberFormat="1" applyFont="1" applyBorder="1" applyAlignment="1">
      <alignment horizontal="left" wrapText="1"/>
    </xf>
    <xf numFmtId="14" fontId="21" fillId="19" borderId="5" xfId="0" applyNumberFormat="1" applyFont="1" applyFill="1" applyBorder="1" applyAlignment="1">
      <alignment horizontal="left" wrapText="1"/>
    </xf>
    <xf numFmtId="16" fontId="21" fillId="18" borderId="6" xfId="0" applyNumberFormat="1" applyFont="1" applyFill="1" applyBorder="1" applyAlignment="1">
      <alignment wrapText="1"/>
    </xf>
    <xf numFmtId="0" fontId="21" fillId="19" borderId="6" xfId="0" applyFont="1" applyFill="1" applyBorder="1" applyAlignment="1">
      <alignment wrapText="1"/>
    </xf>
    <xf numFmtId="0" fontId="10" fillId="19" borderId="6" xfId="0" applyFont="1" applyFill="1" applyBorder="1" applyAlignment="1">
      <alignment horizontal="left" wrapText="1"/>
    </xf>
    <xf numFmtId="0" fontId="5" fillId="5" borderId="7" xfId="0" applyFont="1" applyFill="1" applyBorder="1" applyAlignment="1">
      <alignment wrapText="1"/>
    </xf>
    <xf numFmtId="0" fontId="5" fillId="4" borderId="7" xfId="0" applyFont="1" applyFill="1" applyBorder="1" applyAlignment="1">
      <alignment horizontal="left" wrapText="1"/>
    </xf>
    <xf numFmtId="0" fontId="21" fillId="14" borderId="9" xfId="0" applyFont="1" applyFill="1" applyBorder="1" applyAlignment="1">
      <alignment wrapText="1"/>
    </xf>
    <xf numFmtId="0" fontId="21" fillId="14" borderId="9" xfId="0" applyFont="1" applyFill="1" applyBorder="1" applyAlignment="1">
      <alignment horizontal="left" wrapText="1"/>
    </xf>
    <xf numFmtId="165" fontId="11" fillId="14" borderId="12" xfId="0" applyNumberFormat="1" applyFont="1" applyFill="1" applyBorder="1" applyAlignment="1">
      <alignment wrapText="1"/>
    </xf>
    <xf numFmtId="44" fontId="3" fillId="14" borderId="0" xfId="1" applyFont="1" applyFill="1" applyBorder="1" applyAlignment="1">
      <alignment wrapText="1"/>
    </xf>
    <xf numFmtId="44" fontId="10" fillId="14" borderId="0" xfId="1" applyFont="1" applyFill="1" applyBorder="1" applyAlignment="1">
      <alignment wrapText="1"/>
    </xf>
    <xf numFmtId="165" fontId="11" fillId="3" borderId="5" xfId="0" applyNumberFormat="1" applyFont="1" applyFill="1" applyBorder="1" applyAlignment="1">
      <alignment wrapText="1"/>
    </xf>
    <xf numFmtId="0" fontId="21" fillId="18" borderId="9" xfId="0" applyFont="1" applyFill="1" applyBorder="1" applyAlignment="1">
      <alignment horizontal="left" wrapText="1"/>
    </xf>
    <xf numFmtId="14" fontId="21" fillId="18" borderId="9" xfId="0" applyNumberFormat="1" applyFont="1" applyFill="1" applyBorder="1" applyAlignment="1">
      <alignment horizontal="left" wrapText="1"/>
    </xf>
    <xf numFmtId="1" fontId="21" fillId="18" borderId="9" xfId="0" applyNumberFormat="1" applyFont="1" applyFill="1" applyBorder="1" applyAlignment="1">
      <alignment horizontal="left" wrapText="1"/>
    </xf>
    <xf numFmtId="44" fontId="3" fillId="21" borderId="28" xfId="1" applyFont="1" applyFill="1" applyBorder="1" applyAlignment="1">
      <alignment wrapText="1"/>
    </xf>
    <xf numFmtId="0" fontId="21" fillId="0" borderId="27" xfId="0" applyFont="1" applyBorder="1" applyAlignment="1">
      <alignment wrapText="1"/>
    </xf>
    <xf numFmtId="0" fontId="21" fillId="0" borderId="11" xfId="0" applyFont="1" applyBorder="1" applyAlignment="1">
      <alignment wrapText="1"/>
    </xf>
    <xf numFmtId="44" fontId="4" fillId="0" borderId="19" xfId="1" applyFont="1" applyBorder="1" applyAlignment="1">
      <alignment wrapText="1"/>
    </xf>
    <xf numFmtId="44" fontId="16" fillId="0" borderId="19" xfId="1" applyFont="1" applyBorder="1" applyAlignment="1">
      <alignment wrapText="1"/>
    </xf>
    <xf numFmtId="44" fontId="28" fillId="0" borderId="0" xfId="1" applyFont="1" applyBorder="1" applyAlignment="1">
      <alignment wrapText="1"/>
    </xf>
    <xf numFmtId="44" fontId="17" fillId="0" borderId="0" xfId="1" applyFont="1" applyBorder="1" applyAlignment="1">
      <alignment wrapText="1"/>
    </xf>
    <xf numFmtId="44" fontId="4" fillId="0" borderId="0" xfId="1" applyFont="1" applyBorder="1" applyAlignment="1">
      <alignment wrapText="1"/>
    </xf>
    <xf numFmtId="44" fontId="16" fillId="0" borderId="0" xfId="1" applyFont="1" applyBorder="1" applyAlignment="1">
      <alignment wrapText="1"/>
    </xf>
    <xf numFmtId="44" fontId="12" fillId="0" borderId="0" xfId="1" applyFont="1" applyAlignment="1">
      <alignment wrapText="1"/>
    </xf>
    <xf numFmtId="44" fontId="3" fillId="0" borderId="0" xfId="1" applyFont="1" applyAlignment="1">
      <alignment wrapText="1"/>
    </xf>
    <xf numFmtId="44" fontId="23" fillId="0" borderId="0" xfId="1" applyFont="1" applyAlignment="1">
      <alignment wrapText="1"/>
    </xf>
    <xf numFmtId="44" fontId="7" fillId="0" borderId="0" xfId="1" applyFont="1" applyAlignment="1">
      <alignment wrapText="1"/>
    </xf>
    <xf numFmtId="44" fontId="21" fillId="0" borderId="0" xfId="1" applyFont="1" applyAlignment="1">
      <alignment wrapText="1"/>
    </xf>
    <xf numFmtId="0" fontId="23" fillId="0" borderId="0" xfId="0" applyFont="1" applyAlignment="1">
      <alignment wrapText="1"/>
    </xf>
    <xf numFmtId="164" fontId="3" fillId="0" borderId="0" xfId="1" applyNumberFormat="1" applyFont="1" applyAlignment="1">
      <alignment wrapText="1"/>
    </xf>
    <xf numFmtId="164" fontId="7" fillId="0" borderId="0" xfId="1" applyNumberFormat="1" applyFont="1" applyAlignment="1">
      <alignment wrapText="1"/>
    </xf>
    <xf numFmtId="164" fontId="18" fillId="0" borderId="0" xfId="1" applyNumberFormat="1" applyFont="1" applyAlignment="1">
      <alignment wrapText="1"/>
    </xf>
    <xf numFmtId="164" fontId="21" fillId="0" borderId="0" xfId="1" applyNumberFormat="1" applyFont="1" applyAlignment="1">
      <alignment wrapText="1"/>
    </xf>
  </cellXfs>
  <cellStyles count="4">
    <cellStyle name="Monétaire" xfId="1" builtinId="4"/>
    <cellStyle name="Normal" xfId="0" builtinId="0"/>
    <cellStyle name="Normal 2" xfId="2" xr:uid="{87E42F2E-C5F4-6F48-86A2-7AEE14318699}"/>
    <cellStyle name="Normal 3" xfId="3" xr:uid="{FFC91D18-73E5-B940-8749-214875B69C6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celine/Desktop/TABLEAU%20VENTE%20RENOVE%20AVEC%20FORMULES%20JUIN%202024.xlsx" TargetMode="External"/><Relationship Id="rId1" Type="http://schemas.openxmlformats.org/officeDocument/2006/relationships/externalLinkPath" Target="/Users/boumediene/Downloads/TABLEAU%20VENTE%20RENOVE%20AVEC%20FORMULES%20JUIN%2020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MPLISSAGE"/>
      <sheetName val="TABLEAU DES VENTES"/>
      <sheetName val="JUIN 2024"/>
      <sheetName val="MAI 2024"/>
      <sheetName val="AVRIL 2024"/>
      <sheetName val="MARS 2024"/>
      <sheetName val="FEVRIER 2024"/>
      <sheetName val="JANVIER 2024"/>
      <sheetName val="DECEMBRE 2023"/>
      <sheetName val="NOV 2023"/>
      <sheetName val="OCTOBRE 2023"/>
      <sheetName val="septembre 2023"/>
      <sheetName val="JUILLET 2023"/>
      <sheetName val="JUIN 2023"/>
      <sheetName val="MAI 2023"/>
      <sheetName val="AVRIL 2023"/>
      <sheetName val="MARS 2023"/>
      <sheetName val="FEVRIER 2023 V"/>
      <sheetName val="JANVIER 2023"/>
      <sheetName val="DECEMBRE 2022"/>
      <sheetName val="NOVEMBRE 2022"/>
      <sheetName val="Feuil3"/>
      <sheetName val="Feuil4"/>
      <sheetName val="OCTOBRE 2022"/>
      <sheetName val="SEPTEMBRE 2022"/>
      <sheetName val="AOUT 2022"/>
      <sheetName val="juillet 2022"/>
      <sheetName val="JUIN 2022"/>
      <sheetName val="mai 2022"/>
      <sheetName val="AVRIL 2022"/>
      <sheetName val="MARS 2022"/>
      <sheetName val="FEVRIER 2022"/>
      <sheetName val="JANVIER 2022"/>
      <sheetName val="decembre"/>
      <sheetName val="NOVEMBRE 2021"/>
      <sheetName val="octobre 2021"/>
      <sheetName val="septembre 2021"/>
      <sheetName val="JUILLET 2021"/>
      <sheetName val="JUIN 2021"/>
      <sheetName val="MAI 2021"/>
      <sheetName val="avril 2021"/>
      <sheetName val="MARS 2021"/>
      <sheetName val="FEVRIER 2021"/>
      <sheetName val="JANVIER 2021"/>
      <sheetName val="DECEMBRE 2020"/>
      <sheetName val="OCTOBRE 2020"/>
      <sheetName val="SEPTEMBRE 2020"/>
      <sheetName val="AOUT 2020"/>
      <sheetName val="juillet 2020"/>
      <sheetName val="JUIN 2020"/>
      <sheetName val="MARS 2020"/>
      <sheetName val="FEVRIER 2020"/>
      <sheetName val="JANVIER 2020"/>
      <sheetName val="DECEMBRE 2019"/>
      <sheetName val="novembre 2019"/>
      <sheetName val="octobre 2019"/>
      <sheetName val="sept 2019"/>
      <sheetName val="AOUT"/>
      <sheetName val="JUILLET 2019"/>
      <sheetName val="juin 2019"/>
      <sheetName val="MAI 2019"/>
      <sheetName val="avril 2019"/>
      <sheetName val="MARS 2019"/>
      <sheetName val="FEVRIER 2019"/>
      <sheetName val="JANVIER 2019"/>
      <sheetName val="DECEMBRE 2018"/>
      <sheetName val="NOVEMBRE 2018"/>
      <sheetName val="OCTOBRE 2018"/>
      <sheetName val="SEPTEMBRE 2018"/>
      <sheetName val="aout 2018"/>
      <sheetName val="JUILLET 2018"/>
      <sheetName val="JUIN 2018"/>
      <sheetName val="MAI 2018"/>
      <sheetName val="AVRIL 2018"/>
      <sheetName val="MARS 2018"/>
      <sheetName val="FEVRIER 2018"/>
      <sheetName val="JANVIER 2018"/>
      <sheetName val="JANVIER17"/>
      <sheetName val="FEVRIER17"/>
      <sheetName val="MARS17"/>
      <sheetName val="AVRIL 17"/>
      <sheetName val="MAI 17"/>
      <sheetName val="JUIN 17"/>
      <sheetName val="JUILLET 17"/>
      <sheetName val="AOUT 17"/>
      <sheetName val="SEPT 2017 "/>
      <sheetName val="novembre 2017"/>
      <sheetName val="octobre 2017"/>
      <sheetName val="DECEMBRE 2017"/>
      <sheetName val="Feuil2"/>
      <sheetName val="VALID DONNEES"/>
    </sheetNames>
    <sheetDataSet>
      <sheetData sheetId="0"/>
      <sheetData sheetId="1">
        <row r="9">
          <cell r="J9">
            <v>75014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>
        <row r="4">
          <cell r="B4" t="str">
            <v>FOUGERON</v>
          </cell>
          <cell r="C4">
            <v>10005</v>
          </cell>
          <cell r="F4" t="str">
            <v>3 FENETRES PVC</v>
          </cell>
        </row>
        <row r="5">
          <cell r="B5" t="str">
            <v>SAGET</v>
          </cell>
          <cell r="F5" t="str">
            <v>DOUCHE PMR</v>
          </cell>
        </row>
        <row r="6">
          <cell r="B6" t="str">
            <v>PELOVSKA</v>
          </cell>
          <cell r="F6" t="str">
            <v>RENOVATION COMPLETE</v>
          </cell>
        </row>
        <row r="7">
          <cell r="B7" t="str">
            <v>SALLES</v>
          </cell>
          <cell r="C7">
            <v>10032</v>
          </cell>
          <cell r="F7" t="str">
            <v>3 FENETRES PVC</v>
          </cell>
          <cell r="G7">
            <v>5980</v>
          </cell>
        </row>
        <row r="8">
          <cell r="B8" t="str">
            <v>KOURILSKY</v>
          </cell>
          <cell r="F8" t="str">
            <v>1 PORTE FENETRE</v>
          </cell>
        </row>
        <row r="9">
          <cell r="B9" t="str">
            <v>TOULET</v>
          </cell>
          <cell r="F9" t="str">
            <v>3 FENETRES PVC</v>
          </cell>
        </row>
        <row r="10">
          <cell r="B10" t="str">
            <v>GOSSELIN</v>
          </cell>
          <cell r="F10" t="str">
            <v>2 VANTAUX</v>
          </cell>
        </row>
        <row r="11">
          <cell r="B11" t="str">
            <v>HABEGRE</v>
          </cell>
          <cell r="F11" t="str">
            <v>1 FENETRE PVC</v>
          </cell>
        </row>
        <row r="12">
          <cell r="B12" t="str">
            <v>LEFRETEUR</v>
          </cell>
          <cell r="F12" t="str">
            <v>1 TABLEAU</v>
          </cell>
        </row>
        <row r="13">
          <cell r="B13" t="str">
            <v>DOLLBERG</v>
          </cell>
          <cell r="F13" t="str">
            <v>4 FENETRES</v>
          </cell>
        </row>
        <row r="14">
          <cell r="B14" t="str">
            <v>DEMARTIMPREY</v>
          </cell>
          <cell r="F14" t="str">
            <v>2 FENETRES PVC</v>
          </cell>
        </row>
        <row r="15">
          <cell r="B15" t="str">
            <v>CHAPLART</v>
          </cell>
          <cell r="F15" t="str">
            <v>PEINTURE</v>
          </cell>
        </row>
        <row r="16">
          <cell r="B16" t="str">
            <v>JACQUOT</v>
          </cell>
          <cell r="F16" t="str">
            <v>DOUCHE A L ITALIENNE</v>
          </cell>
        </row>
        <row r="18">
          <cell r="B18" t="str">
            <v>BRAS</v>
          </cell>
          <cell r="F18" t="str">
            <v>AMENAGEMENT CUISINE</v>
          </cell>
        </row>
        <row r="19">
          <cell r="B19" t="str">
            <v>LANCRY</v>
          </cell>
          <cell r="F19" t="str">
            <v>WC</v>
          </cell>
        </row>
        <row r="23">
          <cell r="B23" t="str">
            <v>CASTRO</v>
          </cell>
          <cell r="F23" t="str">
            <v>1 FENETRE PVC</v>
          </cell>
        </row>
        <row r="24">
          <cell r="B24" t="str">
            <v>FEMENIA</v>
          </cell>
          <cell r="F24" t="str">
            <v>VITRIFICATION</v>
          </cell>
          <cell r="G24">
            <v>1100</v>
          </cell>
        </row>
        <row r="25">
          <cell r="B25" t="str">
            <v>MINOIS</v>
          </cell>
          <cell r="F25" t="str">
            <v>REFONTE</v>
          </cell>
        </row>
        <row r="26">
          <cell r="B26" t="str">
            <v>DARLEY</v>
          </cell>
          <cell r="F26" t="str">
            <v>REMPLACEMENT FENETRES</v>
          </cell>
          <cell r="G26">
            <v>15482</v>
          </cell>
        </row>
        <row r="27">
          <cell r="A27">
            <v>43878</v>
          </cell>
          <cell r="B27" t="str">
            <v>MOTTIN</v>
          </cell>
          <cell r="F27" t="str">
            <v xml:space="preserve">1 PAE </v>
          </cell>
        </row>
        <row r="28">
          <cell r="A28">
            <v>43878</v>
          </cell>
          <cell r="B28" t="str">
            <v>MOTTIN</v>
          </cell>
          <cell r="C28">
            <v>10029</v>
          </cell>
          <cell r="F28" t="str">
            <v>1 FENETRE PVC</v>
          </cell>
        </row>
        <row r="29">
          <cell r="A29">
            <v>43879</v>
          </cell>
          <cell r="B29" t="str">
            <v>MADIE</v>
          </cell>
          <cell r="F29" t="str">
            <v>PORTE GARAGE + LINO</v>
          </cell>
          <cell r="H29">
            <v>5.5E-2</v>
          </cell>
        </row>
        <row r="30">
          <cell r="A30">
            <v>43880</v>
          </cell>
          <cell r="B30" t="str">
            <v>AUGRAS</v>
          </cell>
          <cell r="F30" t="str">
            <v>DOUCHE PMR</v>
          </cell>
          <cell r="H30">
            <v>0.1</v>
          </cell>
        </row>
        <row r="31">
          <cell r="A31">
            <v>43881</v>
          </cell>
          <cell r="B31" t="str">
            <v>GIROUX</v>
          </cell>
          <cell r="F31" t="str">
            <v>PORTE ANTI EFFRACTION</v>
          </cell>
          <cell r="H31">
            <v>5.5E-2</v>
          </cell>
        </row>
        <row r="32">
          <cell r="A32">
            <v>43881</v>
          </cell>
          <cell r="B32" t="str">
            <v>PIALAT</v>
          </cell>
          <cell r="F32" t="str">
            <v>2 BANNETTES</v>
          </cell>
          <cell r="H32">
            <v>5.5E-2</v>
          </cell>
        </row>
        <row r="33">
          <cell r="A33">
            <v>43881</v>
          </cell>
          <cell r="B33" t="str">
            <v>DOASSANS</v>
          </cell>
          <cell r="F33" t="str">
            <v xml:space="preserve">PEINTURE </v>
          </cell>
          <cell r="G33">
            <v>2782</v>
          </cell>
          <cell r="H33">
            <v>0.1</v>
          </cell>
        </row>
        <row r="34">
          <cell r="H34">
            <v>0.1</v>
          </cell>
        </row>
        <row r="35">
          <cell r="A35">
            <v>43881</v>
          </cell>
          <cell r="B35" t="str">
            <v>GELLE</v>
          </cell>
        </row>
        <row r="39">
          <cell r="A39">
            <v>43880</v>
          </cell>
          <cell r="B39" t="str">
            <v>SANPONS</v>
          </cell>
          <cell r="F39" t="str">
            <v>1 FENETRE PVC</v>
          </cell>
        </row>
        <row r="40">
          <cell r="A40">
            <v>43882</v>
          </cell>
          <cell r="B40" t="str">
            <v>LATOUR</v>
          </cell>
          <cell r="F40" t="str">
            <v>1 VR</v>
          </cell>
        </row>
        <row r="41">
          <cell r="A41">
            <v>43879</v>
          </cell>
          <cell r="B41" t="str">
            <v>VIDAL</v>
          </cell>
          <cell r="F41" t="str">
            <v>REFONTE</v>
          </cell>
        </row>
      </sheetData>
      <sheetData sheetId="52">
        <row r="51">
          <cell r="A51">
            <v>43859</v>
          </cell>
          <cell r="B51" t="str">
            <v>CHARPACK</v>
          </cell>
          <cell r="C51">
            <v>1118</v>
          </cell>
          <cell r="F51" t="str">
            <v>STOREs INTERIEUR</v>
          </cell>
          <cell r="G51">
            <v>1882</v>
          </cell>
          <cell r="H51">
            <v>5.5E-2</v>
          </cell>
        </row>
        <row r="52">
          <cell r="A52">
            <v>43859</v>
          </cell>
          <cell r="B52" t="str">
            <v>PHUONG</v>
          </cell>
          <cell r="C52">
            <v>1119</v>
          </cell>
          <cell r="F52" t="str">
            <v>REMISE EN CONFORMITE 90M²</v>
          </cell>
        </row>
        <row r="53">
          <cell r="A53">
            <v>43859</v>
          </cell>
          <cell r="B53" t="str">
            <v>BOULE</v>
          </cell>
          <cell r="C53">
            <v>1120</v>
          </cell>
          <cell r="F53" t="str">
            <v>SALLE DE BAIN + FENETRE</v>
          </cell>
        </row>
        <row r="54">
          <cell r="A54">
            <v>43860</v>
          </cell>
          <cell r="B54" t="str">
            <v>NICOLAI</v>
          </cell>
          <cell r="C54">
            <v>10002</v>
          </cell>
          <cell r="F54" t="str">
            <v>VITRIFICATION</v>
          </cell>
          <cell r="G54">
            <v>2982</v>
          </cell>
        </row>
        <row r="56">
          <cell r="A56">
            <v>43861</v>
          </cell>
          <cell r="B56" t="str">
            <v>MABOROUGH</v>
          </cell>
          <cell r="C56">
            <v>110002</v>
          </cell>
          <cell r="F56" t="str">
            <v>REMISE EN CONFORMITE ELEC</v>
          </cell>
        </row>
        <row r="57">
          <cell r="A57">
            <v>43861</v>
          </cell>
          <cell r="B57" t="str">
            <v>HASLAY</v>
          </cell>
          <cell r="C57">
            <v>10144</v>
          </cell>
          <cell r="F57" t="str">
            <v>VR</v>
          </cell>
        </row>
        <row r="58">
          <cell r="A58">
            <v>43861</v>
          </cell>
          <cell r="B58" t="str">
            <v>LENOIR</v>
          </cell>
          <cell r="C58">
            <v>10143</v>
          </cell>
          <cell r="F58" t="str">
            <v>VR</v>
          </cell>
          <cell r="G58">
            <v>2450</v>
          </cell>
        </row>
      </sheetData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sam ben" id="{B2953A77-A59E-4945-B135-957959BD0338}" userId="132bd7cd11edd0a6" providerId="Windows Live"/>
</personList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926" dT="2019-09-17T11:08:11.67" personId="{B2953A77-A59E-4945-B135-957959BD0338}" id="{0F4D5C6A-0CE5-7441-9B9D-06D391865F0F}">
    <text>REMBOURSEMENT ACOMPTE</text>
  </threadedComment>
  <threadedComment ref="D1430" dT="2021-03-16T14:26:39.18" personId="{B2953A77-A59E-4945-B135-957959BD0338}" id="{F5AB2BCA-AF9F-7642-9E1A-58288D5508AD}">
    <text>PLUS DE NOUVELLES * COVID dcd</text>
  </threadedComment>
  <threadedComment ref="P2164" dT="2022-05-25T13:21:24.67" personId="{B2953A77-A59E-4945-B135-957959BD0338}" id="{71C9DF41-5527-E14E-9B66-DBECBCFD3E3D}">
    <text>FINANCEMENT</text>
  </threadedComment>
  <threadedComment ref="P2276" dT="2022-07-21T12:59:58.53" personId="{B2953A77-A59E-4945-B135-957959BD0338}" id="{93E2B6A2-4622-C349-AFA6-8990950DC85C}">
    <text>PAS DE CHEQUE EN ATTENTE</text>
  </threadedComment>
  <threadedComment ref="C2376" dT="2022-11-14T10:58:38.45" personId="{B2953A77-A59E-4945-B135-957959BD0338}" id="{60D3817B-74F8-6C43-9077-866E3409F8F7}">
    <text>DOSSIER FINANCEMENT 15000€ 6543€POUR SOLDER 3 DOSSIERS SOLDE 35510€ DONT 28976€ EN DECEMBRE</text>
  </threadedComment>
  <threadedComment ref="C2408" dT="2022-11-14T10:58:38.45" personId="{B2953A77-A59E-4945-B135-957959BD0338}" id="{4D1F418A-2220-8045-89FB-9B14F6A9BC73}">
    <text>DOSSIER FINANCEMENT 15000€ 6543€POUR SOLDER 3 DOSSIERS SOLDE 35510€ DONT 28976€ EN DECEMBRE</text>
  </threadedComment>
  <threadedComment ref="C2514" dT="2022-11-14T10:58:38.45" personId="{B2953A77-A59E-4945-B135-957959BD0338}" id="{EB03CE1F-E983-FF42-AAE9-F0607A89AE3D}">
    <text>DOSSIER FINANCEMENT 15000€ 6543€POUR SOLDER 3 DOSSIERS SOLDE 35510€ DONT 28976€ EN DECEMBRE</text>
  </threadedComment>
  <threadedComment ref="C2569" dT="2022-11-14T10:58:38.45" personId="{B2953A77-A59E-4945-B135-957959BD0338}" id="{DB7E8862-0255-1F45-93CA-0EE12A0A53F1}">
    <text>DOSSIER FINANCEMENT 15000€ 6543€POUR SOLDER 3 DOSSIERS SOLDE 35510€ DONT 28976€ EN DECEMBRE</text>
  </threadedComment>
  <threadedComment ref="P2620" dT="2022-05-25T13:21:24.67" personId="{B2953A77-A59E-4945-B135-957959BD0338}" id="{42B646ED-350D-B24D-9552-7F4A5249FD3E}">
    <text>FINANCEMENT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E87CA-D5E0-364B-A6DF-2A6F5FACF10A}">
  <sheetPr filterMode="1"/>
  <dimension ref="A1:T3190"/>
  <sheetViews>
    <sheetView tabSelected="1" topLeftCell="A3067" workbookViewId="0">
      <selection activeCell="F581" sqref="F581"/>
    </sheetView>
  </sheetViews>
  <sheetFormatPr baseColWidth="10" defaultRowHeight="23" x14ac:dyDescent="0.25"/>
  <cols>
    <col min="1" max="1" width="18.5" style="241" customWidth="1"/>
    <col min="2" max="2" width="8.1640625" style="74" customWidth="1"/>
    <col min="3" max="3" width="31.1640625" style="74" customWidth="1"/>
    <col min="4" max="4" width="16.83203125" style="74" customWidth="1"/>
    <col min="5" max="5" width="2.1640625" style="74" customWidth="1"/>
    <col min="6" max="6" width="16" style="241" customWidth="1"/>
    <col min="7" max="7" width="37.5" style="74" customWidth="1"/>
    <col min="8" max="8" width="6.83203125" style="74" customWidth="1"/>
    <col min="9" max="9" width="23.33203125" style="241" customWidth="1"/>
    <col min="10" max="10" width="11.33203125" style="241" customWidth="1"/>
    <col min="11" max="11" width="38.5" style="74" customWidth="1"/>
    <col min="12" max="12" width="56.1640625" style="74" customWidth="1"/>
    <col min="13" max="13" width="44.83203125" style="74" customWidth="1"/>
    <col min="14" max="14" width="11.5" style="74" customWidth="1"/>
    <col min="15" max="15" width="6.33203125" style="49" customWidth="1"/>
    <col min="16" max="16" width="22.5" style="906" customWidth="1"/>
    <col min="17" max="17" width="20.83203125" style="915" customWidth="1"/>
    <col min="18" max="18" width="21" style="393" customWidth="1"/>
    <col min="19" max="19" width="20.6640625" style="913" customWidth="1"/>
    <col min="20" max="20" width="26" style="74" customWidth="1"/>
    <col min="21" max="21" width="12" style="74" bestFit="1" customWidth="1"/>
    <col min="22" max="23" width="17.5" style="74" bestFit="1" customWidth="1"/>
    <col min="24" max="24" width="16.6640625" style="74" bestFit="1" customWidth="1"/>
    <col min="25" max="27" width="10.83203125" style="74"/>
    <col min="28" max="28" width="12" style="74" bestFit="1" customWidth="1"/>
    <col min="29" max="31" width="10.83203125" style="74"/>
    <col min="32" max="32" width="12" style="74" bestFit="1" customWidth="1"/>
    <col min="33" max="36" width="10.83203125" style="74"/>
    <col min="37" max="37" width="12" style="74" bestFit="1" customWidth="1"/>
    <col min="38" max="39" width="17.5" style="74" bestFit="1" customWidth="1"/>
    <col min="40" max="40" width="16.6640625" style="74" bestFit="1" customWidth="1"/>
    <col min="41" max="43" width="10.83203125" style="74"/>
    <col min="44" max="44" width="12" style="74" bestFit="1" customWidth="1"/>
    <col min="45" max="47" width="10.83203125" style="74"/>
    <col min="48" max="48" width="12" style="74" bestFit="1" customWidth="1"/>
    <col min="49" max="52" width="10.83203125" style="74"/>
    <col min="53" max="53" width="12" style="74" bestFit="1" customWidth="1"/>
    <col min="54" max="55" width="17.5" style="74" bestFit="1" customWidth="1"/>
    <col min="56" max="56" width="16.6640625" style="74" bestFit="1" customWidth="1"/>
    <col min="57" max="59" width="10.83203125" style="74"/>
    <col min="60" max="60" width="12" style="74" bestFit="1" customWidth="1"/>
    <col min="61" max="63" width="10.83203125" style="74"/>
    <col min="64" max="64" width="12" style="74" bestFit="1" customWidth="1"/>
    <col min="65" max="68" width="10.83203125" style="74"/>
    <col min="69" max="69" width="12" style="74" bestFit="1" customWidth="1"/>
    <col min="70" max="71" width="17.5" style="74" bestFit="1" customWidth="1"/>
    <col min="72" max="72" width="16.6640625" style="74" bestFit="1" customWidth="1"/>
    <col min="73" max="75" width="10.83203125" style="74"/>
    <col min="76" max="76" width="12" style="74" bestFit="1" customWidth="1"/>
    <col min="77" max="79" width="10.83203125" style="74"/>
    <col min="80" max="80" width="12" style="74" bestFit="1" customWidth="1"/>
    <col min="81" max="84" width="10.83203125" style="74"/>
    <col min="85" max="85" width="12" style="74" bestFit="1" customWidth="1"/>
    <col min="86" max="87" width="17.5" style="74" bestFit="1" customWidth="1"/>
    <col min="88" max="88" width="16.6640625" style="74" bestFit="1" customWidth="1"/>
    <col min="89" max="91" width="10.83203125" style="74"/>
    <col min="92" max="92" width="12" style="74" bestFit="1" customWidth="1"/>
    <col min="93" max="95" width="10.83203125" style="74"/>
    <col min="96" max="96" width="12" style="74" bestFit="1" customWidth="1"/>
    <col min="97" max="100" width="10.83203125" style="74"/>
    <col min="101" max="101" width="12" style="74" bestFit="1" customWidth="1"/>
    <col min="102" max="103" width="17.5" style="74" bestFit="1" customWidth="1"/>
    <col min="104" max="104" width="16.6640625" style="74" bestFit="1" customWidth="1"/>
    <col min="105" max="107" width="10.83203125" style="74"/>
    <col min="108" max="108" width="12" style="74" bestFit="1" customWidth="1"/>
    <col min="109" max="111" width="10.83203125" style="74"/>
    <col min="112" max="112" width="12" style="74" bestFit="1" customWidth="1"/>
    <col min="113" max="116" width="10.83203125" style="74"/>
    <col min="117" max="117" width="12" style="74" bestFit="1" customWidth="1"/>
    <col min="118" max="119" width="17.5" style="74" bestFit="1" customWidth="1"/>
    <col min="120" max="120" width="16.6640625" style="74" bestFit="1" customWidth="1"/>
    <col min="121" max="123" width="10.83203125" style="74"/>
    <col min="124" max="124" width="12" style="74" bestFit="1" customWidth="1"/>
    <col min="125" max="127" width="10.83203125" style="74"/>
    <col min="128" max="128" width="12" style="74" bestFit="1" customWidth="1"/>
    <col min="129" max="132" width="10.83203125" style="74"/>
    <col min="133" max="133" width="12" style="74" bestFit="1" customWidth="1"/>
    <col min="134" max="135" width="17.5" style="74" bestFit="1" customWidth="1"/>
    <col min="136" max="136" width="16.6640625" style="74" bestFit="1" customWidth="1"/>
    <col min="137" max="139" width="10.83203125" style="74"/>
    <col min="140" max="140" width="12" style="74" bestFit="1" customWidth="1"/>
    <col min="141" max="143" width="10.83203125" style="74"/>
    <col min="144" max="144" width="12" style="74" bestFit="1" customWidth="1"/>
    <col min="145" max="148" width="10.83203125" style="74"/>
    <col min="149" max="149" width="12" style="74" bestFit="1" customWidth="1"/>
    <col min="150" max="151" width="17.5" style="74" bestFit="1" customWidth="1"/>
    <col min="152" max="152" width="16.6640625" style="74" bestFit="1" customWidth="1"/>
    <col min="153" max="155" width="10.83203125" style="74"/>
    <col min="156" max="156" width="12" style="74" bestFit="1" customWidth="1"/>
    <col min="157" max="159" width="10.83203125" style="74"/>
    <col min="160" max="160" width="12" style="74" bestFit="1" customWidth="1"/>
    <col min="161" max="164" width="10.83203125" style="74"/>
    <col min="165" max="165" width="12" style="74" bestFit="1" customWidth="1"/>
    <col min="166" max="167" width="17.5" style="74" bestFit="1" customWidth="1"/>
    <col min="168" max="168" width="16.6640625" style="74" bestFit="1" customWidth="1"/>
    <col min="169" max="171" width="10.83203125" style="74"/>
    <col min="172" max="172" width="12" style="74" bestFit="1" customWidth="1"/>
    <col min="173" max="175" width="10.83203125" style="74"/>
    <col min="176" max="176" width="12" style="74" bestFit="1" customWidth="1"/>
    <col min="177" max="180" width="10.83203125" style="74"/>
    <col min="181" max="181" width="12" style="74" bestFit="1" customWidth="1"/>
    <col min="182" max="183" width="17.5" style="74" bestFit="1" customWidth="1"/>
    <col min="184" max="184" width="16.6640625" style="74" bestFit="1" customWidth="1"/>
    <col min="185" max="187" width="10.83203125" style="74"/>
    <col min="188" max="188" width="12" style="74" bestFit="1" customWidth="1"/>
    <col min="189" max="191" width="10.83203125" style="74"/>
    <col min="192" max="192" width="12" style="74" bestFit="1" customWidth="1"/>
    <col min="193" max="196" width="10.83203125" style="74"/>
    <col min="197" max="197" width="12" style="74" bestFit="1" customWidth="1"/>
    <col min="198" max="199" width="17.5" style="74" bestFit="1" customWidth="1"/>
    <col min="200" max="200" width="16.6640625" style="74" bestFit="1" customWidth="1"/>
    <col min="201" max="203" width="10.83203125" style="74"/>
    <col min="204" max="204" width="12" style="74" bestFit="1" customWidth="1"/>
    <col min="205" max="207" width="10.83203125" style="74"/>
    <col min="208" max="208" width="12" style="74" bestFit="1" customWidth="1"/>
    <col min="209" max="212" width="10.83203125" style="74"/>
    <col min="213" max="213" width="12" style="74" bestFit="1" customWidth="1"/>
    <col min="214" max="215" width="17.5" style="74" bestFit="1" customWidth="1"/>
    <col min="216" max="216" width="16.6640625" style="74" bestFit="1" customWidth="1"/>
    <col min="217" max="219" width="10.83203125" style="74"/>
    <col min="220" max="220" width="12" style="74" bestFit="1" customWidth="1"/>
    <col min="221" max="223" width="10.83203125" style="74"/>
    <col min="224" max="224" width="12" style="74" bestFit="1" customWidth="1"/>
    <col min="225" max="228" width="10.83203125" style="74"/>
    <col min="229" max="229" width="12" style="74" bestFit="1" customWidth="1"/>
    <col min="230" max="231" width="17.5" style="74" bestFit="1" customWidth="1"/>
    <col min="232" max="232" width="16.6640625" style="74" bestFit="1" customWidth="1"/>
    <col min="233" max="235" width="10.83203125" style="74"/>
    <col min="236" max="236" width="12" style="74" bestFit="1" customWidth="1"/>
    <col min="237" max="239" width="10.83203125" style="74"/>
    <col min="240" max="240" width="12" style="74" bestFit="1" customWidth="1"/>
    <col min="241" max="244" width="10.83203125" style="74"/>
    <col min="245" max="245" width="12" style="74" bestFit="1" customWidth="1"/>
    <col min="246" max="247" width="17.5" style="74" bestFit="1" customWidth="1"/>
    <col min="248" max="248" width="16.6640625" style="74" bestFit="1" customWidth="1"/>
    <col min="249" max="251" width="10.83203125" style="74"/>
    <col min="252" max="252" width="12" style="74" bestFit="1" customWidth="1"/>
    <col min="253" max="255" width="10.83203125" style="74"/>
    <col min="256" max="256" width="12" style="74" bestFit="1" customWidth="1"/>
    <col min="257" max="260" width="10.83203125" style="74"/>
    <col min="261" max="261" width="12" style="74" bestFit="1" customWidth="1"/>
    <col min="262" max="263" width="17.5" style="74" bestFit="1" customWidth="1"/>
    <col min="264" max="264" width="16.6640625" style="74" bestFit="1" customWidth="1"/>
    <col min="265" max="267" width="10.83203125" style="74"/>
    <col min="268" max="268" width="12" style="74" bestFit="1" customWidth="1"/>
    <col min="269" max="271" width="10.83203125" style="74"/>
    <col min="272" max="272" width="12" style="74" bestFit="1" customWidth="1"/>
    <col min="273" max="276" width="10.83203125" style="74"/>
    <col min="277" max="277" width="12" style="74" bestFit="1" customWidth="1"/>
    <col min="278" max="279" width="17.5" style="74" bestFit="1" customWidth="1"/>
    <col min="280" max="280" width="16.6640625" style="74" bestFit="1" customWidth="1"/>
    <col min="281" max="283" width="10.83203125" style="74"/>
    <col min="284" max="284" width="12" style="74" bestFit="1" customWidth="1"/>
    <col min="285" max="287" width="10.83203125" style="74"/>
    <col min="288" max="288" width="12" style="74" bestFit="1" customWidth="1"/>
    <col min="289" max="292" width="10.83203125" style="74"/>
    <col min="293" max="293" width="12" style="74" bestFit="1" customWidth="1"/>
    <col min="294" max="295" width="17.5" style="74" bestFit="1" customWidth="1"/>
    <col min="296" max="296" width="16.6640625" style="74" bestFit="1" customWidth="1"/>
    <col min="297" max="299" width="10.83203125" style="74"/>
    <col min="300" max="300" width="12" style="74" bestFit="1" customWidth="1"/>
    <col min="301" max="303" width="10.83203125" style="74"/>
    <col min="304" max="304" width="12" style="74" bestFit="1" customWidth="1"/>
    <col min="305" max="308" width="10.83203125" style="74"/>
    <col min="309" max="309" width="12" style="74" bestFit="1" customWidth="1"/>
    <col min="310" max="311" width="17.5" style="74" bestFit="1" customWidth="1"/>
    <col min="312" max="312" width="16.6640625" style="74" bestFit="1" customWidth="1"/>
    <col min="313" max="315" width="10.83203125" style="74"/>
    <col min="316" max="316" width="12" style="74" bestFit="1" customWidth="1"/>
    <col min="317" max="319" width="10.83203125" style="74"/>
    <col min="320" max="320" width="12" style="74" bestFit="1" customWidth="1"/>
    <col min="321" max="324" width="10.83203125" style="74"/>
    <col min="325" max="325" width="12" style="74" bestFit="1" customWidth="1"/>
    <col min="326" max="327" width="17.5" style="74" bestFit="1" customWidth="1"/>
    <col min="328" max="328" width="16.6640625" style="74" bestFit="1" customWidth="1"/>
    <col min="329" max="331" width="10.83203125" style="74"/>
    <col min="332" max="332" width="12" style="74" bestFit="1" customWidth="1"/>
    <col min="333" max="335" width="10.83203125" style="74"/>
    <col min="336" max="336" width="12" style="74" bestFit="1" customWidth="1"/>
    <col min="337" max="340" width="10.83203125" style="74"/>
    <col min="341" max="341" width="12" style="74" bestFit="1" customWidth="1"/>
    <col min="342" max="343" width="17.5" style="74" bestFit="1" customWidth="1"/>
    <col min="344" max="344" width="16.6640625" style="74" bestFit="1" customWidth="1"/>
    <col min="345" max="347" width="10.83203125" style="74"/>
    <col min="348" max="348" width="12" style="74" bestFit="1" customWidth="1"/>
    <col min="349" max="351" width="10.83203125" style="74"/>
    <col min="352" max="352" width="12" style="74" bestFit="1" customWidth="1"/>
    <col min="353" max="356" width="10.83203125" style="74"/>
    <col min="357" max="357" width="12" style="74" bestFit="1" customWidth="1"/>
    <col min="358" max="359" width="17.5" style="74" bestFit="1" customWidth="1"/>
    <col min="360" max="360" width="16.6640625" style="74" bestFit="1" customWidth="1"/>
    <col min="361" max="363" width="10.83203125" style="74"/>
    <col min="364" max="364" width="12" style="74" bestFit="1" customWidth="1"/>
    <col min="365" max="367" width="10.83203125" style="74"/>
    <col min="368" max="368" width="12" style="74" bestFit="1" customWidth="1"/>
    <col min="369" max="372" width="10.83203125" style="74"/>
    <col min="373" max="373" width="12" style="74" bestFit="1" customWidth="1"/>
    <col min="374" max="375" width="17.5" style="74" bestFit="1" customWidth="1"/>
    <col min="376" max="376" width="16.6640625" style="74" bestFit="1" customWidth="1"/>
    <col min="377" max="379" width="10.83203125" style="74"/>
    <col min="380" max="380" width="12" style="74" bestFit="1" customWidth="1"/>
    <col min="381" max="383" width="10.83203125" style="74"/>
    <col min="384" max="384" width="12" style="74" bestFit="1" customWidth="1"/>
    <col min="385" max="388" width="10.83203125" style="74"/>
    <col min="389" max="389" width="12" style="74" bestFit="1" customWidth="1"/>
    <col min="390" max="391" width="17.5" style="74" bestFit="1" customWidth="1"/>
    <col min="392" max="392" width="16.6640625" style="74" bestFit="1" customWidth="1"/>
    <col min="393" max="395" width="10.83203125" style="74"/>
    <col min="396" max="396" width="12" style="74" bestFit="1" customWidth="1"/>
    <col min="397" max="399" width="10.83203125" style="74"/>
    <col min="400" max="400" width="12" style="74" bestFit="1" customWidth="1"/>
    <col min="401" max="404" width="10.83203125" style="74"/>
    <col min="405" max="405" width="12" style="74" bestFit="1" customWidth="1"/>
    <col min="406" max="407" width="17.5" style="74" bestFit="1" customWidth="1"/>
    <col min="408" max="408" width="16.6640625" style="74" bestFit="1" customWidth="1"/>
    <col min="409" max="411" width="10.83203125" style="74"/>
    <col min="412" max="412" width="12" style="74" bestFit="1" customWidth="1"/>
    <col min="413" max="415" width="10.83203125" style="74"/>
    <col min="416" max="416" width="12" style="74" bestFit="1" customWidth="1"/>
    <col min="417" max="420" width="10.83203125" style="74"/>
    <col min="421" max="421" width="12" style="74" bestFit="1" customWidth="1"/>
    <col min="422" max="423" width="17.5" style="74" bestFit="1" customWidth="1"/>
    <col min="424" max="424" width="16.6640625" style="74" bestFit="1" customWidth="1"/>
    <col min="425" max="427" width="10.83203125" style="74"/>
    <col min="428" max="428" width="12" style="74" bestFit="1" customWidth="1"/>
    <col min="429" max="431" width="10.83203125" style="74"/>
    <col min="432" max="432" width="12" style="74" bestFit="1" customWidth="1"/>
    <col min="433" max="436" width="10.83203125" style="74"/>
    <col min="437" max="437" width="12" style="74" bestFit="1" customWidth="1"/>
    <col min="438" max="439" width="17.5" style="74" bestFit="1" customWidth="1"/>
    <col min="440" max="440" width="16.6640625" style="74" bestFit="1" customWidth="1"/>
    <col min="441" max="443" width="10.83203125" style="74"/>
    <col min="444" max="444" width="12" style="74" bestFit="1" customWidth="1"/>
    <col min="445" max="447" width="10.83203125" style="74"/>
    <col min="448" max="448" width="12" style="74" bestFit="1" customWidth="1"/>
    <col min="449" max="452" width="10.83203125" style="74"/>
    <col min="453" max="453" width="12" style="74" bestFit="1" customWidth="1"/>
    <col min="454" max="455" width="17.5" style="74" bestFit="1" customWidth="1"/>
    <col min="456" max="456" width="16.6640625" style="74" bestFit="1" customWidth="1"/>
    <col min="457" max="459" width="10.83203125" style="74"/>
    <col min="460" max="460" width="12" style="74" bestFit="1" customWidth="1"/>
    <col min="461" max="463" width="10.83203125" style="74"/>
    <col min="464" max="464" width="12" style="74" bestFit="1" customWidth="1"/>
    <col min="465" max="468" width="10.83203125" style="74"/>
    <col min="469" max="469" width="12" style="74" bestFit="1" customWidth="1"/>
    <col min="470" max="471" width="17.5" style="74" bestFit="1" customWidth="1"/>
    <col min="472" max="472" width="16.6640625" style="74" bestFit="1" customWidth="1"/>
    <col min="473" max="475" width="10.83203125" style="74"/>
    <col min="476" max="476" width="12" style="74" bestFit="1" customWidth="1"/>
    <col min="477" max="479" width="10.83203125" style="74"/>
    <col min="480" max="480" width="12" style="74" bestFit="1" customWidth="1"/>
    <col min="481" max="484" width="10.83203125" style="74"/>
    <col min="485" max="485" width="12" style="74" bestFit="1" customWidth="1"/>
    <col min="486" max="487" width="17.5" style="74" bestFit="1" customWidth="1"/>
    <col min="488" max="488" width="16.6640625" style="74" bestFit="1" customWidth="1"/>
    <col min="489" max="491" width="10.83203125" style="74"/>
    <col min="492" max="492" width="12" style="74" bestFit="1" customWidth="1"/>
    <col min="493" max="495" width="10.83203125" style="74"/>
    <col min="496" max="496" width="12" style="74" bestFit="1" customWidth="1"/>
    <col min="497" max="500" width="10.83203125" style="74"/>
    <col min="501" max="501" width="12" style="74" bestFit="1" customWidth="1"/>
    <col min="502" max="503" width="17.5" style="74" bestFit="1" customWidth="1"/>
    <col min="504" max="504" width="16.6640625" style="74" bestFit="1" customWidth="1"/>
    <col min="505" max="507" width="10.83203125" style="74"/>
    <col min="508" max="508" width="12" style="74" bestFit="1" customWidth="1"/>
    <col min="509" max="511" width="10.83203125" style="74"/>
    <col min="512" max="512" width="12" style="74" bestFit="1" customWidth="1"/>
    <col min="513" max="516" width="10.83203125" style="74"/>
    <col min="517" max="517" width="12" style="74" bestFit="1" customWidth="1"/>
    <col min="518" max="519" width="17.5" style="74" bestFit="1" customWidth="1"/>
    <col min="520" max="520" width="16.6640625" style="74" bestFit="1" customWidth="1"/>
    <col min="521" max="523" width="10.83203125" style="74"/>
    <col min="524" max="524" width="12" style="74" bestFit="1" customWidth="1"/>
    <col min="525" max="527" width="10.83203125" style="74"/>
    <col min="528" max="528" width="12" style="74" bestFit="1" customWidth="1"/>
    <col min="529" max="532" width="10.83203125" style="74"/>
    <col min="533" max="533" width="12" style="74" bestFit="1" customWidth="1"/>
    <col min="534" max="535" width="17.5" style="74" bestFit="1" customWidth="1"/>
    <col min="536" max="536" width="16.6640625" style="74" bestFit="1" customWidth="1"/>
    <col min="537" max="539" width="10.83203125" style="74"/>
    <col min="540" max="540" width="12" style="74" bestFit="1" customWidth="1"/>
    <col min="541" max="543" width="10.83203125" style="74"/>
    <col min="544" max="544" width="12" style="74" bestFit="1" customWidth="1"/>
    <col min="545" max="548" width="10.83203125" style="74"/>
    <col min="549" max="549" width="12" style="74" bestFit="1" customWidth="1"/>
    <col min="550" max="551" width="17.5" style="74" bestFit="1" customWidth="1"/>
    <col min="552" max="552" width="16.6640625" style="74" bestFit="1" customWidth="1"/>
    <col min="553" max="555" width="10.83203125" style="74"/>
    <col min="556" max="556" width="12" style="74" bestFit="1" customWidth="1"/>
    <col min="557" max="559" width="10.83203125" style="74"/>
    <col min="560" max="560" width="12" style="74" bestFit="1" customWidth="1"/>
    <col min="561" max="564" width="10.83203125" style="74"/>
    <col min="565" max="565" width="12" style="74" bestFit="1" customWidth="1"/>
    <col min="566" max="567" width="17.5" style="74" bestFit="1" customWidth="1"/>
    <col min="568" max="568" width="16.6640625" style="74" bestFit="1" customWidth="1"/>
    <col min="569" max="571" width="10.83203125" style="74"/>
    <col min="572" max="572" width="12" style="74" bestFit="1" customWidth="1"/>
    <col min="573" max="575" width="10.83203125" style="74"/>
    <col min="576" max="576" width="12" style="74" bestFit="1" customWidth="1"/>
    <col min="577" max="580" width="10.83203125" style="74"/>
    <col min="581" max="581" width="12" style="74" bestFit="1" customWidth="1"/>
    <col min="582" max="583" width="17.5" style="74" bestFit="1" customWidth="1"/>
    <col min="584" max="584" width="16.6640625" style="74" bestFit="1" customWidth="1"/>
    <col min="585" max="587" width="10.83203125" style="74"/>
    <col min="588" max="588" width="12" style="74" bestFit="1" customWidth="1"/>
    <col min="589" max="591" width="10.83203125" style="74"/>
    <col min="592" max="592" width="12" style="74" bestFit="1" customWidth="1"/>
    <col min="593" max="596" width="10.83203125" style="74"/>
    <col min="597" max="597" width="12" style="74" bestFit="1" customWidth="1"/>
    <col min="598" max="599" width="17.5" style="74" bestFit="1" customWidth="1"/>
    <col min="600" max="600" width="16.6640625" style="74" bestFit="1" customWidth="1"/>
    <col min="601" max="603" width="10.83203125" style="74"/>
    <col min="604" max="604" width="12" style="74" bestFit="1" customWidth="1"/>
    <col min="605" max="607" width="10.83203125" style="74"/>
    <col min="608" max="608" width="12" style="74" bestFit="1" customWidth="1"/>
    <col min="609" max="612" width="10.83203125" style="74"/>
    <col min="613" max="613" width="12" style="74" bestFit="1" customWidth="1"/>
    <col min="614" max="615" width="17.5" style="74" bestFit="1" customWidth="1"/>
    <col min="616" max="616" width="16.6640625" style="74" bestFit="1" customWidth="1"/>
    <col min="617" max="619" width="10.83203125" style="74"/>
    <col min="620" max="620" width="12" style="74" bestFit="1" customWidth="1"/>
    <col min="621" max="623" width="10.83203125" style="74"/>
    <col min="624" max="624" width="12" style="74" bestFit="1" customWidth="1"/>
    <col min="625" max="628" width="10.83203125" style="74"/>
    <col min="629" max="629" width="12" style="74" bestFit="1" customWidth="1"/>
    <col min="630" max="631" width="17.5" style="74" bestFit="1" customWidth="1"/>
    <col min="632" max="632" width="16.6640625" style="74" bestFit="1" customWidth="1"/>
    <col min="633" max="635" width="10.83203125" style="74"/>
    <col min="636" max="636" width="12" style="74" bestFit="1" customWidth="1"/>
    <col min="637" max="639" width="10.83203125" style="74"/>
    <col min="640" max="640" width="12" style="74" bestFit="1" customWidth="1"/>
    <col min="641" max="644" width="10.83203125" style="74"/>
    <col min="645" max="645" width="12" style="74" bestFit="1" customWidth="1"/>
    <col min="646" max="647" width="17.5" style="74" bestFit="1" customWidth="1"/>
    <col min="648" max="648" width="16.6640625" style="74" bestFit="1" customWidth="1"/>
    <col min="649" max="651" width="10.83203125" style="74"/>
    <col min="652" max="652" width="12" style="74" bestFit="1" customWidth="1"/>
    <col min="653" max="655" width="10.83203125" style="74"/>
    <col min="656" max="656" width="12" style="74" bestFit="1" customWidth="1"/>
    <col min="657" max="660" width="10.83203125" style="74"/>
    <col min="661" max="661" width="12" style="74" bestFit="1" customWidth="1"/>
    <col min="662" max="663" width="17.5" style="74" bestFit="1" customWidth="1"/>
    <col min="664" max="664" width="16.6640625" style="74" bestFit="1" customWidth="1"/>
    <col min="665" max="667" width="10.83203125" style="74"/>
    <col min="668" max="668" width="12" style="74" bestFit="1" customWidth="1"/>
    <col min="669" max="671" width="10.83203125" style="74"/>
    <col min="672" max="672" width="12" style="74" bestFit="1" customWidth="1"/>
    <col min="673" max="676" width="10.83203125" style="74"/>
    <col min="677" max="677" width="12" style="74" bestFit="1" customWidth="1"/>
    <col min="678" max="679" width="17.5" style="74" bestFit="1" customWidth="1"/>
    <col min="680" max="680" width="16.6640625" style="74" bestFit="1" customWidth="1"/>
    <col min="681" max="683" width="10.83203125" style="74"/>
    <col min="684" max="684" width="12" style="74" bestFit="1" customWidth="1"/>
    <col min="685" max="687" width="10.83203125" style="74"/>
    <col min="688" max="688" width="12" style="74" bestFit="1" customWidth="1"/>
    <col min="689" max="692" width="10.83203125" style="74"/>
    <col min="693" max="693" width="12" style="74" bestFit="1" customWidth="1"/>
    <col min="694" max="695" width="17.5" style="74" bestFit="1" customWidth="1"/>
    <col min="696" max="696" width="16.6640625" style="74" bestFit="1" customWidth="1"/>
    <col min="697" max="699" width="10.83203125" style="74"/>
    <col min="700" max="700" width="12" style="74" bestFit="1" customWidth="1"/>
    <col min="701" max="703" width="10.83203125" style="74"/>
    <col min="704" max="704" width="12" style="74" bestFit="1" customWidth="1"/>
    <col min="705" max="708" width="10.83203125" style="74"/>
    <col min="709" max="709" width="12" style="74" bestFit="1" customWidth="1"/>
    <col min="710" max="711" width="17.5" style="74" bestFit="1" customWidth="1"/>
    <col min="712" max="712" width="16.6640625" style="74" bestFit="1" customWidth="1"/>
    <col min="713" max="715" width="10.83203125" style="74"/>
    <col min="716" max="716" width="12" style="74" bestFit="1" customWidth="1"/>
    <col min="717" max="719" width="10.83203125" style="74"/>
    <col min="720" max="720" width="12" style="74" bestFit="1" customWidth="1"/>
    <col min="721" max="724" width="10.83203125" style="74"/>
    <col min="725" max="725" width="12" style="74" bestFit="1" customWidth="1"/>
    <col min="726" max="727" width="17.5" style="74" bestFit="1" customWidth="1"/>
    <col min="728" max="728" width="16.6640625" style="74" bestFit="1" customWidth="1"/>
    <col min="729" max="731" width="10.83203125" style="74"/>
    <col min="732" max="732" width="12" style="74" bestFit="1" customWidth="1"/>
    <col min="733" max="735" width="10.83203125" style="74"/>
    <col min="736" max="736" width="12" style="74" bestFit="1" customWidth="1"/>
    <col min="737" max="740" width="10.83203125" style="74"/>
    <col min="741" max="741" width="12" style="74" bestFit="1" customWidth="1"/>
    <col min="742" max="743" width="17.5" style="74" bestFit="1" customWidth="1"/>
    <col min="744" max="744" width="16.6640625" style="74" bestFit="1" customWidth="1"/>
    <col min="745" max="747" width="10.83203125" style="74"/>
    <col min="748" max="748" width="12" style="74" bestFit="1" customWidth="1"/>
    <col min="749" max="751" width="10.83203125" style="74"/>
    <col min="752" max="752" width="12" style="74" bestFit="1" customWidth="1"/>
    <col min="753" max="756" width="10.83203125" style="74"/>
    <col min="757" max="757" width="12" style="74" bestFit="1" customWidth="1"/>
    <col min="758" max="759" width="17.5" style="74" bestFit="1" customWidth="1"/>
    <col min="760" max="760" width="16.6640625" style="74" bestFit="1" customWidth="1"/>
    <col min="761" max="763" width="10.83203125" style="74"/>
    <col min="764" max="764" width="12" style="74" bestFit="1" customWidth="1"/>
    <col min="765" max="767" width="10.83203125" style="74"/>
    <col min="768" max="768" width="12" style="74" bestFit="1" customWidth="1"/>
    <col min="769" max="772" width="10.83203125" style="74"/>
    <col min="773" max="773" width="12" style="74" bestFit="1" customWidth="1"/>
    <col min="774" max="775" width="17.5" style="74" bestFit="1" customWidth="1"/>
    <col min="776" max="776" width="16.6640625" style="74" bestFit="1" customWidth="1"/>
    <col min="777" max="779" width="10.83203125" style="74"/>
    <col min="780" max="780" width="12" style="74" bestFit="1" customWidth="1"/>
    <col min="781" max="783" width="10.83203125" style="74"/>
    <col min="784" max="784" width="12" style="74" bestFit="1" customWidth="1"/>
    <col min="785" max="788" width="10.83203125" style="74"/>
    <col min="789" max="789" width="12" style="74" bestFit="1" customWidth="1"/>
    <col min="790" max="791" width="17.5" style="74" bestFit="1" customWidth="1"/>
    <col min="792" max="792" width="16.6640625" style="74" bestFit="1" customWidth="1"/>
    <col min="793" max="795" width="10.83203125" style="74"/>
    <col min="796" max="796" width="12" style="74" bestFit="1" customWidth="1"/>
    <col min="797" max="799" width="10.83203125" style="74"/>
    <col min="800" max="800" width="12" style="74" bestFit="1" customWidth="1"/>
    <col min="801" max="804" width="10.83203125" style="74"/>
    <col min="805" max="805" width="12" style="74" bestFit="1" customWidth="1"/>
    <col min="806" max="807" width="17.5" style="74" bestFit="1" customWidth="1"/>
    <col min="808" max="808" width="16.6640625" style="74" bestFit="1" customWidth="1"/>
    <col min="809" max="811" width="10.83203125" style="74"/>
    <col min="812" max="812" width="12" style="74" bestFit="1" customWidth="1"/>
    <col min="813" max="815" width="10.83203125" style="74"/>
    <col min="816" max="816" width="12" style="74" bestFit="1" customWidth="1"/>
    <col min="817" max="820" width="10.83203125" style="74"/>
    <col min="821" max="821" width="12" style="74" bestFit="1" customWidth="1"/>
    <col min="822" max="823" width="17.5" style="74" bestFit="1" customWidth="1"/>
    <col min="824" max="824" width="16.6640625" style="74" bestFit="1" customWidth="1"/>
    <col min="825" max="827" width="10.83203125" style="74"/>
    <col min="828" max="828" width="12" style="74" bestFit="1" customWidth="1"/>
    <col min="829" max="831" width="10.83203125" style="74"/>
    <col min="832" max="832" width="12" style="74" bestFit="1" customWidth="1"/>
    <col min="833" max="836" width="10.83203125" style="74"/>
    <col min="837" max="837" width="12" style="74" bestFit="1" customWidth="1"/>
    <col min="838" max="839" width="17.5" style="74" bestFit="1" customWidth="1"/>
    <col min="840" max="840" width="16.6640625" style="74" bestFit="1" customWidth="1"/>
    <col min="841" max="843" width="10.83203125" style="74"/>
    <col min="844" max="844" width="12" style="74" bestFit="1" customWidth="1"/>
    <col min="845" max="847" width="10.83203125" style="74"/>
    <col min="848" max="848" width="12" style="74" bestFit="1" customWidth="1"/>
    <col min="849" max="852" width="10.83203125" style="74"/>
    <col min="853" max="853" width="12" style="74" bestFit="1" customWidth="1"/>
    <col min="854" max="855" width="17.5" style="74" bestFit="1" customWidth="1"/>
    <col min="856" max="856" width="16.6640625" style="74" bestFit="1" customWidth="1"/>
    <col min="857" max="859" width="10.83203125" style="74"/>
    <col min="860" max="860" width="12" style="74" bestFit="1" customWidth="1"/>
    <col min="861" max="863" width="10.83203125" style="74"/>
    <col min="864" max="864" width="12" style="74" bestFit="1" customWidth="1"/>
    <col min="865" max="868" width="10.83203125" style="74"/>
    <col min="869" max="869" width="12" style="74" bestFit="1" customWidth="1"/>
    <col min="870" max="871" width="17.5" style="74" bestFit="1" customWidth="1"/>
    <col min="872" max="872" width="16.6640625" style="74" bestFit="1" customWidth="1"/>
    <col min="873" max="875" width="10.83203125" style="74"/>
    <col min="876" max="876" width="12" style="74" bestFit="1" customWidth="1"/>
    <col min="877" max="879" width="10.83203125" style="74"/>
    <col min="880" max="880" width="12" style="74" bestFit="1" customWidth="1"/>
    <col min="881" max="884" width="10.83203125" style="74"/>
    <col min="885" max="885" width="12" style="74" bestFit="1" customWidth="1"/>
    <col min="886" max="887" width="17.5" style="74" bestFit="1" customWidth="1"/>
    <col min="888" max="888" width="16.6640625" style="74" bestFit="1" customWidth="1"/>
    <col min="889" max="891" width="10.83203125" style="74"/>
    <col min="892" max="892" width="12" style="74" bestFit="1" customWidth="1"/>
    <col min="893" max="895" width="10.83203125" style="74"/>
    <col min="896" max="896" width="12" style="74" bestFit="1" customWidth="1"/>
    <col min="897" max="900" width="10.83203125" style="74"/>
    <col min="901" max="901" width="12" style="74" bestFit="1" customWidth="1"/>
    <col min="902" max="903" width="17.5" style="74" bestFit="1" customWidth="1"/>
    <col min="904" max="904" width="16.6640625" style="74" bestFit="1" customWidth="1"/>
    <col min="905" max="907" width="10.83203125" style="74"/>
    <col min="908" max="908" width="12" style="74" bestFit="1" customWidth="1"/>
    <col min="909" max="911" width="10.83203125" style="74"/>
    <col min="912" max="912" width="12" style="74" bestFit="1" customWidth="1"/>
    <col min="913" max="916" width="10.83203125" style="74"/>
    <col min="917" max="917" width="12" style="74" bestFit="1" customWidth="1"/>
    <col min="918" max="919" width="17.5" style="74" bestFit="1" customWidth="1"/>
    <col min="920" max="920" width="16.6640625" style="74" bestFit="1" customWidth="1"/>
    <col min="921" max="923" width="10.83203125" style="74"/>
    <col min="924" max="924" width="12" style="74" bestFit="1" customWidth="1"/>
    <col min="925" max="927" width="10.83203125" style="74"/>
    <col min="928" max="928" width="12" style="74" bestFit="1" customWidth="1"/>
    <col min="929" max="932" width="10.83203125" style="74"/>
    <col min="933" max="933" width="12" style="74" bestFit="1" customWidth="1"/>
    <col min="934" max="935" width="17.5" style="74" bestFit="1" customWidth="1"/>
    <col min="936" max="936" width="16.6640625" style="74" bestFit="1" customWidth="1"/>
    <col min="937" max="939" width="10.83203125" style="74"/>
    <col min="940" max="940" width="12" style="74" bestFit="1" customWidth="1"/>
    <col min="941" max="943" width="10.83203125" style="74"/>
    <col min="944" max="944" width="12" style="74" bestFit="1" customWidth="1"/>
    <col min="945" max="948" width="10.83203125" style="74"/>
    <col min="949" max="949" width="12" style="74" bestFit="1" customWidth="1"/>
    <col min="950" max="951" width="17.5" style="74" bestFit="1" customWidth="1"/>
    <col min="952" max="952" width="16.6640625" style="74" bestFit="1" customWidth="1"/>
    <col min="953" max="955" width="10.83203125" style="74"/>
    <col min="956" max="956" width="12" style="74" bestFit="1" customWidth="1"/>
    <col min="957" max="959" width="10.83203125" style="74"/>
    <col min="960" max="960" width="12" style="74" bestFit="1" customWidth="1"/>
    <col min="961" max="964" width="10.83203125" style="74"/>
    <col min="965" max="965" width="12" style="74" bestFit="1" customWidth="1"/>
    <col min="966" max="967" width="17.5" style="74" bestFit="1" customWidth="1"/>
    <col min="968" max="968" width="16.6640625" style="74" bestFit="1" customWidth="1"/>
    <col min="969" max="971" width="10.83203125" style="74"/>
    <col min="972" max="972" width="12" style="74" bestFit="1" customWidth="1"/>
    <col min="973" max="975" width="10.83203125" style="74"/>
    <col min="976" max="976" width="12" style="74" bestFit="1" customWidth="1"/>
    <col min="977" max="980" width="10.83203125" style="74"/>
    <col min="981" max="981" width="12" style="74" bestFit="1" customWidth="1"/>
    <col min="982" max="983" width="17.5" style="74" bestFit="1" customWidth="1"/>
    <col min="984" max="984" width="16.6640625" style="74" bestFit="1" customWidth="1"/>
    <col min="985" max="987" width="10.83203125" style="74"/>
    <col min="988" max="988" width="12" style="74" bestFit="1" customWidth="1"/>
    <col min="989" max="991" width="10.83203125" style="74"/>
    <col min="992" max="992" width="12" style="74" bestFit="1" customWidth="1"/>
    <col min="993" max="996" width="10.83203125" style="74"/>
    <col min="997" max="997" width="12" style="74" bestFit="1" customWidth="1"/>
    <col min="998" max="999" width="17.5" style="74" bestFit="1" customWidth="1"/>
    <col min="1000" max="1000" width="16.6640625" style="74" bestFit="1" customWidth="1"/>
    <col min="1001" max="1003" width="10.83203125" style="74"/>
    <col min="1004" max="1004" width="12" style="74" bestFit="1" customWidth="1"/>
    <col min="1005" max="1007" width="10.83203125" style="74"/>
    <col min="1008" max="1008" width="12" style="74" bestFit="1" customWidth="1"/>
    <col min="1009" max="1012" width="10.83203125" style="74"/>
    <col min="1013" max="1013" width="12" style="74" bestFit="1" customWidth="1"/>
    <col min="1014" max="1015" width="17.5" style="74" bestFit="1" customWidth="1"/>
    <col min="1016" max="1016" width="16.6640625" style="74" bestFit="1" customWidth="1"/>
    <col min="1017" max="1019" width="10.83203125" style="74"/>
    <col min="1020" max="1020" width="12" style="74" bestFit="1" customWidth="1"/>
    <col min="1021" max="1023" width="10.83203125" style="74"/>
    <col min="1024" max="1024" width="12" style="74" bestFit="1" customWidth="1"/>
    <col min="1025" max="1028" width="10.83203125" style="74"/>
    <col min="1029" max="1029" width="12" style="74" bestFit="1" customWidth="1"/>
    <col min="1030" max="1031" width="17.5" style="74" bestFit="1" customWidth="1"/>
    <col min="1032" max="1032" width="16.6640625" style="74" bestFit="1" customWidth="1"/>
    <col min="1033" max="1035" width="10.83203125" style="74"/>
    <col min="1036" max="1036" width="12" style="74" bestFit="1" customWidth="1"/>
    <col min="1037" max="1039" width="10.83203125" style="74"/>
    <col min="1040" max="1040" width="12" style="74" bestFit="1" customWidth="1"/>
    <col min="1041" max="1044" width="10.83203125" style="74"/>
    <col min="1045" max="1045" width="12" style="74" bestFit="1" customWidth="1"/>
    <col min="1046" max="1047" width="17.5" style="74" bestFit="1" customWidth="1"/>
    <col min="1048" max="1048" width="16.6640625" style="74" bestFit="1" customWidth="1"/>
    <col min="1049" max="1051" width="10.83203125" style="74"/>
    <col min="1052" max="1052" width="12" style="74" bestFit="1" customWidth="1"/>
    <col min="1053" max="1055" width="10.83203125" style="74"/>
    <col min="1056" max="1056" width="12" style="74" bestFit="1" customWidth="1"/>
    <col min="1057" max="1060" width="10.83203125" style="74"/>
    <col min="1061" max="1061" width="12" style="74" bestFit="1" customWidth="1"/>
    <col min="1062" max="1063" width="17.5" style="74" bestFit="1" customWidth="1"/>
    <col min="1064" max="1064" width="16.6640625" style="74" bestFit="1" customWidth="1"/>
    <col min="1065" max="1067" width="10.83203125" style="74"/>
    <col min="1068" max="1068" width="12" style="74" bestFit="1" customWidth="1"/>
    <col min="1069" max="1071" width="10.83203125" style="74"/>
    <col min="1072" max="1072" width="12" style="74" bestFit="1" customWidth="1"/>
    <col min="1073" max="1076" width="10.83203125" style="74"/>
    <col min="1077" max="1077" width="12" style="74" bestFit="1" customWidth="1"/>
    <col min="1078" max="1079" width="17.5" style="74" bestFit="1" customWidth="1"/>
    <col min="1080" max="1080" width="16.6640625" style="74" bestFit="1" customWidth="1"/>
    <col min="1081" max="1083" width="10.83203125" style="74"/>
    <col min="1084" max="1084" width="12" style="74" bestFit="1" customWidth="1"/>
    <col min="1085" max="1087" width="10.83203125" style="74"/>
    <col min="1088" max="1088" width="12" style="74" bestFit="1" customWidth="1"/>
    <col min="1089" max="1092" width="10.83203125" style="74"/>
    <col min="1093" max="1093" width="12" style="74" bestFit="1" customWidth="1"/>
    <col min="1094" max="1095" width="17.5" style="74" bestFit="1" customWidth="1"/>
    <col min="1096" max="1096" width="16.6640625" style="74" bestFit="1" customWidth="1"/>
    <col min="1097" max="1099" width="10.83203125" style="74"/>
    <col min="1100" max="1100" width="12" style="74" bestFit="1" customWidth="1"/>
    <col min="1101" max="1103" width="10.83203125" style="74"/>
    <col min="1104" max="1104" width="12" style="74" bestFit="1" customWidth="1"/>
    <col min="1105" max="1108" width="10.83203125" style="74"/>
    <col min="1109" max="1109" width="12" style="74" bestFit="1" customWidth="1"/>
    <col min="1110" max="1111" width="17.5" style="74" bestFit="1" customWidth="1"/>
    <col min="1112" max="1112" width="16.6640625" style="74" bestFit="1" customWidth="1"/>
    <col min="1113" max="1115" width="10.83203125" style="74"/>
    <col min="1116" max="1116" width="12" style="74" bestFit="1" customWidth="1"/>
    <col min="1117" max="1119" width="10.83203125" style="74"/>
    <col min="1120" max="1120" width="12" style="74" bestFit="1" customWidth="1"/>
    <col min="1121" max="1124" width="10.83203125" style="74"/>
    <col min="1125" max="1125" width="12" style="74" bestFit="1" customWidth="1"/>
    <col min="1126" max="1127" width="17.5" style="74" bestFit="1" customWidth="1"/>
    <col min="1128" max="1128" width="16.6640625" style="74" bestFit="1" customWidth="1"/>
    <col min="1129" max="1131" width="10.83203125" style="74"/>
    <col min="1132" max="1132" width="12" style="74" bestFit="1" customWidth="1"/>
    <col min="1133" max="1135" width="10.83203125" style="74"/>
    <col min="1136" max="1136" width="12" style="74" bestFit="1" customWidth="1"/>
    <col min="1137" max="1140" width="10.83203125" style="74"/>
    <col min="1141" max="1141" width="12" style="74" bestFit="1" customWidth="1"/>
    <col min="1142" max="1143" width="17.5" style="74" bestFit="1" customWidth="1"/>
    <col min="1144" max="1144" width="16.6640625" style="74" bestFit="1" customWidth="1"/>
    <col min="1145" max="1147" width="10.83203125" style="74"/>
    <col min="1148" max="1148" width="12" style="74" bestFit="1" customWidth="1"/>
    <col min="1149" max="1151" width="10.83203125" style="74"/>
    <col min="1152" max="1152" width="12" style="74" bestFit="1" customWidth="1"/>
    <col min="1153" max="1156" width="10.83203125" style="74"/>
    <col min="1157" max="1157" width="12" style="74" bestFit="1" customWidth="1"/>
    <col min="1158" max="1159" width="17.5" style="74" bestFit="1" customWidth="1"/>
    <col min="1160" max="1160" width="16.6640625" style="74" bestFit="1" customWidth="1"/>
    <col min="1161" max="1163" width="10.83203125" style="74"/>
    <col min="1164" max="1164" width="12" style="74" bestFit="1" customWidth="1"/>
    <col min="1165" max="1167" width="10.83203125" style="74"/>
    <col min="1168" max="1168" width="12" style="74" bestFit="1" customWidth="1"/>
    <col min="1169" max="1172" width="10.83203125" style="74"/>
    <col min="1173" max="1173" width="12" style="74" bestFit="1" customWidth="1"/>
    <col min="1174" max="1175" width="17.5" style="74" bestFit="1" customWidth="1"/>
    <col min="1176" max="1176" width="16.6640625" style="74" bestFit="1" customWidth="1"/>
    <col min="1177" max="1179" width="10.83203125" style="74"/>
    <col min="1180" max="1180" width="12" style="74" bestFit="1" customWidth="1"/>
    <col min="1181" max="1183" width="10.83203125" style="74"/>
    <col min="1184" max="1184" width="12" style="74" bestFit="1" customWidth="1"/>
    <col min="1185" max="1188" width="10.83203125" style="74"/>
    <col min="1189" max="1189" width="12" style="74" bestFit="1" customWidth="1"/>
    <col min="1190" max="1191" width="17.5" style="74" bestFit="1" customWidth="1"/>
    <col min="1192" max="1192" width="16.6640625" style="74" bestFit="1" customWidth="1"/>
    <col min="1193" max="1195" width="10.83203125" style="74"/>
    <col min="1196" max="1196" width="12" style="74" bestFit="1" customWidth="1"/>
    <col min="1197" max="1199" width="10.83203125" style="74"/>
    <col min="1200" max="1200" width="12" style="74" bestFit="1" customWidth="1"/>
    <col min="1201" max="1204" width="10.83203125" style="74"/>
    <col min="1205" max="1205" width="12" style="74" bestFit="1" customWidth="1"/>
    <col min="1206" max="1207" width="17.5" style="74" bestFit="1" customWidth="1"/>
    <col min="1208" max="1208" width="16.6640625" style="74" bestFit="1" customWidth="1"/>
    <col min="1209" max="1211" width="10.83203125" style="74"/>
    <col min="1212" max="1212" width="12" style="74" bestFit="1" customWidth="1"/>
    <col min="1213" max="1215" width="10.83203125" style="74"/>
    <col min="1216" max="1216" width="12" style="74" bestFit="1" customWidth="1"/>
    <col min="1217" max="1220" width="10.83203125" style="74"/>
    <col min="1221" max="1221" width="12" style="74" bestFit="1" customWidth="1"/>
    <col min="1222" max="1223" width="17.5" style="74" bestFit="1" customWidth="1"/>
    <col min="1224" max="1224" width="16.6640625" style="74" bestFit="1" customWidth="1"/>
    <col min="1225" max="1227" width="10.83203125" style="74"/>
    <col min="1228" max="1228" width="12" style="74" bestFit="1" customWidth="1"/>
    <col min="1229" max="1231" width="10.83203125" style="74"/>
    <col min="1232" max="1232" width="12" style="74" bestFit="1" customWidth="1"/>
    <col min="1233" max="1236" width="10.83203125" style="74"/>
    <col min="1237" max="1237" width="12" style="74" bestFit="1" customWidth="1"/>
    <col min="1238" max="1239" width="17.5" style="74" bestFit="1" customWidth="1"/>
    <col min="1240" max="1240" width="16.6640625" style="74" bestFit="1" customWidth="1"/>
    <col min="1241" max="1243" width="10.83203125" style="74"/>
    <col min="1244" max="1244" width="12" style="74" bestFit="1" customWidth="1"/>
    <col min="1245" max="1247" width="10.83203125" style="74"/>
    <col min="1248" max="1248" width="12" style="74" bestFit="1" customWidth="1"/>
    <col min="1249" max="1252" width="10.83203125" style="74"/>
    <col min="1253" max="1253" width="12" style="74" bestFit="1" customWidth="1"/>
    <col min="1254" max="1255" width="17.5" style="74" bestFit="1" customWidth="1"/>
    <col min="1256" max="1256" width="16.6640625" style="74" bestFit="1" customWidth="1"/>
    <col min="1257" max="1259" width="10.83203125" style="74"/>
    <col min="1260" max="1260" width="12" style="74" bestFit="1" customWidth="1"/>
    <col min="1261" max="1263" width="10.83203125" style="74"/>
    <col min="1264" max="1264" width="12" style="74" bestFit="1" customWidth="1"/>
    <col min="1265" max="1268" width="10.83203125" style="74"/>
    <col min="1269" max="1269" width="12" style="74" bestFit="1" customWidth="1"/>
    <col min="1270" max="1271" width="17.5" style="74" bestFit="1" customWidth="1"/>
    <col min="1272" max="1272" width="16.6640625" style="74" bestFit="1" customWidth="1"/>
    <col min="1273" max="1275" width="10.83203125" style="74"/>
    <col min="1276" max="1276" width="12" style="74" bestFit="1" customWidth="1"/>
    <col min="1277" max="1279" width="10.83203125" style="74"/>
    <col min="1280" max="1280" width="12" style="74" bestFit="1" customWidth="1"/>
    <col min="1281" max="1284" width="10.83203125" style="74"/>
    <col min="1285" max="1285" width="12" style="74" bestFit="1" customWidth="1"/>
    <col min="1286" max="1287" width="17.5" style="74" bestFit="1" customWidth="1"/>
    <col min="1288" max="1288" width="16.6640625" style="74" bestFit="1" customWidth="1"/>
    <col min="1289" max="1291" width="10.83203125" style="74"/>
    <col min="1292" max="1292" width="12" style="74" bestFit="1" customWidth="1"/>
    <col min="1293" max="1295" width="10.83203125" style="74"/>
    <col min="1296" max="1296" width="12" style="74" bestFit="1" customWidth="1"/>
    <col min="1297" max="1300" width="10.83203125" style="74"/>
    <col min="1301" max="1301" width="12" style="74" bestFit="1" customWidth="1"/>
    <col min="1302" max="1303" width="17.5" style="74" bestFit="1" customWidth="1"/>
    <col min="1304" max="1304" width="16.6640625" style="74" bestFit="1" customWidth="1"/>
    <col min="1305" max="1307" width="10.83203125" style="74"/>
    <col min="1308" max="1308" width="12" style="74" bestFit="1" customWidth="1"/>
    <col min="1309" max="1311" width="10.83203125" style="74"/>
    <col min="1312" max="1312" width="12" style="74" bestFit="1" customWidth="1"/>
    <col min="1313" max="1316" width="10.83203125" style="74"/>
    <col min="1317" max="1317" width="12" style="74" bestFit="1" customWidth="1"/>
    <col min="1318" max="1319" width="17.5" style="74" bestFit="1" customWidth="1"/>
    <col min="1320" max="1320" width="16.6640625" style="74" bestFit="1" customWidth="1"/>
    <col min="1321" max="1323" width="10.83203125" style="74"/>
    <col min="1324" max="1324" width="12" style="74" bestFit="1" customWidth="1"/>
    <col min="1325" max="1327" width="10.83203125" style="74"/>
    <col min="1328" max="1328" width="12" style="74" bestFit="1" customWidth="1"/>
    <col min="1329" max="1332" width="10.83203125" style="74"/>
    <col min="1333" max="1333" width="12" style="74" bestFit="1" customWidth="1"/>
    <col min="1334" max="1335" width="17.5" style="74" bestFit="1" customWidth="1"/>
    <col min="1336" max="1336" width="16.6640625" style="74" bestFit="1" customWidth="1"/>
    <col min="1337" max="1339" width="10.83203125" style="74"/>
    <col min="1340" max="1340" width="12" style="74" bestFit="1" customWidth="1"/>
    <col min="1341" max="1343" width="10.83203125" style="74"/>
    <col min="1344" max="1344" width="12" style="74" bestFit="1" customWidth="1"/>
    <col min="1345" max="1348" width="10.83203125" style="74"/>
    <col min="1349" max="1349" width="12" style="74" bestFit="1" customWidth="1"/>
    <col min="1350" max="1351" width="17.5" style="74" bestFit="1" customWidth="1"/>
    <col min="1352" max="1352" width="16.6640625" style="74" bestFit="1" customWidth="1"/>
    <col min="1353" max="1355" width="10.83203125" style="74"/>
    <col min="1356" max="1356" width="12" style="74" bestFit="1" customWidth="1"/>
    <col min="1357" max="1359" width="10.83203125" style="74"/>
    <col min="1360" max="1360" width="12" style="74" bestFit="1" customWidth="1"/>
    <col min="1361" max="1364" width="10.83203125" style="74"/>
    <col min="1365" max="1365" width="12" style="74" bestFit="1" customWidth="1"/>
    <col min="1366" max="1367" width="17.5" style="74" bestFit="1" customWidth="1"/>
    <col min="1368" max="1368" width="16.6640625" style="74" bestFit="1" customWidth="1"/>
    <col min="1369" max="1371" width="10.83203125" style="74"/>
    <col min="1372" max="1372" width="12" style="74" bestFit="1" customWidth="1"/>
    <col min="1373" max="1375" width="10.83203125" style="74"/>
    <col min="1376" max="1376" width="12" style="74" bestFit="1" customWidth="1"/>
    <col min="1377" max="1380" width="10.83203125" style="74"/>
    <col min="1381" max="1381" width="12" style="74" bestFit="1" customWidth="1"/>
    <col min="1382" max="1383" width="17.5" style="74" bestFit="1" customWidth="1"/>
    <col min="1384" max="1384" width="16.6640625" style="74" bestFit="1" customWidth="1"/>
    <col min="1385" max="1387" width="10.83203125" style="74"/>
    <col min="1388" max="1388" width="12" style="74" bestFit="1" customWidth="1"/>
    <col min="1389" max="1391" width="10.83203125" style="74"/>
    <col min="1392" max="1392" width="12" style="74" bestFit="1" customWidth="1"/>
    <col min="1393" max="1396" width="10.83203125" style="74"/>
    <col min="1397" max="1397" width="12" style="74" bestFit="1" customWidth="1"/>
    <col min="1398" max="1399" width="17.5" style="74" bestFit="1" customWidth="1"/>
    <col min="1400" max="1400" width="16.6640625" style="74" bestFit="1" customWidth="1"/>
    <col min="1401" max="1403" width="10.83203125" style="74"/>
    <col min="1404" max="1404" width="12" style="74" bestFit="1" customWidth="1"/>
    <col min="1405" max="1407" width="10.83203125" style="74"/>
    <col min="1408" max="1408" width="12" style="74" bestFit="1" customWidth="1"/>
    <col min="1409" max="1412" width="10.83203125" style="74"/>
    <col min="1413" max="1413" width="12" style="74" bestFit="1" customWidth="1"/>
    <col min="1414" max="1415" width="17.5" style="74" bestFit="1" customWidth="1"/>
    <col min="1416" max="1416" width="16.6640625" style="74" bestFit="1" customWidth="1"/>
    <col min="1417" max="1419" width="10.83203125" style="74"/>
    <col min="1420" max="1420" width="12" style="74" bestFit="1" customWidth="1"/>
    <col min="1421" max="1423" width="10.83203125" style="74"/>
    <col min="1424" max="1424" width="12" style="74" bestFit="1" customWidth="1"/>
    <col min="1425" max="1428" width="10.83203125" style="74"/>
    <col min="1429" max="1429" width="12" style="74" bestFit="1" customWidth="1"/>
    <col min="1430" max="1431" width="17.5" style="74" bestFit="1" customWidth="1"/>
    <col min="1432" max="1432" width="16.6640625" style="74" bestFit="1" customWidth="1"/>
    <col min="1433" max="1435" width="10.83203125" style="74"/>
    <col min="1436" max="1436" width="12" style="74" bestFit="1" customWidth="1"/>
    <col min="1437" max="1439" width="10.83203125" style="74"/>
    <col min="1440" max="1440" width="12" style="74" bestFit="1" customWidth="1"/>
    <col min="1441" max="1444" width="10.83203125" style="74"/>
    <col min="1445" max="1445" width="12" style="74" bestFit="1" customWidth="1"/>
    <col min="1446" max="1447" width="17.5" style="74" bestFit="1" customWidth="1"/>
    <col min="1448" max="1448" width="16.6640625" style="74" bestFit="1" customWidth="1"/>
    <col min="1449" max="1451" width="10.83203125" style="74"/>
    <col min="1452" max="1452" width="12" style="74" bestFit="1" customWidth="1"/>
    <col min="1453" max="1455" width="10.83203125" style="74"/>
    <col min="1456" max="1456" width="12" style="74" bestFit="1" customWidth="1"/>
    <col min="1457" max="1460" width="10.83203125" style="74"/>
    <col min="1461" max="1461" width="12" style="74" bestFit="1" customWidth="1"/>
    <col min="1462" max="1463" width="17.5" style="74" bestFit="1" customWidth="1"/>
    <col min="1464" max="1464" width="16.6640625" style="74" bestFit="1" customWidth="1"/>
    <col min="1465" max="1467" width="10.83203125" style="74"/>
    <col min="1468" max="1468" width="12" style="74" bestFit="1" customWidth="1"/>
    <col min="1469" max="1471" width="10.83203125" style="74"/>
    <col min="1472" max="1472" width="12" style="74" bestFit="1" customWidth="1"/>
    <col min="1473" max="1476" width="10.83203125" style="74"/>
    <col min="1477" max="1477" width="12" style="74" bestFit="1" customWidth="1"/>
    <col min="1478" max="1479" width="17.5" style="74" bestFit="1" customWidth="1"/>
    <col min="1480" max="1480" width="16.6640625" style="74" bestFit="1" customWidth="1"/>
    <col min="1481" max="1483" width="10.83203125" style="74"/>
    <col min="1484" max="1484" width="12" style="74" bestFit="1" customWidth="1"/>
    <col min="1485" max="1487" width="10.83203125" style="74"/>
    <col min="1488" max="1488" width="12" style="74" bestFit="1" customWidth="1"/>
    <col min="1489" max="1492" width="10.83203125" style="74"/>
    <col min="1493" max="1493" width="12" style="74" bestFit="1" customWidth="1"/>
    <col min="1494" max="1495" width="17.5" style="74" bestFit="1" customWidth="1"/>
    <col min="1496" max="1496" width="16.6640625" style="74" bestFit="1" customWidth="1"/>
    <col min="1497" max="1499" width="10.83203125" style="74"/>
    <col min="1500" max="1500" width="12" style="74" bestFit="1" customWidth="1"/>
    <col min="1501" max="1503" width="10.83203125" style="74"/>
    <col min="1504" max="1504" width="12" style="74" bestFit="1" customWidth="1"/>
    <col min="1505" max="1508" width="10.83203125" style="74"/>
    <col min="1509" max="1509" width="12" style="74" bestFit="1" customWidth="1"/>
    <col min="1510" max="1511" width="17.5" style="74" bestFit="1" customWidth="1"/>
    <col min="1512" max="1512" width="16.6640625" style="74" bestFit="1" customWidth="1"/>
    <col min="1513" max="1515" width="10.83203125" style="74"/>
    <col min="1516" max="1516" width="12" style="74" bestFit="1" customWidth="1"/>
    <col min="1517" max="1519" width="10.83203125" style="74"/>
    <col min="1520" max="1520" width="12" style="74" bestFit="1" customWidth="1"/>
    <col min="1521" max="1524" width="10.83203125" style="74"/>
    <col min="1525" max="1525" width="12" style="74" bestFit="1" customWidth="1"/>
    <col min="1526" max="1527" width="17.5" style="74" bestFit="1" customWidth="1"/>
    <col min="1528" max="1528" width="16.6640625" style="74" bestFit="1" customWidth="1"/>
    <col min="1529" max="1531" width="10.83203125" style="74"/>
    <col min="1532" max="1532" width="12" style="74" bestFit="1" customWidth="1"/>
    <col min="1533" max="1535" width="10.83203125" style="74"/>
    <col min="1536" max="1536" width="12" style="74" bestFit="1" customWidth="1"/>
    <col min="1537" max="1540" width="10.83203125" style="74"/>
    <col min="1541" max="1541" width="12" style="74" bestFit="1" customWidth="1"/>
    <col min="1542" max="1543" width="17.5" style="74" bestFit="1" customWidth="1"/>
    <col min="1544" max="1544" width="16.6640625" style="74" bestFit="1" customWidth="1"/>
    <col min="1545" max="1547" width="10.83203125" style="74"/>
    <col min="1548" max="1548" width="12" style="74" bestFit="1" customWidth="1"/>
    <col min="1549" max="1551" width="10.83203125" style="74"/>
    <col min="1552" max="1552" width="12" style="74" bestFit="1" customWidth="1"/>
    <col min="1553" max="1556" width="10.83203125" style="74"/>
    <col min="1557" max="1557" width="12" style="74" bestFit="1" customWidth="1"/>
    <col min="1558" max="1559" width="17.5" style="74" bestFit="1" customWidth="1"/>
    <col min="1560" max="1560" width="16.6640625" style="74" bestFit="1" customWidth="1"/>
    <col min="1561" max="1563" width="10.83203125" style="74"/>
    <col min="1564" max="1564" width="12" style="74" bestFit="1" customWidth="1"/>
    <col min="1565" max="1567" width="10.83203125" style="74"/>
    <col min="1568" max="1568" width="12" style="74" bestFit="1" customWidth="1"/>
    <col min="1569" max="1572" width="10.83203125" style="74"/>
    <col min="1573" max="1573" width="12" style="74" bestFit="1" customWidth="1"/>
    <col min="1574" max="1575" width="17.5" style="74" bestFit="1" customWidth="1"/>
    <col min="1576" max="1576" width="16.6640625" style="74" bestFit="1" customWidth="1"/>
    <col min="1577" max="1579" width="10.83203125" style="74"/>
    <col min="1580" max="1580" width="12" style="74" bestFit="1" customWidth="1"/>
    <col min="1581" max="1583" width="10.83203125" style="74"/>
    <col min="1584" max="1584" width="12" style="74" bestFit="1" customWidth="1"/>
    <col min="1585" max="1588" width="10.83203125" style="74"/>
    <col min="1589" max="1589" width="12" style="74" bestFit="1" customWidth="1"/>
    <col min="1590" max="1591" width="17.5" style="74" bestFit="1" customWidth="1"/>
    <col min="1592" max="1592" width="16.6640625" style="74" bestFit="1" customWidth="1"/>
    <col min="1593" max="1595" width="10.83203125" style="74"/>
    <col min="1596" max="1596" width="12" style="74" bestFit="1" customWidth="1"/>
    <col min="1597" max="1599" width="10.83203125" style="74"/>
    <col min="1600" max="1600" width="12" style="74" bestFit="1" customWidth="1"/>
    <col min="1601" max="1604" width="10.83203125" style="74"/>
    <col min="1605" max="1605" width="12" style="74" bestFit="1" customWidth="1"/>
    <col min="1606" max="1607" width="17.5" style="74" bestFit="1" customWidth="1"/>
    <col min="1608" max="1608" width="16.6640625" style="74" bestFit="1" customWidth="1"/>
    <col min="1609" max="1611" width="10.83203125" style="74"/>
    <col min="1612" max="1612" width="12" style="74" bestFit="1" customWidth="1"/>
    <col min="1613" max="1615" width="10.83203125" style="74"/>
    <col min="1616" max="1616" width="12" style="74" bestFit="1" customWidth="1"/>
    <col min="1617" max="1620" width="10.83203125" style="74"/>
    <col min="1621" max="1621" width="12" style="74" bestFit="1" customWidth="1"/>
    <col min="1622" max="1623" width="17.5" style="74" bestFit="1" customWidth="1"/>
    <col min="1624" max="1624" width="16.6640625" style="74" bestFit="1" customWidth="1"/>
    <col min="1625" max="1627" width="10.83203125" style="74"/>
    <col min="1628" max="1628" width="12" style="74" bestFit="1" customWidth="1"/>
    <col min="1629" max="1631" width="10.83203125" style="74"/>
    <col min="1632" max="1632" width="12" style="74" bestFit="1" customWidth="1"/>
    <col min="1633" max="1636" width="10.83203125" style="74"/>
    <col min="1637" max="1637" width="12" style="74" bestFit="1" customWidth="1"/>
    <col min="1638" max="1639" width="17.5" style="74" bestFit="1" customWidth="1"/>
    <col min="1640" max="1640" width="16.6640625" style="74" bestFit="1" customWidth="1"/>
    <col min="1641" max="1643" width="10.83203125" style="74"/>
    <col min="1644" max="1644" width="12" style="74" bestFit="1" customWidth="1"/>
    <col min="1645" max="1647" width="10.83203125" style="74"/>
    <col min="1648" max="1648" width="12" style="74" bestFit="1" customWidth="1"/>
    <col min="1649" max="1652" width="10.83203125" style="74"/>
    <col min="1653" max="1653" width="12" style="74" bestFit="1" customWidth="1"/>
    <col min="1654" max="1655" width="17.5" style="74" bestFit="1" customWidth="1"/>
    <col min="1656" max="1656" width="16.6640625" style="74" bestFit="1" customWidth="1"/>
    <col min="1657" max="1659" width="10.83203125" style="74"/>
    <col min="1660" max="1660" width="12" style="74" bestFit="1" customWidth="1"/>
    <col min="1661" max="1663" width="10.83203125" style="74"/>
    <col min="1664" max="1664" width="12" style="74" bestFit="1" customWidth="1"/>
    <col min="1665" max="1668" width="10.83203125" style="74"/>
    <col min="1669" max="1669" width="12" style="74" bestFit="1" customWidth="1"/>
    <col min="1670" max="1671" width="17.5" style="74" bestFit="1" customWidth="1"/>
    <col min="1672" max="1672" width="16.6640625" style="74" bestFit="1" customWidth="1"/>
    <col min="1673" max="1675" width="10.83203125" style="74"/>
    <col min="1676" max="1676" width="12" style="74" bestFit="1" customWidth="1"/>
    <col min="1677" max="1679" width="10.83203125" style="74"/>
    <col min="1680" max="1680" width="12" style="74" bestFit="1" customWidth="1"/>
    <col min="1681" max="1684" width="10.83203125" style="74"/>
    <col min="1685" max="1685" width="12" style="74" bestFit="1" customWidth="1"/>
    <col min="1686" max="1687" width="17.5" style="74" bestFit="1" customWidth="1"/>
    <col min="1688" max="1688" width="16.6640625" style="74" bestFit="1" customWidth="1"/>
    <col min="1689" max="1691" width="10.83203125" style="74"/>
    <col min="1692" max="1692" width="12" style="74" bestFit="1" customWidth="1"/>
    <col min="1693" max="1695" width="10.83203125" style="74"/>
    <col min="1696" max="1696" width="12" style="74" bestFit="1" customWidth="1"/>
    <col min="1697" max="1700" width="10.83203125" style="74"/>
    <col min="1701" max="1701" width="12" style="74" bestFit="1" customWidth="1"/>
    <col min="1702" max="1703" width="17.5" style="74" bestFit="1" customWidth="1"/>
    <col min="1704" max="1704" width="16.6640625" style="74" bestFit="1" customWidth="1"/>
    <col min="1705" max="1707" width="10.83203125" style="74"/>
    <col min="1708" max="1708" width="12" style="74" bestFit="1" customWidth="1"/>
    <col min="1709" max="1711" width="10.83203125" style="74"/>
    <col min="1712" max="1712" width="12" style="74" bestFit="1" customWidth="1"/>
    <col min="1713" max="1716" width="10.83203125" style="74"/>
    <col min="1717" max="1717" width="12" style="74" bestFit="1" customWidth="1"/>
    <col min="1718" max="1719" width="17.5" style="74" bestFit="1" customWidth="1"/>
    <col min="1720" max="1720" width="16.6640625" style="74" bestFit="1" customWidth="1"/>
    <col min="1721" max="1723" width="10.83203125" style="74"/>
    <col min="1724" max="1724" width="12" style="74" bestFit="1" customWidth="1"/>
    <col min="1725" max="1727" width="10.83203125" style="74"/>
    <col min="1728" max="1728" width="12" style="74" bestFit="1" customWidth="1"/>
    <col min="1729" max="1732" width="10.83203125" style="74"/>
    <col min="1733" max="1733" width="12" style="74" bestFit="1" customWidth="1"/>
    <col min="1734" max="1735" width="17.5" style="74" bestFit="1" customWidth="1"/>
    <col min="1736" max="1736" width="16.6640625" style="74" bestFit="1" customWidth="1"/>
    <col min="1737" max="1739" width="10.83203125" style="74"/>
    <col min="1740" max="1740" width="12" style="74" bestFit="1" customWidth="1"/>
    <col min="1741" max="1743" width="10.83203125" style="74"/>
    <col min="1744" max="1744" width="12" style="74" bestFit="1" customWidth="1"/>
    <col min="1745" max="1748" width="10.83203125" style="74"/>
    <col min="1749" max="1749" width="12" style="74" bestFit="1" customWidth="1"/>
    <col min="1750" max="1751" width="17.5" style="74" bestFit="1" customWidth="1"/>
    <col min="1752" max="1752" width="16.6640625" style="74" bestFit="1" customWidth="1"/>
    <col min="1753" max="1755" width="10.83203125" style="74"/>
    <col min="1756" max="1756" width="12" style="74" bestFit="1" customWidth="1"/>
    <col min="1757" max="1759" width="10.83203125" style="74"/>
    <col min="1760" max="1760" width="12" style="74" bestFit="1" customWidth="1"/>
    <col min="1761" max="1764" width="10.83203125" style="74"/>
    <col min="1765" max="1765" width="12" style="74" bestFit="1" customWidth="1"/>
    <col min="1766" max="1767" width="17.5" style="74" bestFit="1" customWidth="1"/>
    <col min="1768" max="1768" width="16.6640625" style="74" bestFit="1" customWidth="1"/>
    <col min="1769" max="1771" width="10.83203125" style="74"/>
    <col min="1772" max="1772" width="12" style="74" bestFit="1" customWidth="1"/>
    <col min="1773" max="1775" width="10.83203125" style="74"/>
    <col min="1776" max="1776" width="12" style="74" bestFit="1" customWidth="1"/>
    <col min="1777" max="1780" width="10.83203125" style="74"/>
    <col min="1781" max="1781" width="12" style="74" bestFit="1" customWidth="1"/>
    <col min="1782" max="1783" width="17.5" style="74" bestFit="1" customWidth="1"/>
    <col min="1784" max="1784" width="16.6640625" style="74" bestFit="1" customWidth="1"/>
    <col min="1785" max="1787" width="10.83203125" style="74"/>
    <col min="1788" max="1788" width="12" style="74" bestFit="1" customWidth="1"/>
    <col min="1789" max="1791" width="10.83203125" style="74"/>
    <col min="1792" max="1792" width="12" style="74" bestFit="1" customWidth="1"/>
    <col min="1793" max="1796" width="10.83203125" style="74"/>
    <col min="1797" max="1797" width="12" style="74" bestFit="1" customWidth="1"/>
    <col min="1798" max="1799" width="17.5" style="74" bestFit="1" customWidth="1"/>
    <col min="1800" max="1800" width="16.6640625" style="74" bestFit="1" customWidth="1"/>
    <col min="1801" max="1803" width="10.83203125" style="74"/>
    <col min="1804" max="1804" width="12" style="74" bestFit="1" customWidth="1"/>
    <col min="1805" max="1807" width="10.83203125" style="74"/>
    <col min="1808" max="1808" width="12" style="74" bestFit="1" customWidth="1"/>
    <col min="1809" max="1812" width="10.83203125" style="74"/>
    <col min="1813" max="1813" width="12" style="74" bestFit="1" customWidth="1"/>
    <col min="1814" max="1815" width="17.5" style="74" bestFit="1" customWidth="1"/>
    <col min="1816" max="1816" width="16.6640625" style="74" bestFit="1" customWidth="1"/>
    <col min="1817" max="1819" width="10.83203125" style="74"/>
    <col min="1820" max="1820" width="12" style="74" bestFit="1" customWidth="1"/>
    <col min="1821" max="1823" width="10.83203125" style="74"/>
    <col min="1824" max="1824" width="12" style="74" bestFit="1" customWidth="1"/>
    <col min="1825" max="1828" width="10.83203125" style="74"/>
    <col min="1829" max="1829" width="12" style="74" bestFit="1" customWidth="1"/>
    <col min="1830" max="1831" width="17.5" style="74" bestFit="1" customWidth="1"/>
    <col min="1832" max="1832" width="16.6640625" style="74" bestFit="1" customWidth="1"/>
    <col min="1833" max="1835" width="10.83203125" style="74"/>
    <col min="1836" max="1836" width="12" style="74" bestFit="1" customWidth="1"/>
    <col min="1837" max="1839" width="10.83203125" style="74"/>
    <col min="1840" max="1840" width="12" style="74" bestFit="1" customWidth="1"/>
    <col min="1841" max="1844" width="10.83203125" style="74"/>
    <col min="1845" max="1845" width="12" style="74" bestFit="1" customWidth="1"/>
    <col min="1846" max="1847" width="17.5" style="74" bestFit="1" customWidth="1"/>
    <col min="1848" max="1848" width="16.6640625" style="74" bestFit="1" customWidth="1"/>
    <col min="1849" max="1851" width="10.83203125" style="74"/>
    <col min="1852" max="1852" width="12" style="74" bestFit="1" customWidth="1"/>
    <col min="1853" max="1855" width="10.83203125" style="74"/>
    <col min="1856" max="1856" width="12" style="74" bestFit="1" customWidth="1"/>
    <col min="1857" max="1860" width="10.83203125" style="74"/>
    <col min="1861" max="1861" width="12" style="74" bestFit="1" customWidth="1"/>
    <col min="1862" max="1863" width="17.5" style="74" bestFit="1" customWidth="1"/>
    <col min="1864" max="1864" width="16.6640625" style="74" bestFit="1" customWidth="1"/>
    <col min="1865" max="1867" width="10.83203125" style="74"/>
    <col min="1868" max="1868" width="12" style="74" bestFit="1" customWidth="1"/>
    <col min="1869" max="1871" width="10.83203125" style="74"/>
    <col min="1872" max="1872" width="12" style="74" bestFit="1" customWidth="1"/>
    <col min="1873" max="1876" width="10.83203125" style="74"/>
    <col min="1877" max="1877" width="12" style="74" bestFit="1" customWidth="1"/>
    <col min="1878" max="1879" width="17.5" style="74" bestFit="1" customWidth="1"/>
    <col min="1880" max="1880" width="16.6640625" style="74" bestFit="1" customWidth="1"/>
    <col min="1881" max="1883" width="10.83203125" style="74"/>
    <col min="1884" max="1884" width="12" style="74" bestFit="1" customWidth="1"/>
    <col min="1885" max="1887" width="10.83203125" style="74"/>
    <col min="1888" max="1888" width="12" style="74" bestFit="1" customWidth="1"/>
    <col min="1889" max="1892" width="10.83203125" style="74"/>
    <col min="1893" max="1893" width="12" style="74" bestFit="1" customWidth="1"/>
    <col min="1894" max="1895" width="17.5" style="74" bestFit="1" customWidth="1"/>
    <col min="1896" max="1896" width="16.6640625" style="74" bestFit="1" customWidth="1"/>
    <col min="1897" max="1899" width="10.83203125" style="74"/>
    <col min="1900" max="1900" width="12" style="74" bestFit="1" customWidth="1"/>
    <col min="1901" max="1903" width="10.83203125" style="74"/>
    <col min="1904" max="1904" width="12" style="74" bestFit="1" customWidth="1"/>
    <col min="1905" max="1908" width="10.83203125" style="74"/>
    <col min="1909" max="1909" width="12" style="74" bestFit="1" customWidth="1"/>
    <col min="1910" max="1911" width="17.5" style="74" bestFit="1" customWidth="1"/>
    <col min="1912" max="1912" width="16.6640625" style="74" bestFit="1" customWidth="1"/>
    <col min="1913" max="1915" width="10.83203125" style="74"/>
    <col min="1916" max="1916" width="12" style="74" bestFit="1" customWidth="1"/>
    <col min="1917" max="1919" width="10.83203125" style="74"/>
    <col min="1920" max="1920" width="12" style="74" bestFit="1" customWidth="1"/>
    <col min="1921" max="1924" width="10.83203125" style="74"/>
    <col min="1925" max="1925" width="12" style="74" bestFit="1" customWidth="1"/>
    <col min="1926" max="1927" width="17.5" style="74" bestFit="1" customWidth="1"/>
    <col min="1928" max="1928" width="16.6640625" style="74" bestFit="1" customWidth="1"/>
    <col min="1929" max="1931" width="10.83203125" style="74"/>
    <col min="1932" max="1932" width="12" style="74" bestFit="1" customWidth="1"/>
    <col min="1933" max="1935" width="10.83203125" style="74"/>
    <col min="1936" max="1936" width="12" style="74" bestFit="1" customWidth="1"/>
    <col min="1937" max="1940" width="10.83203125" style="74"/>
    <col min="1941" max="1941" width="12" style="74" bestFit="1" customWidth="1"/>
    <col min="1942" max="1943" width="17.5" style="74" bestFit="1" customWidth="1"/>
    <col min="1944" max="1944" width="16.6640625" style="74" bestFit="1" customWidth="1"/>
    <col min="1945" max="1947" width="10.83203125" style="74"/>
    <col min="1948" max="1948" width="12" style="74" bestFit="1" customWidth="1"/>
    <col min="1949" max="1951" width="10.83203125" style="74"/>
    <col min="1952" max="1952" width="12" style="74" bestFit="1" customWidth="1"/>
    <col min="1953" max="1956" width="10.83203125" style="74"/>
    <col min="1957" max="1957" width="12" style="74" bestFit="1" customWidth="1"/>
    <col min="1958" max="1959" width="17.5" style="74" bestFit="1" customWidth="1"/>
    <col min="1960" max="1960" width="16.6640625" style="74" bestFit="1" customWidth="1"/>
    <col min="1961" max="1963" width="10.83203125" style="74"/>
    <col min="1964" max="1964" width="12" style="74" bestFit="1" customWidth="1"/>
    <col min="1965" max="1967" width="10.83203125" style="74"/>
    <col min="1968" max="1968" width="12" style="74" bestFit="1" customWidth="1"/>
    <col min="1969" max="1972" width="10.83203125" style="74"/>
    <col min="1973" max="1973" width="12" style="74" bestFit="1" customWidth="1"/>
    <col min="1974" max="1975" width="17.5" style="74" bestFit="1" customWidth="1"/>
    <col min="1976" max="1976" width="16.6640625" style="74" bestFit="1" customWidth="1"/>
    <col min="1977" max="1979" width="10.83203125" style="74"/>
    <col min="1980" max="1980" width="12" style="74" bestFit="1" customWidth="1"/>
    <col min="1981" max="1983" width="10.83203125" style="74"/>
    <col min="1984" max="1984" width="12" style="74" bestFit="1" customWidth="1"/>
    <col min="1985" max="1988" width="10.83203125" style="74"/>
    <col min="1989" max="1989" width="12" style="74" bestFit="1" customWidth="1"/>
    <col min="1990" max="1991" width="17.5" style="74" bestFit="1" customWidth="1"/>
    <col min="1992" max="1992" width="16.6640625" style="74" bestFit="1" customWidth="1"/>
    <col min="1993" max="1995" width="10.83203125" style="74"/>
    <col min="1996" max="1996" width="12" style="74" bestFit="1" customWidth="1"/>
    <col min="1997" max="1999" width="10.83203125" style="74"/>
    <col min="2000" max="2000" width="12" style="74" bestFit="1" customWidth="1"/>
    <col min="2001" max="2004" width="10.83203125" style="74"/>
    <col min="2005" max="2005" width="12" style="74" bestFit="1" customWidth="1"/>
    <col min="2006" max="2007" width="17.5" style="74" bestFit="1" customWidth="1"/>
    <col min="2008" max="2008" width="16.6640625" style="74" bestFit="1" customWidth="1"/>
    <col min="2009" max="2011" width="10.83203125" style="74"/>
    <col min="2012" max="2012" width="12" style="74" bestFit="1" customWidth="1"/>
    <col min="2013" max="2015" width="10.83203125" style="74"/>
    <col min="2016" max="2016" width="12" style="74" bestFit="1" customWidth="1"/>
    <col min="2017" max="2020" width="10.83203125" style="74"/>
    <col min="2021" max="2021" width="12" style="74" bestFit="1" customWidth="1"/>
    <col min="2022" max="2023" width="17.5" style="74" bestFit="1" customWidth="1"/>
    <col min="2024" max="2024" width="16.6640625" style="74" bestFit="1" customWidth="1"/>
    <col min="2025" max="2027" width="10.83203125" style="74"/>
    <col min="2028" max="2028" width="12" style="74" bestFit="1" customWidth="1"/>
    <col min="2029" max="2031" width="10.83203125" style="74"/>
    <col min="2032" max="2032" width="12" style="74" bestFit="1" customWidth="1"/>
    <col min="2033" max="2036" width="10.83203125" style="74"/>
    <col min="2037" max="2037" width="12" style="74" bestFit="1" customWidth="1"/>
    <col min="2038" max="2039" width="17.5" style="74" bestFit="1" customWidth="1"/>
    <col min="2040" max="2040" width="16.6640625" style="74" bestFit="1" customWidth="1"/>
    <col min="2041" max="2043" width="10.83203125" style="74"/>
    <col min="2044" max="2044" width="12" style="74" bestFit="1" customWidth="1"/>
    <col min="2045" max="2047" width="10.83203125" style="74"/>
    <col min="2048" max="2048" width="12" style="74" bestFit="1" customWidth="1"/>
    <col min="2049" max="2052" width="10.83203125" style="74"/>
    <col min="2053" max="2053" width="12" style="74" bestFit="1" customWidth="1"/>
    <col min="2054" max="2055" width="17.5" style="74" bestFit="1" customWidth="1"/>
    <col min="2056" max="2056" width="16.6640625" style="74" bestFit="1" customWidth="1"/>
    <col min="2057" max="2059" width="10.83203125" style="74"/>
    <col min="2060" max="2060" width="12" style="74" bestFit="1" customWidth="1"/>
    <col min="2061" max="2063" width="10.83203125" style="74"/>
    <col min="2064" max="2064" width="12" style="74" bestFit="1" customWidth="1"/>
    <col min="2065" max="2068" width="10.83203125" style="74"/>
    <col min="2069" max="2069" width="12" style="74" bestFit="1" customWidth="1"/>
    <col min="2070" max="2071" width="17.5" style="74" bestFit="1" customWidth="1"/>
    <col min="2072" max="2072" width="16.6640625" style="74" bestFit="1" customWidth="1"/>
    <col min="2073" max="2075" width="10.83203125" style="74"/>
    <col min="2076" max="2076" width="12" style="74" bestFit="1" customWidth="1"/>
    <col min="2077" max="2079" width="10.83203125" style="74"/>
    <col min="2080" max="2080" width="12" style="74" bestFit="1" customWidth="1"/>
    <col min="2081" max="2084" width="10.83203125" style="74"/>
    <col min="2085" max="2085" width="12" style="74" bestFit="1" customWidth="1"/>
    <col min="2086" max="2087" width="17.5" style="74" bestFit="1" customWidth="1"/>
    <col min="2088" max="2088" width="16.6640625" style="74" bestFit="1" customWidth="1"/>
    <col min="2089" max="2091" width="10.83203125" style="74"/>
    <col min="2092" max="2092" width="12" style="74" bestFit="1" customWidth="1"/>
    <col min="2093" max="2095" width="10.83203125" style="74"/>
    <col min="2096" max="2096" width="12" style="74" bestFit="1" customWidth="1"/>
    <col min="2097" max="2100" width="10.83203125" style="74"/>
    <col min="2101" max="2101" width="12" style="74" bestFit="1" customWidth="1"/>
    <col min="2102" max="2103" width="17.5" style="74" bestFit="1" customWidth="1"/>
    <col min="2104" max="2104" width="16.6640625" style="74" bestFit="1" customWidth="1"/>
    <col min="2105" max="2107" width="10.83203125" style="74"/>
    <col min="2108" max="2108" width="12" style="74" bestFit="1" customWidth="1"/>
    <col min="2109" max="2111" width="10.83203125" style="74"/>
    <col min="2112" max="2112" width="12" style="74" bestFit="1" customWidth="1"/>
    <col min="2113" max="2116" width="10.83203125" style="74"/>
    <col min="2117" max="2117" width="12" style="74" bestFit="1" customWidth="1"/>
    <col min="2118" max="2119" width="17.5" style="74" bestFit="1" customWidth="1"/>
    <col min="2120" max="2120" width="16.6640625" style="74" bestFit="1" customWidth="1"/>
    <col min="2121" max="2123" width="10.83203125" style="74"/>
    <col min="2124" max="2124" width="12" style="74" bestFit="1" customWidth="1"/>
    <col min="2125" max="2127" width="10.83203125" style="74"/>
    <col min="2128" max="2128" width="12" style="74" bestFit="1" customWidth="1"/>
    <col min="2129" max="2132" width="10.83203125" style="74"/>
    <col min="2133" max="2133" width="12" style="74" bestFit="1" customWidth="1"/>
    <col min="2134" max="2135" width="17.5" style="74" bestFit="1" customWidth="1"/>
    <col min="2136" max="2136" width="16.6640625" style="74" bestFit="1" customWidth="1"/>
    <col min="2137" max="2139" width="10.83203125" style="74"/>
    <col min="2140" max="2140" width="12" style="74" bestFit="1" customWidth="1"/>
    <col min="2141" max="2143" width="10.83203125" style="74"/>
    <col min="2144" max="2144" width="12" style="74" bestFit="1" customWidth="1"/>
    <col min="2145" max="2148" width="10.83203125" style="74"/>
    <col min="2149" max="2149" width="12" style="74" bestFit="1" customWidth="1"/>
    <col min="2150" max="2151" width="17.5" style="74" bestFit="1" customWidth="1"/>
    <col min="2152" max="2152" width="16.6640625" style="74" bestFit="1" customWidth="1"/>
    <col min="2153" max="2155" width="10.83203125" style="74"/>
    <col min="2156" max="2156" width="12" style="74" bestFit="1" customWidth="1"/>
    <col min="2157" max="2159" width="10.83203125" style="74"/>
    <col min="2160" max="2160" width="12" style="74" bestFit="1" customWidth="1"/>
    <col min="2161" max="2164" width="10.83203125" style="74"/>
    <col min="2165" max="2165" width="12" style="74" bestFit="1" customWidth="1"/>
    <col min="2166" max="2167" width="17.5" style="74" bestFit="1" customWidth="1"/>
    <col min="2168" max="2168" width="16.6640625" style="74" bestFit="1" customWidth="1"/>
    <col min="2169" max="2171" width="10.83203125" style="74"/>
    <col min="2172" max="2172" width="12" style="74" bestFit="1" customWidth="1"/>
    <col min="2173" max="2175" width="10.83203125" style="74"/>
    <col min="2176" max="2176" width="12" style="74" bestFit="1" customWidth="1"/>
    <col min="2177" max="2180" width="10.83203125" style="74"/>
    <col min="2181" max="2181" width="12" style="74" bestFit="1" customWidth="1"/>
    <col min="2182" max="2183" width="17.5" style="74" bestFit="1" customWidth="1"/>
    <col min="2184" max="2184" width="16.6640625" style="74" bestFit="1" customWidth="1"/>
    <col min="2185" max="2187" width="10.83203125" style="74"/>
    <col min="2188" max="2188" width="12" style="74" bestFit="1" customWidth="1"/>
    <col min="2189" max="2191" width="10.83203125" style="74"/>
    <col min="2192" max="2192" width="12" style="74" bestFit="1" customWidth="1"/>
    <col min="2193" max="2196" width="10.83203125" style="74"/>
    <col min="2197" max="2197" width="12" style="74" bestFit="1" customWidth="1"/>
    <col min="2198" max="2199" width="17.5" style="74" bestFit="1" customWidth="1"/>
    <col min="2200" max="2200" width="16.6640625" style="74" bestFit="1" customWidth="1"/>
    <col min="2201" max="2203" width="10.83203125" style="74"/>
    <col min="2204" max="2204" width="12" style="74" bestFit="1" customWidth="1"/>
    <col min="2205" max="2207" width="10.83203125" style="74"/>
    <col min="2208" max="2208" width="12" style="74" bestFit="1" customWidth="1"/>
    <col min="2209" max="2212" width="10.83203125" style="74"/>
    <col min="2213" max="2213" width="12" style="74" bestFit="1" customWidth="1"/>
    <col min="2214" max="2215" width="17.5" style="74" bestFit="1" customWidth="1"/>
    <col min="2216" max="2216" width="16.6640625" style="74" bestFit="1" customWidth="1"/>
    <col min="2217" max="2219" width="10.83203125" style="74"/>
    <col min="2220" max="2220" width="12" style="74" bestFit="1" customWidth="1"/>
    <col min="2221" max="2223" width="10.83203125" style="74"/>
    <col min="2224" max="2224" width="12" style="74" bestFit="1" customWidth="1"/>
    <col min="2225" max="2228" width="10.83203125" style="74"/>
    <col min="2229" max="2229" width="12" style="74" bestFit="1" customWidth="1"/>
    <col min="2230" max="2231" width="17.5" style="74" bestFit="1" customWidth="1"/>
    <col min="2232" max="2232" width="16.6640625" style="74" bestFit="1" customWidth="1"/>
    <col min="2233" max="2235" width="10.83203125" style="74"/>
    <col min="2236" max="2236" width="12" style="74" bestFit="1" customWidth="1"/>
    <col min="2237" max="2239" width="10.83203125" style="74"/>
    <col min="2240" max="2240" width="12" style="74" bestFit="1" customWidth="1"/>
    <col min="2241" max="2244" width="10.83203125" style="74"/>
    <col min="2245" max="2245" width="12" style="74" bestFit="1" customWidth="1"/>
    <col min="2246" max="2247" width="17.5" style="74" bestFit="1" customWidth="1"/>
    <col min="2248" max="2248" width="16.6640625" style="74" bestFit="1" customWidth="1"/>
    <col min="2249" max="2251" width="10.83203125" style="74"/>
    <col min="2252" max="2252" width="12" style="74" bestFit="1" customWidth="1"/>
    <col min="2253" max="2255" width="10.83203125" style="74"/>
    <col min="2256" max="2256" width="12" style="74" bestFit="1" customWidth="1"/>
    <col min="2257" max="2260" width="10.83203125" style="74"/>
    <col min="2261" max="2261" width="12" style="74" bestFit="1" customWidth="1"/>
    <col min="2262" max="2263" width="17.5" style="74" bestFit="1" customWidth="1"/>
    <col min="2264" max="2264" width="16.6640625" style="74" bestFit="1" customWidth="1"/>
    <col min="2265" max="2267" width="10.83203125" style="74"/>
    <col min="2268" max="2268" width="12" style="74" bestFit="1" customWidth="1"/>
    <col min="2269" max="2271" width="10.83203125" style="74"/>
    <col min="2272" max="2272" width="12" style="74" bestFit="1" customWidth="1"/>
    <col min="2273" max="2276" width="10.83203125" style="74"/>
    <col min="2277" max="2277" width="12" style="74" bestFit="1" customWidth="1"/>
    <col min="2278" max="2279" width="17.5" style="74" bestFit="1" customWidth="1"/>
    <col min="2280" max="2280" width="16.6640625" style="74" bestFit="1" customWidth="1"/>
    <col min="2281" max="2283" width="10.83203125" style="74"/>
    <col min="2284" max="2284" width="12" style="74" bestFit="1" customWidth="1"/>
    <col min="2285" max="2287" width="10.83203125" style="74"/>
    <col min="2288" max="2288" width="12" style="74" bestFit="1" customWidth="1"/>
    <col min="2289" max="2292" width="10.83203125" style="74"/>
    <col min="2293" max="2293" width="12" style="74" bestFit="1" customWidth="1"/>
    <col min="2294" max="2295" width="17.5" style="74" bestFit="1" customWidth="1"/>
    <col min="2296" max="2296" width="16.6640625" style="74" bestFit="1" customWidth="1"/>
    <col min="2297" max="2299" width="10.83203125" style="74"/>
    <col min="2300" max="2300" width="12" style="74" bestFit="1" customWidth="1"/>
    <col min="2301" max="2303" width="10.83203125" style="74"/>
    <col min="2304" max="2304" width="12" style="74" bestFit="1" customWidth="1"/>
    <col min="2305" max="2308" width="10.83203125" style="74"/>
    <col min="2309" max="2309" width="12" style="74" bestFit="1" customWidth="1"/>
    <col min="2310" max="2311" width="17.5" style="74" bestFit="1" customWidth="1"/>
    <col min="2312" max="2312" width="16.6640625" style="74" bestFit="1" customWidth="1"/>
    <col min="2313" max="2315" width="10.83203125" style="74"/>
    <col min="2316" max="2316" width="12" style="74" bestFit="1" customWidth="1"/>
    <col min="2317" max="2319" width="10.83203125" style="74"/>
    <col min="2320" max="2320" width="12" style="74" bestFit="1" customWidth="1"/>
    <col min="2321" max="2324" width="10.83203125" style="74"/>
    <col min="2325" max="2325" width="12" style="74" bestFit="1" customWidth="1"/>
    <col min="2326" max="2327" width="17.5" style="74" bestFit="1" customWidth="1"/>
    <col min="2328" max="2328" width="16.6640625" style="74" bestFit="1" customWidth="1"/>
    <col min="2329" max="2331" width="10.83203125" style="74"/>
    <col min="2332" max="2332" width="12" style="74" bestFit="1" customWidth="1"/>
    <col min="2333" max="2335" width="10.83203125" style="74"/>
    <col min="2336" max="2336" width="12" style="74" bestFit="1" customWidth="1"/>
    <col min="2337" max="2340" width="10.83203125" style="74"/>
    <col min="2341" max="2341" width="12" style="74" bestFit="1" customWidth="1"/>
    <col min="2342" max="2343" width="17.5" style="74" bestFit="1" customWidth="1"/>
    <col min="2344" max="2344" width="16.6640625" style="74" bestFit="1" customWidth="1"/>
    <col min="2345" max="2347" width="10.83203125" style="74"/>
    <col min="2348" max="2348" width="12" style="74" bestFit="1" customWidth="1"/>
    <col min="2349" max="2351" width="10.83203125" style="74"/>
    <col min="2352" max="2352" width="12" style="74" bestFit="1" customWidth="1"/>
    <col min="2353" max="2356" width="10.83203125" style="74"/>
    <col min="2357" max="2357" width="12" style="74" bestFit="1" customWidth="1"/>
    <col min="2358" max="2359" width="17.5" style="74" bestFit="1" customWidth="1"/>
    <col min="2360" max="2360" width="16.6640625" style="74" bestFit="1" customWidth="1"/>
    <col min="2361" max="2363" width="10.83203125" style="74"/>
    <col min="2364" max="2364" width="12" style="74" bestFit="1" customWidth="1"/>
    <col min="2365" max="2367" width="10.83203125" style="74"/>
    <col min="2368" max="2368" width="12" style="74" bestFit="1" customWidth="1"/>
    <col min="2369" max="2372" width="10.83203125" style="74"/>
    <col min="2373" max="2373" width="12" style="74" bestFit="1" customWidth="1"/>
    <col min="2374" max="2375" width="17.5" style="74" bestFit="1" customWidth="1"/>
    <col min="2376" max="2376" width="16.6640625" style="74" bestFit="1" customWidth="1"/>
    <col min="2377" max="2379" width="10.83203125" style="74"/>
    <col min="2380" max="2380" width="12" style="74" bestFit="1" customWidth="1"/>
    <col min="2381" max="2383" width="10.83203125" style="74"/>
    <col min="2384" max="2384" width="12" style="74" bestFit="1" customWidth="1"/>
    <col min="2385" max="2388" width="10.83203125" style="74"/>
    <col min="2389" max="2389" width="12" style="74" bestFit="1" customWidth="1"/>
    <col min="2390" max="2391" width="17.5" style="74" bestFit="1" customWidth="1"/>
    <col min="2392" max="2392" width="16.6640625" style="74" bestFit="1" customWidth="1"/>
    <col min="2393" max="2395" width="10.83203125" style="74"/>
    <col min="2396" max="2396" width="12" style="74" bestFit="1" customWidth="1"/>
    <col min="2397" max="2399" width="10.83203125" style="74"/>
    <col min="2400" max="2400" width="12" style="74" bestFit="1" customWidth="1"/>
    <col min="2401" max="2404" width="10.83203125" style="74"/>
    <col min="2405" max="2405" width="12" style="74" bestFit="1" customWidth="1"/>
    <col min="2406" max="2407" width="17.5" style="74" bestFit="1" customWidth="1"/>
    <col min="2408" max="2408" width="16.6640625" style="74" bestFit="1" customWidth="1"/>
    <col min="2409" max="2411" width="10.83203125" style="74"/>
    <col min="2412" max="2412" width="12" style="74" bestFit="1" customWidth="1"/>
    <col min="2413" max="2415" width="10.83203125" style="74"/>
    <col min="2416" max="2416" width="12" style="74" bestFit="1" customWidth="1"/>
    <col min="2417" max="2420" width="10.83203125" style="74"/>
    <col min="2421" max="2421" width="12" style="74" bestFit="1" customWidth="1"/>
    <col min="2422" max="2423" width="17.5" style="74" bestFit="1" customWidth="1"/>
    <col min="2424" max="2424" width="16.6640625" style="74" bestFit="1" customWidth="1"/>
    <col min="2425" max="2427" width="10.83203125" style="74"/>
    <col min="2428" max="2428" width="12" style="74" bestFit="1" customWidth="1"/>
    <col min="2429" max="2431" width="10.83203125" style="74"/>
    <col min="2432" max="2432" width="12" style="74" bestFit="1" customWidth="1"/>
    <col min="2433" max="2436" width="10.83203125" style="74"/>
    <col min="2437" max="2437" width="12" style="74" bestFit="1" customWidth="1"/>
    <col min="2438" max="2439" width="17.5" style="74" bestFit="1" customWidth="1"/>
    <col min="2440" max="2440" width="16.6640625" style="74" bestFit="1" customWidth="1"/>
    <col min="2441" max="2443" width="10.83203125" style="74"/>
    <col min="2444" max="2444" width="12" style="74" bestFit="1" customWidth="1"/>
    <col min="2445" max="2447" width="10.83203125" style="74"/>
    <col min="2448" max="2448" width="12" style="74" bestFit="1" customWidth="1"/>
    <col min="2449" max="2452" width="10.83203125" style="74"/>
    <col min="2453" max="2453" width="12" style="74" bestFit="1" customWidth="1"/>
    <col min="2454" max="2455" width="17.5" style="74" bestFit="1" customWidth="1"/>
    <col min="2456" max="2456" width="16.6640625" style="74" bestFit="1" customWidth="1"/>
    <col min="2457" max="2459" width="10.83203125" style="74"/>
    <col min="2460" max="2460" width="12" style="74" bestFit="1" customWidth="1"/>
    <col min="2461" max="2463" width="10.83203125" style="74"/>
    <col min="2464" max="2464" width="12" style="74" bestFit="1" customWidth="1"/>
    <col min="2465" max="2468" width="10.83203125" style="74"/>
    <col min="2469" max="2469" width="12" style="74" bestFit="1" customWidth="1"/>
    <col min="2470" max="2471" width="17.5" style="74" bestFit="1" customWidth="1"/>
    <col min="2472" max="2472" width="16.6640625" style="74" bestFit="1" customWidth="1"/>
    <col min="2473" max="2475" width="10.83203125" style="74"/>
    <col min="2476" max="2476" width="12" style="74" bestFit="1" customWidth="1"/>
    <col min="2477" max="2479" width="10.83203125" style="74"/>
    <col min="2480" max="2480" width="12" style="74" bestFit="1" customWidth="1"/>
    <col min="2481" max="2484" width="10.83203125" style="74"/>
    <col min="2485" max="2485" width="12" style="74" bestFit="1" customWidth="1"/>
    <col min="2486" max="2487" width="17.5" style="74" bestFit="1" customWidth="1"/>
    <col min="2488" max="2488" width="16.6640625" style="74" bestFit="1" customWidth="1"/>
    <col min="2489" max="2491" width="10.83203125" style="74"/>
    <col min="2492" max="2492" width="12" style="74" bestFit="1" customWidth="1"/>
    <col min="2493" max="2495" width="10.83203125" style="74"/>
    <col min="2496" max="2496" width="12" style="74" bestFit="1" customWidth="1"/>
    <col min="2497" max="2500" width="10.83203125" style="74"/>
    <col min="2501" max="2501" width="12" style="74" bestFit="1" customWidth="1"/>
    <col min="2502" max="2503" width="17.5" style="74" bestFit="1" customWidth="1"/>
    <col min="2504" max="2504" width="16.6640625" style="74" bestFit="1" customWidth="1"/>
    <col min="2505" max="2507" width="10.83203125" style="74"/>
    <col min="2508" max="2508" width="12" style="74" bestFit="1" customWidth="1"/>
    <col min="2509" max="2511" width="10.83203125" style="74"/>
    <col min="2512" max="2512" width="12" style="74" bestFit="1" customWidth="1"/>
    <col min="2513" max="2516" width="10.83203125" style="74"/>
    <col min="2517" max="2517" width="12" style="74" bestFit="1" customWidth="1"/>
    <col min="2518" max="2519" width="17.5" style="74" bestFit="1" customWidth="1"/>
    <col min="2520" max="2520" width="16.6640625" style="74" bestFit="1" customWidth="1"/>
    <col min="2521" max="2523" width="10.83203125" style="74"/>
    <col min="2524" max="2524" width="12" style="74" bestFit="1" customWidth="1"/>
    <col min="2525" max="2527" width="10.83203125" style="74"/>
    <col min="2528" max="2528" width="12" style="74" bestFit="1" customWidth="1"/>
    <col min="2529" max="2532" width="10.83203125" style="74"/>
    <col min="2533" max="2533" width="12" style="74" bestFit="1" customWidth="1"/>
    <col min="2534" max="2535" width="17.5" style="74" bestFit="1" customWidth="1"/>
    <col min="2536" max="2536" width="16.6640625" style="74" bestFit="1" customWidth="1"/>
    <col min="2537" max="2539" width="10.83203125" style="74"/>
    <col min="2540" max="2540" width="12" style="74" bestFit="1" customWidth="1"/>
    <col min="2541" max="2543" width="10.83203125" style="74"/>
    <col min="2544" max="2544" width="12" style="74" bestFit="1" customWidth="1"/>
    <col min="2545" max="2548" width="10.83203125" style="74"/>
    <col min="2549" max="2549" width="12" style="74" bestFit="1" customWidth="1"/>
    <col min="2550" max="2551" width="17.5" style="74" bestFit="1" customWidth="1"/>
    <col min="2552" max="2552" width="16.6640625" style="74" bestFit="1" customWidth="1"/>
    <col min="2553" max="2555" width="10.83203125" style="74"/>
    <col min="2556" max="2556" width="12" style="74" bestFit="1" customWidth="1"/>
    <col min="2557" max="2559" width="10.83203125" style="74"/>
    <col min="2560" max="2560" width="12" style="74" bestFit="1" customWidth="1"/>
    <col min="2561" max="2564" width="10.83203125" style="74"/>
    <col min="2565" max="2565" width="12" style="74" bestFit="1" customWidth="1"/>
    <col min="2566" max="2567" width="17.5" style="74" bestFit="1" customWidth="1"/>
    <col min="2568" max="2568" width="16.6640625" style="74" bestFit="1" customWidth="1"/>
    <col min="2569" max="2571" width="10.83203125" style="74"/>
    <col min="2572" max="2572" width="12" style="74" bestFit="1" customWidth="1"/>
    <col min="2573" max="2575" width="10.83203125" style="74"/>
    <col min="2576" max="2576" width="12" style="74" bestFit="1" customWidth="1"/>
    <col min="2577" max="2580" width="10.83203125" style="74"/>
    <col min="2581" max="2581" width="12" style="74" bestFit="1" customWidth="1"/>
    <col min="2582" max="2583" width="17.5" style="74" bestFit="1" customWidth="1"/>
    <col min="2584" max="2584" width="16.6640625" style="74" bestFit="1" customWidth="1"/>
    <col min="2585" max="2587" width="10.83203125" style="74"/>
    <col min="2588" max="2588" width="12" style="74" bestFit="1" customWidth="1"/>
    <col min="2589" max="2591" width="10.83203125" style="74"/>
    <col min="2592" max="2592" width="12" style="74" bestFit="1" customWidth="1"/>
    <col min="2593" max="2596" width="10.83203125" style="74"/>
    <col min="2597" max="2597" width="12" style="74" bestFit="1" customWidth="1"/>
    <col min="2598" max="2599" width="17.5" style="74" bestFit="1" customWidth="1"/>
    <col min="2600" max="2600" width="16.6640625" style="74" bestFit="1" customWidth="1"/>
    <col min="2601" max="2603" width="10.83203125" style="74"/>
    <col min="2604" max="2604" width="12" style="74" bestFit="1" customWidth="1"/>
    <col min="2605" max="2607" width="10.83203125" style="74"/>
    <col min="2608" max="2608" width="12" style="74" bestFit="1" customWidth="1"/>
    <col min="2609" max="2612" width="10.83203125" style="74"/>
    <col min="2613" max="2613" width="12" style="74" bestFit="1" customWidth="1"/>
    <col min="2614" max="2615" width="17.5" style="74" bestFit="1" customWidth="1"/>
    <col min="2616" max="2616" width="16.6640625" style="74" bestFit="1" customWidth="1"/>
    <col min="2617" max="2619" width="10.83203125" style="74"/>
    <col min="2620" max="2620" width="12" style="74" bestFit="1" customWidth="1"/>
    <col min="2621" max="2623" width="10.83203125" style="74"/>
    <col min="2624" max="2624" width="12" style="74" bestFit="1" customWidth="1"/>
    <col min="2625" max="2628" width="10.83203125" style="74"/>
    <col min="2629" max="2629" width="12" style="74" bestFit="1" customWidth="1"/>
    <col min="2630" max="2631" width="17.5" style="74" bestFit="1" customWidth="1"/>
    <col min="2632" max="2632" width="16.6640625" style="74" bestFit="1" customWidth="1"/>
    <col min="2633" max="2635" width="10.83203125" style="74"/>
    <col min="2636" max="2636" width="12" style="74" bestFit="1" customWidth="1"/>
    <col min="2637" max="2639" width="10.83203125" style="74"/>
    <col min="2640" max="2640" width="12" style="74" bestFit="1" customWidth="1"/>
    <col min="2641" max="2644" width="10.83203125" style="74"/>
    <col min="2645" max="2645" width="12" style="74" bestFit="1" customWidth="1"/>
    <col min="2646" max="2647" width="17.5" style="74" bestFit="1" customWidth="1"/>
    <col min="2648" max="2648" width="16.6640625" style="74" bestFit="1" customWidth="1"/>
    <col min="2649" max="2651" width="10.83203125" style="74"/>
    <col min="2652" max="2652" width="12" style="74" bestFit="1" customWidth="1"/>
    <col min="2653" max="2655" width="10.83203125" style="74"/>
    <col min="2656" max="2656" width="12" style="74" bestFit="1" customWidth="1"/>
    <col min="2657" max="2660" width="10.83203125" style="74"/>
    <col min="2661" max="2661" width="12" style="74" bestFit="1" customWidth="1"/>
    <col min="2662" max="2663" width="17.5" style="74" bestFit="1" customWidth="1"/>
    <col min="2664" max="2664" width="16.6640625" style="74" bestFit="1" customWidth="1"/>
    <col min="2665" max="2667" width="10.83203125" style="74"/>
    <col min="2668" max="2668" width="12" style="74" bestFit="1" customWidth="1"/>
    <col min="2669" max="2671" width="10.83203125" style="74"/>
    <col min="2672" max="2672" width="12" style="74" bestFit="1" customWidth="1"/>
    <col min="2673" max="2676" width="10.83203125" style="74"/>
    <col min="2677" max="2677" width="12" style="74" bestFit="1" customWidth="1"/>
    <col min="2678" max="2679" width="17.5" style="74" bestFit="1" customWidth="1"/>
    <col min="2680" max="2680" width="16.6640625" style="74" bestFit="1" customWidth="1"/>
    <col min="2681" max="2683" width="10.83203125" style="74"/>
    <col min="2684" max="2684" width="12" style="74" bestFit="1" customWidth="1"/>
    <col min="2685" max="2687" width="10.83203125" style="74"/>
    <col min="2688" max="2688" width="12" style="74" bestFit="1" customWidth="1"/>
    <col min="2689" max="2692" width="10.83203125" style="74"/>
    <col min="2693" max="2693" width="12" style="74" bestFit="1" customWidth="1"/>
    <col min="2694" max="2695" width="17.5" style="74" bestFit="1" customWidth="1"/>
    <col min="2696" max="2696" width="16.6640625" style="74" bestFit="1" customWidth="1"/>
    <col min="2697" max="2699" width="10.83203125" style="74"/>
    <col min="2700" max="2700" width="12" style="74" bestFit="1" customWidth="1"/>
    <col min="2701" max="2703" width="10.83203125" style="74"/>
    <col min="2704" max="2704" width="12" style="74" bestFit="1" customWidth="1"/>
    <col min="2705" max="2708" width="10.83203125" style="74"/>
    <col min="2709" max="2709" width="12" style="74" bestFit="1" customWidth="1"/>
    <col min="2710" max="2711" width="17.5" style="74" bestFit="1" customWidth="1"/>
    <col min="2712" max="2712" width="16.6640625" style="74" bestFit="1" customWidth="1"/>
    <col min="2713" max="2715" width="10.83203125" style="74"/>
    <col min="2716" max="2716" width="12" style="74" bestFit="1" customWidth="1"/>
    <col min="2717" max="2719" width="10.83203125" style="74"/>
    <col min="2720" max="2720" width="12" style="74" bestFit="1" customWidth="1"/>
    <col min="2721" max="2724" width="10.83203125" style="74"/>
    <col min="2725" max="2725" width="12" style="74" bestFit="1" customWidth="1"/>
    <col min="2726" max="2727" width="17.5" style="74" bestFit="1" customWidth="1"/>
    <col min="2728" max="2728" width="16.6640625" style="74" bestFit="1" customWidth="1"/>
    <col min="2729" max="2731" width="10.83203125" style="74"/>
    <col min="2732" max="2732" width="12" style="74" bestFit="1" customWidth="1"/>
    <col min="2733" max="2735" width="10.83203125" style="74"/>
    <col min="2736" max="2736" width="12" style="74" bestFit="1" customWidth="1"/>
    <col min="2737" max="2740" width="10.83203125" style="74"/>
    <col min="2741" max="2741" width="12" style="74" bestFit="1" customWidth="1"/>
    <col min="2742" max="2743" width="17.5" style="74" bestFit="1" customWidth="1"/>
    <col min="2744" max="2744" width="16.6640625" style="74" bestFit="1" customWidth="1"/>
    <col min="2745" max="2747" width="10.83203125" style="74"/>
    <col min="2748" max="2748" width="12" style="74" bestFit="1" customWidth="1"/>
    <col min="2749" max="2751" width="10.83203125" style="74"/>
    <col min="2752" max="2752" width="12" style="74" bestFit="1" customWidth="1"/>
    <col min="2753" max="2756" width="10.83203125" style="74"/>
    <col min="2757" max="2757" width="12" style="74" bestFit="1" customWidth="1"/>
    <col min="2758" max="2759" width="17.5" style="74" bestFit="1" customWidth="1"/>
    <col min="2760" max="2760" width="16.6640625" style="74" bestFit="1" customWidth="1"/>
    <col min="2761" max="2763" width="10.83203125" style="74"/>
    <col min="2764" max="2764" width="12" style="74" bestFit="1" customWidth="1"/>
    <col min="2765" max="2767" width="10.83203125" style="74"/>
    <col min="2768" max="2768" width="12" style="74" bestFit="1" customWidth="1"/>
    <col min="2769" max="2772" width="10.83203125" style="74"/>
    <col min="2773" max="2773" width="12" style="74" bestFit="1" customWidth="1"/>
    <col min="2774" max="2775" width="17.5" style="74" bestFit="1" customWidth="1"/>
    <col min="2776" max="2776" width="16.6640625" style="74" bestFit="1" customWidth="1"/>
    <col min="2777" max="2779" width="10.83203125" style="74"/>
    <col min="2780" max="2780" width="12" style="74" bestFit="1" customWidth="1"/>
    <col min="2781" max="2783" width="10.83203125" style="74"/>
    <col min="2784" max="2784" width="12" style="74" bestFit="1" customWidth="1"/>
    <col min="2785" max="2788" width="10.83203125" style="74"/>
    <col min="2789" max="2789" width="12" style="74" bestFit="1" customWidth="1"/>
    <col min="2790" max="2791" width="17.5" style="74" bestFit="1" customWidth="1"/>
    <col min="2792" max="2792" width="16.6640625" style="74" bestFit="1" customWidth="1"/>
    <col min="2793" max="2795" width="10.83203125" style="74"/>
    <col min="2796" max="2796" width="12" style="74" bestFit="1" customWidth="1"/>
    <col min="2797" max="2799" width="10.83203125" style="74"/>
    <col min="2800" max="2800" width="12" style="74" bestFit="1" customWidth="1"/>
    <col min="2801" max="2804" width="10.83203125" style="74"/>
    <col min="2805" max="2805" width="12" style="74" bestFit="1" customWidth="1"/>
    <col min="2806" max="2807" width="17.5" style="74" bestFit="1" customWidth="1"/>
    <col min="2808" max="2808" width="16.6640625" style="74" bestFit="1" customWidth="1"/>
    <col min="2809" max="2811" width="10.83203125" style="74"/>
    <col min="2812" max="2812" width="12" style="74" bestFit="1" customWidth="1"/>
    <col min="2813" max="2815" width="10.83203125" style="74"/>
    <col min="2816" max="2816" width="12" style="74" bestFit="1" customWidth="1"/>
    <col min="2817" max="2820" width="10.83203125" style="74"/>
    <col min="2821" max="2821" width="12" style="74" bestFit="1" customWidth="1"/>
    <col min="2822" max="2823" width="17.5" style="74" bestFit="1" customWidth="1"/>
    <col min="2824" max="2824" width="16.6640625" style="74" bestFit="1" customWidth="1"/>
    <col min="2825" max="2827" width="10.83203125" style="74"/>
    <col min="2828" max="2828" width="12" style="74" bestFit="1" customWidth="1"/>
    <col min="2829" max="2831" width="10.83203125" style="74"/>
    <col min="2832" max="2832" width="12" style="74" bestFit="1" customWidth="1"/>
    <col min="2833" max="2836" width="10.83203125" style="74"/>
    <col min="2837" max="2837" width="12" style="74" bestFit="1" customWidth="1"/>
    <col min="2838" max="2839" width="17.5" style="74" bestFit="1" customWidth="1"/>
    <col min="2840" max="2840" width="16.6640625" style="74" bestFit="1" customWidth="1"/>
    <col min="2841" max="2843" width="10.83203125" style="74"/>
    <col min="2844" max="2844" width="12" style="74" bestFit="1" customWidth="1"/>
    <col min="2845" max="2847" width="10.83203125" style="74"/>
    <col min="2848" max="2848" width="12" style="74" bestFit="1" customWidth="1"/>
    <col min="2849" max="2852" width="10.83203125" style="74"/>
    <col min="2853" max="2853" width="12" style="74" bestFit="1" customWidth="1"/>
    <col min="2854" max="2855" width="17.5" style="74" bestFit="1" customWidth="1"/>
    <col min="2856" max="2856" width="16.6640625" style="74" bestFit="1" customWidth="1"/>
    <col min="2857" max="2859" width="10.83203125" style="74"/>
    <col min="2860" max="2860" width="12" style="74" bestFit="1" customWidth="1"/>
    <col min="2861" max="2863" width="10.83203125" style="74"/>
    <col min="2864" max="2864" width="12" style="74" bestFit="1" customWidth="1"/>
    <col min="2865" max="2868" width="10.83203125" style="74"/>
    <col min="2869" max="2869" width="12" style="74" bestFit="1" customWidth="1"/>
    <col min="2870" max="2871" width="17.5" style="74" bestFit="1" customWidth="1"/>
    <col min="2872" max="2872" width="16.6640625" style="74" bestFit="1" customWidth="1"/>
    <col min="2873" max="2875" width="10.83203125" style="74"/>
    <col min="2876" max="2876" width="12" style="74" bestFit="1" customWidth="1"/>
    <col min="2877" max="2879" width="10.83203125" style="74"/>
    <col min="2880" max="2880" width="12" style="74" bestFit="1" customWidth="1"/>
    <col min="2881" max="2884" width="10.83203125" style="74"/>
    <col min="2885" max="2885" width="12" style="74" bestFit="1" customWidth="1"/>
    <col min="2886" max="2887" width="17.5" style="74" bestFit="1" customWidth="1"/>
    <col min="2888" max="2888" width="16.6640625" style="74" bestFit="1" customWidth="1"/>
    <col min="2889" max="2891" width="10.83203125" style="74"/>
    <col min="2892" max="2892" width="12" style="74" bestFit="1" customWidth="1"/>
    <col min="2893" max="2895" width="10.83203125" style="74"/>
    <col min="2896" max="2896" width="12" style="74" bestFit="1" customWidth="1"/>
    <col min="2897" max="2900" width="10.83203125" style="74"/>
    <col min="2901" max="2901" width="12" style="74" bestFit="1" customWidth="1"/>
    <col min="2902" max="2903" width="17.5" style="74" bestFit="1" customWidth="1"/>
    <col min="2904" max="2904" width="16.6640625" style="74" bestFit="1" customWidth="1"/>
    <col min="2905" max="2907" width="10.83203125" style="74"/>
    <col min="2908" max="2908" width="12" style="74" bestFit="1" customWidth="1"/>
    <col min="2909" max="2911" width="10.83203125" style="74"/>
    <col min="2912" max="2912" width="12" style="74" bestFit="1" customWidth="1"/>
    <col min="2913" max="2916" width="10.83203125" style="74"/>
    <col min="2917" max="2917" width="12" style="74" bestFit="1" customWidth="1"/>
    <col min="2918" max="2919" width="17.5" style="74" bestFit="1" customWidth="1"/>
    <col min="2920" max="2920" width="16.6640625" style="74" bestFit="1" customWidth="1"/>
    <col min="2921" max="2923" width="10.83203125" style="74"/>
    <col min="2924" max="2924" width="12" style="74" bestFit="1" customWidth="1"/>
    <col min="2925" max="2927" width="10.83203125" style="74"/>
    <col min="2928" max="2928" width="12" style="74" bestFit="1" customWidth="1"/>
    <col min="2929" max="2932" width="10.83203125" style="74"/>
    <col min="2933" max="2933" width="12" style="74" bestFit="1" customWidth="1"/>
    <col min="2934" max="2935" width="17.5" style="74" bestFit="1" customWidth="1"/>
    <col min="2936" max="2936" width="16.6640625" style="74" bestFit="1" customWidth="1"/>
    <col min="2937" max="2939" width="10.83203125" style="74"/>
    <col min="2940" max="2940" width="12" style="74" bestFit="1" customWidth="1"/>
    <col min="2941" max="2943" width="10.83203125" style="74"/>
    <col min="2944" max="2944" width="12" style="74" bestFit="1" customWidth="1"/>
    <col min="2945" max="2948" width="10.83203125" style="74"/>
    <col min="2949" max="2949" width="12" style="74" bestFit="1" customWidth="1"/>
    <col min="2950" max="2951" width="17.5" style="74" bestFit="1" customWidth="1"/>
    <col min="2952" max="2952" width="16.6640625" style="74" bestFit="1" customWidth="1"/>
    <col min="2953" max="2955" width="10.83203125" style="74"/>
    <col min="2956" max="2956" width="12" style="74" bestFit="1" customWidth="1"/>
    <col min="2957" max="2959" width="10.83203125" style="74"/>
    <col min="2960" max="2960" width="12" style="74" bestFit="1" customWidth="1"/>
    <col min="2961" max="2964" width="10.83203125" style="74"/>
    <col min="2965" max="2965" width="12" style="74" bestFit="1" customWidth="1"/>
    <col min="2966" max="2967" width="17.5" style="74" bestFit="1" customWidth="1"/>
    <col min="2968" max="2968" width="16.6640625" style="74" bestFit="1" customWidth="1"/>
    <col min="2969" max="2971" width="10.83203125" style="74"/>
    <col min="2972" max="2972" width="12" style="74" bestFit="1" customWidth="1"/>
    <col min="2973" max="2975" width="10.83203125" style="74"/>
    <col min="2976" max="2976" width="12" style="74" bestFit="1" customWidth="1"/>
    <col min="2977" max="2980" width="10.83203125" style="74"/>
    <col min="2981" max="2981" width="12" style="74" bestFit="1" customWidth="1"/>
    <col min="2982" max="2983" width="17.5" style="74" bestFit="1" customWidth="1"/>
    <col min="2984" max="2984" width="16.6640625" style="74" bestFit="1" customWidth="1"/>
    <col min="2985" max="2987" width="10.83203125" style="74"/>
    <col min="2988" max="2988" width="12" style="74" bestFit="1" customWidth="1"/>
    <col min="2989" max="2991" width="10.83203125" style="74"/>
    <col min="2992" max="2992" width="12" style="74" bestFit="1" customWidth="1"/>
    <col min="2993" max="2996" width="10.83203125" style="74"/>
    <col min="2997" max="2997" width="12" style="74" bestFit="1" customWidth="1"/>
    <col min="2998" max="2999" width="17.5" style="74" bestFit="1" customWidth="1"/>
    <col min="3000" max="3000" width="16.6640625" style="74" bestFit="1" customWidth="1"/>
    <col min="3001" max="3003" width="10.83203125" style="74"/>
    <col min="3004" max="3004" width="12" style="74" bestFit="1" customWidth="1"/>
    <col min="3005" max="3007" width="10.83203125" style="74"/>
    <col min="3008" max="3008" width="12" style="74" bestFit="1" customWidth="1"/>
    <col min="3009" max="3012" width="10.83203125" style="74"/>
    <col min="3013" max="3013" width="12" style="74" bestFit="1" customWidth="1"/>
    <col min="3014" max="3015" width="17.5" style="74" bestFit="1" customWidth="1"/>
    <col min="3016" max="3016" width="16.6640625" style="74" bestFit="1" customWidth="1"/>
    <col min="3017" max="3019" width="10.83203125" style="74"/>
    <col min="3020" max="3020" width="12" style="74" bestFit="1" customWidth="1"/>
    <col min="3021" max="3023" width="10.83203125" style="74"/>
    <col min="3024" max="3024" width="12" style="74" bestFit="1" customWidth="1"/>
    <col min="3025" max="3028" width="10.83203125" style="74"/>
    <col min="3029" max="3029" width="12" style="74" bestFit="1" customWidth="1"/>
    <col min="3030" max="3031" width="17.5" style="74" bestFit="1" customWidth="1"/>
    <col min="3032" max="3032" width="16.6640625" style="74" bestFit="1" customWidth="1"/>
    <col min="3033" max="3035" width="10.83203125" style="74"/>
    <col min="3036" max="3036" width="12" style="74" bestFit="1" customWidth="1"/>
    <col min="3037" max="3039" width="10.83203125" style="74"/>
    <col min="3040" max="3040" width="12" style="74" bestFit="1" customWidth="1"/>
    <col min="3041" max="3044" width="10.83203125" style="74"/>
    <col min="3045" max="3045" width="12" style="74" bestFit="1" customWidth="1"/>
    <col min="3046" max="3047" width="17.5" style="74" bestFit="1" customWidth="1"/>
    <col min="3048" max="3048" width="16.6640625" style="74" bestFit="1" customWidth="1"/>
    <col min="3049" max="3051" width="10.83203125" style="74"/>
    <col min="3052" max="3052" width="12" style="74" bestFit="1" customWidth="1"/>
    <col min="3053" max="3055" width="10.83203125" style="74"/>
    <col min="3056" max="3056" width="12" style="74" bestFit="1" customWidth="1"/>
    <col min="3057" max="3060" width="10.83203125" style="74"/>
    <col min="3061" max="3061" width="12" style="74" bestFit="1" customWidth="1"/>
    <col min="3062" max="3063" width="17.5" style="74" bestFit="1" customWidth="1"/>
    <col min="3064" max="3064" width="16.6640625" style="74" bestFit="1" customWidth="1"/>
    <col min="3065" max="3067" width="10.83203125" style="74"/>
    <col min="3068" max="3068" width="12" style="74" bestFit="1" customWidth="1"/>
    <col min="3069" max="3071" width="10.83203125" style="74"/>
    <col min="3072" max="3072" width="12" style="74" bestFit="1" customWidth="1"/>
    <col min="3073" max="3076" width="10.83203125" style="74"/>
    <col min="3077" max="3077" width="12" style="74" bestFit="1" customWidth="1"/>
    <col min="3078" max="3079" width="17.5" style="74" bestFit="1" customWidth="1"/>
    <col min="3080" max="3080" width="16.6640625" style="74" bestFit="1" customWidth="1"/>
    <col min="3081" max="3083" width="10.83203125" style="74"/>
    <col min="3084" max="3084" width="12" style="74" bestFit="1" customWidth="1"/>
    <col min="3085" max="3087" width="10.83203125" style="74"/>
    <col min="3088" max="3088" width="12" style="74" bestFit="1" customWidth="1"/>
    <col min="3089" max="3092" width="10.83203125" style="74"/>
    <col min="3093" max="3093" width="12" style="74" bestFit="1" customWidth="1"/>
    <col min="3094" max="3095" width="17.5" style="74" bestFit="1" customWidth="1"/>
    <col min="3096" max="3096" width="16.6640625" style="74" bestFit="1" customWidth="1"/>
    <col min="3097" max="3099" width="10.83203125" style="74"/>
    <col min="3100" max="3100" width="12" style="74" bestFit="1" customWidth="1"/>
    <col min="3101" max="3103" width="10.83203125" style="74"/>
    <col min="3104" max="3104" width="12" style="74" bestFit="1" customWidth="1"/>
    <col min="3105" max="3108" width="10.83203125" style="74"/>
    <col min="3109" max="3109" width="12" style="74" bestFit="1" customWidth="1"/>
    <col min="3110" max="3111" width="17.5" style="74" bestFit="1" customWidth="1"/>
    <col min="3112" max="3112" width="16.6640625" style="74" bestFit="1" customWidth="1"/>
    <col min="3113" max="3115" width="10.83203125" style="74"/>
    <col min="3116" max="3116" width="12" style="74" bestFit="1" customWidth="1"/>
    <col min="3117" max="3119" width="10.83203125" style="74"/>
    <col min="3120" max="3120" width="12" style="74" bestFit="1" customWidth="1"/>
    <col min="3121" max="3124" width="10.83203125" style="74"/>
    <col min="3125" max="3125" width="12" style="74" bestFit="1" customWidth="1"/>
    <col min="3126" max="3127" width="17.5" style="74" bestFit="1" customWidth="1"/>
    <col min="3128" max="3128" width="16.6640625" style="74" bestFit="1" customWidth="1"/>
    <col min="3129" max="3131" width="10.83203125" style="74"/>
    <col min="3132" max="3132" width="12" style="74" bestFit="1" customWidth="1"/>
    <col min="3133" max="3135" width="10.83203125" style="74"/>
    <col min="3136" max="3136" width="12" style="74" bestFit="1" customWidth="1"/>
    <col min="3137" max="3140" width="10.83203125" style="74"/>
    <col min="3141" max="3141" width="12" style="74" bestFit="1" customWidth="1"/>
    <col min="3142" max="3143" width="17.5" style="74" bestFit="1" customWidth="1"/>
    <col min="3144" max="3144" width="16.6640625" style="74" bestFit="1" customWidth="1"/>
    <col min="3145" max="3147" width="10.83203125" style="74"/>
    <col min="3148" max="3148" width="12" style="74" bestFit="1" customWidth="1"/>
    <col min="3149" max="3151" width="10.83203125" style="74"/>
    <col min="3152" max="3152" width="12" style="74" bestFit="1" customWidth="1"/>
    <col min="3153" max="3156" width="10.83203125" style="74"/>
    <col min="3157" max="3157" width="12" style="74" bestFit="1" customWidth="1"/>
    <col min="3158" max="3159" width="17.5" style="74" bestFit="1" customWidth="1"/>
    <col min="3160" max="3160" width="16.6640625" style="74" bestFit="1" customWidth="1"/>
    <col min="3161" max="3163" width="10.83203125" style="74"/>
    <col min="3164" max="3164" width="12" style="74" bestFit="1" customWidth="1"/>
    <col min="3165" max="3167" width="10.83203125" style="74"/>
    <col min="3168" max="3168" width="12" style="74" bestFit="1" customWidth="1"/>
    <col min="3169" max="3172" width="10.83203125" style="74"/>
    <col min="3173" max="3173" width="12" style="74" bestFit="1" customWidth="1"/>
    <col min="3174" max="3175" width="17.5" style="74" bestFit="1" customWidth="1"/>
    <col min="3176" max="3176" width="16.6640625" style="74" bestFit="1" customWidth="1"/>
    <col min="3177" max="3179" width="10.83203125" style="74"/>
    <col min="3180" max="3180" width="12" style="74" bestFit="1" customWidth="1"/>
    <col min="3181" max="3183" width="10.83203125" style="74"/>
    <col min="3184" max="3184" width="12" style="74" bestFit="1" customWidth="1"/>
    <col min="3185" max="3188" width="10.83203125" style="74"/>
    <col min="3189" max="3189" width="12" style="74" bestFit="1" customWidth="1"/>
    <col min="3190" max="3191" width="17.5" style="74" bestFit="1" customWidth="1"/>
    <col min="3192" max="3192" width="16.6640625" style="74" bestFit="1" customWidth="1"/>
    <col min="3193" max="3195" width="10.83203125" style="74"/>
    <col min="3196" max="3196" width="12" style="74" bestFit="1" customWidth="1"/>
    <col min="3197" max="3199" width="10.83203125" style="74"/>
    <col min="3200" max="3200" width="12" style="74" bestFit="1" customWidth="1"/>
    <col min="3201" max="3204" width="10.83203125" style="74"/>
    <col min="3205" max="3205" width="12" style="74" bestFit="1" customWidth="1"/>
    <col min="3206" max="3207" width="17.5" style="74" bestFit="1" customWidth="1"/>
    <col min="3208" max="3208" width="16.6640625" style="74" bestFit="1" customWidth="1"/>
    <col min="3209" max="3211" width="10.83203125" style="74"/>
    <col min="3212" max="3212" width="12" style="74" bestFit="1" customWidth="1"/>
    <col min="3213" max="3215" width="10.83203125" style="74"/>
    <col min="3216" max="3216" width="12" style="74" bestFit="1" customWidth="1"/>
    <col min="3217" max="3220" width="10.83203125" style="74"/>
    <col min="3221" max="3221" width="12" style="74" bestFit="1" customWidth="1"/>
    <col min="3222" max="3223" width="17.5" style="74" bestFit="1" customWidth="1"/>
    <col min="3224" max="3224" width="16.6640625" style="74" bestFit="1" customWidth="1"/>
    <col min="3225" max="3227" width="10.83203125" style="74"/>
    <col min="3228" max="3228" width="12" style="74" bestFit="1" customWidth="1"/>
    <col min="3229" max="3231" width="10.83203125" style="74"/>
    <col min="3232" max="3232" width="12" style="74" bestFit="1" customWidth="1"/>
    <col min="3233" max="3236" width="10.83203125" style="74"/>
    <col min="3237" max="3237" width="12" style="74" bestFit="1" customWidth="1"/>
    <col min="3238" max="3239" width="17.5" style="74" bestFit="1" customWidth="1"/>
    <col min="3240" max="3240" width="16.6640625" style="74" bestFit="1" customWidth="1"/>
    <col min="3241" max="3243" width="10.83203125" style="74"/>
    <col min="3244" max="3244" width="12" style="74" bestFit="1" customWidth="1"/>
    <col min="3245" max="3247" width="10.83203125" style="74"/>
    <col min="3248" max="3248" width="12" style="74" bestFit="1" customWidth="1"/>
    <col min="3249" max="3252" width="10.83203125" style="74"/>
    <col min="3253" max="3253" width="12" style="74" bestFit="1" customWidth="1"/>
    <col min="3254" max="3255" width="17.5" style="74" bestFit="1" customWidth="1"/>
    <col min="3256" max="3256" width="16.6640625" style="74" bestFit="1" customWidth="1"/>
    <col min="3257" max="3259" width="10.83203125" style="74"/>
    <col min="3260" max="3260" width="12" style="74" bestFit="1" customWidth="1"/>
    <col min="3261" max="3263" width="10.83203125" style="74"/>
    <col min="3264" max="3264" width="12" style="74" bestFit="1" customWidth="1"/>
    <col min="3265" max="3268" width="10.83203125" style="74"/>
    <col min="3269" max="3269" width="12" style="74" bestFit="1" customWidth="1"/>
    <col min="3270" max="3271" width="17.5" style="74" bestFit="1" customWidth="1"/>
    <col min="3272" max="3272" width="16.6640625" style="74" bestFit="1" customWidth="1"/>
    <col min="3273" max="3275" width="10.83203125" style="74"/>
    <col min="3276" max="3276" width="12" style="74" bestFit="1" customWidth="1"/>
    <col min="3277" max="3279" width="10.83203125" style="74"/>
    <col min="3280" max="3280" width="12" style="74" bestFit="1" customWidth="1"/>
    <col min="3281" max="3284" width="10.83203125" style="74"/>
    <col min="3285" max="3285" width="12" style="74" bestFit="1" customWidth="1"/>
    <col min="3286" max="3287" width="17.5" style="74" bestFit="1" customWidth="1"/>
    <col min="3288" max="3288" width="16.6640625" style="74" bestFit="1" customWidth="1"/>
    <col min="3289" max="3291" width="10.83203125" style="74"/>
    <col min="3292" max="3292" width="12" style="74" bestFit="1" customWidth="1"/>
    <col min="3293" max="3295" width="10.83203125" style="74"/>
    <col min="3296" max="3296" width="12" style="74" bestFit="1" customWidth="1"/>
    <col min="3297" max="3300" width="10.83203125" style="74"/>
    <col min="3301" max="3301" width="12" style="74" bestFit="1" customWidth="1"/>
    <col min="3302" max="3303" width="17.5" style="74" bestFit="1" customWidth="1"/>
    <col min="3304" max="3304" width="16.6640625" style="74" bestFit="1" customWidth="1"/>
    <col min="3305" max="3307" width="10.83203125" style="74"/>
    <col min="3308" max="3308" width="12" style="74" bestFit="1" customWidth="1"/>
    <col min="3309" max="3311" width="10.83203125" style="74"/>
    <col min="3312" max="3312" width="12" style="74" bestFit="1" customWidth="1"/>
    <col min="3313" max="3316" width="10.83203125" style="74"/>
    <col min="3317" max="3317" width="12" style="74" bestFit="1" customWidth="1"/>
    <col min="3318" max="3319" width="17.5" style="74" bestFit="1" customWidth="1"/>
    <col min="3320" max="3320" width="16.6640625" style="74" bestFit="1" customWidth="1"/>
    <col min="3321" max="3323" width="10.83203125" style="74"/>
    <col min="3324" max="3324" width="12" style="74" bestFit="1" customWidth="1"/>
    <col min="3325" max="3327" width="10.83203125" style="74"/>
    <col min="3328" max="3328" width="12" style="74" bestFit="1" customWidth="1"/>
    <col min="3329" max="3332" width="10.83203125" style="74"/>
    <col min="3333" max="3333" width="12" style="74" bestFit="1" customWidth="1"/>
    <col min="3334" max="3335" width="17.5" style="74" bestFit="1" customWidth="1"/>
    <col min="3336" max="3336" width="16.6640625" style="74" bestFit="1" customWidth="1"/>
    <col min="3337" max="3339" width="10.83203125" style="74"/>
    <col min="3340" max="3340" width="12" style="74" bestFit="1" customWidth="1"/>
    <col min="3341" max="3343" width="10.83203125" style="74"/>
    <col min="3344" max="3344" width="12" style="74" bestFit="1" customWidth="1"/>
    <col min="3345" max="3348" width="10.83203125" style="74"/>
    <col min="3349" max="3349" width="12" style="74" bestFit="1" customWidth="1"/>
    <col min="3350" max="3351" width="17.5" style="74" bestFit="1" customWidth="1"/>
    <col min="3352" max="3352" width="16.6640625" style="74" bestFit="1" customWidth="1"/>
    <col min="3353" max="3355" width="10.83203125" style="74"/>
    <col min="3356" max="3356" width="12" style="74" bestFit="1" customWidth="1"/>
    <col min="3357" max="3359" width="10.83203125" style="74"/>
    <col min="3360" max="3360" width="12" style="74" bestFit="1" customWidth="1"/>
    <col min="3361" max="3364" width="10.83203125" style="74"/>
    <col min="3365" max="3365" width="12" style="74" bestFit="1" customWidth="1"/>
    <col min="3366" max="3367" width="17.5" style="74" bestFit="1" customWidth="1"/>
    <col min="3368" max="3368" width="16.6640625" style="74" bestFit="1" customWidth="1"/>
    <col min="3369" max="3371" width="10.83203125" style="74"/>
    <col min="3372" max="3372" width="12" style="74" bestFit="1" customWidth="1"/>
    <col min="3373" max="3375" width="10.83203125" style="74"/>
    <col min="3376" max="3376" width="12" style="74" bestFit="1" customWidth="1"/>
    <col min="3377" max="3380" width="10.83203125" style="74"/>
    <col min="3381" max="3381" width="12" style="74" bestFit="1" customWidth="1"/>
    <col min="3382" max="3383" width="17.5" style="74" bestFit="1" customWidth="1"/>
    <col min="3384" max="3384" width="16.6640625" style="74" bestFit="1" customWidth="1"/>
    <col min="3385" max="3387" width="10.83203125" style="74"/>
    <col min="3388" max="3388" width="12" style="74" bestFit="1" customWidth="1"/>
    <col min="3389" max="3391" width="10.83203125" style="74"/>
    <col min="3392" max="3392" width="12" style="74" bestFit="1" customWidth="1"/>
    <col min="3393" max="3396" width="10.83203125" style="74"/>
    <col min="3397" max="3397" width="12" style="74" bestFit="1" customWidth="1"/>
    <col min="3398" max="3399" width="17.5" style="74" bestFit="1" customWidth="1"/>
    <col min="3400" max="3400" width="16.6640625" style="74" bestFit="1" customWidth="1"/>
    <col min="3401" max="3403" width="10.83203125" style="74"/>
    <col min="3404" max="3404" width="12" style="74" bestFit="1" customWidth="1"/>
    <col min="3405" max="3407" width="10.83203125" style="74"/>
    <col min="3408" max="3408" width="12" style="74" bestFit="1" customWidth="1"/>
    <col min="3409" max="3412" width="10.83203125" style="74"/>
    <col min="3413" max="3413" width="12" style="74" bestFit="1" customWidth="1"/>
    <col min="3414" max="3415" width="17.5" style="74" bestFit="1" customWidth="1"/>
    <col min="3416" max="3416" width="16.6640625" style="74" bestFit="1" customWidth="1"/>
    <col min="3417" max="3419" width="10.83203125" style="74"/>
    <col min="3420" max="3420" width="12" style="74" bestFit="1" customWidth="1"/>
    <col min="3421" max="3423" width="10.83203125" style="74"/>
    <col min="3424" max="3424" width="12" style="74" bestFit="1" customWidth="1"/>
    <col min="3425" max="3428" width="10.83203125" style="74"/>
    <col min="3429" max="3429" width="12" style="74" bestFit="1" customWidth="1"/>
    <col min="3430" max="3431" width="17.5" style="74" bestFit="1" customWidth="1"/>
    <col min="3432" max="3432" width="16.6640625" style="74" bestFit="1" customWidth="1"/>
    <col min="3433" max="3435" width="10.83203125" style="74"/>
    <col min="3436" max="3436" width="12" style="74" bestFit="1" customWidth="1"/>
    <col min="3437" max="3439" width="10.83203125" style="74"/>
    <col min="3440" max="3440" width="12" style="74" bestFit="1" customWidth="1"/>
    <col min="3441" max="3444" width="10.83203125" style="74"/>
    <col min="3445" max="3445" width="12" style="74" bestFit="1" customWidth="1"/>
    <col min="3446" max="3447" width="17.5" style="74" bestFit="1" customWidth="1"/>
    <col min="3448" max="3448" width="16.6640625" style="74" bestFit="1" customWidth="1"/>
    <col min="3449" max="3451" width="10.83203125" style="74"/>
    <col min="3452" max="3452" width="12" style="74" bestFit="1" customWidth="1"/>
    <col min="3453" max="3455" width="10.83203125" style="74"/>
    <col min="3456" max="3456" width="12" style="74" bestFit="1" customWidth="1"/>
    <col min="3457" max="3460" width="10.83203125" style="74"/>
    <col min="3461" max="3461" width="12" style="74" bestFit="1" customWidth="1"/>
    <col min="3462" max="3463" width="17.5" style="74" bestFit="1" customWidth="1"/>
    <col min="3464" max="3464" width="16.6640625" style="74" bestFit="1" customWidth="1"/>
    <col min="3465" max="3467" width="10.83203125" style="74"/>
    <col min="3468" max="3468" width="12" style="74" bestFit="1" customWidth="1"/>
    <col min="3469" max="3471" width="10.83203125" style="74"/>
    <col min="3472" max="3472" width="12" style="74" bestFit="1" customWidth="1"/>
    <col min="3473" max="3476" width="10.83203125" style="74"/>
    <col min="3477" max="3477" width="12" style="74" bestFit="1" customWidth="1"/>
    <col min="3478" max="3479" width="17.5" style="74" bestFit="1" customWidth="1"/>
    <col min="3480" max="3480" width="16.6640625" style="74" bestFit="1" customWidth="1"/>
    <col min="3481" max="3483" width="10.83203125" style="74"/>
    <col min="3484" max="3484" width="12" style="74" bestFit="1" customWidth="1"/>
    <col min="3485" max="3487" width="10.83203125" style="74"/>
    <col min="3488" max="3488" width="12" style="74" bestFit="1" customWidth="1"/>
    <col min="3489" max="3492" width="10.83203125" style="74"/>
    <col min="3493" max="3493" width="12" style="74" bestFit="1" customWidth="1"/>
    <col min="3494" max="3495" width="17.5" style="74" bestFit="1" customWidth="1"/>
    <col min="3496" max="3496" width="16.6640625" style="74" bestFit="1" customWidth="1"/>
    <col min="3497" max="3499" width="10.83203125" style="74"/>
    <col min="3500" max="3500" width="12" style="74" bestFit="1" customWidth="1"/>
    <col min="3501" max="3503" width="10.83203125" style="74"/>
    <col min="3504" max="3504" width="12" style="74" bestFit="1" customWidth="1"/>
    <col min="3505" max="3508" width="10.83203125" style="74"/>
    <col min="3509" max="3509" width="12" style="74" bestFit="1" customWidth="1"/>
    <col min="3510" max="3511" width="17.5" style="74" bestFit="1" customWidth="1"/>
    <col min="3512" max="3512" width="16.6640625" style="74" bestFit="1" customWidth="1"/>
    <col min="3513" max="3515" width="10.83203125" style="74"/>
    <col min="3516" max="3516" width="12" style="74" bestFit="1" customWidth="1"/>
    <col min="3517" max="3519" width="10.83203125" style="74"/>
    <col min="3520" max="3520" width="12" style="74" bestFit="1" customWidth="1"/>
    <col min="3521" max="3524" width="10.83203125" style="74"/>
    <col min="3525" max="3525" width="12" style="74" bestFit="1" customWidth="1"/>
    <col min="3526" max="3527" width="17.5" style="74" bestFit="1" customWidth="1"/>
    <col min="3528" max="3528" width="16.6640625" style="74" bestFit="1" customWidth="1"/>
    <col min="3529" max="3531" width="10.83203125" style="74"/>
    <col min="3532" max="3532" width="12" style="74" bestFit="1" customWidth="1"/>
    <col min="3533" max="3535" width="10.83203125" style="74"/>
    <col min="3536" max="3536" width="12" style="74" bestFit="1" customWidth="1"/>
    <col min="3537" max="3540" width="10.83203125" style="74"/>
    <col min="3541" max="3541" width="12" style="74" bestFit="1" customWidth="1"/>
    <col min="3542" max="3543" width="17.5" style="74" bestFit="1" customWidth="1"/>
    <col min="3544" max="3544" width="16.6640625" style="74" bestFit="1" customWidth="1"/>
    <col min="3545" max="3547" width="10.83203125" style="74"/>
    <col min="3548" max="3548" width="12" style="74" bestFit="1" customWidth="1"/>
    <col min="3549" max="3551" width="10.83203125" style="74"/>
    <col min="3552" max="3552" width="12" style="74" bestFit="1" customWidth="1"/>
    <col min="3553" max="3556" width="10.83203125" style="74"/>
    <col min="3557" max="3557" width="12" style="74" bestFit="1" customWidth="1"/>
    <col min="3558" max="3559" width="17.5" style="74" bestFit="1" customWidth="1"/>
    <col min="3560" max="3560" width="16.6640625" style="74" bestFit="1" customWidth="1"/>
    <col min="3561" max="3563" width="10.83203125" style="74"/>
    <col min="3564" max="3564" width="12" style="74" bestFit="1" customWidth="1"/>
    <col min="3565" max="3567" width="10.83203125" style="74"/>
    <col min="3568" max="3568" width="12" style="74" bestFit="1" customWidth="1"/>
    <col min="3569" max="3572" width="10.83203125" style="74"/>
    <col min="3573" max="3573" width="12" style="74" bestFit="1" customWidth="1"/>
    <col min="3574" max="3575" width="17.5" style="74" bestFit="1" customWidth="1"/>
    <col min="3576" max="3576" width="16.6640625" style="74" bestFit="1" customWidth="1"/>
    <col min="3577" max="3579" width="10.83203125" style="74"/>
    <col min="3580" max="3580" width="12" style="74" bestFit="1" customWidth="1"/>
    <col min="3581" max="3583" width="10.83203125" style="74"/>
    <col min="3584" max="3584" width="12" style="74" bestFit="1" customWidth="1"/>
    <col min="3585" max="3588" width="10.83203125" style="74"/>
    <col min="3589" max="3589" width="12" style="74" bestFit="1" customWidth="1"/>
    <col min="3590" max="3591" width="17.5" style="74" bestFit="1" customWidth="1"/>
    <col min="3592" max="3592" width="16.6640625" style="74" bestFit="1" customWidth="1"/>
    <col min="3593" max="3595" width="10.83203125" style="74"/>
    <col min="3596" max="3596" width="12" style="74" bestFit="1" customWidth="1"/>
    <col min="3597" max="3599" width="10.83203125" style="74"/>
    <col min="3600" max="3600" width="12" style="74" bestFit="1" customWidth="1"/>
    <col min="3601" max="3604" width="10.83203125" style="74"/>
    <col min="3605" max="3605" width="12" style="74" bestFit="1" customWidth="1"/>
    <col min="3606" max="3607" width="17.5" style="74" bestFit="1" customWidth="1"/>
    <col min="3608" max="3608" width="16.6640625" style="74" bestFit="1" customWidth="1"/>
    <col min="3609" max="3611" width="10.83203125" style="74"/>
    <col min="3612" max="3612" width="12" style="74" bestFit="1" customWidth="1"/>
    <col min="3613" max="3615" width="10.83203125" style="74"/>
    <col min="3616" max="3616" width="12" style="74" bestFit="1" customWidth="1"/>
    <col min="3617" max="3620" width="10.83203125" style="74"/>
    <col min="3621" max="3621" width="12" style="74" bestFit="1" customWidth="1"/>
    <col min="3622" max="3623" width="17.5" style="74" bestFit="1" customWidth="1"/>
    <col min="3624" max="3624" width="16.6640625" style="74" bestFit="1" customWidth="1"/>
    <col min="3625" max="3627" width="10.83203125" style="74"/>
    <col min="3628" max="3628" width="12" style="74" bestFit="1" customWidth="1"/>
    <col min="3629" max="3631" width="10.83203125" style="74"/>
    <col min="3632" max="3632" width="12" style="74" bestFit="1" customWidth="1"/>
    <col min="3633" max="3636" width="10.83203125" style="74"/>
    <col min="3637" max="3637" width="12" style="74" bestFit="1" customWidth="1"/>
    <col min="3638" max="3639" width="17.5" style="74" bestFit="1" customWidth="1"/>
    <col min="3640" max="3640" width="16.6640625" style="74" bestFit="1" customWidth="1"/>
    <col min="3641" max="3643" width="10.83203125" style="74"/>
    <col min="3644" max="3644" width="12" style="74" bestFit="1" customWidth="1"/>
    <col min="3645" max="3647" width="10.83203125" style="74"/>
    <col min="3648" max="3648" width="12" style="74" bestFit="1" customWidth="1"/>
    <col min="3649" max="3652" width="10.83203125" style="74"/>
    <col min="3653" max="3653" width="12" style="74" bestFit="1" customWidth="1"/>
    <col min="3654" max="3655" width="17.5" style="74" bestFit="1" customWidth="1"/>
    <col min="3656" max="3656" width="16.6640625" style="74" bestFit="1" customWidth="1"/>
    <col min="3657" max="3659" width="10.83203125" style="74"/>
    <col min="3660" max="3660" width="12" style="74" bestFit="1" customWidth="1"/>
    <col min="3661" max="3663" width="10.83203125" style="74"/>
    <col min="3664" max="3664" width="12" style="74" bestFit="1" customWidth="1"/>
    <col min="3665" max="3668" width="10.83203125" style="74"/>
    <col min="3669" max="3669" width="12" style="74" bestFit="1" customWidth="1"/>
    <col min="3670" max="3671" width="17.5" style="74" bestFit="1" customWidth="1"/>
    <col min="3672" max="3672" width="16.6640625" style="74" bestFit="1" customWidth="1"/>
    <col min="3673" max="3675" width="10.83203125" style="74"/>
    <col min="3676" max="3676" width="12" style="74" bestFit="1" customWidth="1"/>
    <col min="3677" max="3679" width="10.83203125" style="74"/>
    <col min="3680" max="3680" width="12" style="74" bestFit="1" customWidth="1"/>
    <col min="3681" max="3684" width="10.83203125" style="74"/>
    <col min="3685" max="3685" width="12" style="74" bestFit="1" customWidth="1"/>
    <col min="3686" max="3687" width="17.5" style="74" bestFit="1" customWidth="1"/>
    <col min="3688" max="3688" width="16.6640625" style="74" bestFit="1" customWidth="1"/>
    <col min="3689" max="3691" width="10.83203125" style="74"/>
    <col min="3692" max="3692" width="12" style="74" bestFit="1" customWidth="1"/>
    <col min="3693" max="3695" width="10.83203125" style="74"/>
    <col min="3696" max="3696" width="12" style="74" bestFit="1" customWidth="1"/>
    <col min="3697" max="3700" width="10.83203125" style="74"/>
    <col min="3701" max="3701" width="12" style="74" bestFit="1" customWidth="1"/>
    <col min="3702" max="3703" width="17.5" style="74" bestFit="1" customWidth="1"/>
    <col min="3704" max="3704" width="16.6640625" style="74" bestFit="1" customWidth="1"/>
    <col min="3705" max="3707" width="10.83203125" style="74"/>
    <col min="3708" max="3708" width="12" style="74" bestFit="1" customWidth="1"/>
    <col min="3709" max="3711" width="10.83203125" style="74"/>
    <col min="3712" max="3712" width="12" style="74" bestFit="1" customWidth="1"/>
    <col min="3713" max="3716" width="10.83203125" style="74"/>
    <col min="3717" max="3717" width="12" style="74" bestFit="1" customWidth="1"/>
    <col min="3718" max="3719" width="17.5" style="74" bestFit="1" customWidth="1"/>
    <col min="3720" max="3720" width="16.6640625" style="74" bestFit="1" customWidth="1"/>
    <col min="3721" max="3723" width="10.83203125" style="74"/>
    <col min="3724" max="3724" width="12" style="74" bestFit="1" customWidth="1"/>
    <col min="3725" max="3727" width="10.83203125" style="74"/>
    <col min="3728" max="3728" width="12" style="74" bestFit="1" customWidth="1"/>
    <col min="3729" max="3732" width="10.83203125" style="74"/>
    <col min="3733" max="3733" width="12" style="74" bestFit="1" customWidth="1"/>
    <col min="3734" max="3735" width="17.5" style="74" bestFit="1" customWidth="1"/>
    <col min="3736" max="3736" width="16.6640625" style="74" bestFit="1" customWidth="1"/>
    <col min="3737" max="3739" width="10.83203125" style="74"/>
    <col min="3740" max="3740" width="12" style="74" bestFit="1" customWidth="1"/>
    <col min="3741" max="3743" width="10.83203125" style="74"/>
    <col min="3744" max="3744" width="12" style="74" bestFit="1" customWidth="1"/>
    <col min="3745" max="3748" width="10.83203125" style="74"/>
    <col min="3749" max="3749" width="12" style="74" bestFit="1" customWidth="1"/>
    <col min="3750" max="3751" width="17.5" style="74" bestFit="1" customWidth="1"/>
    <col min="3752" max="3752" width="16.6640625" style="74" bestFit="1" customWidth="1"/>
    <col min="3753" max="3755" width="10.83203125" style="74"/>
    <col min="3756" max="3756" width="12" style="74" bestFit="1" customWidth="1"/>
    <col min="3757" max="3759" width="10.83203125" style="74"/>
    <col min="3760" max="3760" width="12" style="74" bestFit="1" customWidth="1"/>
    <col min="3761" max="3764" width="10.83203125" style="74"/>
    <col min="3765" max="3765" width="12" style="74" bestFit="1" customWidth="1"/>
    <col min="3766" max="3767" width="17.5" style="74" bestFit="1" customWidth="1"/>
    <col min="3768" max="3768" width="16.6640625" style="74" bestFit="1" customWidth="1"/>
    <col min="3769" max="3771" width="10.83203125" style="74"/>
    <col min="3772" max="3772" width="12" style="74" bestFit="1" customWidth="1"/>
    <col min="3773" max="3775" width="10.83203125" style="74"/>
    <col min="3776" max="3776" width="12" style="74" bestFit="1" customWidth="1"/>
    <col min="3777" max="3780" width="10.83203125" style="74"/>
    <col min="3781" max="3781" width="12" style="74" bestFit="1" customWidth="1"/>
    <col min="3782" max="3783" width="17.5" style="74" bestFit="1" customWidth="1"/>
    <col min="3784" max="3784" width="16.6640625" style="74" bestFit="1" customWidth="1"/>
    <col min="3785" max="3787" width="10.83203125" style="74"/>
    <col min="3788" max="3788" width="12" style="74" bestFit="1" customWidth="1"/>
    <col min="3789" max="3791" width="10.83203125" style="74"/>
    <col min="3792" max="3792" width="12" style="74" bestFit="1" customWidth="1"/>
    <col min="3793" max="3796" width="10.83203125" style="74"/>
    <col min="3797" max="3797" width="12" style="74" bestFit="1" customWidth="1"/>
    <col min="3798" max="3799" width="17.5" style="74" bestFit="1" customWidth="1"/>
    <col min="3800" max="3800" width="16.6640625" style="74" bestFit="1" customWidth="1"/>
    <col min="3801" max="3803" width="10.83203125" style="74"/>
    <col min="3804" max="3804" width="12" style="74" bestFit="1" customWidth="1"/>
    <col min="3805" max="3807" width="10.83203125" style="74"/>
    <col min="3808" max="3808" width="12" style="74" bestFit="1" customWidth="1"/>
    <col min="3809" max="3812" width="10.83203125" style="74"/>
    <col min="3813" max="3813" width="12" style="74" bestFit="1" customWidth="1"/>
    <col min="3814" max="3815" width="17.5" style="74" bestFit="1" customWidth="1"/>
    <col min="3816" max="3816" width="16.6640625" style="74" bestFit="1" customWidth="1"/>
    <col min="3817" max="3819" width="10.83203125" style="74"/>
    <col min="3820" max="3820" width="12" style="74" bestFit="1" customWidth="1"/>
    <col min="3821" max="3823" width="10.83203125" style="74"/>
    <col min="3824" max="3824" width="12" style="74" bestFit="1" customWidth="1"/>
    <col min="3825" max="3828" width="10.83203125" style="74"/>
    <col min="3829" max="3829" width="12" style="74" bestFit="1" customWidth="1"/>
    <col min="3830" max="3831" width="17.5" style="74" bestFit="1" customWidth="1"/>
    <col min="3832" max="3832" width="16.6640625" style="74" bestFit="1" customWidth="1"/>
    <col min="3833" max="3835" width="10.83203125" style="74"/>
    <col min="3836" max="3836" width="12" style="74" bestFit="1" customWidth="1"/>
    <col min="3837" max="3839" width="10.83203125" style="74"/>
    <col min="3840" max="3840" width="12" style="74" bestFit="1" customWidth="1"/>
    <col min="3841" max="3844" width="10.83203125" style="74"/>
    <col min="3845" max="3845" width="12" style="74" bestFit="1" customWidth="1"/>
    <col min="3846" max="3847" width="17.5" style="74" bestFit="1" customWidth="1"/>
    <col min="3848" max="3848" width="16.6640625" style="74" bestFit="1" customWidth="1"/>
    <col min="3849" max="3851" width="10.83203125" style="74"/>
    <col min="3852" max="3852" width="12" style="74" bestFit="1" customWidth="1"/>
    <col min="3853" max="3855" width="10.83203125" style="74"/>
    <col min="3856" max="3856" width="12" style="74" bestFit="1" customWidth="1"/>
    <col min="3857" max="3860" width="10.83203125" style="74"/>
    <col min="3861" max="3861" width="12" style="74" bestFit="1" customWidth="1"/>
    <col min="3862" max="3863" width="17.5" style="74" bestFit="1" customWidth="1"/>
    <col min="3864" max="3864" width="16.6640625" style="74" bestFit="1" customWidth="1"/>
    <col min="3865" max="3867" width="10.83203125" style="74"/>
    <col min="3868" max="3868" width="12" style="74" bestFit="1" customWidth="1"/>
    <col min="3869" max="3871" width="10.83203125" style="74"/>
    <col min="3872" max="3872" width="12" style="74" bestFit="1" customWidth="1"/>
    <col min="3873" max="3876" width="10.83203125" style="74"/>
    <col min="3877" max="3877" width="12" style="74" bestFit="1" customWidth="1"/>
    <col min="3878" max="3879" width="17.5" style="74" bestFit="1" customWidth="1"/>
    <col min="3880" max="3880" width="16.6640625" style="74" bestFit="1" customWidth="1"/>
    <col min="3881" max="3883" width="10.83203125" style="74"/>
    <col min="3884" max="3884" width="12" style="74" bestFit="1" customWidth="1"/>
    <col min="3885" max="3887" width="10.83203125" style="74"/>
    <col min="3888" max="3888" width="12" style="74" bestFit="1" customWidth="1"/>
    <col min="3889" max="3892" width="10.83203125" style="74"/>
    <col min="3893" max="3893" width="12" style="74" bestFit="1" customWidth="1"/>
    <col min="3894" max="3895" width="17.5" style="74" bestFit="1" customWidth="1"/>
    <col min="3896" max="3896" width="16.6640625" style="74" bestFit="1" customWidth="1"/>
    <col min="3897" max="3899" width="10.83203125" style="74"/>
    <col min="3900" max="3900" width="12" style="74" bestFit="1" customWidth="1"/>
    <col min="3901" max="3903" width="10.83203125" style="74"/>
    <col min="3904" max="3904" width="12" style="74" bestFit="1" customWidth="1"/>
    <col min="3905" max="3908" width="10.83203125" style="74"/>
    <col min="3909" max="3909" width="12" style="74" bestFit="1" customWidth="1"/>
    <col min="3910" max="3911" width="17.5" style="74" bestFit="1" customWidth="1"/>
    <col min="3912" max="3912" width="16.6640625" style="74" bestFit="1" customWidth="1"/>
    <col min="3913" max="3915" width="10.83203125" style="74"/>
    <col min="3916" max="3916" width="12" style="74" bestFit="1" customWidth="1"/>
    <col min="3917" max="3919" width="10.83203125" style="74"/>
    <col min="3920" max="3920" width="12" style="74" bestFit="1" customWidth="1"/>
    <col min="3921" max="3924" width="10.83203125" style="74"/>
    <col min="3925" max="3925" width="12" style="74" bestFit="1" customWidth="1"/>
    <col min="3926" max="3927" width="17.5" style="74" bestFit="1" customWidth="1"/>
    <col min="3928" max="3928" width="16.6640625" style="74" bestFit="1" customWidth="1"/>
    <col min="3929" max="3931" width="10.83203125" style="74"/>
    <col min="3932" max="3932" width="12" style="74" bestFit="1" customWidth="1"/>
    <col min="3933" max="3935" width="10.83203125" style="74"/>
    <col min="3936" max="3936" width="12" style="74" bestFit="1" customWidth="1"/>
    <col min="3937" max="3940" width="10.83203125" style="74"/>
    <col min="3941" max="3941" width="12" style="74" bestFit="1" customWidth="1"/>
    <col min="3942" max="3943" width="17.5" style="74" bestFit="1" customWidth="1"/>
    <col min="3944" max="3944" width="16.6640625" style="74" bestFit="1" customWidth="1"/>
    <col min="3945" max="3947" width="10.83203125" style="74"/>
    <col min="3948" max="3948" width="12" style="74" bestFit="1" customWidth="1"/>
    <col min="3949" max="3951" width="10.83203125" style="74"/>
    <col min="3952" max="3952" width="12" style="74" bestFit="1" customWidth="1"/>
    <col min="3953" max="3956" width="10.83203125" style="74"/>
    <col min="3957" max="3957" width="12" style="74" bestFit="1" customWidth="1"/>
    <col min="3958" max="3959" width="17.5" style="74" bestFit="1" customWidth="1"/>
    <col min="3960" max="3960" width="16.6640625" style="74" bestFit="1" customWidth="1"/>
    <col min="3961" max="3963" width="10.83203125" style="74"/>
    <col min="3964" max="3964" width="12" style="74" bestFit="1" customWidth="1"/>
    <col min="3965" max="3967" width="10.83203125" style="74"/>
    <col min="3968" max="3968" width="12" style="74" bestFit="1" customWidth="1"/>
    <col min="3969" max="3972" width="10.83203125" style="74"/>
    <col min="3973" max="3973" width="12" style="74" bestFit="1" customWidth="1"/>
    <col min="3974" max="3975" width="17.5" style="74" bestFit="1" customWidth="1"/>
    <col min="3976" max="3976" width="16.6640625" style="74" bestFit="1" customWidth="1"/>
    <col min="3977" max="3979" width="10.83203125" style="74"/>
    <col min="3980" max="3980" width="12" style="74" bestFit="1" customWidth="1"/>
    <col min="3981" max="3983" width="10.83203125" style="74"/>
    <col min="3984" max="3984" width="12" style="74" bestFit="1" customWidth="1"/>
    <col min="3985" max="3988" width="10.83203125" style="74"/>
    <col min="3989" max="3989" width="12" style="74" bestFit="1" customWidth="1"/>
    <col min="3990" max="3991" width="17.5" style="74" bestFit="1" customWidth="1"/>
    <col min="3992" max="3992" width="16.6640625" style="74" bestFit="1" customWidth="1"/>
    <col min="3993" max="3995" width="10.83203125" style="74"/>
    <col min="3996" max="3996" width="12" style="74" bestFit="1" customWidth="1"/>
    <col min="3997" max="3999" width="10.83203125" style="74"/>
    <col min="4000" max="4000" width="12" style="74" bestFit="1" customWidth="1"/>
    <col min="4001" max="4004" width="10.83203125" style="74"/>
    <col min="4005" max="4005" width="12" style="74" bestFit="1" customWidth="1"/>
    <col min="4006" max="4007" width="17.5" style="74" bestFit="1" customWidth="1"/>
    <col min="4008" max="4008" width="16.6640625" style="74" bestFit="1" customWidth="1"/>
    <col min="4009" max="4011" width="10.83203125" style="74"/>
    <col min="4012" max="4012" width="12" style="74" bestFit="1" customWidth="1"/>
    <col min="4013" max="4015" width="10.83203125" style="74"/>
    <col min="4016" max="4016" width="12" style="74" bestFit="1" customWidth="1"/>
    <col min="4017" max="4020" width="10.83203125" style="74"/>
    <col min="4021" max="4021" width="12" style="74" bestFit="1" customWidth="1"/>
    <col min="4022" max="4023" width="17.5" style="74" bestFit="1" customWidth="1"/>
    <col min="4024" max="4024" width="16.6640625" style="74" bestFit="1" customWidth="1"/>
    <col min="4025" max="4027" width="10.83203125" style="74"/>
    <col min="4028" max="4028" width="12" style="74" bestFit="1" customWidth="1"/>
    <col min="4029" max="4031" width="10.83203125" style="74"/>
    <col min="4032" max="4032" width="12" style="74" bestFit="1" customWidth="1"/>
    <col min="4033" max="4036" width="10.83203125" style="74"/>
    <col min="4037" max="4037" width="12" style="74" bestFit="1" customWidth="1"/>
    <col min="4038" max="4039" width="17.5" style="74" bestFit="1" customWidth="1"/>
    <col min="4040" max="4040" width="16.6640625" style="74" bestFit="1" customWidth="1"/>
    <col min="4041" max="4043" width="10.83203125" style="74"/>
    <col min="4044" max="4044" width="12" style="74" bestFit="1" customWidth="1"/>
    <col min="4045" max="4047" width="10.83203125" style="74"/>
    <col min="4048" max="4048" width="12" style="74" bestFit="1" customWidth="1"/>
    <col min="4049" max="4052" width="10.83203125" style="74"/>
    <col min="4053" max="4053" width="12" style="74" bestFit="1" customWidth="1"/>
    <col min="4054" max="4055" width="17.5" style="74" bestFit="1" customWidth="1"/>
    <col min="4056" max="4056" width="16.6640625" style="74" bestFit="1" customWidth="1"/>
    <col min="4057" max="4059" width="10.83203125" style="74"/>
    <col min="4060" max="4060" width="12" style="74" bestFit="1" customWidth="1"/>
    <col min="4061" max="4063" width="10.83203125" style="74"/>
    <col min="4064" max="4064" width="12" style="74" bestFit="1" customWidth="1"/>
    <col min="4065" max="4068" width="10.83203125" style="74"/>
    <col min="4069" max="4069" width="12" style="74" bestFit="1" customWidth="1"/>
    <col min="4070" max="4071" width="17.5" style="74" bestFit="1" customWidth="1"/>
    <col min="4072" max="4072" width="16.6640625" style="74" bestFit="1" customWidth="1"/>
    <col min="4073" max="4075" width="10.83203125" style="74"/>
    <col min="4076" max="4076" width="12" style="74" bestFit="1" customWidth="1"/>
    <col min="4077" max="4079" width="10.83203125" style="74"/>
    <col min="4080" max="4080" width="12" style="74" bestFit="1" customWidth="1"/>
    <col min="4081" max="4084" width="10.83203125" style="74"/>
    <col min="4085" max="4085" width="12" style="74" bestFit="1" customWidth="1"/>
    <col min="4086" max="4087" width="17.5" style="74" bestFit="1" customWidth="1"/>
    <col min="4088" max="4088" width="16.6640625" style="74" bestFit="1" customWidth="1"/>
    <col min="4089" max="4091" width="10.83203125" style="74"/>
    <col min="4092" max="4092" width="12" style="74" bestFit="1" customWidth="1"/>
    <col min="4093" max="4095" width="10.83203125" style="74"/>
    <col min="4096" max="4096" width="12" style="74" bestFit="1" customWidth="1"/>
    <col min="4097" max="4100" width="10.83203125" style="74"/>
    <col min="4101" max="4101" width="12" style="74" bestFit="1" customWidth="1"/>
    <col min="4102" max="4103" width="17.5" style="74" bestFit="1" customWidth="1"/>
    <col min="4104" max="4104" width="16.6640625" style="74" bestFit="1" customWidth="1"/>
    <col min="4105" max="4107" width="10.83203125" style="74"/>
    <col min="4108" max="4108" width="12" style="74" bestFit="1" customWidth="1"/>
    <col min="4109" max="4111" width="10.83203125" style="74"/>
    <col min="4112" max="4112" width="12" style="74" bestFit="1" customWidth="1"/>
    <col min="4113" max="4116" width="10.83203125" style="74"/>
    <col min="4117" max="4117" width="12" style="74" bestFit="1" customWidth="1"/>
    <col min="4118" max="4119" width="17.5" style="74" bestFit="1" customWidth="1"/>
    <col min="4120" max="4120" width="16.6640625" style="74" bestFit="1" customWidth="1"/>
    <col min="4121" max="4123" width="10.83203125" style="74"/>
    <col min="4124" max="4124" width="12" style="74" bestFit="1" customWidth="1"/>
    <col min="4125" max="4127" width="10.83203125" style="74"/>
    <col min="4128" max="4128" width="12" style="74" bestFit="1" customWidth="1"/>
    <col min="4129" max="4132" width="10.83203125" style="74"/>
    <col min="4133" max="4133" width="12" style="74" bestFit="1" customWidth="1"/>
    <col min="4134" max="4135" width="17.5" style="74" bestFit="1" customWidth="1"/>
    <col min="4136" max="4136" width="16.6640625" style="74" bestFit="1" customWidth="1"/>
    <col min="4137" max="4139" width="10.83203125" style="74"/>
    <col min="4140" max="4140" width="12" style="74" bestFit="1" customWidth="1"/>
    <col min="4141" max="4143" width="10.83203125" style="74"/>
    <col min="4144" max="4144" width="12" style="74" bestFit="1" customWidth="1"/>
    <col min="4145" max="4148" width="10.83203125" style="74"/>
    <col min="4149" max="4149" width="12" style="74" bestFit="1" customWidth="1"/>
    <col min="4150" max="4151" width="17.5" style="74" bestFit="1" customWidth="1"/>
    <col min="4152" max="4152" width="16.6640625" style="74" bestFit="1" customWidth="1"/>
    <col min="4153" max="4155" width="10.83203125" style="74"/>
    <col min="4156" max="4156" width="12" style="74" bestFit="1" customWidth="1"/>
    <col min="4157" max="4159" width="10.83203125" style="74"/>
    <col min="4160" max="4160" width="12" style="74" bestFit="1" customWidth="1"/>
    <col min="4161" max="4164" width="10.83203125" style="74"/>
    <col min="4165" max="4165" width="12" style="74" bestFit="1" customWidth="1"/>
    <col min="4166" max="4167" width="17.5" style="74" bestFit="1" customWidth="1"/>
    <col min="4168" max="4168" width="16.6640625" style="74" bestFit="1" customWidth="1"/>
    <col min="4169" max="4171" width="10.83203125" style="74"/>
    <col min="4172" max="4172" width="12" style="74" bestFit="1" customWidth="1"/>
    <col min="4173" max="4175" width="10.83203125" style="74"/>
    <col min="4176" max="4176" width="12" style="74" bestFit="1" customWidth="1"/>
    <col min="4177" max="4180" width="10.83203125" style="74"/>
    <col min="4181" max="4181" width="12" style="74" bestFit="1" customWidth="1"/>
    <col min="4182" max="4183" width="17.5" style="74" bestFit="1" customWidth="1"/>
    <col min="4184" max="4184" width="16.6640625" style="74" bestFit="1" customWidth="1"/>
    <col min="4185" max="4187" width="10.83203125" style="74"/>
    <col min="4188" max="4188" width="12" style="74" bestFit="1" customWidth="1"/>
    <col min="4189" max="4191" width="10.83203125" style="74"/>
    <col min="4192" max="4192" width="12" style="74" bestFit="1" customWidth="1"/>
    <col min="4193" max="4196" width="10.83203125" style="74"/>
    <col min="4197" max="4197" width="12" style="74" bestFit="1" customWidth="1"/>
    <col min="4198" max="4199" width="17.5" style="74" bestFit="1" customWidth="1"/>
    <col min="4200" max="4200" width="16.6640625" style="74" bestFit="1" customWidth="1"/>
    <col min="4201" max="4203" width="10.83203125" style="74"/>
    <col min="4204" max="4204" width="12" style="74" bestFit="1" customWidth="1"/>
    <col min="4205" max="4207" width="10.83203125" style="74"/>
    <col min="4208" max="4208" width="12" style="74" bestFit="1" customWidth="1"/>
    <col min="4209" max="4212" width="10.83203125" style="74"/>
    <col min="4213" max="4213" width="12" style="74" bestFit="1" customWidth="1"/>
    <col min="4214" max="4215" width="17.5" style="74" bestFit="1" customWidth="1"/>
    <col min="4216" max="4216" width="16.6640625" style="74" bestFit="1" customWidth="1"/>
    <col min="4217" max="4219" width="10.83203125" style="74"/>
    <col min="4220" max="4220" width="12" style="74" bestFit="1" customWidth="1"/>
    <col min="4221" max="4223" width="10.83203125" style="74"/>
    <col min="4224" max="4224" width="12" style="74" bestFit="1" customWidth="1"/>
    <col min="4225" max="4228" width="10.83203125" style="74"/>
    <col min="4229" max="4229" width="12" style="74" bestFit="1" customWidth="1"/>
    <col min="4230" max="4231" width="17.5" style="74" bestFit="1" customWidth="1"/>
    <col min="4232" max="4232" width="16.6640625" style="74" bestFit="1" customWidth="1"/>
    <col min="4233" max="4235" width="10.83203125" style="74"/>
    <col min="4236" max="4236" width="12" style="74" bestFit="1" customWidth="1"/>
    <col min="4237" max="4239" width="10.83203125" style="74"/>
    <col min="4240" max="4240" width="12" style="74" bestFit="1" customWidth="1"/>
    <col min="4241" max="4244" width="10.83203125" style="74"/>
    <col min="4245" max="4245" width="12" style="74" bestFit="1" customWidth="1"/>
    <col min="4246" max="4247" width="17.5" style="74" bestFit="1" customWidth="1"/>
    <col min="4248" max="4248" width="16.6640625" style="74" bestFit="1" customWidth="1"/>
    <col min="4249" max="4251" width="10.83203125" style="74"/>
    <col min="4252" max="4252" width="12" style="74" bestFit="1" customWidth="1"/>
    <col min="4253" max="4255" width="10.83203125" style="74"/>
    <col min="4256" max="4256" width="12" style="74" bestFit="1" customWidth="1"/>
    <col min="4257" max="4260" width="10.83203125" style="74"/>
    <col min="4261" max="4261" width="12" style="74" bestFit="1" customWidth="1"/>
    <col min="4262" max="4263" width="17.5" style="74" bestFit="1" customWidth="1"/>
    <col min="4264" max="4264" width="16.6640625" style="74" bestFit="1" customWidth="1"/>
    <col min="4265" max="4267" width="10.83203125" style="74"/>
    <col min="4268" max="4268" width="12" style="74" bestFit="1" customWidth="1"/>
    <col min="4269" max="4271" width="10.83203125" style="74"/>
    <col min="4272" max="4272" width="12" style="74" bestFit="1" customWidth="1"/>
    <col min="4273" max="4276" width="10.83203125" style="74"/>
    <col min="4277" max="4277" width="12" style="74" bestFit="1" customWidth="1"/>
    <col min="4278" max="4279" width="17.5" style="74" bestFit="1" customWidth="1"/>
    <col min="4280" max="4280" width="16.6640625" style="74" bestFit="1" customWidth="1"/>
    <col min="4281" max="4283" width="10.83203125" style="74"/>
    <col min="4284" max="4284" width="12" style="74" bestFit="1" customWidth="1"/>
    <col min="4285" max="4287" width="10.83203125" style="74"/>
    <col min="4288" max="4288" width="12" style="74" bestFit="1" customWidth="1"/>
    <col min="4289" max="4292" width="10.83203125" style="74"/>
    <col min="4293" max="4293" width="12" style="74" bestFit="1" customWidth="1"/>
    <col min="4294" max="4295" width="17.5" style="74" bestFit="1" customWidth="1"/>
    <col min="4296" max="4296" width="16.6640625" style="74" bestFit="1" customWidth="1"/>
    <col min="4297" max="4299" width="10.83203125" style="74"/>
    <col min="4300" max="4300" width="12" style="74" bestFit="1" customWidth="1"/>
    <col min="4301" max="4303" width="10.83203125" style="74"/>
    <col min="4304" max="4304" width="12" style="74" bestFit="1" customWidth="1"/>
    <col min="4305" max="4308" width="10.83203125" style="74"/>
    <col min="4309" max="4309" width="12" style="74" bestFit="1" customWidth="1"/>
    <col min="4310" max="4311" width="17.5" style="74" bestFit="1" customWidth="1"/>
    <col min="4312" max="4312" width="16.6640625" style="74" bestFit="1" customWidth="1"/>
    <col min="4313" max="4315" width="10.83203125" style="74"/>
    <col min="4316" max="4316" width="12" style="74" bestFit="1" customWidth="1"/>
    <col min="4317" max="4319" width="10.83203125" style="74"/>
    <col min="4320" max="4320" width="12" style="74" bestFit="1" customWidth="1"/>
    <col min="4321" max="4324" width="10.83203125" style="74"/>
    <col min="4325" max="4325" width="12" style="74" bestFit="1" customWidth="1"/>
    <col min="4326" max="4327" width="17.5" style="74" bestFit="1" customWidth="1"/>
    <col min="4328" max="4328" width="16.6640625" style="74" bestFit="1" customWidth="1"/>
    <col min="4329" max="4331" width="10.83203125" style="74"/>
    <col min="4332" max="4332" width="12" style="74" bestFit="1" customWidth="1"/>
    <col min="4333" max="4335" width="10.83203125" style="74"/>
    <col min="4336" max="4336" width="12" style="74" bestFit="1" customWidth="1"/>
    <col min="4337" max="4340" width="10.83203125" style="74"/>
    <col min="4341" max="4341" width="12" style="74" bestFit="1" customWidth="1"/>
    <col min="4342" max="4343" width="17.5" style="74" bestFit="1" customWidth="1"/>
    <col min="4344" max="4344" width="16.6640625" style="74" bestFit="1" customWidth="1"/>
    <col min="4345" max="4347" width="10.83203125" style="74"/>
    <col min="4348" max="4348" width="12" style="74" bestFit="1" customWidth="1"/>
    <col min="4349" max="4351" width="10.83203125" style="74"/>
    <col min="4352" max="4352" width="12" style="74" bestFit="1" customWidth="1"/>
    <col min="4353" max="4356" width="10.83203125" style="74"/>
    <col min="4357" max="4357" width="12" style="74" bestFit="1" customWidth="1"/>
    <col min="4358" max="4359" width="17.5" style="74" bestFit="1" customWidth="1"/>
    <col min="4360" max="4360" width="16.6640625" style="74" bestFit="1" customWidth="1"/>
    <col min="4361" max="4363" width="10.83203125" style="74"/>
    <col min="4364" max="4364" width="12" style="74" bestFit="1" customWidth="1"/>
    <col min="4365" max="4367" width="10.83203125" style="74"/>
    <col min="4368" max="4368" width="12" style="74" bestFit="1" customWidth="1"/>
    <col min="4369" max="4372" width="10.83203125" style="74"/>
    <col min="4373" max="4373" width="12" style="74" bestFit="1" customWidth="1"/>
    <col min="4374" max="4375" width="17.5" style="74" bestFit="1" customWidth="1"/>
    <col min="4376" max="4376" width="16.6640625" style="74" bestFit="1" customWidth="1"/>
    <col min="4377" max="4379" width="10.83203125" style="74"/>
    <col min="4380" max="4380" width="12" style="74" bestFit="1" customWidth="1"/>
    <col min="4381" max="4383" width="10.83203125" style="74"/>
    <col min="4384" max="4384" width="12" style="74" bestFit="1" customWidth="1"/>
    <col min="4385" max="4388" width="10.83203125" style="74"/>
    <col min="4389" max="4389" width="12" style="74" bestFit="1" customWidth="1"/>
    <col min="4390" max="4391" width="17.5" style="74" bestFit="1" customWidth="1"/>
    <col min="4392" max="4392" width="16.6640625" style="74" bestFit="1" customWidth="1"/>
    <col min="4393" max="4395" width="10.83203125" style="74"/>
    <col min="4396" max="4396" width="12" style="74" bestFit="1" customWidth="1"/>
    <col min="4397" max="4399" width="10.83203125" style="74"/>
    <col min="4400" max="4400" width="12" style="74" bestFit="1" customWidth="1"/>
    <col min="4401" max="4404" width="10.83203125" style="74"/>
    <col min="4405" max="4405" width="12" style="74" bestFit="1" customWidth="1"/>
    <col min="4406" max="4407" width="17.5" style="74" bestFit="1" customWidth="1"/>
    <col min="4408" max="4408" width="16.6640625" style="74" bestFit="1" customWidth="1"/>
    <col min="4409" max="4411" width="10.83203125" style="74"/>
    <col min="4412" max="4412" width="12" style="74" bestFit="1" customWidth="1"/>
    <col min="4413" max="4415" width="10.83203125" style="74"/>
    <col min="4416" max="4416" width="12" style="74" bestFit="1" customWidth="1"/>
    <col min="4417" max="4420" width="10.83203125" style="74"/>
    <col min="4421" max="4421" width="12" style="74" bestFit="1" customWidth="1"/>
    <col min="4422" max="4423" width="17.5" style="74" bestFit="1" customWidth="1"/>
    <col min="4424" max="4424" width="16.6640625" style="74" bestFit="1" customWidth="1"/>
    <col min="4425" max="4427" width="10.83203125" style="74"/>
    <col min="4428" max="4428" width="12" style="74" bestFit="1" customWidth="1"/>
    <col min="4429" max="4431" width="10.83203125" style="74"/>
    <col min="4432" max="4432" width="12" style="74" bestFit="1" customWidth="1"/>
    <col min="4433" max="4436" width="10.83203125" style="74"/>
    <col min="4437" max="4437" width="12" style="74" bestFit="1" customWidth="1"/>
    <col min="4438" max="4439" width="17.5" style="74" bestFit="1" customWidth="1"/>
    <col min="4440" max="4440" width="16.6640625" style="74" bestFit="1" customWidth="1"/>
    <col min="4441" max="4443" width="10.83203125" style="74"/>
    <col min="4444" max="4444" width="12" style="74" bestFit="1" customWidth="1"/>
    <col min="4445" max="4447" width="10.83203125" style="74"/>
    <col min="4448" max="4448" width="12" style="74" bestFit="1" customWidth="1"/>
    <col min="4449" max="4452" width="10.83203125" style="74"/>
    <col min="4453" max="4453" width="12" style="74" bestFit="1" customWidth="1"/>
    <col min="4454" max="4455" width="17.5" style="74" bestFit="1" customWidth="1"/>
    <col min="4456" max="4456" width="16.6640625" style="74" bestFit="1" customWidth="1"/>
    <col min="4457" max="4459" width="10.83203125" style="74"/>
    <col min="4460" max="4460" width="12" style="74" bestFit="1" customWidth="1"/>
    <col min="4461" max="4463" width="10.83203125" style="74"/>
    <col min="4464" max="4464" width="12" style="74" bestFit="1" customWidth="1"/>
    <col min="4465" max="4468" width="10.83203125" style="74"/>
    <col min="4469" max="4469" width="12" style="74" bestFit="1" customWidth="1"/>
    <col min="4470" max="4471" width="17.5" style="74" bestFit="1" customWidth="1"/>
    <col min="4472" max="4472" width="16.6640625" style="74" bestFit="1" customWidth="1"/>
    <col min="4473" max="4475" width="10.83203125" style="74"/>
    <col min="4476" max="4476" width="12" style="74" bestFit="1" customWidth="1"/>
    <col min="4477" max="4479" width="10.83203125" style="74"/>
    <col min="4480" max="4480" width="12" style="74" bestFit="1" customWidth="1"/>
    <col min="4481" max="4484" width="10.83203125" style="74"/>
    <col min="4485" max="4485" width="12" style="74" bestFit="1" customWidth="1"/>
    <col min="4486" max="4487" width="17.5" style="74" bestFit="1" customWidth="1"/>
    <col min="4488" max="4488" width="16.6640625" style="74" bestFit="1" customWidth="1"/>
    <col min="4489" max="4491" width="10.83203125" style="74"/>
    <col min="4492" max="4492" width="12" style="74" bestFit="1" customWidth="1"/>
    <col min="4493" max="4495" width="10.83203125" style="74"/>
    <col min="4496" max="4496" width="12" style="74" bestFit="1" customWidth="1"/>
    <col min="4497" max="4500" width="10.83203125" style="74"/>
    <col min="4501" max="4501" width="12" style="74" bestFit="1" customWidth="1"/>
    <col min="4502" max="4503" width="17.5" style="74" bestFit="1" customWidth="1"/>
    <col min="4504" max="4504" width="16.6640625" style="74" bestFit="1" customWidth="1"/>
    <col min="4505" max="4507" width="10.83203125" style="74"/>
    <col min="4508" max="4508" width="12" style="74" bestFit="1" customWidth="1"/>
    <col min="4509" max="4511" width="10.83203125" style="74"/>
    <col min="4512" max="4512" width="12" style="74" bestFit="1" customWidth="1"/>
    <col min="4513" max="4516" width="10.83203125" style="74"/>
    <col min="4517" max="4517" width="12" style="74" bestFit="1" customWidth="1"/>
    <col min="4518" max="4519" width="17.5" style="74" bestFit="1" customWidth="1"/>
    <col min="4520" max="4520" width="16.6640625" style="74" bestFit="1" customWidth="1"/>
    <col min="4521" max="4523" width="10.83203125" style="74"/>
    <col min="4524" max="4524" width="12" style="74" bestFit="1" customWidth="1"/>
    <col min="4525" max="4527" width="10.83203125" style="74"/>
    <col min="4528" max="4528" width="12" style="74" bestFit="1" customWidth="1"/>
    <col min="4529" max="4532" width="10.83203125" style="74"/>
    <col min="4533" max="4533" width="12" style="74" bestFit="1" customWidth="1"/>
    <col min="4534" max="4535" width="17.5" style="74" bestFit="1" customWidth="1"/>
    <col min="4536" max="4536" width="16.6640625" style="74" bestFit="1" customWidth="1"/>
    <col min="4537" max="4539" width="10.83203125" style="74"/>
    <col min="4540" max="4540" width="12" style="74" bestFit="1" customWidth="1"/>
    <col min="4541" max="4543" width="10.83203125" style="74"/>
    <col min="4544" max="4544" width="12" style="74" bestFit="1" customWidth="1"/>
    <col min="4545" max="4548" width="10.83203125" style="74"/>
    <col min="4549" max="4549" width="12" style="74" bestFit="1" customWidth="1"/>
    <col min="4550" max="4551" width="17.5" style="74" bestFit="1" customWidth="1"/>
    <col min="4552" max="4552" width="16.6640625" style="74" bestFit="1" customWidth="1"/>
    <col min="4553" max="4555" width="10.83203125" style="74"/>
    <col min="4556" max="4556" width="12" style="74" bestFit="1" customWidth="1"/>
    <col min="4557" max="4559" width="10.83203125" style="74"/>
    <col min="4560" max="4560" width="12" style="74" bestFit="1" customWidth="1"/>
    <col min="4561" max="4564" width="10.83203125" style="74"/>
    <col min="4565" max="4565" width="12" style="74" bestFit="1" customWidth="1"/>
    <col min="4566" max="4567" width="17.5" style="74" bestFit="1" customWidth="1"/>
    <col min="4568" max="4568" width="16.6640625" style="74" bestFit="1" customWidth="1"/>
    <col min="4569" max="4571" width="10.83203125" style="74"/>
    <col min="4572" max="4572" width="12" style="74" bestFit="1" customWidth="1"/>
    <col min="4573" max="4575" width="10.83203125" style="74"/>
    <col min="4576" max="4576" width="12" style="74" bestFit="1" customWidth="1"/>
    <col min="4577" max="4580" width="10.83203125" style="74"/>
    <col min="4581" max="4581" width="12" style="74" bestFit="1" customWidth="1"/>
    <col min="4582" max="4583" width="17.5" style="74" bestFit="1" customWidth="1"/>
    <col min="4584" max="4584" width="16.6640625" style="74" bestFit="1" customWidth="1"/>
    <col min="4585" max="4587" width="10.83203125" style="74"/>
    <col min="4588" max="4588" width="12" style="74" bestFit="1" customWidth="1"/>
    <col min="4589" max="4591" width="10.83203125" style="74"/>
    <col min="4592" max="4592" width="12" style="74" bestFit="1" customWidth="1"/>
    <col min="4593" max="4596" width="10.83203125" style="74"/>
    <col min="4597" max="4597" width="12" style="74" bestFit="1" customWidth="1"/>
    <col min="4598" max="4599" width="17.5" style="74" bestFit="1" customWidth="1"/>
    <col min="4600" max="4600" width="16.6640625" style="74" bestFit="1" customWidth="1"/>
    <col min="4601" max="4603" width="10.83203125" style="74"/>
    <col min="4604" max="4604" width="12" style="74" bestFit="1" customWidth="1"/>
    <col min="4605" max="4607" width="10.83203125" style="74"/>
    <col min="4608" max="4608" width="12" style="74" bestFit="1" customWidth="1"/>
    <col min="4609" max="4612" width="10.83203125" style="74"/>
    <col min="4613" max="4613" width="12" style="74" bestFit="1" customWidth="1"/>
    <col min="4614" max="4615" width="17.5" style="74" bestFit="1" customWidth="1"/>
    <col min="4616" max="4616" width="16.6640625" style="74" bestFit="1" customWidth="1"/>
    <col min="4617" max="4619" width="10.83203125" style="74"/>
    <col min="4620" max="4620" width="12" style="74" bestFit="1" customWidth="1"/>
    <col min="4621" max="4623" width="10.83203125" style="74"/>
    <col min="4624" max="4624" width="12" style="74" bestFit="1" customWidth="1"/>
    <col min="4625" max="4628" width="10.83203125" style="74"/>
    <col min="4629" max="4629" width="12" style="74" bestFit="1" customWidth="1"/>
    <col min="4630" max="4631" width="17.5" style="74" bestFit="1" customWidth="1"/>
    <col min="4632" max="4632" width="16.6640625" style="74" bestFit="1" customWidth="1"/>
    <col min="4633" max="4635" width="10.83203125" style="74"/>
    <col min="4636" max="4636" width="12" style="74" bestFit="1" customWidth="1"/>
    <col min="4637" max="4639" width="10.83203125" style="74"/>
    <col min="4640" max="4640" width="12" style="74" bestFit="1" customWidth="1"/>
    <col min="4641" max="4644" width="10.83203125" style="74"/>
    <col min="4645" max="4645" width="12" style="74" bestFit="1" customWidth="1"/>
    <col min="4646" max="4647" width="17.5" style="74" bestFit="1" customWidth="1"/>
    <col min="4648" max="4648" width="16.6640625" style="74" bestFit="1" customWidth="1"/>
    <col min="4649" max="4651" width="10.83203125" style="74"/>
    <col min="4652" max="4652" width="12" style="74" bestFit="1" customWidth="1"/>
    <col min="4653" max="4655" width="10.83203125" style="74"/>
    <col min="4656" max="4656" width="12" style="74" bestFit="1" customWidth="1"/>
    <col min="4657" max="4660" width="10.83203125" style="74"/>
    <col min="4661" max="4661" width="12" style="74" bestFit="1" customWidth="1"/>
    <col min="4662" max="4663" width="17.5" style="74" bestFit="1" customWidth="1"/>
    <col min="4664" max="4664" width="16.6640625" style="74" bestFit="1" customWidth="1"/>
    <col min="4665" max="4667" width="10.83203125" style="74"/>
    <col min="4668" max="4668" width="12" style="74" bestFit="1" customWidth="1"/>
    <col min="4669" max="4671" width="10.83203125" style="74"/>
    <col min="4672" max="4672" width="12" style="74" bestFit="1" customWidth="1"/>
    <col min="4673" max="4676" width="10.83203125" style="74"/>
    <col min="4677" max="4677" width="12" style="74" bestFit="1" customWidth="1"/>
    <col min="4678" max="4679" width="17.5" style="74" bestFit="1" customWidth="1"/>
    <col min="4680" max="4680" width="16.6640625" style="74" bestFit="1" customWidth="1"/>
    <col min="4681" max="4683" width="10.83203125" style="74"/>
    <col min="4684" max="4684" width="12" style="74" bestFit="1" customWidth="1"/>
    <col min="4685" max="4687" width="10.83203125" style="74"/>
    <col min="4688" max="4688" width="12" style="74" bestFit="1" customWidth="1"/>
    <col min="4689" max="4692" width="10.83203125" style="74"/>
    <col min="4693" max="4693" width="12" style="74" bestFit="1" customWidth="1"/>
    <col min="4694" max="4695" width="17.5" style="74" bestFit="1" customWidth="1"/>
    <col min="4696" max="4696" width="16.6640625" style="74" bestFit="1" customWidth="1"/>
    <col min="4697" max="4699" width="10.83203125" style="74"/>
    <col min="4700" max="4700" width="12" style="74" bestFit="1" customWidth="1"/>
    <col min="4701" max="4703" width="10.83203125" style="74"/>
    <col min="4704" max="4704" width="12" style="74" bestFit="1" customWidth="1"/>
    <col min="4705" max="4708" width="10.83203125" style="74"/>
    <col min="4709" max="4709" width="12" style="74" bestFit="1" customWidth="1"/>
    <col min="4710" max="4711" width="17.5" style="74" bestFit="1" customWidth="1"/>
    <col min="4712" max="4712" width="16.6640625" style="74" bestFit="1" customWidth="1"/>
    <col min="4713" max="4715" width="10.83203125" style="74"/>
    <col min="4716" max="4716" width="12" style="74" bestFit="1" customWidth="1"/>
    <col min="4717" max="4719" width="10.83203125" style="74"/>
    <col min="4720" max="4720" width="12" style="74" bestFit="1" customWidth="1"/>
    <col min="4721" max="4724" width="10.83203125" style="74"/>
    <col min="4725" max="4725" width="12" style="74" bestFit="1" customWidth="1"/>
    <col min="4726" max="4727" width="17.5" style="74" bestFit="1" customWidth="1"/>
    <col min="4728" max="4728" width="16.6640625" style="74" bestFit="1" customWidth="1"/>
    <col min="4729" max="4731" width="10.83203125" style="74"/>
    <col min="4732" max="4732" width="12" style="74" bestFit="1" customWidth="1"/>
    <col min="4733" max="4735" width="10.83203125" style="74"/>
    <col min="4736" max="4736" width="12" style="74" bestFit="1" customWidth="1"/>
    <col min="4737" max="4740" width="10.83203125" style="74"/>
    <col min="4741" max="4741" width="12" style="74" bestFit="1" customWidth="1"/>
    <col min="4742" max="4743" width="17.5" style="74" bestFit="1" customWidth="1"/>
    <col min="4744" max="4744" width="16.6640625" style="74" bestFit="1" customWidth="1"/>
    <col min="4745" max="4747" width="10.83203125" style="74"/>
    <col min="4748" max="4748" width="12" style="74" bestFit="1" customWidth="1"/>
    <col min="4749" max="4751" width="10.83203125" style="74"/>
    <col min="4752" max="4752" width="12" style="74" bestFit="1" customWidth="1"/>
    <col min="4753" max="4756" width="10.83203125" style="74"/>
    <col min="4757" max="4757" width="12" style="74" bestFit="1" customWidth="1"/>
    <col min="4758" max="4759" width="17.5" style="74" bestFit="1" customWidth="1"/>
    <col min="4760" max="4760" width="16.6640625" style="74" bestFit="1" customWidth="1"/>
    <col min="4761" max="4763" width="10.83203125" style="74"/>
    <col min="4764" max="4764" width="12" style="74" bestFit="1" customWidth="1"/>
    <col min="4765" max="4767" width="10.83203125" style="74"/>
    <col min="4768" max="4768" width="12" style="74" bestFit="1" customWidth="1"/>
    <col min="4769" max="4772" width="10.83203125" style="74"/>
    <col min="4773" max="4773" width="12" style="74" bestFit="1" customWidth="1"/>
    <col min="4774" max="4775" width="17.5" style="74" bestFit="1" customWidth="1"/>
    <col min="4776" max="4776" width="16.6640625" style="74" bestFit="1" customWidth="1"/>
    <col min="4777" max="4779" width="10.83203125" style="74"/>
    <col min="4780" max="4780" width="12" style="74" bestFit="1" customWidth="1"/>
    <col min="4781" max="4783" width="10.83203125" style="74"/>
    <col min="4784" max="4784" width="12" style="74" bestFit="1" customWidth="1"/>
    <col min="4785" max="4788" width="10.83203125" style="74"/>
    <col min="4789" max="4789" width="12" style="74" bestFit="1" customWidth="1"/>
    <col min="4790" max="4791" width="17.5" style="74" bestFit="1" customWidth="1"/>
    <col min="4792" max="4792" width="16.6640625" style="74" bestFit="1" customWidth="1"/>
    <col min="4793" max="4795" width="10.83203125" style="74"/>
    <col min="4796" max="4796" width="12" style="74" bestFit="1" customWidth="1"/>
    <col min="4797" max="4799" width="10.83203125" style="74"/>
    <col min="4800" max="4800" width="12" style="74" bestFit="1" customWidth="1"/>
    <col min="4801" max="4804" width="10.83203125" style="74"/>
    <col min="4805" max="4805" width="12" style="74" bestFit="1" customWidth="1"/>
    <col min="4806" max="4807" width="17.5" style="74" bestFit="1" customWidth="1"/>
    <col min="4808" max="4808" width="16.6640625" style="74" bestFit="1" customWidth="1"/>
    <col min="4809" max="4811" width="10.83203125" style="74"/>
    <col min="4812" max="4812" width="12" style="74" bestFit="1" customWidth="1"/>
    <col min="4813" max="4815" width="10.83203125" style="74"/>
    <col min="4816" max="4816" width="12" style="74" bestFit="1" customWidth="1"/>
    <col min="4817" max="4820" width="10.83203125" style="74"/>
    <col min="4821" max="4821" width="12" style="74" bestFit="1" customWidth="1"/>
    <col min="4822" max="4823" width="17.5" style="74" bestFit="1" customWidth="1"/>
    <col min="4824" max="4824" width="16.6640625" style="74" bestFit="1" customWidth="1"/>
    <col min="4825" max="4827" width="10.83203125" style="74"/>
    <col min="4828" max="4828" width="12" style="74" bestFit="1" customWidth="1"/>
    <col min="4829" max="4831" width="10.83203125" style="74"/>
    <col min="4832" max="4832" width="12" style="74" bestFit="1" customWidth="1"/>
    <col min="4833" max="4836" width="10.83203125" style="74"/>
    <col min="4837" max="4837" width="12" style="74" bestFit="1" customWidth="1"/>
    <col min="4838" max="4839" width="17.5" style="74" bestFit="1" customWidth="1"/>
    <col min="4840" max="4840" width="16.6640625" style="74" bestFit="1" customWidth="1"/>
    <col min="4841" max="4843" width="10.83203125" style="74"/>
    <col min="4844" max="4844" width="12" style="74" bestFit="1" customWidth="1"/>
    <col min="4845" max="4847" width="10.83203125" style="74"/>
    <col min="4848" max="4848" width="12" style="74" bestFit="1" customWidth="1"/>
    <col min="4849" max="4852" width="10.83203125" style="74"/>
    <col min="4853" max="4853" width="12" style="74" bestFit="1" customWidth="1"/>
    <col min="4854" max="4855" width="17.5" style="74" bestFit="1" customWidth="1"/>
    <col min="4856" max="4856" width="16.6640625" style="74" bestFit="1" customWidth="1"/>
    <col min="4857" max="4859" width="10.83203125" style="74"/>
    <col min="4860" max="4860" width="12" style="74" bestFit="1" customWidth="1"/>
    <col min="4861" max="4863" width="10.83203125" style="74"/>
    <col min="4864" max="4864" width="12" style="74" bestFit="1" customWidth="1"/>
    <col min="4865" max="4868" width="10.83203125" style="74"/>
    <col min="4869" max="4869" width="12" style="74" bestFit="1" customWidth="1"/>
    <col min="4870" max="4871" width="17.5" style="74" bestFit="1" customWidth="1"/>
    <col min="4872" max="4872" width="16.6640625" style="74" bestFit="1" customWidth="1"/>
    <col min="4873" max="4875" width="10.83203125" style="74"/>
    <col min="4876" max="4876" width="12" style="74" bestFit="1" customWidth="1"/>
    <col min="4877" max="4879" width="10.83203125" style="74"/>
    <col min="4880" max="4880" width="12" style="74" bestFit="1" customWidth="1"/>
    <col min="4881" max="4884" width="10.83203125" style="74"/>
    <col min="4885" max="4885" width="12" style="74" bestFit="1" customWidth="1"/>
    <col min="4886" max="4887" width="17.5" style="74" bestFit="1" customWidth="1"/>
    <col min="4888" max="4888" width="16.6640625" style="74" bestFit="1" customWidth="1"/>
    <col min="4889" max="4891" width="10.83203125" style="74"/>
    <col min="4892" max="4892" width="12" style="74" bestFit="1" customWidth="1"/>
    <col min="4893" max="4895" width="10.83203125" style="74"/>
    <col min="4896" max="4896" width="12" style="74" bestFit="1" customWidth="1"/>
    <col min="4897" max="4900" width="10.83203125" style="74"/>
    <col min="4901" max="4901" width="12" style="74" bestFit="1" customWidth="1"/>
    <col min="4902" max="4903" width="17.5" style="74" bestFit="1" customWidth="1"/>
    <col min="4904" max="4904" width="16.6640625" style="74" bestFit="1" customWidth="1"/>
    <col min="4905" max="4907" width="10.83203125" style="74"/>
    <col min="4908" max="4908" width="12" style="74" bestFit="1" customWidth="1"/>
    <col min="4909" max="4911" width="10.83203125" style="74"/>
    <col min="4912" max="4912" width="12" style="74" bestFit="1" customWidth="1"/>
    <col min="4913" max="4916" width="10.83203125" style="74"/>
    <col min="4917" max="4917" width="12" style="74" bestFit="1" customWidth="1"/>
    <col min="4918" max="4919" width="17.5" style="74" bestFit="1" customWidth="1"/>
    <col min="4920" max="4920" width="16.6640625" style="74" bestFit="1" customWidth="1"/>
    <col min="4921" max="4923" width="10.83203125" style="74"/>
    <col min="4924" max="4924" width="12" style="74" bestFit="1" customWidth="1"/>
    <col min="4925" max="4927" width="10.83203125" style="74"/>
    <col min="4928" max="4928" width="12" style="74" bestFit="1" customWidth="1"/>
    <col min="4929" max="4932" width="10.83203125" style="74"/>
    <col min="4933" max="4933" width="12" style="74" bestFit="1" customWidth="1"/>
    <col min="4934" max="4935" width="17.5" style="74" bestFit="1" customWidth="1"/>
    <col min="4936" max="4936" width="16.6640625" style="74" bestFit="1" customWidth="1"/>
    <col min="4937" max="4939" width="10.83203125" style="74"/>
    <col min="4940" max="4940" width="12" style="74" bestFit="1" customWidth="1"/>
    <col min="4941" max="4943" width="10.83203125" style="74"/>
    <col min="4944" max="4944" width="12" style="74" bestFit="1" customWidth="1"/>
    <col min="4945" max="4948" width="10.83203125" style="74"/>
    <col min="4949" max="4949" width="12" style="74" bestFit="1" customWidth="1"/>
    <col min="4950" max="4951" width="17.5" style="74" bestFit="1" customWidth="1"/>
    <col min="4952" max="4952" width="16.6640625" style="74" bestFit="1" customWidth="1"/>
    <col min="4953" max="4955" width="10.83203125" style="74"/>
    <col min="4956" max="4956" width="12" style="74" bestFit="1" customWidth="1"/>
    <col min="4957" max="4959" width="10.83203125" style="74"/>
    <col min="4960" max="4960" width="12" style="74" bestFit="1" customWidth="1"/>
    <col min="4961" max="4964" width="10.83203125" style="74"/>
    <col min="4965" max="4965" width="12" style="74" bestFit="1" customWidth="1"/>
    <col min="4966" max="4967" width="17.5" style="74" bestFit="1" customWidth="1"/>
    <col min="4968" max="4968" width="16.6640625" style="74" bestFit="1" customWidth="1"/>
    <col min="4969" max="4971" width="10.83203125" style="74"/>
    <col min="4972" max="4972" width="12" style="74" bestFit="1" customWidth="1"/>
    <col min="4973" max="4975" width="10.83203125" style="74"/>
    <col min="4976" max="4976" width="12" style="74" bestFit="1" customWidth="1"/>
    <col min="4977" max="4980" width="10.83203125" style="74"/>
    <col min="4981" max="4981" width="12" style="74" bestFit="1" customWidth="1"/>
    <col min="4982" max="4983" width="17.5" style="74" bestFit="1" customWidth="1"/>
    <col min="4984" max="4984" width="16.6640625" style="74" bestFit="1" customWidth="1"/>
    <col min="4985" max="4987" width="10.83203125" style="74"/>
    <col min="4988" max="4988" width="12" style="74" bestFit="1" customWidth="1"/>
    <col min="4989" max="4991" width="10.83203125" style="74"/>
    <col min="4992" max="4992" width="12" style="74" bestFit="1" customWidth="1"/>
    <col min="4993" max="4996" width="10.83203125" style="74"/>
    <col min="4997" max="4997" width="12" style="74" bestFit="1" customWidth="1"/>
    <col min="4998" max="4999" width="17.5" style="74" bestFit="1" customWidth="1"/>
    <col min="5000" max="5000" width="16.6640625" style="74" bestFit="1" customWidth="1"/>
    <col min="5001" max="5003" width="10.83203125" style="74"/>
    <col min="5004" max="5004" width="12" style="74" bestFit="1" customWidth="1"/>
    <col min="5005" max="5007" width="10.83203125" style="74"/>
    <col min="5008" max="5008" width="12" style="74" bestFit="1" customWidth="1"/>
    <col min="5009" max="5012" width="10.83203125" style="74"/>
    <col min="5013" max="5013" width="12" style="74" bestFit="1" customWidth="1"/>
    <col min="5014" max="5015" width="17.5" style="74" bestFit="1" customWidth="1"/>
    <col min="5016" max="5016" width="16.6640625" style="74" bestFit="1" customWidth="1"/>
    <col min="5017" max="5019" width="10.83203125" style="74"/>
    <col min="5020" max="5020" width="12" style="74" bestFit="1" customWidth="1"/>
    <col min="5021" max="5023" width="10.83203125" style="74"/>
    <col min="5024" max="5024" width="12" style="74" bestFit="1" customWidth="1"/>
    <col min="5025" max="5028" width="10.83203125" style="74"/>
    <col min="5029" max="5029" width="12" style="74" bestFit="1" customWidth="1"/>
    <col min="5030" max="5031" width="17.5" style="74" bestFit="1" customWidth="1"/>
    <col min="5032" max="5032" width="16.6640625" style="74" bestFit="1" customWidth="1"/>
    <col min="5033" max="5035" width="10.83203125" style="74"/>
    <col min="5036" max="5036" width="12" style="74" bestFit="1" customWidth="1"/>
    <col min="5037" max="5039" width="10.83203125" style="74"/>
    <col min="5040" max="5040" width="12" style="74" bestFit="1" customWidth="1"/>
    <col min="5041" max="5044" width="10.83203125" style="74"/>
    <col min="5045" max="5045" width="12" style="74" bestFit="1" customWidth="1"/>
    <col min="5046" max="5047" width="17.5" style="74" bestFit="1" customWidth="1"/>
    <col min="5048" max="5048" width="16.6640625" style="74" bestFit="1" customWidth="1"/>
    <col min="5049" max="5051" width="10.83203125" style="74"/>
    <col min="5052" max="5052" width="12" style="74" bestFit="1" customWidth="1"/>
    <col min="5053" max="5055" width="10.83203125" style="74"/>
    <col min="5056" max="5056" width="12" style="74" bestFit="1" customWidth="1"/>
    <col min="5057" max="5060" width="10.83203125" style="74"/>
    <col min="5061" max="5061" width="12" style="74" bestFit="1" customWidth="1"/>
    <col min="5062" max="5063" width="17.5" style="74" bestFit="1" customWidth="1"/>
    <col min="5064" max="5064" width="16.6640625" style="74" bestFit="1" customWidth="1"/>
    <col min="5065" max="5067" width="10.83203125" style="74"/>
    <col min="5068" max="5068" width="12" style="74" bestFit="1" customWidth="1"/>
    <col min="5069" max="5071" width="10.83203125" style="74"/>
    <col min="5072" max="5072" width="12" style="74" bestFit="1" customWidth="1"/>
    <col min="5073" max="5076" width="10.83203125" style="74"/>
    <col min="5077" max="5077" width="12" style="74" bestFit="1" customWidth="1"/>
    <col min="5078" max="5079" width="17.5" style="74" bestFit="1" customWidth="1"/>
    <col min="5080" max="5080" width="16.6640625" style="74" bestFit="1" customWidth="1"/>
    <col min="5081" max="5083" width="10.83203125" style="74"/>
    <col min="5084" max="5084" width="12" style="74" bestFit="1" customWidth="1"/>
    <col min="5085" max="5087" width="10.83203125" style="74"/>
    <col min="5088" max="5088" width="12" style="74" bestFit="1" customWidth="1"/>
    <col min="5089" max="5092" width="10.83203125" style="74"/>
    <col min="5093" max="5093" width="12" style="74" bestFit="1" customWidth="1"/>
    <col min="5094" max="5095" width="17.5" style="74" bestFit="1" customWidth="1"/>
    <col min="5096" max="5096" width="16.6640625" style="74" bestFit="1" customWidth="1"/>
    <col min="5097" max="5099" width="10.83203125" style="74"/>
    <col min="5100" max="5100" width="12" style="74" bestFit="1" customWidth="1"/>
    <col min="5101" max="5103" width="10.83203125" style="74"/>
    <col min="5104" max="5104" width="12" style="74" bestFit="1" customWidth="1"/>
    <col min="5105" max="5108" width="10.83203125" style="74"/>
    <col min="5109" max="5109" width="12" style="74" bestFit="1" customWidth="1"/>
    <col min="5110" max="5111" width="17.5" style="74" bestFit="1" customWidth="1"/>
    <col min="5112" max="5112" width="16.6640625" style="74" bestFit="1" customWidth="1"/>
    <col min="5113" max="5115" width="10.83203125" style="74"/>
    <col min="5116" max="5116" width="12" style="74" bestFit="1" customWidth="1"/>
    <col min="5117" max="5119" width="10.83203125" style="74"/>
    <col min="5120" max="5120" width="12" style="74" bestFit="1" customWidth="1"/>
    <col min="5121" max="5124" width="10.83203125" style="74"/>
    <col min="5125" max="5125" width="12" style="74" bestFit="1" customWidth="1"/>
    <col min="5126" max="5127" width="17.5" style="74" bestFit="1" customWidth="1"/>
    <col min="5128" max="5128" width="16.6640625" style="74" bestFit="1" customWidth="1"/>
    <col min="5129" max="5131" width="10.83203125" style="74"/>
    <col min="5132" max="5132" width="12" style="74" bestFit="1" customWidth="1"/>
    <col min="5133" max="5135" width="10.83203125" style="74"/>
    <col min="5136" max="5136" width="12" style="74" bestFit="1" customWidth="1"/>
    <col min="5137" max="5140" width="10.83203125" style="74"/>
    <col min="5141" max="5141" width="12" style="74" bestFit="1" customWidth="1"/>
    <col min="5142" max="5143" width="17.5" style="74" bestFit="1" customWidth="1"/>
    <col min="5144" max="5144" width="16.6640625" style="74" bestFit="1" customWidth="1"/>
    <col min="5145" max="5147" width="10.83203125" style="74"/>
    <col min="5148" max="5148" width="12" style="74" bestFit="1" customWidth="1"/>
    <col min="5149" max="5151" width="10.83203125" style="74"/>
    <col min="5152" max="5152" width="12" style="74" bestFit="1" customWidth="1"/>
    <col min="5153" max="5156" width="10.83203125" style="74"/>
    <col min="5157" max="5157" width="12" style="74" bestFit="1" customWidth="1"/>
    <col min="5158" max="5159" width="17.5" style="74" bestFit="1" customWidth="1"/>
    <col min="5160" max="5160" width="16.6640625" style="74" bestFit="1" customWidth="1"/>
    <col min="5161" max="5163" width="10.83203125" style="74"/>
    <col min="5164" max="5164" width="12" style="74" bestFit="1" customWidth="1"/>
    <col min="5165" max="5167" width="10.83203125" style="74"/>
    <col min="5168" max="5168" width="12" style="74" bestFit="1" customWidth="1"/>
    <col min="5169" max="5172" width="10.83203125" style="74"/>
    <col min="5173" max="5173" width="12" style="74" bestFit="1" customWidth="1"/>
    <col min="5174" max="5175" width="17.5" style="74" bestFit="1" customWidth="1"/>
    <col min="5176" max="5176" width="16.6640625" style="74" bestFit="1" customWidth="1"/>
    <col min="5177" max="5179" width="10.83203125" style="74"/>
    <col min="5180" max="5180" width="12" style="74" bestFit="1" customWidth="1"/>
    <col min="5181" max="5183" width="10.83203125" style="74"/>
    <col min="5184" max="5184" width="12" style="74" bestFit="1" customWidth="1"/>
    <col min="5185" max="5188" width="10.83203125" style="74"/>
    <col min="5189" max="5189" width="12" style="74" bestFit="1" customWidth="1"/>
    <col min="5190" max="5191" width="17.5" style="74" bestFit="1" customWidth="1"/>
    <col min="5192" max="5192" width="16.6640625" style="74" bestFit="1" customWidth="1"/>
    <col min="5193" max="5195" width="10.83203125" style="74"/>
    <col min="5196" max="5196" width="12" style="74" bestFit="1" customWidth="1"/>
    <col min="5197" max="5199" width="10.83203125" style="74"/>
    <col min="5200" max="5200" width="12" style="74" bestFit="1" customWidth="1"/>
    <col min="5201" max="5204" width="10.83203125" style="74"/>
    <col min="5205" max="5205" width="12" style="74" bestFit="1" customWidth="1"/>
    <col min="5206" max="5207" width="17.5" style="74" bestFit="1" customWidth="1"/>
    <col min="5208" max="5208" width="16.6640625" style="74" bestFit="1" customWidth="1"/>
    <col min="5209" max="5211" width="10.83203125" style="74"/>
    <col min="5212" max="5212" width="12" style="74" bestFit="1" customWidth="1"/>
    <col min="5213" max="5215" width="10.83203125" style="74"/>
    <col min="5216" max="5216" width="12" style="74" bestFit="1" customWidth="1"/>
    <col min="5217" max="5220" width="10.83203125" style="74"/>
    <col min="5221" max="5221" width="12" style="74" bestFit="1" customWidth="1"/>
    <col min="5222" max="5223" width="17.5" style="74" bestFit="1" customWidth="1"/>
    <col min="5224" max="5224" width="16.6640625" style="74" bestFit="1" customWidth="1"/>
    <col min="5225" max="5227" width="10.83203125" style="74"/>
    <col min="5228" max="5228" width="12" style="74" bestFit="1" customWidth="1"/>
    <col min="5229" max="5231" width="10.83203125" style="74"/>
    <col min="5232" max="5232" width="12" style="74" bestFit="1" customWidth="1"/>
    <col min="5233" max="5236" width="10.83203125" style="74"/>
    <col min="5237" max="5237" width="12" style="74" bestFit="1" customWidth="1"/>
    <col min="5238" max="5239" width="17.5" style="74" bestFit="1" customWidth="1"/>
    <col min="5240" max="5240" width="16.6640625" style="74" bestFit="1" customWidth="1"/>
    <col min="5241" max="5243" width="10.83203125" style="74"/>
    <col min="5244" max="5244" width="12" style="74" bestFit="1" customWidth="1"/>
    <col min="5245" max="5247" width="10.83203125" style="74"/>
    <col min="5248" max="5248" width="12" style="74" bestFit="1" customWidth="1"/>
    <col min="5249" max="5252" width="10.83203125" style="74"/>
    <col min="5253" max="5253" width="12" style="74" bestFit="1" customWidth="1"/>
    <col min="5254" max="5255" width="17.5" style="74" bestFit="1" customWidth="1"/>
    <col min="5256" max="5256" width="16.6640625" style="74" bestFit="1" customWidth="1"/>
    <col min="5257" max="5259" width="10.83203125" style="74"/>
    <col min="5260" max="5260" width="12" style="74" bestFit="1" customWidth="1"/>
    <col min="5261" max="5263" width="10.83203125" style="74"/>
    <col min="5264" max="5264" width="12" style="74" bestFit="1" customWidth="1"/>
    <col min="5265" max="5268" width="10.83203125" style="74"/>
    <col min="5269" max="5269" width="12" style="74" bestFit="1" customWidth="1"/>
    <col min="5270" max="5271" width="17.5" style="74" bestFit="1" customWidth="1"/>
    <col min="5272" max="5272" width="16.6640625" style="74" bestFit="1" customWidth="1"/>
    <col min="5273" max="5275" width="10.83203125" style="74"/>
    <col min="5276" max="5276" width="12" style="74" bestFit="1" customWidth="1"/>
    <col min="5277" max="5279" width="10.83203125" style="74"/>
    <col min="5280" max="5280" width="12" style="74" bestFit="1" customWidth="1"/>
    <col min="5281" max="5284" width="10.83203125" style="74"/>
    <col min="5285" max="5285" width="12" style="74" bestFit="1" customWidth="1"/>
    <col min="5286" max="5287" width="17.5" style="74" bestFit="1" customWidth="1"/>
    <col min="5288" max="5288" width="16.6640625" style="74" bestFit="1" customWidth="1"/>
    <col min="5289" max="5291" width="10.83203125" style="74"/>
    <col min="5292" max="5292" width="12" style="74" bestFit="1" customWidth="1"/>
    <col min="5293" max="5295" width="10.83203125" style="74"/>
    <col min="5296" max="5296" width="12" style="74" bestFit="1" customWidth="1"/>
    <col min="5297" max="5300" width="10.83203125" style="74"/>
    <col min="5301" max="5301" width="12" style="74" bestFit="1" customWidth="1"/>
    <col min="5302" max="5303" width="17.5" style="74" bestFit="1" customWidth="1"/>
    <col min="5304" max="5304" width="16.6640625" style="74" bestFit="1" customWidth="1"/>
    <col min="5305" max="5307" width="10.83203125" style="74"/>
    <col min="5308" max="5308" width="12" style="74" bestFit="1" customWidth="1"/>
    <col min="5309" max="5311" width="10.83203125" style="74"/>
    <col min="5312" max="5312" width="12" style="74" bestFit="1" customWidth="1"/>
    <col min="5313" max="5316" width="10.83203125" style="74"/>
    <col min="5317" max="5317" width="12" style="74" bestFit="1" customWidth="1"/>
    <col min="5318" max="5319" width="17.5" style="74" bestFit="1" customWidth="1"/>
    <col min="5320" max="5320" width="16.6640625" style="74" bestFit="1" customWidth="1"/>
    <col min="5321" max="5323" width="10.83203125" style="74"/>
    <col min="5324" max="5324" width="12" style="74" bestFit="1" customWidth="1"/>
    <col min="5325" max="5327" width="10.83203125" style="74"/>
    <col min="5328" max="5328" width="12" style="74" bestFit="1" customWidth="1"/>
    <col min="5329" max="5332" width="10.83203125" style="74"/>
    <col min="5333" max="5333" width="12" style="74" bestFit="1" customWidth="1"/>
    <col min="5334" max="5335" width="17.5" style="74" bestFit="1" customWidth="1"/>
    <col min="5336" max="5336" width="16.6640625" style="74" bestFit="1" customWidth="1"/>
    <col min="5337" max="5339" width="10.83203125" style="74"/>
    <col min="5340" max="5340" width="12" style="74" bestFit="1" customWidth="1"/>
    <col min="5341" max="5343" width="10.83203125" style="74"/>
    <col min="5344" max="5344" width="12" style="74" bestFit="1" customWidth="1"/>
    <col min="5345" max="5348" width="10.83203125" style="74"/>
    <col min="5349" max="5349" width="12" style="74" bestFit="1" customWidth="1"/>
    <col min="5350" max="5351" width="17.5" style="74" bestFit="1" customWidth="1"/>
    <col min="5352" max="5352" width="16.6640625" style="74" bestFit="1" customWidth="1"/>
    <col min="5353" max="5355" width="10.83203125" style="74"/>
    <col min="5356" max="5356" width="12" style="74" bestFit="1" customWidth="1"/>
    <col min="5357" max="5359" width="10.83203125" style="74"/>
    <col min="5360" max="5360" width="12" style="74" bestFit="1" customWidth="1"/>
    <col min="5361" max="5364" width="10.83203125" style="74"/>
    <col min="5365" max="5365" width="12" style="74" bestFit="1" customWidth="1"/>
    <col min="5366" max="5367" width="17.5" style="74" bestFit="1" customWidth="1"/>
    <col min="5368" max="5368" width="16.6640625" style="74" bestFit="1" customWidth="1"/>
    <col min="5369" max="5371" width="10.83203125" style="74"/>
    <col min="5372" max="5372" width="12" style="74" bestFit="1" customWidth="1"/>
    <col min="5373" max="5375" width="10.83203125" style="74"/>
    <col min="5376" max="5376" width="12" style="74" bestFit="1" customWidth="1"/>
    <col min="5377" max="5380" width="10.83203125" style="74"/>
    <col min="5381" max="5381" width="12" style="74" bestFit="1" customWidth="1"/>
    <col min="5382" max="5383" width="17.5" style="74" bestFit="1" customWidth="1"/>
    <col min="5384" max="5384" width="16.6640625" style="74" bestFit="1" customWidth="1"/>
    <col min="5385" max="5387" width="10.83203125" style="74"/>
    <col min="5388" max="5388" width="12" style="74" bestFit="1" customWidth="1"/>
    <col min="5389" max="5391" width="10.83203125" style="74"/>
    <col min="5392" max="5392" width="12" style="74" bestFit="1" customWidth="1"/>
    <col min="5393" max="5396" width="10.83203125" style="74"/>
    <col min="5397" max="5397" width="12" style="74" bestFit="1" customWidth="1"/>
    <col min="5398" max="5399" width="17.5" style="74" bestFit="1" customWidth="1"/>
    <col min="5400" max="5400" width="16.6640625" style="74" bestFit="1" customWidth="1"/>
    <col min="5401" max="5403" width="10.83203125" style="74"/>
    <col min="5404" max="5404" width="12" style="74" bestFit="1" customWidth="1"/>
    <col min="5405" max="5407" width="10.83203125" style="74"/>
    <col min="5408" max="5408" width="12" style="74" bestFit="1" customWidth="1"/>
    <col min="5409" max="5412" width="10.83203125" style="74"/>
    <col min="5413" max="5413" width="12" style="74" bestFit="1" customWidth="1"/>
    <col min="5414" max="5415" width="17.5" style="74" bestFit="1" customWidth="1"/>
    <col min="5416" max="5416" width="16.6640625" style="74" bestFit="1" customWidth="1"/>
    <col min="5417" max="5419" width="10.83203125" style="74"/>
    <col min="5420" max="5420" width="12" style="74" bestFit="1" customWidth="1"/>
    <col min="5421" max="5423" width="10.83203125" style="74"/>
    <col min="5424" max="5424" width="12" style="74" bestFit="1" customWidth="1"/>
    <col min="5425" max="5428" width="10.83203125" style="74"/>
    <col min="5429" max="5429" width="12" style="74" bestFit="1" customWidth="1"/>
    <col min="5430" max="5431" width="17.5" style="74" bestFit="1" customWidth="1"/>
    <col min="5432" max="5432" width="16.6640625" style="74" bestFit="1" customWidth="1"/>
    <col min="5433" max="5435" width="10.83203125" style="74"/>
    <col min="5436" max="5436" width="12" style="74" bestFit="1" customWidth="1"/>
    <col min="5437" max="5439" width="10.83203125" style="74"/>
    <col min="5440" max="5440" width="12" style="74" bestFit="1" customWidth="1"/>
    <col min="5441" max="5444" width="10.83203125" style="74"/>
    <col min="5445" max="5445" width="12" style="74" bestFit="1" customWidth="1"/>
    <col min="5446" max="5447" width="17.5" style="74" bestFit="1" customWidth="1"/>
    <col min="5448" max="5448" width="16.6640625" style="74" bestFit="1" customWidth="1"/>
    <col min="5449" max="5451" width="10.83203125" style="74"/>
    <col min="5452" max="5452" width="12" style="74" bestFit="1" customWidth="1"/>
    <col min="5453" max="5455" width="10.83203125" style="74"/>
    <col min="5456" max="5456" width="12" style="74" bestFit="1" customWidth="1"/>
    <col min="5457" max="5460" width="10.83203125" style="74"/>
    <col min="5461" max="5461" width="12" style="74" bestFit="1" customWidth="1"/>
    <col min="5462" max="5463" width="17.5" style="74" bestFit="1" customWidth="1"/>
    <col min="5464" max="5464" width="16.6640625" style="74" bestFit="1" customWidth="1"/>
    <col min="5465" max="5467" width="10.83203125" style="74"/>
    <col min="5468" max="5468" width="12" style="74" bestFit="1" customWidth="1"/>
    <col min="5469" max="5471" width="10.83203125" style="74"/>
    <col min="5472" max="5472" width="12" style="74" bestFit="1" customWidth="1"/>
    <col min="5473" max="5476" width="10.83203125" style="74"/>
    <col min="5477" max="5477" width="12" style="74" bestFit="1" customWidth="1"/>
    <col min="5478" max="5479" width="17.5" style="74" bestFit="1" customWidth="1"/>
    <col min="5480" max="5480" width="16.6640625" style="74" bestFit="1" customWidth="1"/>
    <col min="5481" max="5483" width="10.83203125" style="74"/>
    <col min="5484" max="5484" width="12" style="74" bestFit="1" customWidth="1"/>
    <col min="5485" max="5487" width="10.83203125" style="74"/>
    <col min="5488" max="5488" width="12" style="74" bestFit="1" customWidth="1"/>
    <col min="5489" max="5492" width="10.83203125" style="74"/>
    <col min="5493" max="5493" width="12" style="74" bestFit="1" customWidth="1"/>
    <col min="5494" max="5495" width="17.5" style="74" bestFit="1" customWidth="1"/>
    <col min="5496" max="5496" width="16.6640625" style="74" bestFit="1" customWidth="1"/>
    <col min="5497" max="5499" width="10.83203125" style="74"/>
    <col min="5500" max="5500" width="12" style="74" bestFit="1" customWidth="1"/>
    <col min="5501" max="5503" width="10.83203125" style="74"/>
    <col min="5504" max="5504" width="12" style="74" bestFit="1" customWidth="1"/>
    <col min="5505" max="5508" width="10.83203125" style="74"/>
    <col min="5509" max="5509" width="12" style="74" bestFit="1" customWidth="1"/>
    <col min="5510" max="5511" width="17.5" style="74" bestFit="1" customWidth="1"/>
    <col min="5512" max="5512" width="16.6640625" style="74" bestFit="1" customWidth="1"/>
    <col min="5513" max="5515" width="10.83203125" style="74"/>
    <col min="5516" max="5516" width="12" style="74" bestFit="1" customWidth="1"/>
    <col min="5517" max="5519" width="10.83203125" style="74"/>
    <col min="5520" max="5520" width="12" style="74" bestFit="1" customWidth="1"/>
    <col min="5521" max="5524" width="10.83203125" style="74"/>
    <col min="5525" max="5525" width="12" style="74" bestFit="1" customWidth="1"/>
    <col min="5526" max="5527" width="17.5" style="74" bestFit="1" customWidth="1"/>
    <col min="5528" max="5528" width="16.6640625" style="74" bestFit="1" customWidth="1"/>
    <col min="5529" max="5531" width="10.83203125" style="74"/>
    <col min="5532" max="5532" width="12" style="74" bestFit="1" customWidth="1"/>
    <col min="5533" max="5535" width="10.83203125" style="74"/>
    <col min="5536" max="5536" width="12" style="74" bestFit="1" customWidth="1"/>
    <col min="5537" max="5540" width="10.83203125" style="74"/>
    <col min="5541" max="5541" width="12" style="74" bestFit="1" customWidth="1"/>
    <col min="5542" max="5543" width="17.5" style="74" bestFit="1" customWidth="1"/>
    <col min="5544" max="5544" width="16.6640625" style="74" bestFit="1" customWidth="1"/>
    <col min="5545" max="5547" width="10.83203125" style="74"/>
    <col min="5548" max="5548" width="12" style="74" bestFit="1" customWidth="1"/>
    <col min="5549" max="5551" width="10.83203125" style="74"/>
    <col min="5552" max="5552" width="12" style="74" bestFit="1" customWidth="1"/>
    <col min="5553" max="5556" width="10.83203125" style="74"/>
    <col min="5557" max="5557" width="12" style="74" bestFit="1" customWidth="1"/>
    <col min="5558" max="5559" width="17.5" style="74" bestFit="1" customWidth="1"/>
    <col min="5560" max="5560" width="16.6640625" style="74" bestFit="1" customWidth="1"/>
    <col min="5561" max="5563" width="10.83203125" style="74"/>
    <col min="5564" max="5564" width="12" style="74" bestFit="1" customWidth="1"/>
    <col min="5565" max="5567" width="10.83203125" style="74"/>
    <col min="5568" max="5568" width="12" style="74" bestFit="1" customWidth="1"/>
    <col min="5569" max="5572" width="10.83203125" style="74"/>
    <col min="5573" max="5573" width="12" style="74" bestFit="1" customWidth="1"/>
    <col min="5574" max="5575" width="17.5" style="74" bestFit="1" customWidth="1"/>
    <col min="5576" max="5576" width="16.6640625" style="74" bestFit="1" customWidth="1"/>
    <col min="5577" max="5579" width="10.83203125" style="74"/>
    <col min="5580" max="5580" width="12" style="74" bestFit="1" customWidth="1"/>
    <col min="5581" max="5583" width="10.83203125" style="74"/>
    <col min="5584" max="5584" width="12" style="74" bestFit="1" customWidth="1"/>
    <col min="5585" max="5588" width="10.83203125" style="74"/>
    <col min="5589" max="5589" width="12" style="74" bestFit="1" customWidth="1"/>
    <col min="5590" max="5591" width="17.5" style="74" bestFit="1" customWidth="1"/>
    <col min="5592" max="5592" width="16.6640625" style="74" bestFit="1" customWidth="1"/>
    <col min="5593" max="5595" width="10.83203125" style="74"/>
    <col min="5596" max="5596" width="12" style="74" bestFit="1" customWidth="1"/>
    <col min="5597" max="5599" width="10.83203125" style="74"/>
    <col min="5600" max="5600" width="12" style="74" bestFit="1" customWidth="1"/>
    <col min="5601" max="5604" width="10.83203125" style="74"/>
    <col min="5605" max="5605" width="12" style="74" bestFit="1" customWidth="1"/>
    <col min="5606" max="5607" width="17.5" style="74" bestFit="1" customWidth="1"/>
    <col min="5608" max="5608" width="16.6640625" style="74" bestFit="1" customWidth="1"/>
    <col min="5609" max="5611" width="10.83203125" style="74"/>
    <col min="5612" max="5612" width="12" style="74" bestFit="1" customWidth="1"/>
    <col min="5613" max="5615" width="10.83203125" style="74"/>
    <col min="5616" max="5616" width="12" style="74" bestFit="1" customWidth="1"/>
    <col min="5617" max="5620" width="10.83203125" style="74"/>
    <col min="5621" max="5621" width="12" style="74" bestFit="1" customWidth="1"/>
    <col min="5622" max="5623" width="17.5" style="74" bestFit="1" customWidth="1"/>
    <col min="5624" max="5624" width="16.6640625" style="74" bestFit="1" customWidth="1"/>
    <col min="5625" max="5627" width="10.83203125" style="74"/>
    <col min="5628" max="5628" width="12" style="74" bestFit="1" customWidth="1"/>
    <col min="5629" max="5631" width="10.83203125" style="74"/>
    <col min="5632" max="5632" width="12" style="74" bestFit="1" customWidth="1"/>
    <col min="5633" max="5636" width="10.83203125" style="74"/>
    <col min="5637" max="5637" width="12" style="74" bestFit="1" customWidth="1"/>
    <col min="5638" max="5639" width="17.5" style="74" bestFit="1" customWidth="1"/>
    <col min="5640" max="5640" width="16.6640625" style="74" bestFit="1" customWidth="1"/>
    <col min="5641" max="5643" width="10.83203125" style="74"/>
    <col min="5644" max="5644" width="12" style="74" bestFit="1" customWidth="1"/>
    <col min="5645" max="5647" width="10.83203125" style="74"/>
    <col min="5648" max="5648" width="12" style="74" bestFit="1" customWidth="1"/>
    <col min="5649" max="5652" width="10.83203125" style="74"/>
    <col min="5653" max="5653" width="12" style="74" bestFit="1" customWidth="1"/>
    <col min="5654" max="5655" width="17.5" style="74" bestFit="1" customWidth="1"/>
    <col min="5656" max="5656" width="16.6640625" style="74" bestFit="1" customWidth="1"/>
    <col min="5657" max="5659" width="10.83203125" style="74"/>
    <col min="5660" max="5660" width="12" style="74" bestFit="1" customWidth="1"/>
    <col min="5661" max="5663" width="10.83203125" style="74"/>
    <col min="5664" max="5664" width="12" style="74" bestFit="1" customWidth="1"/>
    <col min="5665" max="5668" width="10.83203125" style="74"/>
    <col min="5669" max="5669" width="12" style="74" bestFit="1" customWidth="1"/>
    <col min="5670" max="5671" width="17.5" style="74" bestFit="1" customWidth="1"/>
    <col min="5672" max="5672" width="16.6640625" style="74" bestFit="1" customWidth="1"/>
    <col min="5673" max="5675" width="10.83203125" style="74"/>
    <col min="5676" max="5676" width="12" style="74" bestFit="1" customWidth="1"/>
    <col min="5677" max="5679" width="10.83203125" style="74"/>
    <col min="5680" max="5680" width="12" style="74" bestFit="1" customWidth="1"/>
    <col min="5681" max="5684" width="10.83203125" style="74"/>
    <col min="5685" max="5685" width="12" style="74" bestFit="1" customWidth="1"/>
    <col min="5686" max="5687" width="17.5" style="74" bestFit="1" customWidth="1"/>
    <col min="5688" max="5688" width="16.6640625" style="74" bestFit="1" customWidth="1"/>
    <col min="5689" max="5691" width="10.83203125" style="74"/>
    <col min="5692" max="5692" width="12" style="74" bestFit="1" customWidth="1"/>
    <col min="5693" max="5695" width="10.83203125" style="74"/>
    <col min="5696" max="5696" width="12" style="74" bestFit="1" customWidth="1"/>
    <col min="5697" max="5700" width="10.83203125" style="74"/>
    <col min="5701" max="5701" width="12" style="74" bestFit="1" customWidth="1"/>
    <col min="5702" max="5703" width="17.5" style="74" bestFit="1" customWidth="1"/>
    <col min="5704" max="5704" width="16.6640625" style="74" bestFit="1" customWidth="1"/>
    <col min="5705" max="5707" width="10.83203125" style="74"/>
    <col min="5708" max="5708" width="12" style="74" bestFit="1" customWidth="1"/>
    <col min="5709" max="5711" width="10.83203125" style="74"/>
    <col min="5712" max="5712" width="12" style="74" bestFit="1" customWidth="1"/>
    <col min="5713" max="5716" width="10.83203125" style="74"/>
    <col min="5717" max="5717" width="12" style="74" bestFit="1" customWidth="1"/>
    <col min="5718" max="5719" width="17.5" style="74" bestFit="1" customWidth="1"/>
    <col min="5720" max="5720" width="16.6640625" style="74" bestFit="1" customWidth="1"/>
    <col min="5721" max="5723" width="10.83203125" style="74"/>
    <col min="5724" max="5724" width="12" style="74" bestFit="1" customWidth="1"/>
    <col min="5725" max="5727" width="10.83203125" style="74"/>
    <col min="5728" max="5728" width="12" style="74" bestFit="1" customWidth="1"/>
    <col min="5729" max="5732" width="10.83203125" style="74"/>
    <col min="5733" max="5733" width="12" style="74" bestFit="1" customWidth="1"/>
    <col min="5734" max="5735" width="17.5" style="74" bestFit="1" customWidth="1"/>
    <col min="5736" max="5736" width="16.6640625" style="74" bestFit="1" customWidth="1"/>
    <col min="5737" max="5739" width="10.83203125" style="74"/>
    <col min="5740" max="5740" width="12" style="74" bestFit="1" customWidth="1"/>
    <col min="5741" max="5743" width="10.83203125" style="74"/>
    <col min="5744" max="5744" width="12" style="74" bestFit="1" customWidth="1"/>
    <col min="5745" max="5748" width="10.83203125" style="74"/>
    <col min="5749" max="5749" width="12" style="74" bestFit="1" customWidth="1"/>
    <col min="5750" max="5751" width="17.5" style="74" bestFit="1" customWidth="1"/>
    <col min="5752" max="5752" width="16.6640625" style="74" bestFit="1" customWidth="1"/>
    <col min="5753" max="5755" width="10.83203125" style="74"/>
    <col min="5756" max="5756" width="12" style="74" bestFit="1" customWidth="1"/>
    <col min="5757" max="5759" width="10.83203125" style="74"/>
    <col min="5760" max="5760" width="12" style="74" bestFit="1" customWidth="1"/>
    <col min="5761" max="5764" width="10.83203125" style="74"/>
    <col min="5765" max="5765" width="12" style="74" bestFit="1" customWidth="1"/>
    <col min="5766" max="5767" width="17.5" style="74" bestFit="1" customWidth="1"/>
    <col min="5768" max="5768" width="16.6640625" style="74" bestFit="1" customWidth="1"/>
    <col min="5769" max="5771" width="10.83203125" style="74"/>
    <col min="5772" max="5772" width="12" style="74" bestFit="1" customWidth="1"/>
    <col min="5773" max="5775" width="10.83203125" style="74"/>
    <col min="5776" max="5776" width="12" style="74" bestFit="1" customWidth="1"/>
    <col min="5777" max="5780" width="10.83203125" style="74"/>
    <col min="5781" max="5781" width="12" style="74" bestFit="1" customWidth="1"/>
    <col min="5782" max="5783" width="17.5" style="74" bestFit="1" customWidth="1"/>
    <col min="5784" max="5784" width="16.6640625" style="74" bestFit="1" customWidth="1"/>
    <col min="5785" max="5787" width="10.83203125" style="74"/>
    <col min="5788" max="5788" width="12" style="74" bestFit="1" customWidth="1"/>
    <col min="5789" max="5791" width="10.83203125" style="74"/>
    <col min="5792" max="5792" width="12" style="74" bestFit="1" customWidth="1"/>
    <col min="5793" max="5796" width="10.83203125" style="74"/>
    <col min="5797" max="5797" width="12" style="74" bestFit="1" customWidth="1"/>
    <col min="5798" max="5799" width="17.5" style="74" bestFit="1" customWidth="1"/>
    <col min="5800" max="5800" width="16.6640625" style="74" bestFit="1" customWidth="1"/>
    <col min="5801" max="5803" width="10.83203125" style="74"/>
    <col min="5804" max="5804" width="12" style="74" bestFit="1" customWidth="1"/>
    <col min="5805" max="5807" width="10.83203125" style="74"/>
    <col min="5808" max="5808" width="12" style="74" bestFit="1" customWidth="1"/>
    <col min="5809" max="5812" width="10.83203125" style="74"/>
    <col min="5813" max="5813" width="12" style="74" bestFit="1" customWidth="1"/>
    <col min="5814" max="5815" width="17.5" style="74" bestFit="1" customWidth="1"/>
    <col min="5816" max="5816" width="16.6640625" style="74" bestFit="1" customWidth="1"/>
    <col min="5817" max="5819" width="10.83203125" style="74"/>
    <col min="5820" max="5820" width="12" style="74" bestFit="1" customWidth="1"/>
    <col min="5821" max="5823" width="10.83203125" style="74"/>
    <col min="5824" max="5824" width="12" style="74" bestFit="1" customWidth="1"/>
    <col min="5825" max="5828" width="10.83203125" style="74"/>
    <col min="5829" max="5829" width="12" style="74" bestFit="1" customWidth="1"/>
    <col min="5830" max="5831" width="17.5" style="74" bestFit="1" customWidth="1"/>
    <col min="5832" max="5832" width="16.6640625" style="74" bestFit="1" customWidth="1"/>
    <col min="5833" max="5835" width="10.83203125" style="74"/>
    <col min="5836" max="5836" width="12" style="74" bestFit="1" customWidth="1"/>
    <col min="5837" max="5839" width="10.83203125" style="74"/>
    <col min="5840" max="5840" width="12" style="74" bestFit="1" customWidth="1"/>
    <col min="5841" max="5844" width="10.83203125" style="74"/>
    <col min="5845" max="5845" width="12" style="74" bestFit="1" customWidth="1"/>
    <col min="5846" max="5847" width="17.5" style="74" bestFit="1" customWidth="1"/>
    <col min="5848" max="5848" width="16.6640625" style="74" bestFit="1" customWidth="1"/>
    <col min="5849" max="5851" width="10.83203125" style="74"/>
    <col min="5852" max="5852" width="12" style="74" bestFit="1" customWidth="1"/>
    <col min="5853" max="5855" width="10.83203125" style="74"/>
    <col min="5856" max="5856" width="12" style="74" bestFit="1" customWidth="1"/>
    <col min="5857" max="5860" width="10.83203125" style="74"/>
    <col min="5861" max="5861" width="12" style="74" bestFit="1" customWidth="1"/>
    <col min="5862" max="5863" width="17.5" style="74" bestFit="1" customWidth="1"/>
    <col min="5864" max="5864" width="16.6640625" style="74" bestFit="1" customWidth="1"/>
    <col min="5865" max="5867" width="10.83203125" style="74"/>
    <col min="5868" max="5868" width="12" style="74" bestFit="1" customWidth="1"/>
    <col min="5869" max="5871" width="10.83203125" style="74"/>
    <col min="5872" max="5872" width="12" style="74" bestFit="1" customWidth="1"/>
    <col min="5873" max="5876" width="10.83203125" style="74"/>
    <col min="5877" max="5877" width="12" style="74" bestFit="1" customWidth="1"/>
    <col min="5878" max="5879" width="17.5" style="74" bestFit="1" customWidth="1"/>
    <col min="5880" max="5880" width="16.6640625" style="74" bestFit="1" customWidth="1"/>
    <col min="5881" max="5883" width="10.83203125" style="74"/>
    <col min="5884" max="5884" width="12" style="74" bestFit="1" customWidth="1"/>
    <col min="5885" max="5887" width="10.83203125" style="74"/>
    <col min="5888" max="5888" width="12" style="74" bestFit="1" customWidth="1"/>
    <col min="5889" max="5892" width="10.83203125" style="74"/>
    <col min="5893" max="5893" width="12" style="74" bestFit="1" customWidth="1"/>
    <col min="5894" max="5895" width="17.5" style="74" bestFit="1" customWidth="1"/>
    <col min="5896" max="5896" width="16.6640625" style="74" bestFit="1" customWidth="1"/>
    <col min="5897" max="5899" width="10.83203125" style="74"/>
    <col min="5900" max="5900" width="12" style="74" bestFit="1" customWidth="1"/>
    <col min="5901" max="5903" width="10.83203125" style="74"/>
    <col min="5904" max="5904" width="12" style="74" bestFit="1" customWidth="1"/>
    <col min="5905" max="5908" width="10.83203125" style="74"/>
    <col min="5909" max="5909" width="12" style="74" bestFit="1" customWidth="1"/>
    <col min="5910" max="5911" width="17.5" style="74" bestFit="1" customWidth="1"/>
    <col min="5912" max="5912" width="16.6640625" style="74" bestFit="1" customWidth="1"/>
    <col min="5913" max="5915" width="10.83203125" style="74"/>
    <col min="5916" max="5916" width="12" style="74" bestFit="1" customWidth="1"/>
    <col min="5917" max="5919" width="10.83203125" style="74"/>
    <col min="5920" max="5920" width="12" style="74" bestFit="1" customWidth="1"/>
    <col min="5921" max="5924" width="10.83203125" style="74"/>
    <col min="5925" max="5925" width="12" style="74" bestFit="1" customWidth="1"/>
    <col min="5926" max="5927" width="17.5" style="74" bestFit="1" customWidth="1"/>
    <col min="5928" max="5928" width="16.6640625" style="74" bestFit="1" customWidth="1"/>
    <col min="5929" max="5931" width="10.83203125" style="74"/>
    <col min="5932" max="5932" width="12" style="74" bestFit="1" customWidth="1"/>
    <col min="5933" max="5935" width="10.83203125" style="74"/>
    <col min="5936" max="5936" width="12" style="74" bestFit="1" customWidth="1"/>
    <col min="5937" max="5940" width="10.83203125" style="74"/>
    <col min="5941" max="5941" width="12" style="74" bestFit="1" customWidth="1"/>
    <col min="5942" max="5943" width="17.5" style="74" bestFit="1" customWidth="1"/>
    <col min="5944" max="5944" width="16.6640625" style="74" bestFit="1" customWidth="1"/>
    <col min="5945" max="5947" width="10.83203125" style="74"/>
    <col min="5948" max="5948" width="12" style="74" bestFit="1" customWidth="1"/>
    <col min="5949" max="5951" width="10.83203125" style="74"/>
    <col min="5952" max="5952" width="12" style="74" bestFit="1" customWidth="1"/>
    <col min="5953" max="5956" width="10.83203125" style="74"/>
    <col min="5957" max="5957" width="12" style="74" bestFit="1" customWidth="1"/>
    <col min="5958" max="5959" width="17.5" style="74" bestFit="1" customWidth="1"/>
    <col min="5960" max="5960" width="16.6640625" style="74" bestFit="1" customWidth="1"/>
    <col min="5961" max="5963" width="10.83203125" style="74"/>
    <col min="5964" max="5964" width="12" style="74" bestFit="1" customWidth="1"/>
    <col min="5965" max="5967" width="10.83203125" style="74"/>
    <col min="5968" max="5968" width="12" style="74" bestFit="1" customWidth="1"/>
    <col min="5969" max="5972" width="10.83203125" style="74"/>
    <col min="5973" max="5973" width="12" style="74" bestFit="1" customWidth="1"/>
    <col min="5974" max="5975" width="17.5" style="74" bestFit="1" customWidth="1"/>
    <col min="5976" max="5976" width="16.6640625" style="74" bestFit="1" customWidth="1"/>
    <col min="5977" max="5979" width="10.83203125" style="74"/>
    <col min="5980" max="5980" width="12" style="74" bestFit="1" customWidth="1"/>
    <col min="5981" max="5983" width="10.83203125" style="74"/>
    <col min="5984" max="5984" width="12" style="74" bestFit="1" customWidth="1"/>
    <col min="5985" max="5988" width="10.83203125" style="74"/>
    <col min="5989" max="5989" width="12" style="74" bestFit="1" customWidth="1"/>
    <col min="5990" max="5991" width="17.5" style="74" bestFit="1" customWidth="1"/>
    <col min="5992" max="5992" width="16.6640625" style="74" bestFit="1" customWidth="1"/>
    <col min="5993" max="5995" width="10.83203125" style="74"/>
    <col min="5996" max="5996" width="12" style="74" bestFit="1" customWidth="1"/>
    <col min="5997" max="5999" width="10.83203125" style="74"/>
    <col min="6000" max="6000" width="12" style="74" bestFit="1" customWidth="1"/>
    <col min="6001" max="6004" width="10.83203125" style="74"/>
    <col min="6005" max="6005" width="12" style="74" bestFit="1" customWidth="1"/>
    <col min="6006" max="6007" width="17.5" style="74" bestFit="1" customWidth="1"/>
    <col min="6008" max="6008" width="16.6640625" style="74" bestFit="1" customWidth="1"/>
    <col min="6009" max="6011" width="10.83203125" style="74"/>
    <col min="6012" max="6012" width="12" style="74" bestFit="1" customWidth="1"/>
    <col min="6013" max="6015" width="10.83203125" style="74"/>
    <col min="6016" max="6016" width="12" style="74" bestFit="1" customWidth="1"/>
    <col min="6017" max="6020" width="10.83203125" style="74"/>
    <col min="6021" max="6021" width="12" style="74" bestFit="1" customWidth="1"/>
    <col min="6022" max="6023" width="17.5" style="74" bestFit="1" customWidth="1"/>
    <col min="6024" max="6024" width="16.6640625" style="74" bestFit="1" customWidth="1"/>
    <col min="6025" max="6027" width="10.83203125" style="74"/>
    <col min="6028" max="6028" width="12" style="74" bestFit="1" customWidth="1"/>
    <col min="6029" max="6031" width="10.83203125" style="74"/>
    <col min="6032" max="6032" width="12" style="74" bestFit="1" customWidth="1"/>
    <col min="6033" max="6036" width="10.83203125" style="74"/>
    <col min="6037" max="6037" width="12" style="74" bestFit="1" customWidth="1"/>
    <col min="6038" max="6039" width="17.5" style="74" bestFit="1" customWidth="1"/>
    <col min="6040" max="6040" width="16.6640625" style="74" bestFit="1" customWidth="1"/>
    <col min="6041" max="6043" width="10.83203125" style="74"/>
    <col min="6044" max="6044" width="12" style="74" bestFit="1" customWidth="1"/>
    <col min="6045" max="6047" width="10.83203125" style="74"/>
    <col min="6048" max="6048" width="12" style="74" bestFit="1" customWidth="1"/>
    <col min="6049" max="6052" width="10.83203125" style="74"/>
    <col min="6053" max="6053" width="12" style="74" bestFit="1" customWidth="1"/>
    <col min="6054" max="6055" width="17.5" style="74" bestFit="1" customWidth="1"/>
    <col min="6056" max="6056" width="16.6640625" style="74" bestFit="1" customWidth="1"/>
    <col min="6057" max="6059" width="10.83203125" style="74"/>
    <col min="6060" max="6060" width="12" style="74" bestFit="1" customWidth="1"/>
    <col min="6061" max="6063" width="10.83203125" style="74"/>
    <col min="6064" max="6064" width="12" style="74" bestFit="1" customWidth="1"/>
    <col min="6065" max="6068" width="10.83203125" style="74"/>
    <col min="6069" max="6069" width="12" style="74" bestFit="1" customWidth="1"/>
    <col min="6070" max="6071" width="17.5" style="74" bestFit="1" customWidth="1"/>
    <col min="6072" max="6072" width="16.6640625" style="74" bestFit="1" customWidth="1"/>
    <col min="6073" max="6075" width="10.83203125" style="74"/>
    <col min="6076" max="6076" width="12" style="74" bestFit="1" customWidth="1"/>
    <col min="6077" max="6079" width="10.83203125" style="74"/>
    <col min="6080" max="6080" width="12" style="74" bestFit="1" customWidth="1"/>
    <col min="6081" max="6084" width="10.83203125" style="74"/>
    <col min="6085" max="6085" width="12" style="74" bestFit="1" customWidth="1"/>
    <col min="6086" max="6087" width="17.5" style="74" bestFit="1" customWidth="1"/>
    <col min="6088" max="6088" width="16.6640625" style="74" bestFit="1" customWidth="1"/>
    <col min="6089" max="6091" width="10.83203125" style="74"/>
    <col min="6092" max="6092" width="12" style="74" bestFit="1" customWidth="1"/>
    <col min="6093" max="6095" width="10.83203125" style="74"/>
    <col min="6096" max="6096" width="12" style="74" bestFit="1" customWidth="1"/>
    <col min="6097" max="6100" width="10.83203125" style="74"/>
    <col min="6101" max="6101" width="12" style="74" bestFit="1" customWidth="1"/>
    <col min="6102" max="6103" width="17.5" style="74" bestFit="1" customWidth="1"/>
    <col min="6104" max="6104" width="16.6640625" style="74" bestFit="1" customWidth="1"/>
    <col min="6105" max="6107" width="10.83203125" style="74"/>
    <col min="6108" max="6108" width="12" style="74" bestFit="1" customWidth="1"/>
    <col min="6109" max="6111" width="10.83203125" style="74"/>
    <col min="6112" max="6112" width="12" style="74" bestFit="1" customWidth="1"/>
    <col min="6113" max="6116" width="10.83203125" style="74"/>
    <col min="6117" max="6117" width="12" style="74" bestFit="1" customWidth="1"/>
    <col min="6118" max="6119" width="17.5" style="74" bestFit="1" customWidth="1"/>
    <col min="6120" max="6120" width="16.6640625" style="74" bestFit="1" customWidth="1"/>
    <col min="6121" max="6123" width="10.83203125" style="74"/>
    <col min="6124" max="6124" width="12" style="74" bestFit="1" customWidth="1"/>
    <col min="6125" max="6127" width="10.83203125" style="74"/>
    <col min="6128" max="6128" width="12" style="74" bestFit="1" customWidth="1"/>
    <col min="6129" max="6132" width="10.83203125" style="74"/>
    <col min="6133" max="6133" width="12" style="74" bestFit="1" customWidth="1"/>
    <col min="6134" max="6135" width="17.5" style="74" bestFit="1" customWidth="1"/>
    <col min="6136" max="6136" width="16.6640625" style="74" bestFit="1" customWidth="1"/>
    <col min="6137" max="6139" width="10.83203125" style="74"/>
    <col min="6140" max="6140" width="12" style="74" bestFit="1" customWidth="1"/>
    <col min="6141" max="6143" width="10.83203125" style="74"/>
    <col min="6144" max="6144" width="12" style="74" bestFit="1" customWidth="1"/>
    <col min="6145" max="6148" width="10.83203125" style="74"/>
    <col min="6149" max="6149" width="12" style="74" bestFit="1" customWidth="1"/>
    <col min="6150" max="6151" width="17.5" style="74" bestFit="1" customWidth="1"/>
    <col min="6152" max="6152" width="16.6640625" style="74" bestFit="1" customWidth="1"/>
    <col min="6153" max="6155" width="10.83203125" style="74"/>
    <col min="6156" max="6156" width="12" style="74" bestFit="1" customWidth="1"/>
    <col min="6157" max="6159" width="10.83203125" style="74"/>
    <col min="6160" max="6160" width="12" style="74" bestFit="1" customWidth="1"/>
    <col min="6161" max="6164" width="10.83203125" style="74"/>
    <col min="6165" max="6165" width="12" style="74" bestFit="1" customWidth="1"/>
    <col min="6166" max="6167" width="17.5" style="74" bestFit="1" customWidth="1"/>
    <col min="6168" max="6168" width="16.6640625" style="74" bestFit="1" customWidth="1"/>
    <col min="6169" max="6171" width="10.83203125" style="74"/>
    <col min="6172" max="6172" width="12" style="74" bestFit="1" customWidth="1"/>
    <col min="6173" max="6175" width="10.83203125" style="74"/>
    <col min="6176" max="6176" width="12" style="74" bestFit="1" customWidth="1"/>
    <col min="6177" max="6180" width="10.83203125" style="74"/>
    <col min="6181" max="6181" width="12" style="74" bestFit="1" customWidth="1"/>
    <col min="6182" max="6183" width="17.5" style="74" bestFit="1" customWidth="1"/>
    <col min="6184" max="6184" width="16.6640625" style="74" bestFit="1" customWidth="1"/>
    <col min="6185" max="6187" width="10.83203125" style="74"/>
    <col min="6188" max="6188" width="12" style="74" bestFit="1" customWidth="1"/>
    <col min="6189" max="6191" width="10.83203125" style="74"/>
    <col min="6192" max="6192" width="12" style="74" bestFit="1" customWidth="1"/>
    <col min="6193" max="6196" width="10.83203125" style="74"/>
    <col min="6197" max="6197" width="12" style="74" bestFit="1" customWidth="1"/>
    <col min="6198" max="6199" width="17.5" style="74" bestFit="1" customWidth="1"/>
    <col min="6200" max="6200" width="16.6640625" style="74" bestFit="1" customWidth="1"/>
    <col min="6201" max="6203" width="10.83203125" style="74"/>
    <col min="6204" max="6204" width="12" style="74" bestFit="1" customWidth="1"/>
    <col min="6205" max="6207" width="10.83203125" style="74"/>
    <col min="6208" max="6208" width="12" style="74" bestFit="1" customWidth="1"/>
    <col min="6209" max="6212" width="10.83203125" style="74"/>
    <col min="6213" max="6213" width="12" style="74" bestFit="1" customWidth="1"/>
    <col min="6214" max="6215" width="17.5" style="74" bestFit="1" customWidth="1"/>
    <col min="6216" max="6216" width="16.6640625" style="74" bestFit="1" customWidth="1"/>
    <col min="6217" max="6219" width="10.83203125" style="74"/>
    <col min="6220" max="6220" width="12" style="74" bestFit="1" customWidth="1"/>
    <col min="6221" max="6223" width="10.83203125" style="74"/>
    <col min="6224" max="6224" width="12" style="74" bestFit="1" customWidth="1"/>
    <col min="6225" max="6228" width="10.83203125" style="74"/>
    <col min="6229" max="6229" width="12" style="74" bestFit="1" customWidth="1"/>
    <col min="6230" max="6231" width="17.5" style="74" bestFit="1" customWidth="1"/>
    <col min="6232" max="6232" width="16.6640625" style="74" bestFit="1" customWidth="1"/>
    <col min="6233" max="6235" width="10.83203125" style="74"/>
    <col min="6236" max="6236" width="12" style="74" bestFit="1" customWidth="1"/>
    <col min="6237" max="6239" width="10.83203125" style="74"/>
    <col min="6240" max="6240" width="12" style="74" bestFit="1" customWidth="1"/>
    <col min="6241" max="6244" width="10.83203125" style="74"/>
    <col min="6245" max="6245" width="12" style="74" bestFit="1" customWidth="1"/>
    <col min="6246" max="6247" width="17.5" style="74" bestFit="1" customWidth="1"/>
    <col min="6248" max="6248" width="16.6640625" style="74" bestFit="1" customWidth="1"/>
    <col min="6249" max="6251" width="10.83203125" style="74"/>
    <col min="6252" max="6252" width="12" style="74" bestFit="1" customWidth="1"/>
    <col min="6253" max="6255" width="10.83203125" style="74"/>
    <col min="6256" max="6256" width="12" style="74" bestFit="1" customWidth="1"/>
    <col min="6257" max="6260" width="10.83203125" style="74"/>
    <col min="6261" max="6261" width="12" style="74" bestFit="1" customWidth="1"/>
    <col min="6262" max="6263" width="17.5" style="74" bestFit="1" customWidth="1"/>
    <col min="6264" max="6264" width="16.6640625" style="74" bestFit="1" customWidth="1"/>
    <col min="6265" max="6267" width="10.83203125" style="74"/>
    <col min="6268" max="6268" width="12" style="74" bestFit="1" customWidth="1"/>
    <col min="6269" max="6271" width="10.83203125" style="74"/>
    <col min="6272" max="6272" width="12" style="74" bestFit="1" customWidth="1"/>
    <col min="6273" max="6276" width="10.83203125" style="74"/>
    <col min="6277" max="6277" width="12" style="74" bestFit="1" customWidth="1"/>
    <col min="6278" max="6279" width="17.5" style="74" bestFit="1" customWidth="1"/>
    <col min="6280" max="6280" width="16.6640625" style="74" bestFit="1" customWidth="1"/>
    <col min="6281" max="6283" width="10.83203125" style="74"/>
    <col min="6284" max="6284" width="12" style="74" bestFit="1" customWidth="1"/>
    <col min="6285" max="6287" width="10.83203125" style="74"/>
    <col min="6288" max="6288" width="12" style="74" bestFit="1" customWidth="1"/>
    <col min="6289" max="6292" width="10.83203125" style="74"/>
    <col min="6293" max="6293" width="12" style="74" bestFit="1" customWidth="1"/>
    <col min="6294" max="6295" width="17.5" style="74" bestFit="1" customWidth="1"/>
    <col min="6296" max="6296" width="16.6640625" style="74" bestFit="1" customWidth="1"/>
    <col min="6297" max="6299" width="10.83203125" style="74"/>
    <col min="6300" max="6300" width="12" style="74" bestFit="1" customWidth="1"/>
    <col min="6301" max="6303" width="10.83203125" style="74"/>
    <col min="6304" max="6304" width="12" style="74" bestFit="1" customWidth="1"/>
    <col min="6305" max="6308" width="10.83203125" style="74"/>
    <col min="6309" max="6309" width="12" style="74" bestFit="1" customWidth="1"/>
    <col min="6310" max="6311" width="17.5" style="74" bestFit="1" customWidth="1"/>
    <col min="6312" max="6312" width="16.6640625" style="74" bestFit="1" customWidth="1"/>
    <col min="6313" max="6315" width="10.83203125" style="74"/>
    <col min="6316" max="6316" width="12" style="74" bestFit="1" customWidth="1"/>
    <col min="6317" max="6319" width="10.83203125" style="74"/>
    <col min="6320" max="6320" width="12" style="74" bestFit="1" customWidth="1"/>
    <col min="6321" max="6324" width="10.83203125" style="74"/>
    <col min="6325" max="6325" width="12" style="74" bestFit="1" customWidth="1"/>
    <col min="6326" max="6327" width="17.5" style="74" bestFit="1" customWidth="1"/>
    <col min="6328" max="6328" width="16.6640625" style="74" bestFit="1" customWidth="1"/>
    <col min="6329" max="6331" width="10.83203125" style="74"/>
    <col min="6332" max="6332" width="12" style="74" bestFit="1" customWidth="1"/>
    <col min="6333" max="6335" width="10.83203125" style="74"/>
    <col min="6336" max="6336" width="12" style="74" bestFit="1" customWidth="1"/>
    <col min="6337" max="6340" width="10.83203125" style="74"/>
    <col min="6341" max="6341" width="12" style="74" bestFit="1" customWidth="1"/>
    <col min="6342" max="6343" width="17.5" style="74" bestFit="1" customWidth="1"/>
    <col min="6344" max="6344" width="16.6640625" style="74" bestFit="1" customWidth="1"/>
    <col min="6345" max="6347" width="10.83203125" style="74"/>
    <col min="6348" max="6348" width="12" style="74" bestFit="1" customWidth="1"/>
    <col min="6349" max="6351" width="10.83203125" style="74"/>
    <col min="6352" max="6352" width="12" style="74" bestFit="1" customWidth="1"/>
    <col min="6353" max="6356" width="10.83203125" style="74"/>
    <col min="6357" max="6357" width="12" style="74" bestFit="1" customWidth="1"/>
    <col min="6358" max="6359" width="17.5" style="74" bestFit="1" customWidth="1"/>
    <col min="6360" max="6360" width="16.6640625" style="74" bestFit="1" customWidth="1"/>
    <col min="6361" max="6363" width="10.83203125" style="74"/>
    <col min="6364" max="6364" width="12" style="74" bestFit="1" customWidth="1"/>
    <col min="6365" max="6367" width="10.83203125" style="74"/>
    <col min="6368" max="6368" width="12" style="74" bestFit="1" customWidth="1"/>
    <col min="6369" max="6372" width="10.83203125" style="74"/>
    <col min="6373" max="6373" width="12" style="74" bestFit="1" customWidth="1"/>
    <col min="6374" max="6375" width="17.5" style="74" bestFit="1" customWidth="1"/>
    <col min="6376" max="6376" width="16.6640625" style="74" bestFit="1" customWidth="1"/>
    <col min="6377" max="6379" width="10.83203125" style="74"/>
    <col min="6380" max="6380" width="12" style="74" bestFit="1" customWidth="1"/>
    <col min="6381" max="6383" width="10.83203125" style="74"/>
    <col min="6384" max="6384" width="12" style="74" bestFit="1" customWidth="1"/>
    <col min="6385" max="6388" width="10.83203125" style="74"/>
    <col min="6389" max="6389" width="12" style="74" bestFit="1" customWidth="1"/>
    <col min="6390" max="6391" width="17.5" style="74" bestFit="1" customWidth="1"/>
    <col min="6392" max="6392" width="16.6640625" style="74" bestFit="1" customWidth="1"/>
    <col min="6393" max="6395" width="10.83203125" style="74"/>
    <col min="6396" max="6396" width="12" style="74" bestFit="1" customWidth="1"/>
    <col min="6397" max="6399" width="10.83203125" style="74"/>
    <col min="6400" max="6400" width="12" style="74" bestFit="1" customWidth="1"/>
    <col min="6401" max="6404" width="10.83203125" style="74"/>
    <col min="6405" max="6405" width="12" style="74" bestFit="1" customWidth="1"/>
    <col min="6406" max="6407" width="17.5" style="74" bestFit="1" customWidth="1"/>
    <col min="6408" max="6408" width="16.6640625" style="74" bestFit="1" customWidth="1"/>
    <col min="6409" max="6411" width="10.83203125" style="74"/>
    <col min="6412" max="6412" width="12" style="74" bestFit="1" customWidth="1"/>
    <col min="6413" max="6415" width="10.83203125" style="74"/>
    <col min="6416" max="6416" width="12" style="74" bestFit="1" customWidth="1"/>
    <col min="6417" max="6420" width="10.83203125" style="74"/>
    <col min="6421" max="6421" width="12" style="74" bestFit="1" customWidth="1"/>
    <col min="6422" max="6423" width="17.5" style="74" bestFit="1" customWidth="1"/>
    <col min="6424" max="6424" width="16.6640625" style="74" bestFit="1" customWidth="1"/>
    <col min="6425" max="6427" width="10.83203125" style="74"/>
    <col min="6428" max="6428" width="12" style="74" bestFit="1" customWidth="1"/>
    <col min="6429" max="6431" width="10.83203125" style="74"/>
    <col min="6432" max="6432" width="12" style="74" bestFit="1" customWidth="1"/>
    <col min="6433" max="6436" width="10.83203125" style="74"/>
    <col min="6437" max="6437" width="12" style="74" bestFit="1" customWidth="1"/>
    <col min="6438" max="6439" width="17.5" style="74" bestFit="1" customWidth="1"/>
    <col min="6440" max="6440" width="16.6640625" style="74" bestFit="1" customWidth="1"/>
    <col min="6441" max="6443" width="10.83203125" style="74"/>
    <col min="6444" max="6444" width="12" style="74" bestFit="1" customWidth="1"/>
    <col min="6445" max="6447" width="10.83203125" style="74"/>
    <col min="6448" max="6448" width="12" style="74" bestFit="1" customWidth="1"/>
    <col min="6449" max="6452" width="10.83203125" style="74"/>
    <col min="6453" max="6453" width="12" style="74" bestFit="1" customWidth="1"/>
    <col min="6454" max="6455" width="17.5" style="74" bestFit="1" customWidth="1"/>
    <col min="6456" max="6456" width="16.6640625" style="74" bestFit="1" customWidth="1"/>
    <col min="6457" max="6459" width="10.83203125" style="74"/>
    <col min="6460" max="6460" width="12" style="74" bestFit="1" customWidth="1"/>
    <col min="6461" max="6463" width="10.83203125" style="74"/>
    <col min="6464" max="6464" width="12" style="74" bestFit="1" customWidth="1"/>
    <col min="6465" max="6468" width="10.83203125" style="74"/>
    <col min="6469" max="6469" width="12" style="74" bestFit="1" customWidth="1"/>
    <col min="6470" max="6471" width="17.5" style="74" bestFit="1" customWidth="1"/>
    <col min="6472" max="6472" width="16.6640625" style="74" bestFit="1" customWidth="1"/>
    <col min="6473" max="6475" width="10.83203125" style="74"/>
    <col min="6476" max="6476" width="12" style="74" bestFit="1" customWidth="1"/>
    <col min="6477" max="6479" width="10.83203125" style="74"/>
    <col min="6480" max="6480" width="12" style="74" bestFit="1" customWidth="1"/>
    <col min="6481" max="6484" width="10.83203125" style="74"/>
    <col min="6485" max="6485" width="12" style="74" bestFit="1" customWidth="1"/>
    <col min="6486" max="6487" width="17.5" style="74" bestFit="1" customWidth="1"/>
    <col min="6488" max="6488" width="16.6640625" style="74" bestFit="1" customWidth="1"/>
    <col min="6489" max="6491" width="10.83203125" style="74"/>
    <col min="6492" max="6492" width="12" style="74" bestFit="1" customWidth="1"/>
    <col min="6493" max="6495" width="10.83203125" style="74"/>
    <col min="6496" max="6496" width="12" style="74" bestFit="1" customWidth="1"/>
    <col min="6497" max="6500" width="10.83203125" style="74"/>
    <col min="6501" max="6501" width="12" style="74" bestFit="1" customWidth="1"/>
    <col min="6502" max="6503" width="17.5" style="74" bestFit="1" customWidth="1"/>
    <col min="6504" max="6504" width="16.6640625" style="74" bestFit="1" customWidth="1"/>
    <col min="6505" max="6507" width="10.83203125" style="74"/>
    <col min="6508" max="6508" width="12" style="74" bestFit="1" customWidth="1"/>
    <col min="6509" max="6511" width="10.83203125" style="74"/>
    <col min="6512" max="6512" width="12" style="74" bestFit="1" customWidth="1"/>
    <col min="6513" max="6516" width="10.83203125" style="74"/>
    <col min="6517" max="6517" width="12" style="74" bestFit="1" customWidth="1"/>
    <col min="6518" max="6519" width="17.5" style="74" bestFit="1" customWidth="1"/>
    <col min="6520" max="6520" width="16.6640625" style="74" bestFit="1" customWidth="1"/>
    <col min="6521" max="6523" width="10.83203125" style="74"/>
    <col min="6524" max="6524" width="12" style="74" bestFit="1" customWidth="1"/>
    <col min="6525" max="6527" width="10.83203125" style="74"/>
    <col min="6528" max="6528" width="12" style="74" bestFit="1" customWidth="1"/>
    <col min="6529" max="6532" width="10.83203125" style="74"/>
    <col min="6533" max="6533" width="12" style="74" bestFit="1" customWidth="1"/>
    <col min="6534" max="6535" width="17.5" style="74" bestFit="1" customWidth="1"/>
    <col min="6536" max="6536" width="16.6640625" style="74" bestFit="1" customWidth="1"/>
    <col min="6537" max="6539" width="10.83203125" style="74"/>
    <col min="6540" max="6540" width="12" style="74" bestFit="1" customWidth="1"/>
    <col min="6541" max="6543" width="10.83203125" style="74"/>
    <col min="6544" max="6544" width="12" style="74" bestFit="1" customWidth="1"/>
    <col min="6545" max="6548" width="10.83203125" style="74"/>
    <col min="6549" max="6549" width="12" style="74" bestFit="1" customWidth="1"/>
    <col min="6550" max="6551" width="17.5" style="74" bestFit="1" customWidth="1"/>
    <col min="6552" max="6552" width="16.6640625" style="74" bestFit="1" customWidth="1"/>
    <col min="6553" max="6555" width="10.83203125" style="74"/>
    <col min="6556" max="6556" width="12" style="74" bestFit="1" customWidth="1"/>
    <col min="6557" max="6559" width="10.83203125" style="74"/>
    <col min="6560" max="6560" width="12" style="74" bestFit="1" customWidth="1"/>
    <col min="6561" max="6564" width="10.83203125" style="74"/>
    <col min="6565" max="6565" width="12" style="74" bestFit="1" customWidth="1"/>
    <col min="6566" max="6567" width="17.5" style="74" bestFit="1" customWidth="1"/>
    <col min="6568" max="6568" width="16.6640625" style="74" bestFit="1" customWidth="1"/>
    <col min="6569" max="6571" width="10.83203125" style="74"/>
    <col min="6572" max="6572" width="12" style="74" bestFit="1" customWidth="1"/>
    <col min="6573" max="6575" width="10.83203125" style="74"/>
    <col min="6576" max="6576" width="12" style="74" bestFit="1" customWidth="1"/>
    <col min="6577" max="6580" width="10.83203125" style="74"/>
    <col min="6581" max="6581" width="12" style="74" bestFit="1" customWidth="1"/>
    <col min="6582" max="6583" width="17.5" style="74" bestFit="1" customWidth="1"/>
    <col min="6584" max="6584" width="16.6640625" style="74" bestFit="1" customWidth="1"/>
    <col min="6585" max="6587" width="10.83203125" style="74"/>
    <col min="6588" max="6588" width="12" style="74" bestFit="1" customWidth="1"/>
    <col min="6589" max="6591" width="10.83203125" style="74"/>
    <col min="6592" max="6592" width="12" style="74" bestFit="1" customWidth="1"/>
    <col min="6593" max="6596" width="10.83203125" style="74"/>
    <col min="6597" max="6597" width="12" style="74" bestFit="1" customWidth="1"/>
    <col min="6598" max="6599" width="17.5" style="74" bestFit="1" customWidth="1"/>
    <col min="6600" max="6600" width="16.6640625" style="74" bestFit="1" customWidth="1"/>
    <col min="6601" max="6603" width="10.83203125" style="74"/>
    <col min="6604" max="6604" width="12" style="74" bestFit="1" customWidth="1"/>
    <col min="6605" max="6607" width="10.83203125" style="74"/>
    <col min="6608" max="6608" width="12" style="74" bestFit="1" customWidth="1"/>
    <col min="6609" max="6612" width="10.83203125" style="74"/>
    <col min="6613" max="6613" width="12" style="74" bestFit="1" customWidth="1"/>
    <col min="6614" max="6615" width="17.5" style="74" bestFit="1" customWidth="1"/>
    <col min="6616" max="6616" width="16.6640625" style="74" bestFit="1" customWidth="1"/>
    <col min="6617" max="6619" width="10.83203125" style="74"/>
    <col min="6620" max="6620" width="12" style="74" bestFit="1" customWidth="1"/>
    <col min="6621" max="6623" width="10.83203125" style="74"/>
    <col min="6624" max="6624" width="12" style="74" bestFit="1" customWidth="1"/>
    <col min="6625" max="6628" width="10.83203125" style="74"/>
    <col min="6629" max="6629" width="12" style="74" bestFit="1" customWidth="1"/>
    <col min="6630" max="6631" width="17.5" style="74" bestFit="1" customWidth="1"/>
    <col min="6632" max="6632" width="16.6640625" style="74" bestFit="1" customWidth="1"/>
    <col min="6633" max="6635" width="10.83203125" style="74"/>
    <col min="6636" max="6636" width="12" style="74" bestFit="1" customWidth="1"/>
    <col min="6637" max="6639" width="10.83203125" style="74"/>
    <col min="6640" max="6640" width="12" style="74" bestFit="1" customWidth="1"/>
    <col min="6641" max="6644" width="10.83203125" style="74"/>
    <col min="6645" max="6645" width="12" style="74" bestFit="1" customWidth="1"/>
    <col min="6646" max="6647" width="17.5" style="74" bestFit="1" customWidth="1"/>
    <col min="6648" max="6648" width="16.6640625" style="74" bestFit="1" customWidth="1"/>
    <col min="6649" max="6651" width="10.83203125" style="74"/>
    <col min="6652" max="6652" width="12" style="74" bestFit="1" customWidth="1"/>
    <col min="6653" max="6655" width="10.83203125" style="74"/>
    <col min="6656" max="6656" width="12" style="74" bestFit="1" customWidth="1"/>
    <col min="6657" max="6660" width="10.83203125" style="74"/>
    <col min="6661" max="6661" width="12" style="74" bestFit="1" customWidth="1"/>
    <col min="6662" max="6663" width="17.5" style="74" bestFit="1" customWidth="1"/>
    <col min="6664" max="6664" width="16.6640625" style="74" bestFit="1" customWidth="1"/>
    <col min="6665" max="6667" width="10.83203125" style="74"/>
    <col min="6668" max="6668" width="12" style="74" bestFit="1" customWidth="1"/>
    <col min="6669" max="6671" width="10.83203125" style="74"/>
    <col min="6672" max="6672" width="12" style="74" bestFit="1" customWidth="1"/>
    <col min="6673" max="6676" width="10.83203125" style="74"/>
    <col min="6677" max="6677" width="12" style="74" bestFit="1" customWidth="1"/>
    <col min="6678" max="6679" width="17.5" style="74" bestFit="1" customWidth="1"/>
    <col min="6680" max="6680" width="16.6640625" style="74" bestFit="1" customWidth="1"/>
    <col min="6681" max="6683" width="10.83203125" style="74"/>
    <col min="6684" max="6684" width="12" style="74" bestFit="1" customWidth="1"/>
    <col min="6685" max="6687" width="10.83203125" style="74"/>
    <col min="6688" max="6688" width="12" style="74" bestFit="1" customWidth="1"/>
    <col min="6689" max="6692" width="10.83203125" style="74"/>
    <col min="6693" max="6693" width="12" style="74" bestFit="1" customWidth="1"/>
    <col min="6694" max="6695" width="17.5" style="74" bestFit="1" customWidth="1"/>
    <col min="6696" max="6696" width="16.6640625" style="74" bestFit="1" customWidth="1"/>
    <col min="6697" max="6699" width="10.83203125" style="74"/>
    <col min="6700" max="6700" width="12" style="74" bestFit="1" customWidth="1"/>
    <col min="6701" max="6703" width="10.83203125" style="74"/>
    <col min="6704" max="6704" width="12" style="74" bestFit="1" customWidth="1"/>
    <col min="6705" max="6708" width="10.83203125" style="74"/>
    <col min="6709" max="6709" width="12" style="74" bestFit="1" customWidth="1"/>
    <col min="6710" max="6711" width="17.5" style="74" bestFit="1" customWidth="1"/>
    <col min="6712" max="6712" width="16.6640625" style="74" bestFit="1" customWidth="1"/>
    <col min="6713" max="6715" width="10.83203125" style="74"/>
    <col min="6716" max="6716" width="12" style="74" bestFit="1" customWidth="1"/>
    <col min="6717" max="6719" width="10.83203125" style="74"/>
    <col min="6720" max="6720" width="12" style="74" bestFit="1" customWidth="1"/>
    <col min="6721" max="6724" width="10.83203125" style="74"/>
    <col min="6725" max="6725" width="12" style="74" bestFit="1" customWidth="1"/>
    <col min="6726" max="6727" width="17.5" style="74" bestFit="1" customWidth="1"/>
    <col min="6728" max="6728" width="16.6640625" style="74" bestFit="1" customWidth="1"/>
    <col min="6729" max="6731" width="10.83203125" style="74"/>
    <col min="6732" max="6732" width="12" style="74" bestFit="1" customWidth="1"/>
    <col min="6733" max="6735" width="10.83203125" style="74"/>
    <col min="6736" max="6736" width="12" style="74" bestFit="1" customWidth="1"/>
    <col min="6737" max="6740" width="10.83203125" style="74"/>
    <col min="6741" max="6741" width="12" style="74" bestFit="1" customWidth="1"/>
    <col min="6742" max="6743" width="17.5" style="74" bestFit="1" customWidth="1"/>
    <col min="6744" max="6744" width="16.6640625" style="74" bestFit="1" customWidth="1"/>
    <col min="6745" max="6747" width="10.83203125" style="74"/>
    <col min="6748" max="6748" width="12" style="74" bestFit="1" customWidth="1"/>
    <col min="6749" max="6751" width="10.83203125" style="74"/>
    <col min="6752" max="6752" width="12" style="74" bestFit="1" customWidth="1"/>
    <col min="6753" max="6756" width="10.83203125" style="74"/>
    <col min="6757" max="6757" width="12" style="74" bestFit="1" customWidth="1"/>
    <col min="6758" max="6759" width="17.5" style="74" bestFit="1" customWidth="1"/>
    <col min="6760" max="6760" width="16.6640625" style="74" bestFit="1" customWidth="1"/>
    <col min="6761" max="6763" width="10.83203125" style="74"/>
    <col min="6764" max="6764" width="12" style="74" bestFit="1" customWidth="1"/>
    <col min="6765" max="6767" width="10.83203125" style="74"/>
    <col min="6768" max="6768" width="12" style="74" bestFit="1" customWidth="1"/>
    <col min="6769" max="6772" width="10.83203125" style="74"/>
    <col min="6773" max="6773" width="12" style="74" bestFit="1" customWidth="1"/>
    <col min="6774" max="6775" width="17.5" style="74" bestFit="1" customWidth="1"/>
    <col min="6776" max="6776" width="16.6640625" style="74" bestFit="1" customWidth="1"/>
    <col min="6777" max="6779" width="10.83203125" style="74"/>
    <col min="6780" max="6780" width="12" style="74" bestFit="1" customWidth="1"/>
    <col min="6781" max="6783" width="10.83203125" style="74"/>
    <col min="6784" max="6784" width="12" style="74" bestFit="1" customWidth="1"/>
    <col min="6785" max="6788" width="10.83203125" style="74"/>
    <col min="6789" max="6789" width="12" style="74" bestFit="1" customWidth="1"/>
    <col min="6790" max="6791" width="17.5" style="74" bestFit="1" customWidth="1"/>
    <col min="6792" max="6792" width="16.6640625" style="74" bestFit="1" customWidth="1"/>
    <col min="6793" max="6795" width="10.83203125" style="74"/>
    <col min="6796" max="6796" width="12" style="74" bestFit="1" customWidth="1"/>
    <col min="6797" max="6799" width="10.83203125" style="74"/>
    <col min="6800" max="6800" width="12" style="74" bestFit="1" customWidth="1"/>
    <col min="6801" max="6804" width="10.83203125" style="74"/>
    <col min="6805" max="6805" width="12" style="74" bestFit="1" customWidth="1"/>
    <col min="6806" max="6807" width="17.5" style="74" bestFit="1" customWidth="1"/>
    <col min="6808" max="6808" width="16.6640625" style="74" bestFit="1" customWidth="1"/>
    <col min="6809" max="6811" width="10.83203125" style="74"/>
    <col min="6812" max="6812" width="12" style="74" bestFit="1" customWidth="1"/>
    <col min="6813" max="6815" width="10.83203125" style="74"/>
    <col min="6816" max="6816" width="12" style="74" bestFit="1" customWidth="1"/>
    <col min="6817" max="6820" width="10.83203125" style="74"/>
    <col min="6821" max="6821" width="12" style="74" bestFit="1" customWidth="1"/>
    <col min="6822" max="6823" width="17.5" style="74" bestFit="1" customWidth="1"/>
    <col min="6824" max="6824" width="16.6640625" style="74" bestFit="1" customWidth="1"/>
    <col min="6825" max="6827" width="10.83203125" style="74"/>
    <col min="6828" max="6828" width="12" style="74" bestFit="1" customWidth="1"/>
    <col min="6829" max="6831" width="10.83203125" style="74"/>
    <col min="6832" max="6832" width="12" style="74" bestFit="1" customWidth="1"/>
    <col min="6833" max="6836" width="10.83203125" style="74"/>
    <col min="6837" max="6837" width="12" style="74" bestFit="1" customWidth="1"/>
    <col min="6838" max="6839" width="17.5" style="74" bestFit="1" customWidth="1"/>
    <col min="6840" max="6840" width="16.6640625" style="74" bestFit="1" customWidth="1"/>
    <col min="6841" max="6843" width="10.83203125" style="74"/>
    <col min="6844" max="6844" width="12" style="74" bestFit="1" customWidth="1"/>
    <col min="6845" max="6847" width="10.83203125" style="74"/>
    <col min="6848" max="6848" width="12" style="74" bestFit="1" customWidth="1"/>
    <col min="6849" max="6852" width="10.83203125" style="74"/>
    <col min="6853" max="6853" width="12" style="74" bestFit="1" customWidth="1"/>
    <col min="6854" max="6855" width="17.5" style="74" bestFit="1" customWidth="1"/>
    <col min="6856" max="6856" width="16.6640625" style="74" bestFit="1" customWidth="1"/>
    <col min="6857" max="6859" width="10.83203125" style="74"/>
    <col min="6860" max="6860" width="12" style="74" bestFit="1" customWidth="1"/>
    <col min="6861" max="6863" width="10.83203125" style="74"/>
    <col min="6864" max="6864" width="12" style="74" bestFit="1" customWidth="1"/>
    <col min="6865" max="6868" width="10.83203125" style="74"/>
    <col min="6869" max="6869" width="12" style="74" bestFit="1" customWidth="1"/>
    <col min="6870" max="6871" width="17.5" style="74" bestFit="1" customWidth="1"/>
    <col min="6872" max="6872" width="16.6640625" style="74" bestFit="1" customWidth="1"/>
    <col min="6873" max="6875" width="10.83203125" style="74"/>
    <col min="6876" max="6876" width="12" style="74" bestFit="1" customWidth="1"/>
    <col min="6877" max="6879" width="10.83203125" style="74"/>
    <col min="6880" max="6880" width="12" style="74" bestFit="1" customWidth="1"/>
    <col min="6881" max="6884" width="10.83203125" style="74"/>
    <col min="6885" max="6885" width="12" style="74" bestFit="1" customWidth="1"/>
    <col min="6886" max="6887" width="17.5" style="74" bestFit="1" customWidth="1"/>
    <col min="6888" max="6888" width="16.6640625" style="74" bestFit="1" customWidth="1"/>
    <col min="6889" max="6891" width="10.83203125" style="74"/>
    <col min="6892" max="6892" width="12" style="74" bestFit="1" customWidth="1"/>
    <col min="6893" max="6895" width="10.83203125" style="74"/>
    <col min="6896" max="6896" width="12" style="74" bestFit="1" customWidth="1"/>
    <col min="6897" max="6900" width="10.83203125" style="74"/>
    <col min="6901" max="6901" width="12" style="74" bestFit="1" customWidth="1"/>
    <col min="6902" max="6903" width="17.5" style="74" bestFit="1" customWidth="1"/>
    <col min="6904" max="6904" width="16.6640625" style="74" bestFit="1" customWidth="1"/>
    <col min="6905" max="6907" width="10.83203125" style="74"/>
    <col min="6908" max="6908" width="12" style="74" bestFit="1" customWidth="1"/>
    <col min="6909" max="6911" width="10.83203125" style="74"/>
    <col min="6912" max="6912" width="12" style="74" bestFit="1" customWidth="1"/>
    <col min="6913" max="6916" width="10.83203125" style="74"/>
    <col min="6917" max="6917" width="12" style="74" bestFit="1" customWidth="1"/>
    <col min="6918" max="6919" width="17.5" style="74" bestFit="1" customWidth="1"/>
    <col min="6920" max="6920" width="16.6640625" style="74" bestFit="1" customWidth="1"/>
    <col min="6921" max="6923" width="10.83203125" style="74"/>
    <col min="6924" max="6924" width="12" style="74" bestFit="1" customWidth="1"/>
    <col min="6925" max="6927" width="10.83203125" style="74"/>
    <col min="6928" max="6928" width="12" style="74" bestFit="1" customWidth="1"/>
    <col min="6929" max="6932" width="10.83203125" style="74"/>
    <col min="6933" max="6933" width="12" style="74" bestFit="1" customWidth="1"/>
    <col min="6934" max="6935" width="17.5" style="74" bestFit="1" customWidth="1"/>
    <col min="6936" max="6936" width="16.6640625" style="74" bestFit="1" customWidth="1"/>
    <col min="6937" max="6939" width="10.83203125" style="74"/>
    <col min="6940" max="6940" width="12" style="74" bestFit="1" customWidth="1"/>
    <col min="6941" max="6943" width="10.83203125" style="74"/>
    <col min="6944" max="6944" width="12" style="74" bestFit="1" customWidth="1"/>
    <col min="6945" max="6948" width="10.83203125" style="74"/>
    <col min="6949" max="6949" width="12" style="74" bestFit="1" customWidth="1"/>
    <col min="6950" max="6951" width="17.5" style="74" bestFit="1" customWidth="1"/>
    <col min="6952" max="6952" width="16.6640625" style="74" bestFit="1" customWidth="1"/>
    <col min="6953" max="6955" width="10.83203125" style="74"/>
    <col min="6956" max="6956" width="12" style="74" bestFit="1" customWidth="1"/>
    <col min="6957" max="6959" width="10.83203125" style="74"/>
    <col min="6960" max="6960" width="12" style="74" bestFit="1" customWidth="1"/>
    <col min="6961" max="6964" width="10.83203125" style="74"/>
    <col min="6965" max="6965" width="12" style="74" bestFit="1" customWidth="1"/>
    <col min="6966" max="6967" width="17.5" style="74" bestFit="1" customWidth="1"/>
    <col min="6968" max="6968" width="16.6640625" style="74" bestFit="1" customWidth="1"/>
    <col min="6969" max="6971" width="10.83203125" style="74"/>
    <col min="6972" max="6972" width="12" style="74" bestFit="1" customWidth="1"/>
    <col min="6973" max="6975" width="10.83203125" style="74"/>
    <col min="6976" max="6976" width="12" style="74" bestFit="1" customWidth="1"/>
    <col min="6977" max="6980" width="10.83203125" style="74"/>
    <col min="6981" max="6981" width="12" style="74" bestFit="1" customWidth="1"/>
    <col min="6982" max="6983" width="17.5" style="74" bestFit="1" customWidth="1"/>
    <col min="6984" max="6984" width="16.6640625" style="74" bestFit="1" customWidth="1"/>
    <col min="6985" max="6987" width="10.83203125" style="74"/>
    <col min="6988" max="6988" width="12" style="74" bestFit="1" customWidth="1"/>
    <col min="6989" max="6991" width="10.83203125" style="74"/>
    <col min="6992" max="6992" width="12" style="74" bestFit="1" customWidth="1"/>
    <col min="6993" max="6996" width="10.83203125" style="74"/>
    <col min="6997" max="6997" width="12" style="74" bestFit="1" customWidth="1"/>
    <col min="6998" max="6999" width="17.5" style="74" bestFit="1" customWidth="1"/>
    <col min="7000" max="7000" width="16.6640625" style="74" bestFit="1" customWidth="1"/>
    <col min="7001" max="7003" width="10.83203125" style="74"/>
    <col min="7004" max="7004" width="12" style="74" bestFit="1" customWidth="1"/>
    <col min="7005" max="7007" width="10.83203125" style="74"/>
    <col min="7008" max="7008" width="12" style="74" bestFit="1" customWidth="1"/>
    <col min="7009" max="7012" width="10.83203125" style="74"/>
    <col min="7013" max="7013" width="12" style="74" bestFit="1" customWidth="1"/>
    <col min="7014" max="7015" width="17.5" style="74" bestFit="1" customWidth="1"/>
    <col min="7016" max="7016" width="16.6640625" style="74" bestFit="1" customWidth="1"/>
    <col min="7017" max="7019" width="10.83203125" style="74"/>
    <col min="7020" max="7020" width="12" style="74" bestFit="1" customWidth="1"/>
    <col min="7021" max="7023" width="10.83203125" style="74"/>
    <col min="7024" max="7024" width="12" style="74" bestFit="1" customWidth="1"/>
    <col min="7025" max="7028" width="10.83203125" style="74"/>
    <col min="7029" max="7029" width="12" style="74" bestFit="1" customWidth="1"/>
    <col min="7030" max="7031" width="17.5" style="74" bestFit="1" customWidth="1"/>
    <col min="7032" max="7032" width="16.6640625" style="74" bestFit="1" customWidth="1"/>
    <col min="7033" max="7035" width="10.83203125" style="74"/>
    <col min="7036" max="7036" width="12" style="74" bestFit="1" customWidth="1"/>
    <col min="7037" max="7039" width="10.83203125" style="74"/>
    <col min="7040" max="7040" width="12" style="74" bestFit="1" customWidth="1"/>
    <col min="7041" max="7044" width="10.83203125" style="74"/>
    <col min="7045" max="7045" width="12" style="74" bestFit="1" customWidth="1"/>
    <col min="7046" max="7047" width="17.5" style="74" bestFit="1" customWidth="1"/>
    <col min="7048" max="7048" width="16.6640625" style="74" bestFit="1" customWidth="1"/>
    <col min="7049" max="7051" width="10.83203125" style="74"/>
    <col min="7052" max="7052" width="12" style="74" bestFit="1" customWidth="1"/>
    <col min="7053" max="7055" width="10.83203125" style="74"/>
    <col min="7056" max="7056" width="12" style="74" bestFit="1" customWidth="1"/>
    <col min="7057" max="7060" width="10.83203125" style="74"/>
    <col min="7061" max="7061" width="12" style="74" bestFit="1" customWidth="1"/>
    <col min="7062" max="7063" width="17.5" style="74" bestFit="1" customWidth="1"/>
    <col min="7064" max="7064" width="16.6640625" style="74" bestFit="1" customWidth="1"/>
    <col min="7065" max="7067" width="10.83203125" style="74"/>
    <col min="7068" max="7068" width="12" style="74" bestFit="1" customWidth="1"/>
    <col min="7069" max="7071" width="10.83203125" style="74"/>
    <col min="7072" max="7072" width="12" style="74" bestFit="1" customWidth="1"/>
    <col min="7073" max="7076" width="10.83203125" style="74"/>
    <col min="7077" max="7077" width="12" style="74" bestFit="1" customWidth="1"/>
    <col min="7078" max="7079" width="17.5" style="74" bestFit="1" customWidth="1"/>
    <col min="7080" max="7080" width="16.6640625" style="74" bestFit="1" customWidth="1"/>
    <col min="7081" max="7083" width="10.83203125" style="74"/>
    <col min="7084" max="7084" width="12" style="74" bestFit="1" customWidth="1"/>
    <col min="7085" max="7087" width="10.83203125" style="74"/>
    <col min="7088" max="7088" width="12" style="74" bestFit="1" customWidth="1"/>
    <col min="7089" max="7092" width="10.83203125" style="74"/>
    <col min="7093" max="7093" width="12" style="74" bestFit="1" customWidth="1"/>
    <col min="7094" max="7095" width="17.5" style="74" bestFit="1" customWidth="1"/>
    <col min="7096" max="7096" width="16.6640625" style="74" bestFit="1" customWidth="1"/>
    <col min="7097" max="7099" width="10.83203125" style="74"/>
    <col min="7100" max="7100" width="12" style="74" bestFit="1" customWidth="1"/>
    <col min="7101" max="7103" width="10.83203125" style="74"/>
    <col min="7104" max="7104" width="12" style="74" bestFit="1" customWidth="1"/>
    <col min="7105" max="7108" width="10.83203125" style="74"/>
    <col min="7109" max="7109" width="12" style="74" bestFit="1" customWidth="1"/>
    <col min="7110" max="7111" width="17.5" style="74" bestFit="1" customWidth="1"/>
    <col min="7112" max="7112" width="16.6640625" style="74" bestFit="1" customWidth="1"/>
    <col min="7113" max="7115" width="10.83203125" style="74"/>
    <col min="7116" max="7116" width="12" style="74" bestFit="1" customWidth="1"/>
    <col min="7117" max="7119" width="10.83203125" style="74"/>
    <col min="7120" max="7120" width="12" style="74" bestFit="1" customWidth="1"/>
    <col min="7121" max="7124" width="10.83203125" style="74"/>
    <col min="7125" max="7125" width="12" style="74" bestFit="1" customWidth="1"/>
    <col min="7126" max="7127" width="17.5" style="74" bestFit="1" customWidth="1"/>
    <col min="7128" max="7128" width="16.6640625" style="74" bestFit="1" customWidth="1"/>
    <col min="7129" max="7131" width="10.83203125" style="74"/>
    <col min="7132" max="7132" width="12" style="74" bestFit="1" customWidth="1"/>
    <col min="7133" max="7135" width="10.83203125" style="74"/>
    <col min="7136" max="7136" width="12" style="74" bestFit="1" customWidth="1"/>
    <col min="7137" max="7140" width="10.83203125" style="74"/>
    <col min="7141" max="7141" width="12" style="74" bestFit="1" customWidth="1"/>
    <col min="7142" max="7143" width="17.5" style="74" bestFit="1" customWidth="1"/>
    <col min="7144" max="7144" width="16.6640625" style="74" bestFit="1" customWidth="1"/>
    <col min="7145" max="7147" width="10.83203125" style="74"/>
    <col min="7148" max="7148" width="12" style="74" bestFit="1" customWidth="1"/>
    <col min="7149" max="7151" width="10.83203125" style="74"/>
    <col min="7152" max="7152" width="12" style="74" bestFit="1" customWidth="1"/>
    <col min="7153" max="7156" width="10.83203125" style="74"/>
    <col min="7157" max="7157" width="12" style="74" bestFit="1" customWidth="1"/>
    <col min="7158" max="7159" width="17.5" style="74" bestFit="1" customWidth="1"/>
    <col min="7160" max="7160" width="16.6640625" style="74" bestFit="1" customWidth="1"/>
    <col min="7161" max="7163" width="10.83203125" style="74"/>
    <col min="7164" max="7164" width="12" style="74" bestFit="1" customWidth="1"/>
    <col min="7165" max="7167" width="10.83203125" style="74"/>
    <col min="7168" max="7168" width="12" style="74" bestFit="1" customWidth="1"/>
    <col min="7169" max="7172" width="10.83203125" style="74"/>
    <col min="7173" max="7173" width="12" style="74" bestFit="1" customWidth="1"/>
    <col min="7174" max="7175" width="17.5" style="74" bestFit="1" customWidth="1"/>
    <col min="7176" max="7176" width="16.6640625" style="74" bestFit="1" customWidth="1"/>
    <col min="7177" max="7179" width="10.83203125" style="74"/>
    <col min="7180" max="7180" width="12" style="74" bestFit="1" customWidth="1"/>
    <col min="7181" max="7183" width="10.83203125" style="74"/>
    <col min="7184" max="7184" width="12" style="74" bestFit="1" customWidth="1"/>
    <col min="7185" max="7188" width="10.83203125" style="74"/>
    <col min="7189" max="7189" width="12" style="74" bestFit="1" customWidth="1"/>
    <col min="7190" max="7191" width="17.5" style="74" bestFit="1" customWidth="1"/>
    <col min="7192" max="7192" width="16.6640625" style="74" bestFit="1" customWidth="1"/>
    <col min="7193" max="7195" width="10.83203125" style="74"/>
    <col min="7196" max="7196" width="12" style="74" bestFit="1" customWidth="1"/>
    <col min="7197" max="7199" width="10.83203125" style="74"/>
    <col min="7200" max="7200" width="12" style="74" bestFit="1" customWidth="1"/>
    <col min="7201" max="7204" width="10.83203125" style="74"/>
    <col min="7205" max="7205" width="12" style="74" bestFit="1" customWidth="1"/>
    <col min="7206" max="7207" width="17.5" style="74" bestFit="1" customWidth="1"/>
    <col min="7208" max="7208" width="16.6640625" style="74" bestFit="1" customWidth="1"/>
    <col min="7209" max="7211" width="10.83203125" style="74"/>
    <col min="7212" max="7212" width="12" style="74" bestFit="1" customWidth="1"/>
    <col min="7213" max="7215" width="10.83203125" style="74"/>
    <col min="7216" max="7216" width="12" style="74" bestFit="1" customWidth="1"/>
    <col min="7217" max="7220" width="10.83203125" style="74"/>
    <col min="7221" max="7221" width="12" style="74" bestFit="1" customWidth="1"/>
    <col min="7222" max="7223" width="17.5" style="74" bestFit="1" customWidth="1"/>
    <col min="7224" max="7224" width="16.6640625" style="74" bestFit="1" customWidth="1"/>
    <col min="7225" max="7227" width="10.83203125" style="74"/>
    <col min="7228" max="7228" width="12" style="74" bestFit="1" customWidth="1"/>
    <col min="7229" max="7231" width="10.83203125" style="74"/>
    <col min="7232" max="7232" width="12" style="74" bestFit="1" customWidth="1"/>
    <col min="7233" max="7236" width="10.83203125" style="74"/>
    <col min="7237" max="7237" width="12" style="74" bestFit="1" customWidth="1"/>
    <col min="7238" max="7239" width="17.5" style="74" bestFit="1" customWidth="1"/>
    <col min="7240" max="7240" width="16.6640625" style="74" bestFit="1" customWidth="1"/>
    <col min="7241" max="7243" width="10.83203125" style="74"/>
    <col min="7244" max="7244" width="12" style="74" bestFit="1" customWidth="1"/>
    <col min="7245" max="7247" width="10.83203125" style="74"/>
    <col min="7248" max="7248" width="12" style="74" bestFit="1" customWidth="1"/>
    <col min="7249" max="7252" width="10.83203125" style="74"/>
    <col min="7253" max="7253" width="12" style="74" bestFit="1" customWidth="1"/>
    <col min="7254" max="7255" width="17.5" style="74" bestFit="1" customWidth="1"/>
    <col min="7256" max="7256" width="16.6640625" style="74" bestFit="1" customWidth="1"/>
    <col min="7257" max="7259" width="10.83203125" style="74"/>
    <col min="7260" max="7260" width="12" style="74" bestFit="1" customWidth="1"/>
    <col min="7261" max="7263" width="10.83203125" style="74"/>
    <col min="7264" max="7264" width="12" style="74" bestFit="1" customWidth="1"/>
    <col min="7265" max="7268" width="10.83203125" style="74"/>
    <col min="7269" max="7269" width="12" style="74" bestFit="1" customWidth="1"/>
    <col min="7270" max="7271" width="17.5" style="74" bestFit="1" customWidth="1"/>
    <col min="7272" max="7272" width="16.6640625" style="74" bestFit="1" customWidth="1"/>
    <col min="7273" max="7275" width="10.83203125" style="74"/>
    <col min="7276" max="7276" width="12" style="74" bestFit="1" customWidth="1"/>
    <col min="7277" max="7279" width="10.83203125" style="74"/>
    <col min="7280" max="7280" width="12" style="74" bestFit="1" customWidth="1"/>
    <col min="7281" max="7284" width="10.83203125" style="74"/>
    <col min="7285" max="7285" width="12" style="74" bestFit="1" customWidth="1"/>
    <col min="7286" max="7287" width="17.5" style="74" bestFit="1" customWidth="1"/>
    <col min="7288" max="7288" width="16.6640625" style="74" bestFit="1" customWidth="1"/>
    <col min="7289" max="7291" width="10.83203125" style="74"/>
    <col min="7292" max="7292" width="12" style="74" bestFit="1" customWidth="1"/>
    <col min="7293" max="7295" width="10.83203125" style="74"/>
    <col min="7296" max="7296" width="12" style="74" bestFit="1" customWidth="1"/>
    <col min="7297" max="7300" width="10.83203125" style="74"/>
    <col min="7301" max="7301" width="12" style="74" bestFit="1" customWidth="1"/>
    <col min="7302" max="7303" width="17.5" style="74" bestFit="1" customWidth="1"/>
    <col min="7304" max="7304" width="16.6640625" style="74" bestFit="1" customWidth="1"/>
    <col min="7305" max="7307" width="10.83203125" style="74"/>
    <col min="7308" max="7308" width="12" style="74" bestFit="1" customWidth="1"/>
    <col min="7309" max="7311" width="10.83203125" style="74"/>
    <col min="7312" max="7312" width="12" style="74" bestFit="1" customWidth="1"/>
    <col min="7313" max="7316" width="10.83203125" style="74"/>
    <col min="7317" max="7317" width="12" style="74" bestFit="1" customWidth="1"/>
    <col min="7318" max="7319" width="17.5" style="74" bestFit="1" customWidth="1"/>
    <col min="7320" max="7320" width="16.6640625" style="74" bestFit="1" customWidth="1"/>
    <col min="7321" max="7323" width="10.83203125" style="74"/>
    <col min="7324" max="7324" width="12" style="74" bestFit="1" customWidth="1"/>
    <col min="7325" max="7327" width="10.83203125" style="74"/>
    <col min="7328" max="7328" width="12" style="74" bestFit="1" customWidth="1"/>
    <col min="7329" max="7332" width="10.83203125" style="74"/>
    <col min="7333" max="7333" width="12" style="74" bestFit="1" customWidth="1"/>
    <col min="7334" max="7335" width="17.5" style="74" bestFit="1" customWidth="1"/>
    <col min="7336" max="7336" width="16.6640625" style="74" bestFit="1" customWidth="1"/>
    <col min="7337" max="7339" width="10.83203125" style="74"/>
    <col min="7340" max="7340" width="12" style="74" bestFit="1" customWidth="1"/>
    <col min="7341" max="7343" width="10.83203125" style="74"/>
    <col min="7344" max="7344" width="12" style="74" bestFit="1" customWidth="1"/>
    <col min="7345" max="7348" width="10.83203125" style="74"/>
    <col min="7349" max="7349" width="12" style="74" bestFit="1" customWidth="1"/>
    <col min="7350" max="7351" width="17.5" style="74" bestFit="1" customWidth="1"/>
    <col min="7352" max="7352" width="16.6640625" style="74" bestFit="1" customWidth="1"/>
    <col min="7353" max="7355" width="10.83203125" style="74"/>
    <col min="7356" max="7356" width="12" style="74" bestFit="1" customWidth="1"/>
    <col min="7357" max="7359" width="10.83203125" style="74"/>
    <col min="7360" max="7360" width="12" style="74" bestFit="1" customWidth="1"/>
    <col min="7361" max="7364" width="10.83203125" style="74"/>
    <col min="7365" max="7365" width="12" style="74" bestFit="1" customWidth="1"/>
    <col min="7366" max="7367" width="17.5" style="74" bestFit="1" customWidth="1"/>
    <col min="7368" max="7368" width="16.6640625" style="74" bestFit="1" customWidth="1"/>
    <col min="7369" max="7371" width="10.83203125" style="74"/>
    <col min="7372" max="7372" width="12" style="74" bestFit="1" customWidth="1"/>
    <col min="7373" max="7375" width="10.83203125" style="74"/>
    <col min="7376" max="7376" width="12" style="74" bestFit="1" customWidth="1"/>
    <col min="7377" max="7380" width="10.83203125" style="74"/>
    <col min="7381" max="7381" width="12" style="74" bestFit="1" customWidth="1"/>
    <col min="7382" max="7383" width="17.5" style="74" bestFit="1" customWidth="1"/>
    <col min="7384" max="7384" width="16.6640625" style="74" bestFit="1" customWidth="1"/>
    <col min="7385" max="7387" width="10.83203125" style="74"/>
    <col min="7388" max="7388" width="12" style="74" bestFit="1" customWidth="1"/>
    <col min="7389" max="7391" width="10.83203125" style="74"/>
    <col min="7392" max="7392" width="12" style="74" bestFit="1" customWidth="1"/>
    <col min="7393" max="7396" width="10.83203125" style="74"/>
    <col min="7397" max="7397" width="12" style="74" bestFit="1" customWidth="1"/>
    <col min="7398" max="7399" width="17.5" style="74" bestFit="1" customWidth="1"/>
    <col min="7400" max="7400" width="16.6640625" style="74" bestFit="1" customWidth="1"/>
    <col min="7401" max="7403" width="10.83203125" style="74"/>
    <col min="7404" max="7404" width="12" style="74" bestFit="1" customWidth="1"/>
    <col min="7405" max="7407" width="10.83203125" style="74"/>
    <col min="7408" max="7408" width="12" style="74" bestFit="1" customWidth="1"/>
    <col min="7409" max="7412" width="10.83203125" style="74"/>
    <col min="7413" max="7413" width="12" style="74" bestFit="1" customWidth="1"/>
    <col min="7414" max="7415" width="17.5" style="74" bestFit="1" customWidth="1"/>
    <col min="7416" max="7416" width="16.6640625" style="74" bestFit="1" customWidth="1"/>
    <col min="7417" max="7419" width="10.83203125" style="74"/>
    <col min="7420" max="7420" width="12" style="74" bestFit="1" customWidth="1"/>
    <col min="7421" max="7423" width="10.83203125" style="74"/>
    <col min="7424" max="7424" width="12" style="74" bestFit="1" customWidth="1"/>
    <col min="7425" max="7428" width="10.83203125" style="74"/>
    <col min="7429" max="7429" width="12" style="74" bestFit="1" customWidth="1"/>
    <col min="7430" max="7431" width="17.5" style="74" bestFit="1" customWidth="1"/>
    <col min="7432" max="7432" width="16.6640625" style="74" bestFit="1" customWidth="1"/>
    <col min="7433" max="7435" width="10.83203125" style="74"/>
    <col min="7436" max="7436" width="12" style="74" bestFit="1" customWidth="1"/>
    <col min="7437" max="7439" width="10.83203125" style="74"/>
    <col min="7440" max="7440" width="12" style="74" bestFit="1" customWidth="1"/>
    <col min="7441" max="7444" width="10.83203125" style="74"/>
    <col min="7445" max="7445" width="12" style="74" bestFit="1" customWidth="1"/>
    <col min="7446" max="7447" width="17.5" style="74" bestFit="1" customWidth="1"/>
    <col min="7448" max="7448" width="16.6640625" style="74" bestFit="1" customWidth="1"/>
    <col min="7449" max="7451" width="10.83203125" style="74"/>
    <col min="7452" max="7452" width="12" style="74" bestFit="1" customWidth="1"/>
    <col min="7453" max="7455" width="10.83203125" style="74"/>
    <col min="7456" max="7456" width="12" style="74" bestFit="1" customWidth="1"/>
    <col min="7457" max="7460" width="10.83203125" style="74"/>
    <col min="7461" max="7461" width="12" style="74" bestFit="1" customWidth="1"/>
    <col min="7462" max="7463" width="17.5" style="74" bestFit="1" customWidth="1"/>
    <col min="7464" max="7464" width="16.6640625" style="74" bestFit="1" customWidth="1"/>
    <col min="7465" max="7467" width="10.83203125" style="74"/>
    <col min="7468" max="7468" width="12" style="74" bestFit="1" customWidth="1"/>
    <col min="7469" max="7471" width="10.83203125" style="74"/>
    <col min="7472" max="7472" width="12" style="74" bestFit="1" customWidth="1"/>
    <col min="7473" max="7476" width="10.83203125" style="74"/>
    <col min="7477" max="7477" width="12" style="74" bestFit="1" customWidth="1"/>
    <col min="7478" max="7479" width="17.5" style="74" bestFit="1" customWidth="1"/>
    <col min="7480" max="7480" width="16.6640625" style="74" bestFit="1" customWidth="1"/>
    <col min="7481" max="7483" width="10.83203125" style="74"/>
    <col min="7484" max="7484" width="12" style="74" bestFit="1" customWidth="1"/>
    <col min="7485" max="7487" width="10.83203125" style="74"/>
    <col min="7488" max="7488" width="12" style="74" bestFit="1" customWidth="1"/>
    <col min="7489" max="7492" width="10.83203125" style="74"/>
    <col min="7493" max="7493" width="12" style="74" bestFit="1" customWidth="1"/>
    <col min="7494" max="7495" width="17.5" style="74" bestFit="1" customWidth="1"/>
    <col min="7496" max="7496" width="16.6640625" style="74" bestFit="1" customWidth="1"/>
    <col min="7497" max="7499" width="10.83203125" style="74"/>
    <col min="7500" max="7500" width="12" style="74" bestFit="1" customWidth="1"/>
    <col min="7501" max="7503" width="10.83203125" style="74"/>
    <col min="7504" max="7504" width="12" style="74" bestFit="1" customWidth="1"/>
    <col min="7505" max="7508" width="10.83203125" style="74"/>
    <col min="7509" max="7509" width="12" style="74" bestFit="1" customWidth="1"/>
    <col min="7510" max="7511" width="17.5" style="74" bestFit="1" customWidth="1"/>
    <col min="7512" max="7512" width="16.6640625" style="74" bestFit="1" customWidth="1"/>
    <col min="7513" max="7515" width="10.83203125" style="74"/>
    <col min="7516" max="7516" width="12" style="74" bestFit="1" customWidth="1"/>
    <col min="7517" max="7519" width="10.83203125" style="74"/>
    <col min="7520" max="7520" width="12" style="74" bestFit="1" customWidth="1"/>
    <col min="7521" max="7524" width="10.83203125" style="74"/>
    <col min="7525" max="7525" width="12" style="74" bestFit="1" customWidth="1"/>
    <col min="7526" max="7527" width="17.5" style="74" bestFit="1" customWidth="1"/>
    <col min="7528" max="7528" width="16.6640625" style="74" bestFit="1" customWidth="1"/>
    <col min="7529" max="7531" width="10.83203125" style="74"/>
    <col min="7532" max="7532" width="12" style="74" bestFit="1" customWidth="1"/>
    <col min="7533" max="7535" width="10.83203125" style="74"/>
    <col min="7536" max="7536" width="12" style="74" bestFit="1" customWidth="1"/>
    <col min="7537" max="7540" width="10.83203125" style="74"/>
    <col min="7541" max="7541" width="12" style="74" bestFit="1" customWidth="1"/>
    <col min="7542" max="7543" width="17.5" style="74" bestFit="1" customWidth="1"/>
    <col min="7544" max="7544" width="16.6640625" style="74" bestFit="1" customWidth="1"/>
    <col min="7545" max="7547" width="10.83203125" style="74"/>
    <col min="7548" max="7548" width="12" style="74" bestFit="1" customWidth="1"/>
    <col min="7549" max="7551" width="10.83203125" style="74"/>
    <col min="7552" max="7552" width="12" style="74" bestFit="1" customWidth="1"/>
    <col min="7553" max="7556" width="10.83203125" style="74"/>
    <col min="7557" max="7557" width="12" style="74" bestFit="1" customWidth="1"/>
    <col min="7558" max="7559" width="17.5" style="74" bestFit="1" customWidth="1"/>
    <col min="7560" max="7560" width="16.6640625" style="74" bestFit="1" customWidth="1"/>
    <col min="7561" max="7563" width="10.83203125" style="74"/>
    <col min="7564" max="7564" width="12" style="74" bestFit="1" customWidth="1"/>
    <col min="7565" max="7567" width="10.83203125" style="74"/>
    <col min="7568" max="7568" width="12" style="74" bestFit="1" customWidth="1"/>
    <col min="7569" max="7572" width="10.83203125" style="74"/>
    <col min="7573" max="7573" width="12" style="74" bestFit="1" customWidth="1"/>
    <col min="7574" max="7575" width="17.5" style="74" bestFit="1" customWidth="1"/>
    <col min="7576" max="7576" width="16.6640625" style="74" bestFit="1" customWidth="1"/>
    <col min="7577" max="7579" width="10.83203125" style="74"/>
    <col min="7580" max="7580" width="12" style="74" bestFit="1" customWidth="1"/>
    <col min="7581" max="7583" width="10.83203125" style="74"/>
    <col min="7584" max="7584" width="12" style="74" bestFit="1" customWidth="1"/>
    <col min="7585" max="7588" width="10.83203125" style="74"/>
    <col min="7589" max="7589" width="12" style="74" bestFit="1" customWidth="1"/>
    <col min="7590" max="7591" width="17.5" style="74" bestFit="1" customWidth="1"/>
    <col min="7592" max="7592" width="16.6640625" style="74" bestFit="1" customWidth="1"/>
    <col min="7593" max="7595" width="10.83203125" style="74"/>
    <col min="7596" max="7596" width="12" style="74" bestFit="1" customWidth="1"/>
    <col min="7597" max="7599" width="10.83203125" style="74"/>
    <col min="7600" max="7600" width="12" style="74" bestFit="1" customWidth="1"/>
    <col min="7601" max="7604" width="10.83203125" style="74"/>
    <col min="7605" max="7605" width="12" style="74" bestFit="1" customWidth="1"/>
    <col min="7606" max="7607" width="17.5" style="74" bestFit="1" customWidth="1"/>
    <col min="7608" max="7608" width="16.6640625" style="74" bestFit="1" customWidth="1"/>
    <col min="7609" max="7611" width="10.83203125" style="74"/>
    <col min="7612" max="7612" width="12" style="74" bestFit="1" customWidth="1"/>
    <col min="7613" max="7615" width="10.83203125" style="74"/>
    <col min="7616" max="7616" width="12" style="74" bestFit="1" customWidth="1"/>
    <col min="7617" max="7620" width="10.83203125" style="74"/>
    <col min="7621" max="7621" width="12" style="74" bestFit="1" customWidth="1"/>
    <col min="7622" max="7623" width="17.5" style="74" bestFit="1" customWidth="1"/>
    <col min="7624" max="7624" width="16.6640625" style="74" bestFit="1" customWidth="1"/>
    <col min="7625" max="7627" width="10.83203125" style="74"/>
    <col min="7628" max="7628" width="12" style="74" bestFit="1" customWidth="1"/>
    <col min="7629" max="7631" width="10.83203125" style="74"/>
    <col min="7632" max="7632" width="12" style="74" bestFit="1" customWidth="1"/>
    <col min="7633" max="7636" width="10.83203125" style="74"/>
    <col min="7637" max="7637" width="12" style="74" bestFit="1" customWidth="1"/>
    <col min="7638" max="7639" width="17.5" style="74" bestFit="1" customWidth="1"/>
    <col min="7640" max="7640" width="16.6640625" style="74" bestFit="1" customWidth="1"/>
    <col min="7641" max="7643" width="10.83203125" style="74"/>
    <col min="7644" max="7644" width="12" style="74" bestFit="1" customWidth="1"/>
    <col min="7645" max="7647" width="10.83203125" style="74"/>
    <col min="7648" max="7648" width="12" style="74" bestFit="1" customWidth="1"/>
    <col min="7649" max="7652" width="10.83203125" style="74"/>
    <col min="7653" max="7653" width="12" style="74" bestFit="1" customWidth="1"/>
    <col min="7654" max="7655" width="17.5" style="74" bestFit="1" customWidth="1"/>
    <col min="7656" max="7656" width="16.6640625" style="74" bestFit="1" customWidth="1"/>
    <col min="7657" max="7659" width="10.83203125" style="74"/>
    <col min="7660" max="7660" width="12" style="74" bestFit="1" customWidth="1"/>
    <col min="7661" max="7663" width="10.83203125" style="74"/>
    <col min="7664" max="7664" width="12" style="74" bestFit="1" customWidth="1"/>
    <col min="7665" max="7668" width="10.83203125" style="74"/>
    <col min="7669" max="7669" width="12" style="74" bestFit="1" customWidth="1"/>
    <col min="7670" max="7671" width="17.5" style="74" bestFit="1" customWidth="1"/>
    <col min="7672" max="7672" width="16.6640625" style="74" bestFit="1" customWidth="1"/>
    <col min="7673" max="7675" width="10.83203125" style="74"/>
    <col min="7676" max="7676" width="12" style="74" bestFit="1" customWidth="1"/>
    <col min="7677" max="7679" width="10.83203125" style="74"/>
    <col min="7680" max="7680" width="12" style="74" bestFit="1" customWidth="1"/>
    <col min="7681" max="7684" width="10.83203125" style="74"/>
    <col min="7685" max="7685" width="12" style="74" bestFit="1" customWidth="1"/>
    <col min="7686" max="7687" width="17.5" style="74" bestFit="1" customWidth="1"/>
    <col min="7688" max="7688" width="16.6640625" style="74" bestFit="1" customWidth="1"/>
    <col min="7689" max="7691" width="10.83203125" style="74"/>
    <col min="7692" max="7692" width="12" style="74" bestFit="1" customWidth="1"/>
    <col min="7693" max="7695" width="10.83203125" style="74"/>
    <col min="7696" max="7696" width="12" style="74" bestFit="1" customWidth="1"/>
    <col min="7697" max="7700" width="10.83203125" style="74"/>
    <col min="7701" max="7701" width="12" style="74" bestFit="1" customWidth="1"/>
    <col min="7702" max="7703" width="17.5" style="74" bestFit="1" customWidth="1"/>
    <col min="7704" max="7704" width="16.6640625" style="74" bestFit="1" customWidth="1"/>
    <col min="7705" max="7707" width="10.83203125" style="74"/>
    <col min="7708" max="7708" width="12" style="74" bestFit="1" customWidth="1"/>
    <col min="7709" max="7711" width="10.83203125" style="74"/>
    <col min="7712" max="7712" width="12" style="74" bestFit="1" customWidth="1"/>
    <col min="7713" max="7716" width="10.83203125" style="74"/>
    <col min="7717" max="7717" width="12" style="74" bestFit="1" customWidth="1"/>
    <col min="7718" max="7719" width="17.5" style="74" bestFit="1" customWidth="1"/>
    <col min="7720" max="7720" width="16.6640625" style="74" bestFit="1" customWidth="1"/>
    <col min="7721" max="7723" width="10.83203125" style="74"/>
    <col min="7724" max="7724" width="12" style="74" bestFit="1" customWidth="1"/>
    <col min="7725" max="7727" width="10.83203125" style="74"/>
    <col min="7728" max="7728" width="12" style="74" bestFit="1" customWidth="1"/>
    <col min="7729" max="7732" width="10.83203125" style="74"/>
    <col min="7733" max="7733" width="12" style="74" bestFit="1" customWidth="1"/>
    <col min="7734" max="7735" width="17.5" style="74" bestFit="1" customWidth="1"/>
    <col min="7736" max="7736" width="16.6640625" style="74" bestFit="1" customWidth="1"/>
    <col min="7737" max="7739" width="10.83203125" style="74"/>
    <col min="7740" max="7740" width="12" style="74" bestFit="1" customWidth="1"/>
    <col min="7741" max="7743" width="10.83203125" style="74"/>
    <col min="7744" max="7744" width="12" style="74" bestFit="1" customWidth="1"/>
    <col min="7745" max="7748" width="10.83203125" style="74"/>
    <col min="7749" max="7749" width="12" style="74" bestFit="1" customWidth="1"/>
    <col min="7750" max="7751" width="17.5" style="74" bestFit="1" customWidth="1"/>
    <col min="7752" max="7752" width="16.6640625" style="74" bestFit="1" customWidth="1"/>
    <col min="7753" max="7755" width="10.83203125" style="74"/>
    <col min="7756" max="7756" width="12" style="74" bestFit="1" customWidth="1"/>
    <col min="7757" max="7759" width="10.83203125" style="74"/>
    <col min="7760" max="7760" width="12" style="74" bestFit="1" customWidth="1"/>
    <col min="7761" max="7764" width="10.83203125" style="74"/>
    <col min="7765" max="7765" width="12" style="74" bestFit="1" customWidth="1"/>
    <col min="7766" max="7767" width="17.5" style="74" bestFit="1" customWidth="1"/>
    <col min="7768" max="7768" width="16.6640625" style="74" bestFit="1" customWidth="1"/>
    <col min="7769" max="7771" width="10.83203125" style="74"/>
    <col min="7772" max="7772" width="12" style="74" bestFit="1" customWidth="1"/>
    <col min="7773" max="7775" width="10.83203125" style="74"/>
    <col min="7776" max="7776" width="12" style="74" bestFit="1" customWidth="1"/>
    <col min="7777" max="7780" width="10.83203125" style="74"/>
    <col min="7781" max="7781" width="12" style="74" bestFit="1" customWidth="1"/>
    <col min="7782" max="7783" width="17.5" style="74" bestFit="1" customWidth="1"/>
    <col min="7784" max="7784" width="16.6640625" style="74" bestFit="1" customWidth="1"/>
    <col min="7785" max="7787" width="10.83203125" style="74"/>
    <col min="7788" max="7788" width="12" style="74" bestFit="1" customWidth="1"/>
    <col min="7789" max="7791" width="10.83203125" style="74"/>
    <col min="7792" max="7792" width="12" style="74" bestFit="1" customWidth="1"/>
    <col min="7793" max="7796" width="10.83203125" style="74"/>
    <col min="7797" max="7797" width="12" style="74" bestFit="1" customWidth="1"/>
    <col min="7798" max="7799" width="17.5" style="74" bestFit="1" customWidth="1"/>
    <col min="7800" max="7800" width="16.6640625" style="74" bestFit="1" customWidth="1"/>
    <col min="7801" max="7803" width="10.83203125" style="74"/>
    <col min="7804" max="7804" width="12" style="74" bestFit="1" customWidth="1"/>
    <col min="7805" max="7807" width="10.83203125" style="74"/>
    <col min="7808" max="7808" width="12" style="74" bestFit="1" customWidth="1"/>
    <col min="7809" max="7812" width="10.83203125" style="74"/>
    <col min="7813" max="7813" width="12" style="74" bestFit="1" customWidth="1"/>
    <col min="7814" max="7815" width="17.5" style="74" bestFit="1" customWidth="1"/>
    <col min="7816" max="7816" width="16.6640625" style="74" bestFit="1" customWidth="1"/>
    <col min="7817" max="7819" width="10.83203125" style="74"/>
    <col min="7820" max="7820" width="12" style="74" bestFit="1" customWidth="1"/>
    <col min="7821" max="7823" width="10.83203125" style="74"/>
    <col min="7824" max="7824" width="12" style="74" bestFit="1" customWidth="1"/>
    <col min="7825" max="7828" width="10.83203125" style="74"/>
    <col min="7829" max="7829" width="12" style="74" bestFit="1" customWidth="1"/>
    <col min="7830" max="7831" width="17.5" style="74" bestFit="1" customWidth="1"/>
    <col min="7832" max="7832" width="16.6640625" style="74" bestFit="1" customWidth="1"/>
    <col min="7833" max="7835" width="10.83203125" style="74"/>
    <col min="7836" max="7836" width="12" style="74" bestFit="1" customWidth="1"/>
    <col min="7837" max="7839" width="10.83203125" style="74"/>
    <col min="7840" max="7840" width="12" style="74" bestFit="1" customWidth="1"/>
    <col min="7841" max="7844" width="10.83203125" style="74"/>
    <col min="7845" max="7845" width="12" style="74" bestFit="1" customWidth="1"/>
    <col min="7846" max="7847" width="17.5" style="74" bestFit="1" customWidth="1"/>
    <col min="7848" max="7848" width="16.6640625" style="74" bestFit="1" customWidth="1"/>
    <col min="7849" max="7851" width="10.83203125" style="74"/>
    <col min="7852" max="7852" width="12" style="74" bestFit="1" customWidth="1"/>
    <col min="7853" max="7855" width="10.83203125" style="74"/>
    <col min="7856" max="7856" width="12" style="74" bestFit="1" customWidth="1"/>
    <col min="7857" max="7860" width="10.83203125" style="74"/>
    <col min="7861" max="7861" width="12" style="74" bestFit="1" customWidth="1"/>
    <col min="7862" max="7863" width="17.5" style="74" bestFit="1" customWidth="1"/>
    <col min="7864" max="7864" width="16.6640625" style="74" bestFit="1" customWidth="1"/>
    <col min="7865" max="7867" width="10.83203125" style="74"/>
    <col min="7868" max="7868" width="12" style="74" bestFit="1" customWidth="1"/>
    <col min="7869" max="7871" width="10.83203125" style="74"/>
    <col min="7872" max="7872" width="12" style="74" bestFit="1" customWidth="1"/>
    <col min="7873" max="7876" width="10.83203125" style="74"/>
    <col min="7877" max="7877" width="12" style="74" bestFit="1" customWidth="1"/>
    <col min="7878" max="7879" width="17.5" style="74" bestFit="1" customWidth="1"/>
    <col min="7880" max="7880" width="16.6640625" style="74" bestFit="1" customWidth="1"/>
    <col min="7881" max="7883" width="10.83203125" style="74"/>
    <col min="7884" max="7884" width="12" style="74" bestFit="1" customWidth="1"/>
    <col min="7885" max="7887" width="10.83203125" style="74"/>
    <col min="7888" max="7888" width="12" style="74" bestFit="1" customWidth="1"/>
    <col min="7889" max="7892" width="10.83203125" style="74"/>
    <col min="7893" max="7893" width="12" style="74" bestFit="1" customWidth="1"/>
    <col min="7894" max="7895" width="17.5" style="74" bestFit="1" customWidth="1"/>
    <col min="7896" max="7896" width="16.6640625" style="74" bestFit="1" customWidth="1"/>
    <col min="7897" max="7899" width="10.83203125" style="74"/>
    <col min="7900" max="7900" width="12" style="74" bestFit="1" customWidth="1"/>
    <col min="7901" max="7903" width="10.83203125" style="74"/>
    <col min="7904" max="7904" width="12" style="74" bestFit="1" customWidth="1"/>
    <col min="7905" max="7908" width="10.83203125" style="74"/>
    <col min="7909" max="7909" width="12" style="74" bestFit="1" customWidth="1"/>
    <col min="7910" max="7911" width="17.5" style="74" bestFit="1" customWidth="1"/>
    <col min="7912" max="7912" width="16.6640625" style="74" bestFit="1" customWidth="1"/>
    <col min="7913" max="7915" width="10.83203125" style="74"/>
    <col min="7916" max="7916" width="12" style="74" bestFit="1" customWidth="1"/>
    <col min="7917" max="7919" width="10.83203125" style="74"/>
    <col min="7920" max="7920" width="12" style="74" bestFit="1" customWidth="1"/>
    <col min="7921" max="7924" width="10.83203125" style="74"/>
    <col min="7925" max="7925" width="12" style="74" bestFit="1" customWidth="1"/>
    <col min="7926" max="7927" width="17.5" style="74" bestFit="1" customWidth="1"/>
    <col min="7928" max="7928" width="16.6640625" style="74" bestFit="1" customWidth="1"/>
    <col min="7929" max="7931" width="10.83203125" style="74"/>
    <col min="7932" max="7932" width="12" style="74" bestFit="1" customWidth="1"/>
    <col min="7933" max="7935" width="10.83203125" style="74"/>
    <col min="7936" max="7936" width="12" style="74" bestFit="1" customWidth="1"/>
    <col min="7937" max="7940" width="10.83203125" style="74"/>
    <col min="7941" max="7941" width="12" style="74" bestFit="1" customWidth="1"/>
    <col min="7942" max="7943" width="17.5" style="74" bestFit="1" customWidth="1"/>
    <col min="7944" max="7944" width="16.6640625" style="74" bestFit="1" customWidth="1"/>
    <col min="7945" max="7947" width="10.83203125" style="74"/>
    <col min="7948" max="7948" width="12" style="74" bestFit="1" customWidth="1"/>
    <col min="7949" max="7951" width="10.83203125" style="74"/>
    <col min="7952" max="7952" width="12" style="74" bestFit="1" customWidth="1"/>
    <col min="7953" max="7956" width="10.83203125" style="74"/>
    <col min="7957" max="7957" width="12" style="74" bestFit="1" customWidth="1"/>
    <col min="7958" max="7959" width="17.5" style="74" bestFit="1" customWidth="1"/>
    <col min="7960" max="7960" width="16.6640625" style="74" bestFit="1" customWidth="1"/>
    <col min="7961" max="7963" width="10.83203125" style="74"/>
    <col min="7964" max="7964" width="12" style="74" bestFit="1" customWidth="1"/>
    <col min="7965" max="7967" width="10.83203125" style="74"/>
    <col min="7968" max="7968" width="12" style="74" bestFit="1" customWidth="1"/>
    <col min="7969" max="7972" width="10.83203125" style="74"/>
    <col min="7973" max="7973" width="12" style="74" bestFit="1" customWidth="1"/>
    <col min="7974" max="7975" width="17.5" style="74" bestFit="1" customWidth="1"/>
    <col min="7976" max="7976" width="16.6640625" style="74" bestFit="1" customWidth="1"/>
    <col min="7977" max="7979" width="10.83203125" style="74"/>
    <col min="7980" max="7980" width="12" style="74" bestFit="1" customWidth="1"/>
    <col min="7981" max="7983" width="10.83203125" style="74"/>
    <col min="7984" max="7984" width="12" style="74" bestFit="1" customWidth="1"/>
    <col min="7985" max="7988" width="10.83203125" style="74"/>
    <col min="7989" max="7989" width="12" style="74" bestFit="1" customWidth="1"/>
    <col min="7990" max="7991" width="17.5" style="74" bestFit="1" customWidth="1"/>
    <col min="7992" max="7992" width="16.6640625" style="74" bestFit="1" customWidth="1"/>
    <col min="7993" max="7995" width="10.83203125" style="74"/>
    <col min="7996" max="7996" width="12" style="74" bestFit="1" customWidth="1"/>
    <col min="7997" max="7999" width="10.83203125" style="74"/>
    <col min="8000" max="8000" width="12" style="74" bestFit="1" customWidth="1"/>
    <col min="8001" max="8004" width="10.83203125" style="74"/>
    <col min="8005" max="8005" width="12" style="74" bestFit="1" customWidth="1"/>
    <col min="8006" max="8007" width="17.5" style="74" bestFit="1" customWidth="1"/>
    <col min="8008" max="8008" width="16.6640625" style="74" bestFit="1" customWidth="1"/>
    <col min="8009" max="8011" width="10.83203125" style="74"/>
    <col min="8012" max="8012" width="12" style="74" bestFit="1" customWidth="1"/>
    <col min="8013" max="8015" width="10.83203125" style="74"/>
    <col min="8016" max="8016" width="12" style="74" bestFit="1" customWidth="1"/>
    <col min="8017" max="8020" width="10.83203125" style="74"/>
    <col min="8021" max="8021" width="12" style="74" bestFit="1" customWidth="1"/>
    <col min="8022" max="8023" width="17.5" style="74" bestFit="1" customWidth="1"/>
    <col min="8024" max="8024" width="16.6640625" style="74" bestFit="1" customWidth="1"/>
    <col min="8025" max="8027" width="10.83203125" style="74"/>
    <col min="8028" max="8028" width="12" style="74" bestFit="1" customWidth="1"/>
    <col min="8029" max="8031" width="10.83203125" style="74"/>
    <col min="8032" max="8032" width="12" style="74" bestFit="1" customWidth="1"/>
    <col min="8033" max="8036" width="10.83203125" style="74"/>
    <col min="8037" max="8037" width="12" style="74" bestFit="1" customWidth="1"/>
    <col min="8038" max="8039" width="17.5" style="74" bestFit="1" customWidth="1"/>
    <col min="8040" max="8040" width="16.6640625" style="74" bestFit="1" customWidth="1"/>
    <col min="8041" max="8043" width="10.83203125" style="74"/>
    <col min="8044" max="8044" width="12" style="74" bestFit="1" customWidth="1"/>
    <col min="8045" max="8047" width="10.83203125" style="74"/>
    <col min="8048" max="8048" width="12" style="74" bestFit="1" customWidth="1"/>
    <col min="8049" max="8052" width="10.83203125" style="74"/>
    <col min="8053" max="8053" width="12" style="74" bestFit="1" customWidth="1"/>
    <col min="8054" max="8055" width="17.5" style="74" bestFit="1" customWidth="1"/>
    <col min="8056" max="8056" width="16.6640625" style="74" bestFit="1" customWidth="1"/>
    <col min="8057" max="8059" width="10.83203125" style="74"/>
    <col min="8060" max="8060" width="12" style="74" bestFit="1" customWidth="1"/>
    <col min="8061" max="8063" width="10.83203125" style="74"/>
    <col min="8064" max="8064" width="12" style="74" bestFit="1" customWidth="1"/>
    <col min="8065" max="8068" width="10.83203125" style="74"/>
    <col min="8069" max="8069" width="12" style="74" bestFit="1" customWidth="1"/>
    <col min="8070" max="8071" width="17.5" style="74" bestFit="1" customWidth="1"/>
    <col min="8072" max="8072" width="16.6640625" style="74" bestFit="1" customWidth="1"/>
    <col min="8073" max="8075" width="10.83203125" style="74"/>
    <col min="8076" max="8076" width="12" style="74" bestFit="1" customWidth="1"/>
    <col min="8077" max="8079" width="10.83203125" style="74"/>
    <col min="8080" max="8080" width="12" style="74" bestFit="1" customWidth="1"/>
    <col min="8081" max="8084" width="10.83203125" style="74"/>
    <col min="8085" max="8085" width="12" style="74" bestFit="1" customWidth="1"/>
    <col min="8086" max="8087" width="17.5" style="74" bestFit="1" customWidth="1"/>
    <col min="8088" max="8088" width="16.6640625" style="74" bestFit="1" customWidth="1"/>
    <col min="8089" max="8091" width="10.83203125" style="74"/>
    <col min="8092" max="8092" width="12" style="74" bestFit="1" customWidth="1"/>
    <col min="8093" max="8095" width="10.83203125" style="74"/>
    <col min="8096" max="8096" width="12" style="74" bestFit="1" customWidth="1"/>
    <col min="8097" max="8100" width="10.83203125" style="74"/>
    <col min="8101" max="8101" width="12" style="74" bestFit="1" customWidth="1"/>
    <col min="8102" max="8103" width="17.5" style="74" bestFit="1" customWidth="1"/>
    <col min="8104" max="8104" width="16.6640625" style="74" bestFit="1" customWidth="1"/>
    <col min="8105" max="8107" width="10.83203125" style="74"/>
    <col min="8108" max="8108" width="12" style="74" bestFit="1" customWidth="1"/>
    <col min="8109" max="8111" width="10.83203125" style="74"/>
    <col min="8112" max="8112" width="12" style="74" bestFit="1" customWidth="1"/>
    <col min="8113" max="8116" width="10.83203125" style="74"/>
    <col min="8117" max="8117" width="12" style="74" bestFit="1" customWidth="1"/>
    <col min="8118" max="8119" width="17.5" style="74" bestFit="1" customWidth="1"/>
    <col min="8120" max="8120" width="16.6640625" style="74" bestFit="1" customWidth="1"/>
    <col min="8121" max="8123" width="10.83203125" style="74"/>
    <col min="8124" max="8124" width="12" style="74" bestFit="1" customWidth="1"/>
    <col min="8125" max="8127" width="10.83203125" style="74"/>
    <col min="8128" max="8128" width="12" style="74" bestFit="1" customWidth="1"/>
    <col min="8129" max="8132" width="10.83203125" style="74"/>
    <col min="8133" max="8133" width="12" style="74" bestFit="1" customWidth="1"/>
    <col min="8134" max="8135" width="17.5" style="74" bestFit="1" customWidth="1"/>
    <col min="8136" max="8136" width="16.6640625" style="74" bestFit="1" customWidth="1"/>
    <col min="8137" max="8139" width="10.83203125" style="74"/>
    <col min="8140" max="8140" width="12" style="74" bestFit="1" customWidth="1"/>
    <col min="8141" max="8143" width="10.83203125" style="74"/>
    <col min="8144" max="8144" width="12" style="74" bestFit="1" customWidth="1"/>
    <col min="8145" max="8148" width="10.83203125" style="74"/>
    <col min="8149" max="8149" width="12" style="74" bestFit="1" customWidth="1"/>
    <col min="8150" max="8151" width="17.5" style="74" bestFit="1" customWidth="1"/>
    <col min="8152" max="8152" width="16.6640625" style="74" bestFit="1" customWidth="1"/>
    <col min="8153" max="8155" width="10.83203125" style="74"/>
    <col min="8156" max="8156" width="12" style="74" bestFit="1" customWidth="1"/>
    <col min="8157" max="8159" width="10.83203125" style="74"/>
    <col min="8160" max="8160" width="12" style="74" bestFit="1" customWidth="1"/>
    <col min="8161" max="8164" width="10.83203125" style="74"/>
    <col min="8165" max="8165" width="12" style="74" bestFit="1" customWidth="1"/>
    <col min="8166" max="8167" width="17.5" style="74" bestFit="1" customWidth="1"/>
    <col min="8168" max="8168" width="16.6640625" style="74" bestFit="1" customWidth="1"/>
    <col min="8169" max="8171" width="10.83203125" style="74"/>
    <col min="8172" max="8172" width="12" style="74" bestFit="1" customWidth="1"/>
    <col min="8173" max="8175" width="10.83203125" style="74"/>
    <col min="8176" max="8176" width="12" style="74" bestFit="1" customWidth="1"/>
    <col min="8177" max="8180" width="10.83203125" style="74"/>
    <col min="8181" max="8181" width="12" style="74" bestFit="1" customWidth="1"/>
    <col min="8182" max="8183" width="17.5" style="74" bestFit="1" customWidth="1"/>
    <col min="8184" max="8184" width="16.6640625" style="74" bestFit="1" customWidth="1"/>
    <col min="8185" max="8187" width="10.83203125" style="74"/>
    <col min="8188" max="8188" width="12" style="74" bestFit="1" customWidth="1"/>
    <col min="8189" max="8191" width="10.83203125" style="74"/>
    <col min="8192" max="8192" width="12" style="74" bestFit="1" customWidth="1"/>
    <col min="8193" max="8196" width="10.83203125" style="74"/>
    <col min="8197" max="8197" width="12" style="74" bestFit="1" customWidth="1"/>
    <col min="8198" max="8199" width="17.5" style="74" bestFit="1" customWidth="1"/>
    <col min="8200" max="8200" width="16.6640625" style="74" bestFit="1" customWidth="1"/>
    <col min="8201" max="8203" width="10.83203125" style="74"/>
    <col min="8204" max="8204" width="12" style="74" bestFit="1" customWidth="1"/>
    <col min="8205" max="8207" width="10.83203125" style="74"/>
    <col min="8208" max="8208" width="12" style="74" bestFit="1" customWidth="1"/>
    <col min="8209" max="8212" width="10.83203125" style="74"/>
    <col min="8213" max="8213" width="12" style="74" bestFit="1" customWidth="1"/>
    <col min="8214" max="8215" width="17.5" style="74" bestFit="1" customWidth="1"/>
    <col min="8216" max="8216" width="16.6640625" style="74" bestFit="1" customWidth="1"/>
    <col min="8217" max="8219" width="10.83203125" style="74"/>
    <col min="8220" max="8220" width="12" style="74" bestFit="1" customWidth="1"/>
    <col min="8221" max="8223" width="10.83203125" style="74"/>
    <col min="8224" max="8224" width="12" style="74" bestFit="1" customWidth="1"/>
    <col min="8225" max="8228" width="10.83203125" style="74"/>
    <col min="8229" max="8229" width="12" style="74" bestFit="1" customWidth="1"/>
    <col min="8230" max="8231" width="17.5" style="74" bestFit="1" customWidth="1"/>
    <col min="8232" max="8232" width="16.6640625" style="74" bestFit="1" customWidth="1"/>
    <col min="8233" max="8235" width="10.83203125" style="74"/>
    <col min="8236" max="8236" width="12" style="74" bestFit="1" customWidth="1"/>
    <col min="8237" max="8239" width="10.83203125" style="74"/>
    <col min="8240" max="8240" width="12" style="74" bestFit="1" customWidth="1"/>
    <col min="8241" max="8244" width="10.83203125" style="74"/>
    <col min="8245" max="8245" width="12" style="74" bestFit="1" customWidth="1"/>
    <col min="8246" max="8247" width="17.5" style="74" bestFit="1" customWidth="1"/>
    <col min="8248" max="8248" width="16.6640625" style="74" bestFit="1" customWidth="1"/>
    <col min="8249" max="8251" width="10.83203125" style="74"/>
    <col min="8252" max="8252" width="12" style="74" bestFit="1" customWidth="1"/>
    <col min="8253" max="8255" width="10.83203125" style="74"/>
    <col min="8256" max="8256" width="12" style="74" bestFit="1" customWidth="1"/>
    <col min="8257" max="8260" width="10.83203125" style="74"/>
    <col min="8261" max="8261" width="12" style="74" bestFit="1" customWidth="1"/>
    <col min="8262" max="8263" width="17.5" style="74" bestFit="1" customWidth="1"/>
    <col min="8264" max="8264" width="16.6640625" style="74" bestFit="1" customWidth="1"/>
    <col min="8265" max="8267" width="10.83203125" style="74"/>
    <col min="8268" max="8268" width="12" style="74" bestFit="1" customWidth="1"/>
    <col min="8269" max="8271" width="10.83203125" style="74"/>
    <col min="8272" max="8272" width="12" style="74" bestFit="1" customWidth="1"/>
    <col min="8273" max="8276" width="10.83203125" style="74"/>
    <col min="8277" max="8277" width="12" style="74" bestFit="1" customWidth="1"/>
    <col min="8278" max="8279" width="17.5" style="74" bestFit="1" customWidth="1"/>
    <col min="8280" max="8280" width="16.6640625" style="74" bestFit="1" customWidth="1"/>
    <col min="8281" max="8283" width="10.83203125" style="74"/>
    <col min="8284" max="8284" width="12" style="74" bestFit="1" customWidth="1"/>
    <col min="8285" max="8287" width="10.83203125" style="74"/>
    <col min="8288" max="8288" width="12" style="74" bestFit="1" customWidth="1"/>
    <col min="8289" max="8292" width="10.83203125" style="74"/>
    <col min="8293" max="8293" width="12" style="74" bestFit="1" customWidth="1"/>
    <col min="8294" max="8295" width="17.5" style="74" bestFit="1" customWidth="1"/>
    <col min="8296" max="8296" width="16.6640625" style="74" bestFit="1" customWidth="1"/>
    <col min="8297" max="8299" width="10.83203125" style="74"/>
    <col min="8300" max="8300" width="12" style="74" bestFit="1" customWidth="1"/>
    <col min="8301" max="8303" width="10.83203125" style="74"/>
    <col min="8304" max="8304" width="12" style="74" bestFit="1" customWidth="1"/>
    <col min="8305" max="8308" width="10.83203125" style="74"/>
    <col min="8309" max="8309" width="12" style="74" bestFit="1" customWidth="1"/>
    <col min="8310" max="8311" width="17.5" style="74" bestFit="1" customWidth="1"/>
    <col min="8312" max="8312" width="16.6640625" style="74" bestFit="1" customWidth="1"/>
    <col min="8313" max="8315" width="10.83203125" style="74"/>
    <col min="8316" max="8316" width="12" style="74" bestFit="1" customWidth="1"/>
    <col min="8317" max="8319" width="10.83203125" style="74"/>
    <col min="8320" max="8320" width="12" style="74" bestFit="1" customWidth="1"/>
    <col min="8321" max="8324" width="10.83203125" style="74"/>
    <col min="8325" max="8325" width="12" style="74" bestFit="1" customWidth="1"/>
    <col min="8326" max="8327" width="17.5" style="74" bestFit="1" customWidth="1"/>
    <col min="8328" max="8328" width="16.6640625" style="74" bestFit="1" customWidth="1"/>
    <col min="8329" max="8331" width="10.83203125" style="74"/>
    <col min="8332" max="8332" width="12" style="74" bestFit="1" customWidth="1"/>
    <col min="8333" max="8335" width="10.83203125" style="74"/>
    <col min="8336" max="8336" width="12" style="74" bestFit="1" customWidth="1"/>
    <col min="8337" max="8340" width="10.83203125" style="74"/>
    <col min="8341" max="8341" width="12" style="74" bestFit="1" customWidth="1"/>
    <col min="8342" max="8343" width="17.5" style="74" bestFit="1" customWidth="1"/>
    <col min="8344" max="8344" width="16.6640625" style="74" bestFit="1" customWidth="1"/>
    <col min="8345" max="8347" width="10.83203125" style="74"/>
    <col min="8348" max="8348" width="12" style="74" bestFit="1" customWidth="1"/>
    <col min="8349" max="8351" width="10.83203125" style="74"/>
    <col min="8352" max="8352" width="12" style="74" bestFit="1" customWidth="1"/>
    <col min="8353" max="8356" width="10.83203125" style="74"/>
    <col min="8357" max="8357" width="12" style="74" bestFit="1" customWidth="1"/>
    <col min="8358" max="8359" width="17.5" style="74" bestFit="1" customWidth="1"/>
    <col min="8360" max="8360" width="16.6640625" style="74" bestFit="1" customWidth="1"/>
    <col min="8361" max="8363" width="10.83203125" style="74"/>
    <col min="8364" max="8364" width="12" style="74" bestFit="1" customWidth="1"/>
    <col min="8365" max="8367" width="10.83203125" style="74"/>
    <col min="8368" max="8368" width="12" style="74" bestFit="1" customWidth="1"/>
    <col min="8369" max="8372" width="10.83203125" style="74"/>
    <col min="8373" max="8373" width="12" style="74" bestFit="1" customWidth="1"/>
    <col min="8374" max="8375" width="17.5" style="74" bestFit="1" customWidth="1"/>
    <col min="8376" max="8376" width="16.6640625" style="74" bestFit="1" customWidth="1"/>
    <col min="8377" max="8379" width="10.83203125" style="74"/>
    <col min="8380" max="8380" width="12" style="74" bestFit="1" customWidth="1"/>
    <col min="8381" max="8383" width="10.83203125" style="74"/>
    <col min="8384" max="8384" width="12" style="74" bestFit="1" customWidth="1"/>
    <col min="8385" max="8388" width="10.83203125" style="74"/>
    <col min="8389" max="8389" width="12" style="74" bestFit="1" customWidth="1"/>
    <col min="8390" max="8391" width="17.5" style="74" bestFit="1" customWidth="1"/>
    <col min="8392" max="8392" width="16.6640625" style="74" bestFit="1" customWidth="1"/>
    <col min="8393" max="8395" width="10.83203125" style="74"/>
    <col min="8396" max="8396" width="12" style="74" bestFit="1" customWidth="1"/>
    <col min="8397" max="8399" width="10.83203125" style="74"/>
    <col min="8400" max="8400" width="12" style="74" bestFit="1" customWidth="1"/>
    <col min="8401" max="8404" width="10.83203125" style="74"/>
    <col min="8405" max="8405" width="12" style="74" bestFit="1" customWidth="1"/>
    <col min="8406" max="8407" width="17.5" style="74" bestFit="1" customWidth="1"/>
    <col min="8408" max="8408" width="16.6640625" style="74" bestFit="1" customWidth="1"/>
    <col min="8409" max="8411" width="10.83203125" style="74"/>
    <col min="8412" max="8412" width="12" style="74" bestFit="1" customWidth="1"/>
    <col min="8413" max="8415" width="10.83203125" style="74"/>
    <col min="8416" max="8416" width="12" style="74" bestFit="1" customWidth="1"/>
    <col min="8417" max="8420" width="10.83203125" style="74"/>
    <col min="8421" max="8421" width="12" style="74" bestFit="1" customWidth="1"/>
    <col min="8422" max="8423" width="17.5" style="74" bestFit="1" customWidth="1"/>
    <col min="8424" max="8424" width="16.6640625" style="74" bestFit="1" customWidth="1"/>
    <col min="8425" max="8427" width="10.83203125" style="74"/>
    <col min="8428" max="8428" width="12" style="74" bestFit="1" customWidth="1"/>
    <col min="8429" max="8431" width="10.83203125" style="74"/>
    <col min="8432" max="8432" width="12" style="74" bestFit="1" customWidth="1"/>
    <col min="8433" max="8436" width="10.83203125" style="74"/>
    <col min="8437" max="8437" width="12" style="74" bestFit="1" customWidth="1"/>
    <col min="8438" max="8439" width="17.5" style="74" bestFit="1" customWidth="1"/>
    <col min="8440" max="8440" width="16.6640625" style="74" bestFit="1" customWidth="1"/>
    <col min="8441" max="8443" width="10.83203125" style="74"/>
    <col min="8444" max="8444" width="12" style="74" bestFit="1" customWidth="1"/>
    <col min="8445" max="8447" width="10.83203125" style="74"/>
    <col min="8448" max="8448" width="12" style="74" bestFit="1" customWidth="1"/>
    <col min="8449" max="8452" width="10.83203125" style="74"/>
    <col min="8453" max="8453" width="12" style="74" bestFit="1" customWidth="1"/>
    <col min="8454" max="8455" width="17.5" style="74" bestFit="1" customWidth="1"/>
    <col min="8456" max="8456" width="16.6640625" style="74" bestFit="1" customWidth="1"/>
    <col min="8457" max="8459" width="10.83203125" style="74"/>
    <col min="8460" max="8460" width="12" style="74" bestFit="1" customWidth="1"/>
    <col min="8461" max="8463" width="10.83203125" style="74"/>
    <col min="8464" max="8464" width="12" style="74" bestFit="1" customWidth="1"/>
    <col min="8465" max="8468" width="10.83203125" style="74"/>
    <col min="8469" max="8469" width="12" style="74" bestFit="1" customWidth="1"/>
    <col min="8470" max="8471" width="17.5" style="74" bestFit="1" customWidth="1"/>
    <col min="8472" max="8472" width="16.6640625" style="74" bestFit="1" customWidth="1"/>
    <col min="8473" max="8475" width="10.83203125" style="74"/>
    <col min="8476" max="8476" width="12" style="74" bestFit="1" customWidth="1"/>
    <col min="8477" max="8479" width="10.83203125" style="74"/>
    <col min="8480" max="8480" width="12" style="74" bestFit="1" customWidth="1"/>
    <col min="8481" max="8484" width="10.83203125" style="74"/>
    <col min="8485" max="8485" width="12" style="74" bestFit="1" customWidth="1"/>
    <col min="8486" max="8487" width="17.5" style="74" bestFit="1" customWidth="1"/>
    <col min="8488" max="8488" width="16.6640625" style="74" bestFit="1" customWidth="1"/>
    <col min="8489" max="8491" width="10.83203125" style="74"/>
    <col min="8492" max="8492" width="12" style="74" bestFit="1" customWidth="1"/>
    <col min="8493" max="8495" width="10.83203125" style="74"/>
    <col min="8496" max="8496" width="12" style="74" bestFit="1" customWidth="1"/>
    <col min="8497" max="8500" width="10.83203125" style="74"/>
    <col min="8501" max="8501" width="12" style="74" bestFit="1" customWidth="1"/>
    <col min="8502" max="8503" width="17.5" style="74" bestFit="1" customWidth="1"/>
    <col min="8504" max="8504" width="16.6640625" style="74" bestFit="1" customWidth="1"/>
    <col min="8505" max="8507" width="10.83203125" style="74"/>
    <col min="8508" max="8508" width="12" style="74" bestFit="1" customWidth="1"/>
    <col min="8509" max="8511" width="10.83203125" style="74"/>
    <col min="8512" max="8512" width="12" style="74" bestFit="1" customWidth="1"/>
    <col min="8513" max="8516" width="10.83203125" style="74"/>
    <col min="8517" max="8517" width="12" style="74" bestFit="1" customWidth="1"/>
    <col min="8518" max="8519" width="17.5" style="74" bestFit="1" customWidth="1"/>
    <col min="8520" max="8520" width="16.6640625" style="74" bestFit="1" customWidth="1"/>
    <col min="8521" max="8523" width="10.83203125" style="74"/>
    <col min="8524" max="8524" width="12" style="74" bestFit="1" customWidth="1"/>
    <col min="8525" max="8527" width="10.83203125" style="74"/>
    <col min="8528" max="8528" width="12" style="74" bestFit="1" customWidth="1"/>
    <col min="8529" max="8532" width="10.83203125" style="74"/>
    <col min="8533" max="8533" width="12" style="74" bestFit="1" customWidth="1"/>
    <col min="8534" max="8535" width="17.5" style="74" bestFit="1" customWidth="1"/>
    <col min="8536" max="8536" width="16.6640625" style="74" bestFit="1" customWidth="1"/>
    <col min="8537" max="8539" width="10.83203125" style="74"/>
    <col min="8540" max="8540" width="12" style="74" bestFit="1" customWidth="1"/>
    <col min="8541" max="8543" width="10.83203125" style="74"/>
    <col min="8544" max="8544" width="12" style="74" bestFit="1" customWidth="1"/>
    <col min="8545" max="8548" width="10.83203125" style="74"/>
    <col min="8549" max="8549" width="12" style="74" bestFit="1" customWidth="1"/>
    <col min="8550" max="8551" width="17.5" style="74" bestFit="1" customWidth="1"/>
    <col min="8552" max="8552" width="16.6640625" style="74" bestFit="1" customWidth="1"/>
    <col min="8553" max="8555" width="10.83203125" style="74"/>
    <col min="8556" max="8556" width="12" style="74" bestFit="1" customWidth="1"/>
    <col min="8557" max="8559" width="10.83203125" style="74"/>
    <col min="8560" max="8560" width="12" style="74" bestFit="1" customWidth="1"/>
    <col min="8561" max="8564" width="10.83203125" style="74"/>
    <col min="8565" max="8565" width="12" style="74" bestFit="1" customWidth="1"/>
    <col min="8566" max="8567" width="17.5" style="74" bestFit="1" customWidth="1"/>
    <col min="8568" max="8568" width="16.6640625" style="74" bestFit="1" customWidth="1"/>
    <col min="8569" max="8571" width="10.83203125" style="74"/>
    <col min="8572" max="8572" width="12" style="74" bestFit="1" customWidth="1"/>
    <col min="8573" max="8575" width="10.83203125" style="74"/>
    <col min="8576" max="8576" width="12" style="74" bestFit="1" customWidth="1"/>
    <col min="8577" max="8580" width="10.83203125" style="74"/>
    <col min="8581" max="8581" width="12" style="74" bestFit="1" customWidth="1"/>
    <col min="8582" max="8583" width="17.5" style="74" bestFit="1" customWidth="1"/>
    <col min="8584" max="8584" width="16.6640625" style="74" bestFit="1" customWidth="1"/>
    <col min="8585" max="8587" width="10.83203125" style="74"/>
    <col min="8588" max="8588" width="12" style="74" bestFit="1" customWidth="1"/>
    <col min="8589" max="8591" width="10.83203125" style="74"/>
    <col min="8592" max="8592" width="12" style="74" bestFit="1" customWidth="1"/>
    <col min="8593" max="8596" width="10.83203125" style="74"/>
    <col min="8597" max="8597" width="12" style="74" bestFit="1" customWidth="1"/>
    <col min="8598" max="8599" width="17.5" style="74" bestFit="1" customWidth="1"/>
    <col min="8600" max="8600" width="16.6640625" style="74" bestFit="1" customWidth="1"/>
    <col min="8601" max="8603" width="10.83203125" style="74"/>
    <col min="8604" max="8604" width="12" style="74" bestFit="1" customWidth="1"/>
    <col min="8605" max="8607" width="10.83203125" style="74"/>
    <col min="8608" max="8608" width="12" style="74" bestFit="1" customWidth="1"/>
    <col min="8609" max="8612" width="10.83203125" style="74"/>
    <col min="8613" max="8613" width="12" style="74" bestFit="1" customWidth="1"/>
    <col min="8614" max="8615" width="17.5" style="74" bestFit="1" customWidth="1"/>
    <col min="8616" max="8616" width="16.6640625" style="74" bestFit="1" customWidth="1"/>
    <col min="8617" max="8619" width="10.83203125" style="74"/>
    <col min="8620" max="8620" width="12" style="74" bestFit="1" customWidth="1"/>
    <col min="8621" max="8623" width="10.83203125" style="74"/>
    <col min="8624" max="8624" width="12" style="74" bestFit="1" customWidth="1"/>
    <col min="8625" max="8628" width="10.83203125" style="74"/>
    <col min="8629" max="8629" width="12" style="74" bestFit="1" customWidth="1"/>
    <col min="8630" max="8631" width="17.5" style="74" bestFit="1" customWidth="1"/>
    <col min="8632" max="8632" width="16.6640625" style="74" bestFit="1" customWidth="1"/>
    <col min="8633" max="8635" width="10.83203125" style="74"/>
    <col min="8636" max="8636" width="12" style="74" bestFit="1" customWidth="1"/>
    <col min="8637" max="8639" width="10.83203125" style="74"/>
    <col min="8640" max="8640" width="12" style="74" bestFit="1" customWidth="1"/>
    <col min="8641" max="8644" width="10.83203125" style="74"/>
    <col min="8645" max="8645" width="12" style="74" bestFit="1" customWidth="1"/>
    <col min="8646" max="8647" width="17.5" style="74" bestFit="1" customWidth="1"/>
    <col min="8648" max="8648" width="16.6640625" style="74" bestFit="1" customWidth="1"/>
    <col min="8649" max="8651" width="10.83203125" style="74"/>
    <col min="8652" max="8652" width="12" style="74" bestFit="1" customWidth="1"/>
    <col min="8653" max="8655" width="10.83203125" style="74"/>
    <col min="8656" max="8656" width="12" style="74" bestFit="1" customWidth="1"/>
    <col min="8657" max="8660" width="10.83203125" style="74"/>
    <col min="8661" max="8661" width="12" style="74" bestFit="1" customWidth="1"/>
    <col min="8662" max="8663" width="17.5" style="74" bestFit="1" customWidth="1"/>
    <col min="8664" max="8664" width="16.6640625" style="74" bestFit="1" customWidth="1"/>
    <col min="8665" max="8667" width="10.83203125" style="74"/>
    <col min="8668" max="8668" width="12" style="74" bestFit="1" customWidth="1"/>
    <col min="8669" max="8671" width="10.83203125" style="74"/>
    <col min="8672" max="8672" width="12" style="74" bestFit="1" customWidth="1"/>
    <col min="8673" max="8676" width="10.83203125" style="74"/>
    <col min="8677" max="8677" width="12" style="74" bestFit="1" customWidth="1"/>
    <col min="8678" max="8679" width="17.5" style="74" bestFit="1" customWidth="1"/>
    <col min="8680" max="8680" width="16.6640625" style="74" bestFit="1" customWidth="1"/>
    <col min="8681" max="8683" width="10.83203125" style="74"/>
    <col min="8684" max="8684" width="12" style="74" bestFit="1" customWidth="1"/>
    <col min="8685" max="8687" width="10.83203125" style="74"/>
    <col min="8688" max="8688" width="12" style="74" bestFit="1" customWidth="1"/>
    <col min="8689" max="8692" width="10.83203125" style="74"/>
    <col min="8693" max="8693" width="12" style="74" bestFit="1" customWidth="1"/>
    <col min="8694" max="8695" width="17.5" style="74" bestFit="1" customWidth="1"/>
    <col min="8696" max="8696" width="16.6640625" style="74" bestFit="1" customWidth="1"/>
    <col min="8697" max="8699" width="10.83203125" style="74"/>
    <col min="8700" max="8700" width="12" style="74" bestFit="1" customWidth="1"/>
    <col min="8701" max="8703" width="10.83203125" style="74"/>
    <col min="8704" max="8704" width="12" style="74" bestFit="1" customWidth="1"/>
    <col min="8705" max="8708" width="10.83203125" style="74"/>
    <col min="8709" max="8709" width="12" style="74" bestFit="1" customWidth="1"/>
    <col min="8710" max="8711" width="17.5" style="74" bestFit="1" customWidth="1"/>
    <col min="8712" max="8712" width="16.6640625" style="74" bestFit="1" customWidth="1"/>
    <col min="8713" max="8715" width="10.83203125" style="74"/>
    <col min="8716" max="8716" width="12" style="74" bestFit="1" customWidth="1"/>
    <col min="8717" max="8719" width="10.83203125" style="74"/>
    <col min="8720" max="8720" width="12" style="74" bestFit="1" customWidth="1"/>
    <col min="8721" max="8724" width="10.83203125" style="74"/>
    <col min="8725" max="8725" width="12" style="74" bestFit="1" customWidth="1"/>
    <col min="8726" max="8727" width="17.5" style="74" bestFit="1" customWidth="1"/>
    <col min="8728" max="8728" width="16.6640625" style="74" bestFit="1" customWidth="1"/>
    <col min="8729" max="8731" width="10.83203125" style="74"/>
    <col min="8732" max="8732" width="12" style="74" bestFit="1" customWidth="1"/>
    <col min="8733" max="8735" width="10.83203125" style="74"/>
    <col min="8736" max="8736" width="12" style="74" bestFit="1" customWidth="1"/>
    <col min="8737" max="8740" width="10.83203125" style="74"/>
    <col min="8741" max="8741" width="12" style="74" bestFit="1" customWidth="1"/>
    <col min="8742" max="8743" width="17.5" style="74" bestFit="1" customWidth="1"/>
    <col min="8744" max="8744" width="16.6640625" style="74" bestFit="1" customWidth="1"/>
    <col min="8745" max="8747" width="10.83203125" style="74"/>
    <col min="8748" max="8748" width="12" style="74" bestFit="1" customWidth="1"/>
    <col min="8749" max="8751" width="10.83203125" style="74"/>
    <col min="8752" max="8752" width="12" style="74" bestFit="1" customWidth="1"/>
    <col min="8753" max="8756" width="10.83203125" style="74"/>
    <col min="8757" max="8757" width="12" style="74" bestFit="1" customWidth="1"/>
    <col min="8758" max="8759" width="17.5" style="74" bestFit="1" customWidth="1"/>
    <col min="8760" max="8760" width="16.6640625" style="74" bestFit="1" customWidth="1"/>
    <col min="8761" max="8763" width="10.83203125" style="74"/>
    <col min="8764" max="8764" width="12" style="74" bestFit="1" customWidth="1"/>
    <col min="8765" max="8767" width="10.83203125" style="74"/>
    <col min="8768" max="8768" width="12" style="74" bestFit="1" customWidth="1"/>
    <col min="8769" max="8772" width="10.83203125" style="74"/>
    <col min="8773" max="8773" width="12" style="74" bestFit="1" customWidth="1"/>
    <col min="8774" max="8775" width="17.5" style="74" bestFit="1" customWidth="1"/>
    <col min="8776" max="8776" width="16.6640625" style="74" bestFit="1" customWidth="1"/>
    <col min="8777" max="8779" width="10.83203125" style="74"/>
    <col min="8780" max="8780" width="12" style="74" bestFit="1" customWidth="1"/>
    <col min="8781" max="8783" width="10.83203125" style="74"/>
    <col min="8784" max="8784" width="12" style="74" bestFit="1" customWidth="1"/>
    <col min="8785" max="8788" width="10.83203125" style="74"/>
    <col min="8789" max="8789" width="12" style="74" bestFit="1" customWidth="1"/>
    <col min="8790" max="8791" width="17.5" style="74" bestFit="1" customWidth="1"/>
    <col min="8792" max="8792" width="16.6640625" style="74" bestFit="1" customWidth="1"/>
    <col min="8793" max="8795" width="10.83203125" style="74"/>
    <col min="8796" max="8796" width="12" style="74" bestFit="1" customWidth="1"/>
    <col min="8797" max="8799" width="10.83203125" style="74"/>
    <col min="8800" max="8800" width="12" style="74" bestFit="1" customWidth="1"/>
    <col min="8801" max="8804" width="10.83203125" style="74"/>
    <col min="8805" max="8805" width="12" style="74" bestFit="1" customWidth="1"/>
    <col min="8806" max="8807" width="17.5" style="74" bestFit="1" customWidth="1"/>
    <col min="8808" max="8808" width="16.6640625" style="74" bestFit="1" customWidth="1"/>
    <col min="8809" max="8811" width="10.83203125" style="74"/>
    <col min="8812" max="8812" width="12" style="74" bestFit="1" customWidth="1"/>
    <col min="8813" max="8815" width="10.83203125" style="74"/>
    <col min="8816" max="8816" width="12" style="74" bestFit="1" customWidth="1"/>
    <col min="8817" max="8820" width="10.83203125" style="74"/>
    <col min="8821" max="8821" width="12" style="74" bestFit="1" customWidth="1"/>
    <col min="8822" max="8823" width="17.5" style="74" bestFit="1" customWidth="1"/>
    <col min="8824" max="8824" width="16.6640625" style="74" bestFit="1" customWidth="1"/>
    <col min="8825" max="8827" width="10.83203125" style="74"/>
    <col min="8828" max="8828" width="12" style="74" bestFit="1" customWidth="1"/>
    <col min="8829" max="8831" width="10.83203125" style="74"/>
    <col min="8832" max="8832" width="12" style="74" bestFit="1" customWidth="1"/>
    <col min="8833" max="8836" width="10.83203125" style="74"/>
    <col min="8837" max="8837" width="12" style="74" bestFit="1" customWidth="1"/>
    <col min="8838" max="8839" width="17.5" style="74" bestFit="1" customWidth="1"/>
    <col min="8840" max="8840" width="16.6640625" style="74" bestFit="1" customWidth="1"/>
    <col min="8841" max="8843" width="10.83203125" style="74"/>
    <col min="8844" max="8844" width="12" style="74" bestFit="1" customWidth="1"/>
    <col min="8845" max="8847" width="10.83203125" style="74"/>
    <col min="8848" max="8848" width="12" style="74" bestFit="1" customWidth="1"/>
    <col min="8849" max="8852" width="10.83203125" style="74"/>
    <col min="8853" max="8853" width="12" style="74" bestFit="1" customWidth="1"/>
    <col min="8854" max="8855" width="17.5" style="74" bestFit="1" customWidth="1"/>
    <col min="8856" max="8856" width="16.6640625" style="74" bestFit="1" customWidth="1"/>
    <col min="8857" max="8859" width="10.83203125" style="74"/>
    <col min="8860" max="8860" width="12" style="74" bestFit="1" customWidth="1"/>
    <col min="8861" max="8863" width="10.83203125" style="74"/>
    <col min="8864" max="8864" width="12" style="74" bestFit="1" customWidth="1"/>
    <col min="8865" max="8868" width="10.83203125" style="74"/>
    <col min="8869" max="8869" width="12" style="74" bestFit="1" customWidth="1"/>
    <col min="8870" max="8871" width="17.5" style="74" bestFit="1" customWidth="1"/>
    <col min="8872" max="8872" width="16.6640625" style="74" bestFit="1" customWidth="1"/>
    <col min="8873" max="8875" width="10.83203125" style="74"/>
    <col min="8876" max="8876" width="12" style="74" bestFit="1" customWidth="1"/>
    <col min="8877" max="8879" width="10.83203125" style="74"/>
    <col min="8880" max="8880" width="12" style="74" bestFit="1" customWidth="1"/>
    <col min="8881" max="8884" width="10.83203125" style="74"/>
    <col min="8885" max="8885" width="12" style="74" bestFit="1" customWidth="1"/>
    <col min="8886" max="8887" width="17.5" style="74" bestFit="1" customWidth="1"/>
    <col min="8888" max="8888" width="16.6640625" style="74" bestFit="1" customWidth="1"/>
    <col min="8889" max="8891" width="10.83203125" style="74"/>
    <col min="8892" max="8892" width="12" style="74" bestFit="1" customWidth="1"/>
    <col min="8893" max="8895" width="10.83203125" style="74"/>
    <col min="8896" max="8896" width="12" style="74" bestFit="1" customWidth="1"/>
    <col min="8897" max="8900" width="10.83203125" style="74"/>
    <col min="8901" max="8901" width="12" style="74" bestFit="1" customWidth="1"/>
    <col min="8902" max="8903" width="17.5" style="74" bestFit="1" customWidth="1"/>
    <col min="8904" max="8904" width="16.6640625" style="74" bestFit="1" customWidth="1"/>
    <col min="8905" max="8907" width="10.83203125" style="74"/>
    <col min="8908" max="8908" width="12" style="74" bestFit="1" customWidth="1"/>
    <col min="8909" max="8911" width="10.83203125" style="74"/>
    <col min="8912" max="8912" width="12" style="74" bestFit="1" customWidth="1"/>
    <col min="8913" max="8916" width="10.83203125" style="74"/>
    <col min="8917" max="8917" width="12" style="74" bestFit="1" customWidth="1"/>
    <col min="8918" max="8919" width="17.5" style="74" bestFit="1" customWidth="1"/>
    <col min="8920" max="8920" width="16.6640625" style="74" bestFit="1" customWidth="1"/>
    <col min="8921" max="8923" width="10.83203125" style="74"/>
    <col min="8924" max="8924" width="12" style="74" bestFit="1" customWidth="1"/>
    <col min="8925" max="8927" width="10.83203125" style="74"/>
    <col min="8928" max="8928" width="12" style="74" bestFit="1" customWidth="1"/>
    <col min="8929" max="8932" width="10.83203125" style="74"/>
    <col min="8933" max="8933" width="12" style="74" bestFit="1" customWidth="1"/>
    <col min="8934" max="8935" width="17.5" style="74" bestFit="1" customWidth="1"/>
    <col min="8936" max="8936" width="16.6640625" style="74" bestFit="1" customWidth="1"/>
    <col min="8937" max="8939" width="10.83203125" style="74"/>
    <col min="8940" max="8940" width="12" style="74" bestFit="1" customWidth="1"/>
    <col min="8941" max="8943" width="10.83203125" style="74"/>
    <col min="8944" max="8944" width="12" style="74" bestFit="1" customWidth="1"/>
    <col min="8945" max="8948" width="10.83203125" style="74"/>
    <col min="8949" max="8949" width="12" style="74" bestFit="1" customWidth="1"/>
    <col min="8950" max="8951" width="17.5" style="74" bestFit="1" customWidth="1"/>
    <col min="8952" max="8952" width="16.6640625" style="74" bestFit="1" customWidth="1"/>
    <col min="8953" max="8955" width="10.83203125" style="74"/>
    <col min="8956" max="8956" width="12" style="74" bestFit="1" customWidth="1"/>
    <col min="8957" max="8959" width="10.83203125" style="74"/>
    <col min="8960" max="8960" width="12" style="74" bestFit="1" customWidth="1"/>
    <col min="8961" max="8964" width="10.83203125" style="74"/>
    <col min="8965" max="8965" width="12" style="74" bestFit="1" customWidth="1"/>
    <col min="8966" max="8967" width="17.5" style="74" bestFit="1" customWidth="1"/>
    <col min="8968" max="8968" width="16.6640625" style="74" bestFit="1" customWidth="1"/>
    <col min="8969" max="8971" width="10.83203125" style="74"/>
    <col min="8972" max="8972" width="12" style="74" bestFit="1" customWidth="1"/>
    <col min="8973" max="8975" width="10.83203125" style="74"/>
    <col min="8976" max="8976" width="12" style="74" bestFit="1" customWidth="1"/>
    <col min="8977" max="8980" width="10.83203125" style="74"/>
    <col min="8981" max="8981" width="12" style="74" bestFit="1" customWidth="1"/>
    <col min="8982" max="8983" width="17.5" style="74" bestFit="1" customWidth="1"/>
    <col min="8984" max="8984" width="16.6640625" style="74" bestFit="1" customWidth="1"/>
    <col min="8985" max="8987" width="10.83203125" style="74"/>
    <col min="8988" max="8988" width="12" style="74" bestFit="1" customWidth="1"/>
    <col min="8989" max="8991" width="10.83203125" style="74"/>
    <col min="8992" max="8992" width="12" style="74" bestFit="1" customWidth="1"/>
    <col min="8993" max="8996" width="10.83203125" style="74"/>
    <col min="8997" max="8997" width="12" style="74" bestFit="1" customWidth="1"/>
    <col min="8998" max="8999" width="17.5" style="74" bestFit="1" customWidth="1"/>
    <col min="9000" max="9000" width="16.6640625" style="74" bestFit="1" customWidth="1"/>
    <col min="9001" max="9003" width="10.83203125" style="74"/>
    <col min="9004" max="9004" width="12" style="74" bestFit="1" customWidth="1"/>
    <col min="9005" max="9007" width="10.83203125" style="74"/>
    <col min="9008" max="9008" width="12" style="74" bestFit="1" customWidth="1"/>
    <col min="9009" max="9012" width="10.83203125" style="74"/>
    <col min="9013" max="9013" width="12" style="74" bestFit="1" customWidth="1"/>
    <col min="9014" max="9015" width="17.5" style="74" bestFit="1" customWidth="1"/>
    <col min="9016" max="9016" width="16.6640625" style="74" bestFit="1" customWidth="1"/>
    <col min="9017" max="9019" width="10.83203125" style="74"/>
    <col min="9020" max="9020" width="12" style="74" bestFit="1" customWidth="1"/>
    <col min="9021" max="9023" width="10.83203125" style="74"/>
    <col min="9024" max="9024" width="12" style="74" bestFit="1" customWidth="1"/>
    <col min="9025" max="9028" width="10.83203125" style="74"/>
    <col min="9029" max="9029" width="12" style="74" bestFit="1" customWidth="1"/>
    <col min="9030" max="9031" width="17.5" style="74" bestFit="1" customWidth="1"/>
    <col min="9032" max="9032" width="16.6640625" style="74" bestFit="1" customWidth="1"/>
    <col min="9033" max="9035" width="10.83203125" style="74"/>
    <col min="9036" max="9036" width="12" style="74" bestFit="1" customWidth="1"/>
    <col min="9037" max="9039" width="10.83203125" style="74"/>
    <col min="9040" max="9040" width="12" style="74" bestFit="1" customWidth="1"/>
    <col min="9041" max="9044" width="10.83203125" style="74"/>
    <col min="9045" max="9045" width="12" style="74" bestFit="1" customWidth="1"/>
    <col min="9046" max="9047" width="17.5" style="74" bestFit="1" customWidth="1"/>
    <col min="9048" max="9048" width="16.6640625" style="74" bestFit="1" customWidth="1"/>
    <col min="9049" max="9051" width="10.83203125" style="74"/>
    <col min="9052" max="9052" width="12" style="74" bestFit="1" customWidth="1"/>
    <col min="9053" max="9055" width="10.83203125" style="74"/>
    <col min="9056" max="9056" width="12" style="74" bestFit="1" customWidth="1"/>
    <col min="9057" max="9060" width="10.83203125" style="74"/>
    <col min="9061" max="9061" width="12" style="74" bestFit="1" customWidth="1"/>
    <col min="9062" max="9063" width="17.5" style="74" bestFit="1" customWidth="1"/>
    <col min="9064" max="9064" width="16.6640625" style="74" bestFit="1" customWidth="1"/>
    <col min="9065" max="9067" width="10.83203125" style="74"/>
    <col min="9068" max="9068" width="12" style="74" bestFit="1" customWidth="1"/>
    <col min="9069" max="9071" width="10.83203125" style="74"/>
    <col min="9072" max="9072" width="12" style="74" bestFit="1" customWidth="1"/>
    <col min="9073" max="9076" width="10.83203125" style="74"/>
    <col min="9077" max="9077" width="12" style="74" bestFit="1" customWidth="1"/>
    <col min="9078" max="9079" width="17.5" style="74" bestFit="1" customWidth="1"/>
    <col min="9080" max="9080" width="16.6640625" style="74" bestFit="1" customWidth="1"/>
    <col min="9081" max="9083" width="10.83203125" style="74"/>
    <col min="9084" max="9084" width="12" style="74" bestFit="1" customWidth="1"/>
    <col min="9085" max="9087" width="10.83203125" style="74"/>
    <col min="9088" max="9088" width="12" style="74" bestFit="1" customWidth="1"/>
    <col min="9089" max="9092" width="10.83203125" style="74"/>
    <col min="9093" max="9093" width="12" style="74" bestFit="1" customWidth="1"/>
    <col min="9094" max="9095" width="17.5" style="74" bestFit="1" customWidth="1"/>
    <col min="9096" max="9096" width="16.6640625" style="74" bestFit="1" customWidth="1"/>
    <col min="9097" max="9099" width="10.83203125" style="74"/>
    <col min="9100" max="9100" width="12" style="74" bestFit="1" customWidth="1"/>
    <col min="9101" max="9103" width="10.83203125" style="74"/>
    <col min="9104" max="9104" width="12" style="74" bestFit="1" customWidth="1"/>
    <col min="9105" max="9108" width="10.83203125" style="74"/>
    <col min="9109" max="9109" width="12" style="74" bestFit="1" customWidth="1"/>
    <col min="9110" max="9111" width="17.5" style="74" bestFit="1" customWidth="1"/>
    <col min="9112" max="9112" width="16.6640625" style="74" bestFit="1" customWidth="1"/>
    <col min="9113" max="9115" width="10.83203125" style="74"/>
    <col min="9116" max="9116" width="12" style="74" bestFit="1" customWidth="1"/>
    <col min="9117" max="9119" width="10.83203125" style="74"/>
    <col min="9120" max="9120" width="12" style="74" bestFit="1" customWidth="1"/>
    <col min="9121" max="9124" width="10.83203125" style="74"/>
    <col min="9125" max="9125" width="12" style="74" bestFit="1" customWidth="1"/>
    <col min="9126" max="9127" width="17.5" style="74" bestFit="1" customWidth="1"/>
    <col min="9128" max="9128" width="16.6640625" style="74" bestFit="1" customWidth="1"/>
    <col min="9129" max="9131" width="10.83203125" style="74"/>
    <col min="9132" max="9132" width="12" style="74" bestFit="1" customWidth="1"/>
    <col min="9133" max="9135" width="10.83203125" style="74"/>
    <col min="9136" max="9136" width="12" style="74" bestFit="1" customWidth="1"/>
    <col min="9137" max="9140" width="10.83203125" style="74"/>
    <col min="9141" max="9141" width="12" style="74" bestFit="1" customWidth="1"/>
    <col min="9142" max="9143" width="17.5" style="74" bestFit="1" customWidth="1"/>
    <col min="9144" max="9144" width="16.6640625" style="74" bestFit="1" customWidth="1"/>
    <col min="9145" max="9147" width="10.83203125" style="74"/>
    <col min="9148" max="9148" width="12" style="74" bestFit="1" customWidth="1"/>
    <col min="9149" max="9151" width="10.83203125" style="74"/>
    <col min="9152" max="9152" width="12" style="74" bestFit="1" customWidth="1"/>
    <col min="9153" max="9156" width="10.83203125" style="74"/>
    <col min="9157" max="9157" width="12" style="74" bestFit="1" customWidth="1"/>
    <col min="9158" max="9159" width="17.5" style="74" bestFit="1" customWidth="1"/>
    <col min="9160" max="9160" width="16.6640625" style="74" bestFit="1" customWidth="1"/>
    <col min="9161" max="9163" width="10.83203125" style="74"/>
    <col min="9164" max="9164" width="12" style="74" bestFit="1" customWidth="1"/>
    <col min="9165" max="9167" width="10.83203125" style="74"/>
    <col min="9168" max="9168" width="12" style="74" bestFit="1" customWidth="1"/>
    <col min="9169" max="9172" width="10.83203125" style="74"/>
    <col min="9173" max="9173" width="12" style="74" bestFit="1" customWidth="1"/>
    <col min="9174" max="9175" width="17.5" style="74" bestFit="1" customWidth="1"/>
    <col min="9176" max="9176" width="16.6640625" style="74" bestFit="1" customWidth="1"/>
    <col min="9177" max="9179" width="10.83203125" style="74"/>
    <col min="9180" max="9180" width="12" style="74" bestFit="1" customWidth="1"/>
    <col min="9181" max="9183" width="10.83203125" style="74"/>
    <col min="9184" max="9184" width="12" style="74" bestFit="1" customWidth="1"/>
    <col min="9185" max="9188" width="10.83203125" style="74"/>
    <col min="9189" max="9189" width="12" style="74" bestFit="1" customWidth="1"/>
    <col min="9190" max="9191" width="17.5" style="74" bestFit="1" customWidth="1"/>
    <col min="9192" max="9192" width="16.6640625" style="74" bestFit="1" customWidth="1"/>
    <col min="9193" max="9195" width="10.83203125" style="74"/>
    <col min="9196" max="9196" width="12" style="74" bestFit="1" customWidth="1"/>
    <col min="9197" max="9199" width="10.83203125" style="74"/>
    <col min="9200" max="9200" width="12" style="74" bestFit="1" customWidth="1"/>
    <col min="9201" max="9204" width="10.83203125" style="74"/>
    <col min="9205" max="9205" width="12" style="74" bestFit="1" customWidth="1"/>
    <col min="9206" max="9207" width="17.5" style="74" bestFit="1" customWidth="1"/>
    <col min="9208" max="9208" width="16.6640625" style="74" bestFit="1" customWidth="1"/>
    <col min="9209" max="9211" width="10.83203125" style="74"/>
    <col min="9212" max="9212" width="12" style="74" bestFit="1" customWidth="1"/>
    <col min="9213" max="9215" width="10.83203125" style="74"/>
    <col min="9216" max="9216" width="12" style="74" bestFit="1" customWidth="1"/>
    <col min="9217" max="9220" width="10.83203125" style="74"/>
    <col min="9221" max="9221" width="12" style="74" bestFit="1" customWidth="1"/>
    <col min="9222" max="9223" width="17.5" style="74" bestFit="1" customWidth="1"/>
    <col min="9224" max="9224" width="16.6640625" style="74" bestFit="1" customWidth="1"/>
    <col min="9225" max="9227" width="10.83203125" style="74"/>
    <col min="9228" max="9228" width="12" style="74" bestFit="1" customWidth="1"/>
    <col min="9229" max="9231" width="10.83203125" style="74"/>
    <col min="9232" max="9232" width="12" style="74" bestFit="1" customWidth="1"/>
    <col min="9233" max="9236" width="10.83203125" style="74"/>
    <col min="9237" max="9237" width="12" style="74" bestFit="1" customWidth="1"/>
    <col min="9238" max="9239" width="17.5" style="74" bestFit="1" customWidth="1"/>
    <col min="9240" max="9240" width="16.6640625" style="74" bestFit="1" customWidth="1"/>
    <col min="9241" max="9243" width="10.83203125" style="74"/>
    <col min="9244" max="9244" width="12" style="74" bestFit="1" customWidth="1"/>
    <col min="9245" max="9247" width="10.83203125" style="74"/>
    <col min="9248" max="9248" width="12" style="74" bestFit="1" customWidth="1"/>
    <col min="9249" max="9252" width="10.83203125" style="74"/>
    <col min="9253" max="9253" width="12" style="74" bestFit="1" customWidth="1"/>
    <col min="9254" max="9255" width="17.5" style="74" bestFit="1" customWidth="1"/>
    <col min="9256" max="9256" width="16.6640625" style="74" bestFit="1" customWidth="1"/>
    <col min="9257" max="9259" width="10.83203125" style="74"/>
    <col min="9260" max="9260" width="12" style="74" bestFit="1" customWidth="1"/>
    <col min="9261" max="9263" width="10.83203125" style="74"/>
    <col min="9264" max="9264" width="12" style="74" bestFit="1" customWidth="1"/>
    <col min="9265" max="9268" width="10.83203125" style="74"/>
    <col min="9269" max="9269" width="12" style="74" bestFit="1" customWidth="1"/>
    <col min="9270" max="9271" width="17.5" style="74" bestFit="1" customWidth="1"/>
    <col min="9272" max="9272" width="16.6640625" style="74" bestFit="1" customWidth="1"/>
    <col min="9273" max="9275" width="10.83203125" style="74"/>
    <col min="9276" max="9276" width="12" style="74" bestFit="1" customWidth="1"/>
    <col min="9277" max="9279" width="10.83203125" style="74"/>
    <col min="9280" max="9280" width="12" style="74" bestFit="1" customWidth="1"/>
    <col min="9281" max="9284" width="10.83203125" style="74"/>
    <col min="9285" max="9285" width="12" style="74" bestFit="1" customWidth="1"/>
    <col min="9286" max="9287" width="17.5" style="74" bestFit="1" customWidth="1"/>
    <col min="9288" max="9288" width="16.6640625" style="74" bestFit="1" customWidth="1"/>
    <col min="9289" max="9291" width="10.83203125" style="74"/>
    <col min="9292" max="9292" width="12" style="74" bestFit="1" customWidth="1"/>
    <col min="9293" max="9295" width="10.83203125" style="74"/>
    <col min="9296" max="9296" width="12" style="74" bestFit="1" customWidth="1"/>
    <col min="9297" max="9300" width="10.83203125" style="74"/>
    <col min="9301" max="9301" width="12" style="74" bestFit="1" customWidth="1"/>
    <col min="9302" max="9303" width="17.5" style="74" bestFit="1" customWidth="1"/>
    <col min="9304" max="9304" width="16.6640625" style="74" bestFit="1" customWidth="1"/>
    <col min="9305" max="9307" width="10.83203125" style="74"/>
    <col min="9308" max="9308" width="12" style="74" bestFit="1" customWidth="1"/>
    <col min="9309" max="9311" width="10.83203125" style="74"/>
    <col min="9312" max="9312" width="12" style="74" bestFit="1" customWidth="1"/>
    <col min="9313" max="9316" width="10.83203125" style="74"/>
    <col min="9317" max="9317" width="12" style="74" bestFit="1" customWidth="1"/>
    <col min="9318" max="9319" width="17.5" style="74" bestFit="1" customWidth="1"/>
    <col min="9320" max="9320" width="16.6640625" style="74" bestFit="1" customWidth="1"/>
    <col min="9321" max="9323" width="10.83203125" style="74"/>
    <col min="9324" max="9324" width="12" style="74" bestFit="1" customWidth="1"/>
    <col min="9325" max="9327" width="10.83203125" style="74"/>
    <col min="9328" max="9328" width="12" style="74" bestFit="1" customWidth="1"/>
    <col min="9329" max="9332" width="10.83203125" style="74"/>
    <col min="9333" max="9333" width="12" style="74" bestFit="1" customWidth="1"/>
    <col min="9334" max="9335" width="17.5" style="74" bestFit="1" customWidth="1"/>
    <col min="9336" max="9336" width="16.6640625" style="74" bestFit="1" customWidth="1"/>
    <col min="9337" max="9339" width="10.83203125" style="74"/>
    <col min="9340" max="9340" width="12" style="74" bestFit="1" customWidth="1"/>
    <col min="9341" max="9343" width="10.83203125" style="74"/>
    <col min="9344" max="9344" width="12" style="74" bestFit="1" customWidth="1"/>
    <col min="9345" max="9348" width="10.83203125" style="74"/>
    <col min="9349" max="9349" width="12" style="74" bestFit="1" customWidth="1"/>
    <col min="9350" max="9351" width="17.5" style="74" bestFit="1" customWidth="1"/>
    <col min="9352" max="9352" width="16.6640625" style="74" bestFit="1" customWidth="1"/>
    <col min="9353" max="9355" width="10.83203125" style="74"/>
    <col min="9356" max="9356" width="12" style="74" bestFit="1" customWidth="1"/>
    <col min="9357" max="9359" width="10.83203125" style="74"/>
    <col min="9360" max="9360" width="12" style="74" bestFit="1" customWidth="1"/>
    <col min="9361" max="9364" width="10.83203125" style="74"/>
    <col min="9365" max="9365" width="12" style="74" bestFit="1" customWidth="1"/>
    <col min="9366" max="9367" width="17.5" style="74" bestFit="1" customWidth="1"/>
    <col min="9368" max="9368" width="16.6640625" style="74" bestFit="1" customWidth="1"/>
    <col min="9369" max="9371" width="10.83203125" style="74"/>
    <col min="9372" max="9372" width="12" style="74" bestFit="1" customWidth="1"/>
    <col min="9373" max="9375" width="10.83203125" style="74"/>
    <col min="9376" max="9376" width="12" style="74" bestFit="1" customWidth="1"/>
    <col min="9377" max="9380" width="10.83203125" style="74"/>
    <col min="9381" max="9381" width="12" style="74" bestFit="1" customWidth="1"/>
    <col min="9382" max="9383" width="17.5" style="74" bestFit="1" customWidth="1"/>
    <col min="9384" max="9384" width="16.6640625" style="74" bestFit="1" customWidth="1"/>
    <col min="9385" max="9387" width="10.83203125" style="74"/>
    <col min="9388" max="9388" width="12" style="74" bestFit="1" customWidth="1"/>
    <col min="9389" max="9391" width="10.83203125" style="74"/>
    <col min="9392" max="9392" width="12" style="74" bestFit="1" customWidth="1"/>
    <col min="9393" max="9396" width="10.83203125" style="74"/>
    <col min="9397" max="9397" width="12" style="74" bestFit="1" customWidth="1"/>
    <col min="9398" max="9399" width="17.5" style="74" bestFit="1" customWidth="1"/>
    <col min="9400" max="9400" width="16.6640625" style="74" bestFit="1" customWidth="1"/>
    <col min="9401" max="9403" width="10.83203125" style="74"/>
    <col min="9404" max="9404" width="12" style="74" bestFit="1" customWidth="1"/>
    <col min="9405" max="9407" width="10.83203125" style="74"/>
    <col min="9408" max="9408" width="12" style="74" bestFit="1" customWidth="1"/>
    <col min="9409" max="9412" width="10.83203125" style="74"/>
    <col min="9413" max="9413" width="12" style="74" bestFit="1" customWidth="1"/>
    <col min="9414" max="9415" width="17.5" style="74" bestFit="1" customWidth="1"/>
    <col min="9416" max="9416" width="16.6640625" style="74" bestFit="1" customWidth="1"/>
    <col min="9417" max="9419" width="10.83203125" style="74"/>
    <col min="9420" max="9420" width="12" style="74" bestFit="1" customWidth="1"/>
    <col min="9421" max="9423" width="10.83203125" style="74"/>
    <col min="9424" max="9424" width="12" style="74" bestFit="1" customWidth="1"/>
    <col min="9425" max="9428" width="10.83203125" style="74"/>
    <col min="9429" max="9429" width="12" style="74" bestFit="1" customWidth="1"/>
    <col min="9430" max="9431" width="17.5" style="74" bestFit="1" customWidth="1"/>
    <col min="9432" max="9432" width="16.6640625" style="74" bestFit="1" customWidth="1"/>
    <col min="9433" max="9435" width="10.83203125" style="74"/>
    <col min="9436" max="9436" width="12" style="74" bestFit="1" customWidth="1"/>
    <col min="9437" max="9439" width="10.83203125" style="74"/>
    <col min="9440" max="9440" width="12" style="74" bestFit="1" customWidth="1"/>
    <col min="9441" max="9444" width="10.83203125" style="74"/>
    <col min="9445" max="9445" width="12" style="74" bestFit="1" customWidth="1"/>
    <col min="9446" max="9447" width="17.5" style="74" bestFit="1" customWidth="1"/>
    <col min="9448" max="9448" width="16.6640625" style="74" bestFit="1" customWidth="1"/>
    <col min="9449" max="9451" width="10.83203125" style="74"/>
    <col min="9452" max="9452" width="12" style="74" bestFit="1" customWidth="1"/>
    <col min="9453" max="9455" width="10.83203125" style="74"/>
    <col min="9456" max="9456" width="12" style="74" bestFit="1" customWidth="1"/>
    <col min="9457" max="9460" width="10.83203125" style="74"/>
    <col min="9461" max="9461" width="12" style="74" bestFit="1" customWidth="1"/>
    <col min="9462" max="9463" width="17.5" style="74" bestFit="1" customWidth="1"/>
    <col min="9464" max="9464" width="16.6640625" style="74" bestFit="1" customWidth="1"/>
    <col min="9465" max="9467" width="10.83203125" style="74"/>
    <col min="9468" max="9468" width="12" style="74" bestFit="1" customWidth="1"/>
    <col min="9469" max="9471" width="10.83203125" style="74"/>
    <col min="9472" max="9472" width="12" style="74" bestFit="1" customWidth="1"/>
    <col min="9473" max="9476" width="10.83203125" style="74"/>
    <col min="9477" max="9477" width="12" style="74" bestFit="1" customWidth="1"/>
    <col min="9478" max="9479" width="17.5" style="74" bestFit="1" customWidth="1"/>
    <col min="9480" max="9480" width="16.6640625" style="74" bestFit="1" customWidth="1"/>
    <col min="9481" max="9483" width="10.83203125" style="74"/>
    <col min="9484" max="9484" width="12" style="74" bestFit="1" customWidth="1"/>
    <col min="9485" max="9487" width="10.83203125" style="74"/>
    <col min="9488" max="9488" width="12" style="74" bestFit="1" customWidth="1"/>
    <col min="9489" max="9492" width="10.83203125" style="74"/>
    <col min="9493" max="9493" width="12" style="74" bestFit="1" customWidth="1"/>
    <col min="9494" max="9495" width="17.5" style="74" bestFit="1" customWidth="1"/>
    <col min="9496" max="9496" width="16.6640625" style="74" bestFit="1" customWidth="1"/>
    <col min="9497" max="9499" width="10.83203125" style="74"/>
    <col min="9500" max="9500" width="12" style="74" bestFit="1" customWidth="1"/>
    <col min="9501" max="9503" width="10.83203125" style="74"/>
    <col min="9504" max="9504" width="12" style="74" bestFit="1" customWidth="1"/>
    <col min="9505" max="9508" width="10.83203125" style="74"/>
    <col min="9509" max="9509" width="12" style="74" bestFit="1" customWidth="1"/>
    <col min="9510" max="9511" width="17.5" style="74" bestFit="1" customWidth="1"/>
    <col min="9512" max="9512" width="16.6640625" style="74" bestFit="1" customWidth="1"/>
    <col min="9513" max="9515" width="10.83203125" style="74"/>
    <col min="9516" max="9516" width="12" style="74" bestFit="1" customWidth="1"/>
    <col min="9517" max="9519" width="10.83203125" style="74"/>
    <col min="9520" max="9520" width="12" style="74" bestFit="1" customWidth="1"/>
    <col min="9521" max="9524" width="10.83203125" style="74"/>
    <col min="9525" max="9525" width="12" style="74" bestFit="1" customWidth="1"/>
    <col min="9526" max="9527" width="17.5" style="74" bestFit="1" customWidth="1"/>
    <col min="9528" max="9528" width="16.6640625" style="74" bestFit="1" customWidth="1"/>
    <col min="9529" max="9531" width="10.83203125" style="74"/>
    <col min="9532" max="9532" width="12" style="74" bestFit="1" customWidth="1"/>
    <col min="9533" max="9535" width="10.83203125" style="74"/>
    <col min="9536" max="9536" width="12" style="74" bestFit="1" customWidth="1"/>
    <col min="9537" max="9540" width="10.83203125" style="74"/>
    <col min="9541" max="9541" width="12" style="74" bestFit="1" customWidth="1"/>
    <col min="9542" max="9543" width="17.5" style="74" bestFit="1" customWidth="1"/>
    <col min="9544" max="9544" width="16.6640625" style="74" bestFit="1" customWidth="1"/>
    <col min="9545" max="9547" width="10.83203125" style="74"/>
    <col min="9548" max="9548" width="12" style="74" bestFit="1" customWidth="1"/>
    <col min="9549" max="9551" width="10.83203125" style="74"/>
    <col min="9552" max="9552" width="12" style="74" bestFit="1" customWidth="1"/>
    <col min="9553" max="9556" width="10.83203125" style="74"/>
    <col min="9557" max="9557" width="12" style="74" bestFit="1" customWidth="1"/>
    <col min="9558" max="9559" width="17.5" style="74" bestFit="1" customWidth="1"/>
    <col min="9560" max="9560" width="16.6640625" style="74" bestFit="1" customWidth="1"/>
    <col min="9561" max="9563" width="10.83203125" style="74"/>
    <col min="9564" max="9564" width="12" style="74" bestFit="1" customWidth="1"/>
    <col min="9565" max="9567" width="10.83203125" style="74"/>
    <col min="9568" max="9568" width="12" style="74" bestFit="1" customWidth="1"/>
    <col min="9569" max="9572" width="10.83203125" style="74"/>
    <col min="9573" max="9573" width="12" style="74" bestFit="1" customWidth="1"/>
    <col min="9574" max="9575" width="17.5" style="74" bestFit="1" customWidth="1"/>
    <col min="9576" max="9576" width="16.6640625" style="74" bestFit="1" customWidth="1"/>
    <col min="9577" max="9579" width="10.83203125" style="74"/>
    <col min="9580" max="9580" width="12" style="74" bestFit="1" customWidth="1"/>
    <col min="9581" max="9583" width="10.83203125" style="74"/>
    <col min="9584" max="9584" width="12" style="74" bestFit="1" customWidth="1"/>
    <col min="9585" max="9588" width="10.83203125" style="74"/>
    <col min="9589" max="9589" width="12" style="74" bestFit="1" customWidth="1"/>
    <col min="9590" max="9591" width="17.5" style="74" bestFit="1" customWidth="1"/>
    <col min="9592" max="9592" width="16.6640625" style="74" bestFit="1" customWidth="1"/>
    <col min="9593" max="9595" width="10.83203125" style="74"/>
    <col min="9596" max="9596" width="12" style="74" bestFit="1" customWidth="1"/>
    <col min="9597" max="9599" width="10.83203125" style="74"/>
    <col min="9600" max="9600" width="12" style="74" bestFit="1" customWidth="1"/>
    <col min="9601" max="9604" width="10.83203125" style="74"/>
    <col min="9605" max="9605" width="12" style="74" bestFit="1" customWidth="1"/>
    <col min="9606" max="9607" width="17.5" style="74" bestFit="1" customWidth="1"/>
    <col min="9608" max="9608" width="16.6640625" style="74" bestFit="1" customWidth="1"/>
    <col min="9609" max="9611" width="10.83203125" style="74"/>
    <col min="9612" max="9612" width="12" style="74" bestFit="1" customWidth="1"/>
    <col min="9613" max="9615" width="10.83203125" style="74"/>
    <col min="9616" max="9616" width="12" style="74" bestFit="1" customWidth="1"/>
    <col min="9617" max="9620" width="10.83203125" style="74"/>
    <col min="9621" max="9621" width="12" style="74" bestFit="1" customWidth="1"/>
    <col min="9622" max="9623" width="17.5" style="74" bestFit="1" customWidth="1"/>
    <col min="9624" max="9624" width="16.6640625" style="74" bestFit="1" customWidth="1"/>
    <col min="9625" max="9627" width="10.83203125" style="74"/>
    <col min="9628" max="9628" width="12" style="74" bestFit="1" customWidth="1"/>
    <col min="9629" max="9631" width="10.83203125" style="74"/>
    <col min="9632" max="9632" width="12" style="74" bestFit="1" customWidth="1"/>
    <col min="9633" max="9636" width="10.83203125" style="74"/>
    <col min="9637" max="9637" width="12" style="74" bestFit="1" customWidth="1"/>
    <col min="9638" max="9639" width="17.5" style="74" bestFit="1" customWidth="1"/>
    <col min="9640" max="9640" width="16.6640625" style="74" bestFit="1" customWidth="1"/>
    <col min="9641" max="9643" width="10.83203125" style="74"/>
    <col min="9644" max="9644" width="12" style="74" bestFit="1" customWidth="1"/>
    <col min="9645" max="9647" width="10.83203125" style="74"/>
    <col min="9648" max="9648" width="12" style="74" bestFit="1" customWidth="1"/>
    <col min="9649" max="9652" width="10.83203125" style="74"/>
    <col min="9653" max="9653" width="12" style="74" bestFit="1" customWidth="1"/>
    <col min="9654" max="9655" width="17.5" style="74" bestFit="1" customWidth="1"/>
    <col min="9656" max="9656" width="16.6640625" style="74" bestFit="1" customWidth="1"/>
    <col min="9657" max="9659" width="10.83203125" style="74"/>
    <col min="9660" max="9660" width="12" style="74" bestFit="1" customWidth="1"/>
    <col min="9661" max="9663" width="10.83203125" style="74"/>
    <col min="9664" max="9664" width="12" style="74" bestFit="1" customWidth="1"/>
    <col min="9665" max="9668" width="10.83203125" style="74"/>
    <col min="9669" max="9669" width="12" style="74" bestFit="1" customWidth="1"/>
    <col min="9670" max="9671" width="17.5" style="74" bestFit="1" customWidth="1"/>
    <col min="9672" max="9672" width="16.6640625" style="74" bestFit="1" customWidth="1"/>
    <col min="9673" max="9675" width="10.83203125" style="74"/>
    <col min="9676" max="9676" width="12" style="74" bestFit="1" customWidth="1"/>
    <col min="9677" max="9679" width="10.83203125" style="74"/>
    <col min="9680" max="9680" width="12" style="74" bestFit="1" customWidth="1"/>
    <col min="9681" max="9684" width="10.83203125" style="74"/>
    <col min="9685" max="9685" width="12" style="74" bestFit="1" customWidth="1"/>
    <col min="9686" max="9687" width="17.5" style="74" bestFit="1" customWidth="1"/>
    <col min="9688" max="9688" width="16.6640625" style="74" bestFit="1" customWidth="1"/>
    <col min="9689" max="9691" width="10.83203125" style="74"/>
    <col min="9692" max="9692" width="12" style="74" bestFit="1" customWidth="1"/>
    <col min="9693" max="9695" width="10.83203125" style="74"/>
    <col min="9696" max="9696" width="12" style="74" bestFit="1" customWidth="1"/>
    <col min="9697" max="9700" width="10.83203125" style="74"/>
    <col min="9701" max="9701" width="12" style="74" bestFit="1" customWidth="1"/>
    <col min="9702" max="9703" width="17.5" style="74" bestFit="1" customWidth="1"/>
    <col min="9704" max="9704" width="16.6640625" style="74" bestFit="1" customWidth="1"/>
    <col min="9705" max="9707" width="10.83203125" style="74"/>
    <col min="9708" max="9708" width="12" style="74" bestFit="1" customWidth="1"/>
    <col min="9709" max="9711" width="10.83203125" style="74"/>
    <col min="9712" max="9712" width="12" style="74" bestFit="1" customWidth="1"/>
    <col min="9713" max="9716" width="10.83203125" style="74"/>
    <col min="9717" max="9717" width="12" style="74" bestFit="1" customWidth="1"/>
    <col min="9718" max="9719" width="17.5" style="74" bestFit="1" customWidth="1"/>
    <col min="9720" max="9720" width="16.6640625" style="74" bestFit="1" customWidth="1"/>
    <col min="9721" max="9723" width="10.83203125" style="74"/>
    <col min="9724" max="9724" width="12" style="74" bestFit="1" customWidth="1"/>
    <col min="9725" max="9727" width="10.83203125" style="74"/>
    <col min="9728" max="9728" width="12" style="74" bestFit="1" customWidth="1"/>
    <col min="9729" max="9732" width="10.83203125" style="74"/>
    <col min="9733" max="9733" width="12" style="74" bestFit="1" customWidth="1"/>
    <col min="9734" max="9735" width="17.5" style="74" bestFit="1" customWidth="1"/>
    <col min="9736" max="9736" width="16.6640625" style="74" bestFit="1" customWidth="1"/>
    <col min="9737" max="9739" width="10.83203125" style="74"/>
    <col min="9740" max="9740" width="12" style="74" bestFit="1" customWidth="1"/>
    <col min="9741" max="9743" width="10.83203125" style="74"/>
    <col min="9744" max="9744" width="12" style="74" bestFit="1" customWidth="1"/>
    <col min="9745" max="9748" width="10.83203125" style="74"/>
    <col min="9749" max="9749" width="12" style="74" bestFit="1" customWidth="1"/>
    <col min="9750" max="9751" width="17.5" style="74" bestFit="1" customWidth="1"/>
    <col min="9752" max="9752" width="16.6640625" style="74" bestFit="1" customWidth="1"/>
    <col min="9753" max="9755" width="10.83203125" style="74"/>
    <col min="9756" max="9756" width="12" style="74" bestFit="1" customWidth="1"/>
    <col min="9757" max="9759" width="10.83203125" style="74"/>
    <col min="9760" max="9760" width="12" style="74" bestFit="1" customWidth="1"/>
    <col min="9761" max="9764" width="10.83203125" style="74"/>
    <col min="9765" max="9765" width="12" style="74" bestFit="1" customWidth="1"/>
    <col min="9766" max="9767" width="17.5" style="74" bestFit="1" customWidth="1"/>
    <col min="9768" max="9768" width="16.6640625" style="74" bestFit="1" customWidth="1"/>
    <col min="9769" max="9771" width="10.83203125" style="74"/>
    <col min="9772" max="9772" width="12" style="74" bestFit="1" customWidth="1"/>
    <col min="9773" max="9775" width="10.83203125" style="74"/>
    <col min="9776" max="9776" width="12" style="74" bestFit="1" customWidth="1"/>
    <col min="9777" max="9780" width="10.83203125" style="74"/>
    <col min="9781" max="9781" width="12" style="74" bestFit="1" customWidth="1"/>
    <col min="9782" max="9783" width="17.5" style="74" bestFit="1" customWidth="1"/>
    <col min="9784" max="9784" width="16.6640625" style="74" bestFit="1" customWidth="1"/>
    <col min="9785" max="9787" width="10.83203125" style="74"/>
    <col min="9788" max="9788" width="12" style="74" bestFit="1" customWidth="1"/>
    <col min="9789" max="9791" width="10.83203125" style="74"/>
    <col min="9792" max="9792" width="12" style="74" bestFit="1" customWidth="1"/>
    <col min="9793" max="9796" width="10.83203125" style="74"/>
    <col min="9797" max="9797" width="12" style="74" bestFit="1" customWidth="1"/>
    <col min="9798" max="9799" width="17.5" style="74" bestFit="1" customWidth="1"/>
    <col min="9800" max="9800" width="16.6640625" style="74" bestFit="1" customWidth="1"/>
    <col min="9801" max="9803" width="10.83203125" style="74"/>
    <col min="9804" max="9804" width="12" style="74" bestFit="1" customWidth="1"/>
    <col min="9805" max="9807" width="10.83203125" style="74"/>
    <col min="9808" max="9808" width="12" style="74" bestFit="1" customWidth="1"/>
    <col min="9809" max="9812" width="10.83203125" style="74"/>
    <col min="9813" max="9813" width="12" style="74" bestFit="1" customWidth="1"/>
    <col min="9814" max="9815" width="17.5" style="74" bestFit="1" customWidth="1"/>
    <col min="9816" max="9816" width="16.6640625" style="74" bestFit="1" customWidth="1"/>
    <col min="9817" max="9819" width="10.83203125" style="74"/>
    <col min="9820" max="9820" width="12" style="74" bestFit="1" customWidth="1"/>
    <col min="9821" max="9823" width="10.83203125" style="74"/>
    <col min="9824" max="9824" width="12" style="74" bestFit="1" customWidth="1"/>
    <col min="9825" max="9828" width="10.83203125" style="74"/>
    <col min="9829" max="9829" width="12" style="74" bestFit="1" customWidth="1"/>
    <col min="9830" max="9831" width="17.5" style="74" bestFit="1" customWidth="1"/>
    <col min="9832" max="9832" width="16.6640625" style="74" bestFit="1" customWidth="1"/>
    <col min="9833" max="9835" width="10.83203125" style="74"/>
    <col min="9836" max="9836" width="12" style="74" bestFit="1" customWidth="1"/>
    <col min="9837" max="9839" width="10.83203125" style="74"/>
    <col min="9840" max="9840" width="12" style="74" bestFit="1" customWidth="1"/>
    <col min="9841" max="9844" width="10.83203125" style="74"/>
    <col min="9845" max="9845" width="12" style="74" bestFit="1" customWidth="1"/>
    <col min="9846" max="9847" width="17.5" style="74" bestFit="1" customWidth="1"/>
    <col min="9848" max="9848" width="16.6640625" style="74" bestFit="1" customWidth="1"/>
    <col min="9849" max="9851" width="10.83203125" style="74"/>
    <col min="9852" max="9852" width="12" style="74" bestFit="1" customWidth="1"/>
    <col min="9853" max="9855" width="10.83203125" style="74"/>
    <col min="9856" max="9856" width="12" style="74" bestFit="1" customWidth="1"/>
    <col min="9857" max="9860" width="10.83203125" style="74"/>
    <col min="9861" max="9861" width="12" style="74" bestFit="1" customWidth="1"/>
    <col min="9862" max="9863" width="17.5" style="74" bestFit="1" customWidth="1"/>
    <col min="9864" max="9864" width="16.6640625" style="74" bestFit="1" customWidth="1"/>
    <col min="9865" max="9867" width="10.83203125" style="74"/>
    <col min="9868" max="9868" width="12" style="74" bestFit="1" customWidth="1"/>
    <col min="9869" max="9871" width="10.83203125" style="74"/>
    <col min="9872" max="9872" width="12" style="74" bestFit="1" customWidth="1"/>
    <col min="9873" max="9876" width="10.83203125" style="74"/>
    <col min="9877" max="9877" width="12" style="74" bestFit="1" customWidth="1"/>
    <col min="9878" max="9879" width="17.5" style="74" bestFit="1" customWidth="1"/>
    <col min="9880" max="9880" width="16.6640625" style="74" bestFit="1" customWidth="1"/>
    <col min="9881" max="9883" width="10.83203125" style="74"/>
    <col min="9884" max="9884" width="12" style="74" bestFit="1" customWidth="1"/>
    <col min="9885" max="9887" width="10.83203125" style="74"/>
    <col min="9888" max="9888" width="12" style="74" bestFit="1" customWidth="1"/>
    <col min="9889" max="9892" width="10.83203125" style="74"/>
    <col min="9893" max="9893" width="12" style="74" bestFit="1" customWidth="1"/>
    <col min="9894" max="9895" width="17.5" style="74" bestFit="1" customWidth="1"/>
    <col min="9896" max="9896" width="16.6640625" style="74" bestFit="1" customWidth="1"/>
    <col min="9897" max="9899" width="10.83203125" style="74"/>
    <col min="9900" max="9900" width="12" style="74" bestFit="1" customWidth="1"/>
    <col min="9901" max="9903" width="10.83203125" style="74"/>
    <col min="9904" max="9904" width="12" style="74" bestFit="1" customWidth="1"/>
    <col min="9905" max="9908" width="10.83203125" style="74"/>
    <col min="9909" max="9909" width="12" style="74" bestFit="1" customWidth="1"/>
    <col min="9910" max="9911" width="17.5" style="74" bestFit="1" customWidth="1"/>
    <col min="9912" max="9912" width="16.6640625" style="74" bestFit="1" customWidth="1"/>
    <col min="9913" max="9915" width="10.83203125" style="74"/>
    <col min="9916" max="9916" width="12" style="74" bestFit="1" customWidth="1"/>
    <col min="9917" max="9919" width="10.83203125" style="74"/>
    <col min="9920" max="9920" width="12" style="74" bestFit="1" customWidth="1"/>
    <col min="9921" max="9924" width="10.83203125" style="74"/>
    <col min="9925" max="9925" width="12" style="74" bestFit="1" customWidth="1"/>
    <col min="9926" max="9927" width="17.5" style="74" bestFit="1" customWidth="1"/>
    <col min="9928" max="9928" width="16.6640625" style="74" bestFit="1" customWidth="1"/>
    <col min="9929" max="9931" width="10.83203125" style="74"/>
    <col min="9932" max="9932" width="12" style="74" bestFit="1" customWidth="1"/>
    <col min="9933" max="9935" width="10.83203125" style="74"/>
    <col min="9936" max="9936" width="12" style="74" bestFit="1" customWidth="1"/>
    <col min="9937" max="9940" width="10.83203125" style="74"/>
    <col min="9941" max="9941" width="12" style="74" bestFit="1" customWidth="1"/>
    <col min="9942" max="9943" width="17.5" style="74" bestFit="1" customWidth="1"/>
    <col min="9944" max="9944" width="16.6640625" style="74" bestFit="1" customWidth="1"/>
    <col min="9945" max="9947" width="10.83203125" style="74"/>
    <col min="9948" max="9948" width="12" style="74" bestFit="1" customWidth="1"/>
    <col min="9949" max="9951" width="10.83203125" style="74"/>
    <col min="9952" max="9952" width="12" style="74" bestFit="1" customWidth="1"/>
    <col min="9953" max="9956" width="10.83203125" style="74"/>
    <col min="9957" max="9957" width="12" style="74" bestFit="1" customWidth="1"/>
    <col min="9958" max="9959" width="17.5" style="74" bestFit="1" customWidth="1"/>
    <col min="9960" max="9960" width="16.6640625" style="74" bestFit="1" customWidth="1"/>
    <col min="9961" max="9963" width="10.83203125" style="74"/>
    <col min="9964" max="9964" width="12" style="74" bestFit="1" customWidth="1"/>
    <col min="9965" max="9967" width="10.83203125" style="74"/>
    <col min="9968" max="9968" width="12" style="74" bestFit="1" customWidth="1"/>
    <col min="9969" max="9972" width="10.83203125" style="74"/>
    <col min="9973" max="9973" width="12" style="74" bestFit="1" customWidth="1"/>
    <col min="9974" max="9975" width="17.5" style="74" bestFit="1" customWidth="1"/>
    <col min="9976" max="9976" width="16.6640625" style="74" bestFit="1" customWidth="1"/>
    <col min="9977" max="9979" width="10.83203125" style="74"/>
    <col min="9980" max="9980" width="12" style="74" bestFit="1" customWidth="1"/>
    <col min="9981" max="9983" width="10.83203125" style="74"/>
    <col min="9984" max="9984" width="12" style="74" bestFit="1" customWidth="1"/>
    <col min="9985" max="9988" width="10.83203125" style="74"/>
    <col min="9989" max="9989" width="12" style="74" bestFit="1" customWidth="1"/>
    <col min="9990" max="9991" width="17.5" style="74" bestFit="1" customWidth="1"/>
    <col min="9992" max="9992" width="16.6640625" style="74" bestFit="1" customWidth="1"/>
    <col min="9993" max="9995" width="10.83203125" style="74"/>
    <col min="9996" max="9996" width="12" style="74" bestFit="1" customWidth="1"/>
    <col min="9997" max="9999" width="10.83203125" style="74"/>
    <col min="10000" max="10000" width="12" style="74" bestFit="1" customWidth="1"/>
    <col min="10001" max="10004" width="10.83203125" style="74"/>
    <col min="10005" max="10005" width="12" style="74" bestFit="1" customWidth="1"/>
    <col min="10006" max="10007" width="17.5" style="74" bestFit="1" customWidth="1"/>
    <col min="10008" max="10008" width="16.6640625" style="74" bestFit="1" customWidth="1"/>
    <col min="10009" max="10011" width="10.83203125" style="74"/>
    <col min="10012" max="10012" width="12" style="74" bestFit="1" customWidth="1"/>
    <col min="10013" max="10015" width="10.83203125" style="74"/>
    <col min="10016" max="10016" width="12" style="74" bestFit="1" customWidth="1"/>
    <col min="10017" max="10020" width="10.83203125" style="74"/>
    <col min="10021" max="10021" width="12" style="74" bestFit="1" customWidth="1"/>
    <col min="10022" max="10023" width="17.5" style="74" bestFit="1" customWidth="1"/>
    <col min="10024" max="10024" width="16.6640625" style="74" bestFit="1" customWidth="1"/>
    <col min="10025" max="10027" width="10.83203125" style="74"/>
    <col min="10028" max="10028" width="12" style="74" bestFit="1" customWidth="1"/>
    <col min="10029" max="10031" width="10.83203125" style="74"/>
    <col min="10032" max="10032" width="12" style="74" bestFit="1" customWidth="1"/>
    <col min="10033" max="10036" width="10.83203125" style="74"/>
    <col min="10037" max="10037" width="12" style="74" bestFit="1" customWidth="1"/>
    <col min="10038" max="10039" width="17.5" style="74" bestFit="1" customWidth="1"/>
    <col min="10040" max="10040" width="16.6640625" style="74" bestFit="1" customWidth="1"/>
    <col min="10041" max="10043" width="10.83203125" style="74"/>
    <col min="10044" max="10044" width="12" style="74" bestFit="1" customWidth="1"/>
    <col min="10045" max="10047" width="10.83203125" style="74"/>
    <col min="10048" max="10048" width="12" style="74" bestFit="1" customWidth="1"/>
    <col min="10049" max="10052" width="10.83203125" style="74"/>
    <col min="10053" max="10053" width="12" style="74" bestFit="1" customWidth="1"/>
    <col min="10054" max="10055" width="17.5" style="74" bestFit="1" customWidth="1"/>
    <col min="10056" max="10056" width="16.6640625" style="74" bestFit="1" customWidth="1"/>
    <col min="10057" max="10059" width="10.83203125" style="74"/>
    <col min="10060" max="10060" width="12" style="74" bestFit="1" customWidth="1"/>
    <col min="10061" max="10063" width="10.83203125" style="74"/>
    <col min="10064" max="10064" width="12" style="74" bestFit="1" customWidth="1"/>
    <col min="10065" max="10068" width="10.83203125" style="74"/>
    <col min="10069" max="10069" width="12" style="74" bestFit="1" customWidth="1"/>
    <col min="10070" max="10071" width="17.5" style="74" bestFit="1" customWidth="1"/>
    <col min="10072" max="10072" width="16.6640625" style="74" bestFit="1" customWidth="1"/>
    <col min="10073" max="10075" width="10.83203125" style="74"/>
    <col min="10076" max="10076" width="12" style="74" bestFit="1" customWidth="1"/>
    <col min="10077" max="10079" width="10.83203125" style="74"/>
    <col min="10080" max="10080" width="12" style="74" bestFit="1" customWidth="1"/>
    <col min="10081" max="10084" width="10.83203125" style="74"/>
    <col min="10085" max="10085" width="12" style="74" bestFit="1" customWidth="1"/>
    <col min="10086" max="10087" width="17.5" style="74" bestFit="1" customWidth="1"/>
    <col min="10088" max="10088" width="16.6640625" style="74" bestFit="1" customWidth="1"/>
    <col min="10089" max="10091" width="10.83203125" style="74"/>
    <col min="10092" max="10092" width="12" style="74" bestFit="1" customWidth="1"/>
    <col min="10093" max="10095" width="10.83203125" style="74"/>
    <col min="10096" max="10096" width="12" style="74" bestFit="1" customWidth="1"/>
    <col min="10097" max="10100" width="10.83203125" style="74"/>
    <col min="10101" max="10101" width="12" style="74" bestFit="1" customWidth="1"/>
    <col min="10102" max="10103" width="17.5" style="74" bestFit="1" customWidth="1"/>
    <col min="10104" max="10104" width="16.6640625" style="74" bestFit="1" customWidth="1"/>
    <col min="10105" max="10107" width="10.83203125" style="74"/>
    <col min="10108" max="10108" width="12" style="74" bestFit="1" customWidth="1"/>
    <col min="10109" max="10111" width="10.83203125" style="74"/>
    <col min="10112" max="10112" width="12" style="74" bestFit="1" customWidth="1"/>
    <col min="10113" max="10116" width="10.83203125" style="74"/>
    <col min="10117" max="10117" width="12" style="74" bestFit="1" customWidth="1"/>
    <col min="10118" max="10119" width="17.5" style="74" bestFit="1" customWidth="1"/>
    <col min="10120" max="10120" width="16.6640625" style="74" bestFit="1" customWidth="1"/>
    <col min="10121" max="10123" width="10.83203125" style="74"/>
    <col min="10124" max="10124" width="12" style="74" bestFit="1" customWidth="1"/>
    <col min="10125" max="10127" width="10.83203125" style="74"/>
    <col min="10128" max="10128" width="12" style="74" bestFit="1" customWidth="1"/>
    <col min="10129" max="10132" width="10.83203125" style="74"/>
    <col min="10133" max="10133" width="12" style="74" bestFit="1" customWidth="1"/>
    <col min="10134" max="10135" width="17.5" style="74" bestFit="1" customWidth="1"/>
    <col min="10136" max="10136" width="16.6640625" style="74" bestFit="1" customWidth="1"/>
    <col min="10137" max="10139" width="10.83203125" style="74"/>
    <col min="10140" max="10140" width="12" style="74" bestFit="1" customWidth="1"/>
    <col min="10141" max="10143" width="10.83203125" style="74"/>
    <col min="10144" max="10144" width="12" style="74" bestFit="1" customWidth="1"/>
    <col min="10145" max="10148" width="10.83203125" style="74"/>
    <col min="10149" max="10149" width="12" style="74" bestFit="1" customWidth="1"/>
    <col min="10150" max="10151" width="17.5" style="74" bestFit="1" customWidth="1"/>
    <col min="10152" max="10152" width="16.6640625" style="74" bestFit="1" customWidth="1"/>
    <col min="10153" max="10155" width="10.83203125" style="74"/>
    <col min="10156" max="10156" width="12" style="74" bestFit="1" customWidth="1"/>
    <col min="10157" max="10159" width="10.83203125" style="74"/>
    <col min="10160" max="10160" width="12" style="74" bestFit="1" customWidth="1"/>
    <col min="10161" max="10164" width="10.83203125" style="74"/>
    <col min="10165" max="10165" width="12" style="74" bestFit="1" customWidth="1"/>
    <col min="10166" max="10167" width="17.5" style="74" bestFit="1" customWidth="1"/>
    <col min="10168" max="10168" width="16.6640625" style="74" bestFit="1" customWidth="1"/>
    <col min="10169" max="10171" width="10.83203125" style="74"/>
    <col min="10172" max="10172" width="12" style="74" bestFit="1" customWidth="1"/>
    <col min="10173" max="10175" width="10.83203125" style="74"/>
    <col min="10176" max="10176" width="12" style="74" bestFit="1" customWidth="1"/>
    <col min="10177" max="10180" width="10.83203125" style="74"/>
    <col min="10181" max="10181" width="12" style="74" bestFit="1" customWidth="1"/>
    <col min="10182" max="10183" width="17.5" style="74" bestFit="1" customWidth="1"/>
    <col min="10184" max="10184" width="16.6640625" style="74" bestFit="1" customWidth="1"/>
    <col min="10185" max="10187" width="10.83203125" style="74"/>
    <col min="10188" max="10188" width="12" style="74" bestFit="1" customWidth="1"/>
    <col min="10189" max="10191" width="10.83203125" style="74"/>
    <col min="10192" max="10192" width="12" style="74" bestFit="1" customWidth="1"/>
    <col min="10193" max="10196" width="10.83203125" style="74"/>
    <col min="10197" max="10197" width="12" style="74" bestFit="1" customWidth="1"/>
    <col min="10198" max="10199" width="17.5" style="74" bestFit="1" customWidth="1"/>
    <col min="10200" max="10200" width="16.6640625" style="74" bestFit="1" customWidth="1"/>
    <col min="10201" max="10203" width="10.83203125" style="74"/>
    <col min="10204" max="10204" width="12" style="74" bestFit="1" customWidth="1"/>
    <col min="10205" max="10207" width="10.83203125" style="74"/>
    <col min="10208" max="10208" width="12" style="74" bestFit="1" customWidth="1"/>
    <col min="10209" max="10212" width="10.83203125" style="74"/>
    <col min="10213" max="10213" width="12" style="74" bestFit="1" customWidth="1"/>
    <col min="10214" max="10215" width="17.5" style="74" bestFit="1" customWidth="1"/>
    <col min="10216" max="10216" width="16.6640625" style="74" bestFit="1" customWidth="1"/>
    <col min="10217" max="10219" width="10.83203125" style="74"/>
    <col min="10220" max="10220" width="12" style="74" bestFit="1" customWidth="1"/>
    <col min="10221" max="10223" width="10.83203125" style="74"/>
    <col min="10224" max="10224" width="12" style="74" bestFit="1" customWidth="1"/>
    <col min="10225" max="10228" width="10.83203125" style="74"/>
    <col min="10229" max="10229" width="12" style="74" bestFit="1" customWidth="1"/>
    <col min="10230" max="10231" width="17.5" style="74" bestFit="1" customWidth="1"/>
    <col min="10232" max="10232" width="16.6640625" style="74" bestFit="1" customWidth="1"/>
    <col min="10233" max="10235" width="10.83203125" style="74"/>
    <col min="10236" max="10236" width="12" style="74" bestFit="1" customWidth="1"/>
    <col min="10237" max="10239" width="10.83203125" style="74"/>
    <col min="10240" max="10240" width="12" style="74" bestFit="1" customWidth="1"/>
    <col min="10241" max="10244" width="10.83203125" style="74"/>
    <col min="10245" max="10245" width="12" style="74" bestFit="1" customWidth="1"/>
    <col min="10246" max="10247" width="17.5" style="74" bestFit="1" customWidth="1"/>
    <col min="10248" max="10248" width="16.6640625" style="74" bestFit="1" customWidth="1"/>
    <col min="10249" max="10251" width="10.83203125" style="74"/>
    <col min="10252" max="10252" width="12" style="74" bestFit="1" customWidth="1"/>
    <col min="10253" max="10255" width="10.83203125" style="74"/>
    <col min="10256" max="10256" width="12" style="74" bestFit="1" customWidth="1"/>
    <col min="10257" max="10260" width="10.83203125" style="74"/>
    <col min="10261" max="10261" width="12" style="74" bestFit="1" customWidth="1"/>
    <col min="10262" max="10263" width="17.5" style="74" bestFit="1" customWidth="1"/>
    <col min="10264" max="10264" width="16.6640625" style="74" bestFit="1" customWidth="1"/>
    <col min="10265" max="10267" width="10.83203125" style="74"/>
    <col min="10268" max="10268" width="12" style="74" bestFit="1" customWidth="1"/>
    <col min="10269" max="10271" width="10.83203125" style="74"/>
    <col min="10272" max="10272" width="12" style="74" bestFit="1" customWidth="1"/>
    <col min="10273" max="10276" width="10.83203125" style="74"/>
    <col min="10277" max="10277" width="12" style="74" bestFit="1" customWidth="1"/>
    <col min="10278" max="10279" width="17.5" style="74" bestFit="1" customWidth="1"/>
    <col min="10280" max="10280" width="16.6640625" style="74" bestFit="1" customWidth="1"/>
    <col min="10281" max="10283" width="10.83203125" style="74"/>
    <col min="10284" max="10284" width="12" style="74" bestFit="1" customWidth="1"/>
    <col min="10285" max="10287" width="10.83203125" style="74"/>
    <col min="10288" max="10288" width="12" style="74" bestFit="1" customWidth="1"/>
    <col min="10289" max="10292" width="10.83203125" style="74"/>
    <col min="10293" max="10293" width="12" style="74" bestFit="1" customWidth="1"/>
    <col min="10294" max="10295" width="17.5" style="74" bestFit="1" customWidth="1"/>
    <col min="10296" max="10296" width="16.6640625" style="74" bestFit="1" customWidth="1"/>
    <col min="10297" max="10299" width="10.83203125" style="74"/>
    <col min="10300" max="10300" width="12" style="74" bestFit="1" customWidth="1"/>
    <col min="10301" max="10303" width="10.83203125" style="74"/>
    <col min="10304" max="10304" width="12" style="74" bestFit="1" customWidth="1"/>
    <col min="10305" max="10308" width="10.83203125" style="74"/>
    <col min="10309" max="10309" width="12" style="74" bestFit="1" customWidth="1"/>
    <col min="10310" max="10311" width="17.5" style="74" bestFit="1" customWidth="1"/>
    <col min="10312" max="10312" width="16.6640625" style="74" bestFit="1" customWidth="1"/>
    <col min="10313" max="10315" width="10.83203125" style="74"/>
    <col min="10316" max="10316" width="12" style="74" bestFit="1" customWidth="1"/>
    <col min="10317" max="10319" width="10.83203125" style="74"/>
    <col min="10320" max="10320" width="12" style="74" bestFit="1" customWidth="1"/>
    <col min="10321" max="10324" width="10.83203125" style="74"/>
    <col min="10325" max="10325" width="12" style="74" bestFit="1" customWidth="1"/>
    <col min="10326" max="10327" width="17.5" style="74" bestFit="1" customWidth="1"/>
    <col min="10328" max="10328" width="16.6640625" style="74" bestFit="1" customWidth="1"/>
    <col min="10329" max="10331" width="10.83203125" style="74"/>
    <col min="10332" max="10332" width="12" style="74" bestFit="1" customWidth="1"/>
    <col min="10333" max="10335" width="10.83203125" style="74"/>
    <col min="10336" max="10336" width="12" style="74" bestFit="1" customWidth="1"/>
    <col min="10337" max="10340" width="10.83203125" style="74"/>
    <col min="10341" max="10341" width="12" style="74" bestFit="1" customWidth="1"/>
    <col min="10342" max="10343" width="17.5" style="74" bestFit="1" customWidth="1"/>
    <col min="10344" max="10344" width="16.6640625" style="74" bestFit="1" customWidth="1"/>
    <col min="10345" max="10347" width="10.83203125" style="74"/>
    <col min="10348" max="10348" width="12" style="74" bestFit="1" customWidth="1"/>
    <col min="10349" max="10351" width="10.83203125" style="74"/>
    <col min="10352" max="10352" width="12" style="74" bestFit="1" customWidth="1"/>
    <col min="10353" max="10356" width="10.83203125" style="74"/>
    <col min="10357" max="10357" width="12" style="74" bestFit="1" customWidth="1"/>
    <col min="10358" max="10359" width="17.5" style="74" bestFit="1" customWidth="1"/>
    <col min="10360" max="10360" width="16.6640625" style="74" bestFit="1" customWidth="1"/>
    <col min="10361" max="10363" width="10.83203125" style="74"/>
    <col min="10364" max="10364" width="12" style="74" bestFit="1" customWidth="1"/>
    <col min="10365" max="10367" width="10.83203125" style="74"/>
    <col min="10368" max="10368" width="12" style="74" bestFit="1" customWidth="1"/>
    <col min="10369" max="10372" width="10.83203125" style="74"/>
    <col min="10373" max="10373" width="12" style="74" bestFit="1" customWidth="1"/>
    <col min="10374" max="10375" width="17.5" style="74" bestFit="1" customWidth="1"/>
    <col min="10376" max="10376" width="16.6640625" style="74" bestFit="1" customWidth="1"/>
    <col min="10377" max="10379" width="10.83203125" style="74"/>
    <col min="10380" max="10380" width="12" style="74" bestFit="1" customWidth="1"/>
    <col min="10381" max="10383" width="10.83203125" style="74"/>
    <col min="10384" max="10384" width="12" style="74" bestFit="1" customWidth="1"/>
    <col min="10385" max="10388" width="10.83203125" style="74"/>
    <col min="10389" max="10389" width="12" style="74" bestFit="1" customWidth="1"/>
    <col min="10390" max="10391" width="17.5" style="74" bestFit="1" customWidth="1"/>
    <col min="10392" max="10392" width="16.6640625" style="74" bestFit="1" customWidth="1"/>
    <col min="10393" max="10395" width="10.83203125" style="74"/>
    <col min="10396" max="10396" width="12" style="74" bestFit="1" customWidth="1"/>
    <col min="10397" max="10399" width="10.83203125" style="74"/>
    <col min="10400" max="10400" width="12" style="74" bestFit="1" customWidth="1"/>
    <col min="10401" max="10404" width="10.83203125" style="74"/>
    <col min="10405" max="10405" width="12" style="74" bestFit="1" customWidth="1"/>
    <col min="10406" max="10407" width="17.5" style="74" bestFit="1" customWidth="1"/>
    <col min="10408" max="10408" width="16.6640625" style="74" bestFit="1" customWidth="1"/>
    <col min="10409" max="10411" width="10.83203125" style="74"/>
    <col min="10412" max="10412" width="12" style="74" bestFit="1" customWidth="1"/>
    <col min="10413" max="10415" width="10.83203125" style="74"/>
    <col min="10416" max="10416" width="12" style="74" bestFit="1" customWidth="1"/>
    <col min="10417" max="10420" width="10.83203125" style="74"/>
    <col min="10421" max="10421" width="12" style="74" bestFit="1" customWidth="1"/>
    <col min="10422" max="10423" width="17.5" style="74" bestFit="1" customWidth="1"/>
    <col min="10424" max="10424" width="16.6640625" style="74" bestFit="1" customWidth="1"/>
    <col min="10425" max="10427" width="10.83203125" style="74"/>
    <col min="10428" max="10428" width="12" style="74" bestFit="1" customWidth="1"/>
    <col min="10429" max="10431" width="10.83203125" style="74"/>
    <col min="10432" max="10432" width="12" style="74" bestFit="1" customWidth="1"/>
    <col min="10433" max="10436" width="10.83203125" style="74"/>
    <col min="10437" max="10437" width="12" style="74" bestFit="1" customWidth="1"/>
    <col min="10438" max="10439" width="17.5" style="74" bestFit="1" customWidth="1"/>
    <col min="10440" max="10440" width="16.6640625" style="74" bestFit="1" customWidth="1"/>
    <col min="10441" max="10443" width="10.83203125" style="74"/>
    <col min="10444" max="10444" width="12" style="74" bestFit="1" customWidth="1"/>
    <col min="10445" max="10447" width="10.83203125" style="74"/>
    <col min="10448" max="10448" width="12" style="74" bestFit="1" customWidth="1"/>
    <col min="10449" max="10452" width="10.83203125" style="74"/>
    <col min="10453" max="10453" width="12" style="74" bestFit="1" customWidth="1"/>
    <col min="10454" max="10455" width="17.5" style="74" bestFit="1" customWidth="1"/>
    <col min="10456" max="10456" width="16.6640625" style="74" bestFit="1" customWidth="1"/>
    <col min="10457" max="10459" width="10.83203125" style="74"/>
    <col min="10460" max="10460" width="12" style="74" bestFit="1" customWidth="1"/>
    <col min="10461" max="10463" width="10.83203125" style="74"/>
    <col min="10464" max="10464" width="12" style="74" bestFit="1" customWidth="1"/>
    <col min="10465" max="10468" width="10.83203125" style="74"/>
    <col min="10469" max="10469" width="12" style="74" bestFit="1" customWidth="1"/>
    <col min="10470" max="10471" width="17.5" style="74" bestFit="1" customWidth="1"/>
    <col min="10472" max="10472" width="16.6640625" style="74" bestFit="1" customWidth="1"/>
    <col min="10473" max="10475" width="10.83203125" style="74"/>
    <col min="10476" max="10476" width="12" style="74" bestFit="1" customWidth="1"/>
    <col min="10477" max="10479" width="10.83203125" style="74"/>
    <col min="10480" max="10480" width="12" style="74" bestFit="1" customWidth="1"/>
    <col min="10481" max="10484" width="10.83203125" style="74"/>
    <col min="10485" max="10485" width="12" style="74" bestFit="1" customWidth="1"/>
    <col min="10486" max="10487" width="17.5" style="74" bestFit="1" customWidth="1"/>
    <col min="10488" max="10488" width="16.6640625" style="74" bestFit="1" customWidth="1"/>
    <col min="10489" max="10491" width="10.83203125" style="74"/>
    <col min="10492" max="10492" width="12" style="74" bestFit="1" customWidth="1"/>
    <col min="10493" max="10495" width="10.83203125" style="74"/>
    <col min="10496" max="10496" width="12" style="74" bestFit="1" customWidth="1"/>
    <col min="10497" max="10500" width="10.83203125" style="74"/>
    <col min="10501" max="10501" width="12" style="74" bestFit="1" customWidth="1"/>
    <col min="10502" max="10503" width="17.5" style="74" bestFit="1" customWidth="1"/>
    <col min="10504" max="10504" width="16.6640625" style="74" bestFit="1" customWidth="1"/>
    <col min="10505" max="10507" width="10.83203125" style="74"/>
    <col min="10508" max="10508" width="12" style="74" bestFit="1" customWidth="1"/>
    <col min="10509" max="10511" width="10.83203125" style="74"/>
    <col min="10512" max="10512" width="12" style="74" bestFit="1" customWidth="1"/>
    <col min="10513" max="10516" width="10.83203125" style="74"/>
    <col min="10517" max="10517" width="12" style="74" bestFit="1" customWidth="1"/>
    <col min="10518" max="10519" width="17.5" style="74" bestFit="1" customWidth="1"/>
    <col min="10520" max="10520" width="16.6640625" style="74" bestFit="1" customWidth="1"/>
    <col min="10521" max="10523" width="10.83203125" style="74"/>
    <col min="10524" max="10524" width="12" style="74" bestFit="1" customWidth="1"/>
    <col min="10525" max="10527" width="10.83203125" style="74"/>
    <col min="10528" max="10528" width="12" style="74" bestFit="1" customWidth="1"/>
    <col min="10529" max="10532" width="10.83203125" style="74"/>
    <col min="10533" max="10533" width="12" style="74" bestFit="1" customWidth="1"/>
    <col min="10534" max="10535" width="17.5" style="74" bestFit="1" customWidth="1"/>
    <col min="10536" max="10536" width="16.6640625" style="74" bestFit="1" customWidth="1"/>
    <col min="10537" max="10539" width="10.83203125" style="74"/>
    <col min="10540" max="10540" width="12" style="74" bestFit="1" customWidth="1"/>
    <col min="10541" max="10543" width="10.83203125" style="74"/>
    <col min="10544" max="10544" width="12" style="74" bestFit="1" customWidth="1"/>
    <col min="10545" max="10548" width="10.83203125" style="74"/>
    <col min="10549" max="10549" width="12" style="74" bestFit="1" customWidth="1"/>
    <col min="10550" max="10551" width="17.5" style="74" bestFit="1" customWidth="1"/>
    <col min="10552" max="10552" width="16.6640625" style="74" bestFit="1" customWidth="1"/>
    <col min="10553" max="10555" width="10.83203125" style="74"/>
    <col min="10556" max="10556" width="12" style="74" bestFit="1" customWidth="1"/>
    <col min="10557" max="10559" width="10.83203125" style="74"/>
    <col min="10560" max="10560" width="12" style="74" bestFit="1" customWidth="1"/>
    <col min="10561" max="10564" width="10.83203125" style="74"/>
    <col min="10565" max="10565" width="12" style="74" bestFit="1" customWidth="1"/>
    <col min="10566" max="10567" width="17.5" style="74" bestFit="1" customWidth="1"/>
    <col min="10568" max="10568" width="16.6640625" style="74" bestFit="1" customWidth="1"/>
    <col min="10569" max="10571" width="10.83203125" style="74"/>
    <col min="10572" max="10572" width="12" style="74" bestFit="1" customWidth="1"/>
    <col min="10573" max="10575" width="10.83203125" style="74"/>
    <col min="10576" max="10576" width="12" style="74" bestFit="1" customWidth="1"/>
    <col min="10577" max="10580" width="10.83203125" style="74"/>
    <col min="10581" max="10581" width="12" style="74" bestFit="1" customWidth="1"/>
    <col min="10582" max="10583" width="17.5" style="74" bestFit="1" customWidth="1"/>
    <col min="10584" max="10584" width="16.6640625" style="74" bestFit="1" customWidth="1"/>
    <col min="10585" max="10587" width="10.83203125" style="74"/>
    <col min="10588" max="10588" width="12" style="74" bestFit="1" customWidth="1"/>
    <col min="10589" max="10591" width="10.83203125" style="74"/>
    <col min="10592" max="10592" width="12" style="74" bestFit="1" customWidth="1"/>
    <col min="10593" max="10596" width="10.83203125" style="74"/>
    <col min="10597" max="10597" width="12" style="74" bestFit="1" customWidth="1"/>
    <col min="10598" max="10599" width="17.5" style="74" bestFit="1" customWidth="1"/>
    <col min="10600" max="10600" width="16.6640625" style="74" bestFit="1" customWidth="1"/>
    <col min="10601" max="10603" width="10.83203125" style="74"/>
    <col min="10604" max="10604" width="12" style="74" bestFit="1" customWidth="1"/>
    <col min="10605" max="10607" width="10.83203125" style="74"/>
    <col min="10608" max="10608" width="12" style="74" bestFit="1" customWidth="1"/>
    <col min="10609" max="10612" width="10.83203125" style="74"/>
    <col min="10613" max="10613" width="12" style="74" bestFit="1" customWidth="1"/>
    <col min="10614" max="10615" width="17.5" style="74" bestFit="1" customWidth="1"/>
    <col min="10616" max="10616" width="16.6640625" style="74" bestFit="1" customWidth="1"/>
    <col min="10617" max="10619" width="10.83203125" style="74"/>
    <col min="10620" max="10620" width="12" style="74" bestFit="1" customWidth="1"/>
    <col min="10621" max="10623" width="10.83203125" style="74"/>
    <col min="10624" max="10624" width="12" style="74" bestFit="1" customWidth="1"/>
    <col min="10625" max="10628" width="10.83203125" style="74"/>
    <col min="10629" max="10629" width="12" style="74" bestFit="1" customWidth="1"/>
    <col min="10630" max="10631" width="17.5" style="74" bestFit="1" customWidth="1"/>
    <col min="10632" max="10632" width="16.6640625" style="74" bestFit="1" customWidth="1"/>
    <col min="10633" max="10635" width="10.83203125" style="74"/>
    <col min="10636" max="10636" width="12" style="74" bestFit="1" customWidth="1"/>
    <col min="10637" max="10639" width="10.83203125" style="74"/>
    <col min="10640" max="10640" width="12" style="74" bestFit="1" customWidth="1"/>
    <col min="10641" max="10644" width="10.83203125" style="74"/>
    <col min="10645" max="10645" width="12" style="74" bestFit="1" customWidth="1"/>
    <col min="10646" max="10647" width="17.5" style="74" bestFit="1" customWidth="1"/>
    <col min="10648" max="10648" width="16.6640625" style="74" bestFit="1" customWidth="1"/>
    <col min="10649" max="10651" width="10.83203125" style="74"/>
    <col min="10652" max="10652" width="12" style="74" bestFit="1" customWidth="1"/>
    <col min="10653" max="10655" width="10.83203125" style="74"/>
    <col min="10656" max="10656" width="12" style="74" bestFit="1" customWidth="1"/>
    <col min="10657" max="10660" width="10.83203125" style="74"/>
    <col min="10661" max="10661" width="12" style="74" bestFit="1" customWidth="1"/>
    <col min="10662" max="10663" width="17.5" style="74" bestFit="1" customWidth="1"/>
    <col min="10664" max="10664" width="16.6640625" style="74" bestFit="1" customWidth="1"/>
    <col min="10665" max="10667" width="10.83203125" style="74"/>
    <col min="10668" max="10668" width="12" style="74" bestFit="1" customWidth="1"/>
    <col min="10669" max="10671" width="10.83203125" style="74"/>
    <col min="10672" max="10672" width="12" style="74" bestFit="1" customWidth="1"/>
    <col min="10673" max="10676" width="10.83203125" style="74"/>
    <col min="10677" max="10677" width="12" style="74" bestFit="1" customWidth="1"/>
    <col min="10678" max="10679" width="17.5" style="74" bestFit="1" customWidth="1"/>
    <col min="10680" max="10680" width="16.6640625" style="74" bestFit="1" customWidth="1"/>
    <col min="10681" max="10683" width="10.83203125" style="74"/>
    <col min="10684" max="10684" width="12" style="74" bestFit="1" customWidth="1"/>
    <col min="10685" max="10687" width="10.83203125" style="74"/>
    <col min="10688" max="10688" width="12" style="74" bestFit="1" customWidth="1"/>
    <col min="10689" max="10692" width="10.83203125" style="74"/>
    <col min="10693" max="10693" width="12" style="74" bestFit="1" customWidth="1"/>
    <col min="10694" max="10695" width="17.5" style="74" bestFit="1" customWidth="1"/>
    <col min="10696" max="10696" width="16.6640625" style="74" bestFit="1" customWidth="1"/>
    <col min="10697" max="10699" width="10.83203125" style="74"/>
    <col min="10700" max="10700" width="12" style="74" bestFit="1" customWidth="1"/>
    <col min="10701" max="10703" width="10.83203125" style="74"/>
    <col min="10704" max="10704" width="12" style="74" bestFit="1" customWidth="1"/>
    <col min="10705" max="10708" width="10.83203125" style="74"/>
    <col min="10709" max="10709" width="12" style="74" bestFit="1" customWidth="1"/>
    <col min="10710" max="10711" width="17.5" style="74" bestFit="1" customWidth="1"/>
    <col min="10712" max="10712" width="16.6640625" style="74" bestFit="1" customWidth="1"/>
    <col min="10713" max="10715" width="10.83203125" style="74"/>
    <col min="10716" max="10716" width="12" style="74" bestFit="1" customWidth="1"/>
    <col min="10717" max="10719" width="10.83203125" style="74"/>
    <col min="10720" max="10720" width="12" style="74" bestFit="1" customWidth="1"/>
    <col min="10721" max="10724" width="10.83203125" style="74"/>
    <col min="10725" max="10725" width="12" style="74" bestFit="1" customWidth="1"/>
    <col min="10726" max="10727" width="17.5" style="74" bestFit="1" customWidth="1"/>
    <col min="10728" max="10728" width="16.6640625" style="74" bestFit="1" customWidth="1"/>
    <col min="10729" max="10731" width="10.83203125" style="74"/>
    <col min="10732" max="10732" width="12" style="74" bestFit="1" customWidth="1"/>
    <col min="10733" max="10735" width="10.83203125" style="74"/>
    <col min="10736" max="10736" width="12" style="74" bestFit="1" customWidth="1"/>
    <col min="10737" max="10740" width="10.83203125" style="74"/>
    <col min="10741" max="10741" width="12" style="74" bestFit="1" customWidth="1"/>
    <col min="10742" max="10743" width="17.5" style="74" bestFit="1" customWidth="1"/>
    <col min="10744" max="10744" width="16.6640625" style="74" bestFit="1" customWidth="1"/>
    <col min="10745" max="10747" width="10.83203125" style="74"/>
    <col min="10748" max="10748" width="12" style="74" bestFit="1" customWidth="1"/>
    <col min="10749" max="10751" width="10.83203125" style="74"/>
    <col min="10752" max="10752" width="12" style="74" bestFit="1" customWidth="1"/>
    <col min="10753" max="10756" width="10.83203125" style="74"/>
    <col min="10757" max="10757" width="12" style="74" bestFit="1" customWidth="1"/>
    <col min="10758" max="10759" width="17.5" style="74" bestFit="1" customWidth="1"/>
    <col min="10760" max="10760" width="16.6640625" style="74" bestFit="1" customWidth="1"/>
    <col min="10761" max="10763" width="10.83203125" style="74"/>
    <col min="10764" max="10764" width="12" style="74" bestFit="1" customWidth="1"/>
    <col min="10765" max="10767" width="10.83203125" style="74"/>
    <col min="10768" max="10768" width="12" style="74" bestFit="1" customWidth="1"/>
    <col min="10769" max="10772" width="10.83203125" style="74"/>
    <col min="10773" max="10773" width="12" style="74" bestFit="1" customWidth="1"/>
    <col min="10774" max="10775" width="17.5" style="74" bestFit="1" customWidth="1"/>
    <col min="10776" max="10776" width="16.6640625" style="74" bestFit="1" customWidth="1"/>
    <col min="10777" max="10779" width="10.83203125" style="74"/>
    <col min="10780" max="10780" width="12" style="74" bestFit="1" customWidth="1"/>
    <col min="10781" max="10783" width="10.83203125" style="74"/>
    <col min="10784" max="10784" width="12" style="74" bestFit="1" customWidth="1"/>
    <col min="10785" max="10788" width="10.83203125" style="74"/>
    <col min="10789" max="10789" width="12" style="74" bestFit="1" customWidth="1"/>
    <col min="10790" max="10791" width="17.5" style="74" bestFit="1" customWidth="1"/>
    <col min="10792" max="10792" width="16.6640625" style="74" bestFit="1" customWidth="1"/>
    <col min="10793" max="10795" width="10.83203125" style="74"/>
    <col min="10796" max="10796" width="12" style="74" bestFit="1" customWidth="1"/>
    <col min="10797" max="10799" width="10.83203125" style="74"/>
    <col min="10800" max="10800" width="12" style="74" bestFit="1" customWidth="1"/>
    <col min="10801" max="10804" width="10.83203125" style="74"/>
    <col min="10805" max="10805" width="12" style="74" bestFit="1" customWidth="1"/>
    <col min="10806" max="10807" width="17.5" style="74" bestFit="1" customWidth="1"/>
    <col min="10808" max="10808" width="16.6640625" style="74" bestFit="1" customWidth="1"/>
    <col min="10809" max="10811" width="10.83203125" style="74"/>
    <col min="10812" max="10812" width="12" style="74" bestFit="1" customWidth="1"/>
    <col min="10813" max="10815" width="10.83203125" style="74"/>
    <col min="10816" max="10816" width="12" style="74" bestFit="1" customWidth="1"/>
    <col min="10817" max="10820" width="10.83203125" style="74"/>
    <col min="10821" max="10821" width="12" style="74" bestFit="1" customWidth="1"/>
    <col min="10822" max="10823" width="17.5" style="74" bestFit="1" customWidth="1"/>
    <col min="10824" max="10824" width="16.6640625" style="74" bestFit="1" customWidth="1"/>
    <col min="10825" max="10827" width="10.83203125" style="74"/>
    <col min="10828" max="10828" width="12" style="74" bestFit="1" customWidth="1"/>
    <col min="10829" max="10831" width="10.83203125" style="74"/>
    <col min="10832" max="10832" width="12" style="74" bestFit="1" customWidth="1"/>
    <col min="10833" max="10836" width="10.83203125" style="74"/>
    <col min="10837" max="10837" width="12" style="74" bestFit="1" customWidth="1"/>
    <col min="10838" max="10839" width="17.5" style="74" bestFit="1" customWidth="1"/>
    <col min="10840" max="10840" width="16.6640625" style="74" bestFit="1" customWidth="1"/>
    <col min="10841" max="10843" width="10.83203125" style="74"/>
    <col min="10844" max="10844" width="12" style="74" bestFit="1" customWidth="1"/>
    <col min="10845" max="10847" width="10.83203125" style="74"/>
    <col min="10848" max="10848" width="12" style="74" bestFit="1" customWidth="1"/>
    <col min="10849" max="10852" width="10.83203125" style="74"/>
    <col min="10853" max="10853" width="12" style="74" bestFit="1" customWidth="1"/>
    <col min="10854" max="10855" width="17.5" style="74" bestFit="1" customWidth="1"/>
    <col min="10856" max="10856" width="16.6640625" style="74" bestFit="1" customWidth="1"/>
    <col min="10857" max="10859" width="10.83203125" style="74"/>
    <col min="10860" max="10860" width="12" style="74" bestFit="1" customWidth="1"/>
    <col min="10861" max="10863" width="10.83203125" style="74"/>
    <col min="10864" max="10864" width="12" style="74" bestFit="1" customWidth="1"/>
    <col min="10865" max="10868" width="10.83203125" style="74"/>
    <col min="10869" max="10869" width="12" style="74" bestFit="1" customWidth="1"/>
    <col min="10870" max="10871" width="17.5" style="74" bestFit="1" customWidth="1"/>
    <col min="10872" max="10872" width="16.6640625" style="74" bestFit="1" customWidth="1"/>
    <col min="10873" max="10875" width="10.83203125" style="74"/>
    <col min="10876" max="10876" width="12" style="74" bestFit="1" customWidth="1"/>
    <col min="10877" max="10879" width="10.83203125" style="74"/>
    <col min="10880" max="10880" width="12" style="74" bestFit="1" customWidth="1"/>
    <col min="10881" max="10884" width="10.83203125" style="74"/>
    <col min="10885" max="10885" width="12" style="74" bestFit="1" customWidth="1"/>
    <col min="10886" max="10887" width="17.5" style="74" bestFit="1" customWidth="1"/>
    <col min="10888" max="10888" width="16.6640625" style="74" bestFit="1" customWidth="1"/>
    <col min="10889" max="10891" width="10.83203125" style="74"/>
    <col min="10892" max="10892" width="12" style="74" bestFit="1" customWidth="1"/>
    <col min="10893" max="10895" width="10.83203125" style="74"/>
    <col min="10896" max="10896" width="12" style="74" bestFit="1" customWidth="1"/>
    <col min="10897" max="10900" width="10.83203125" style="74"/>
    <col min="10901" max="10901" width="12" style="74" bestFit="1" customWidth="1"/>
    <col min="10902" max="10903" width="17.5" style="74" bestFit="1" customWidth="1"/>
    <col min="10904" max="10904" width="16.6640625" style="74" bestFit="1" customWidth="1"/>
    <col min="10905" max="10907" width="10.83203125" style="74"/>
    <col min="10908" max="10908" width="12" style="74" bestFit="1" customWidth="1"/>
    <col min="10909" max="10911" width="10.83203125" style="74"/>
    <col min="10912" max="10912" width="12" style="74" bestFit="1" customWidth="1"/>
    <col min="10913" max="10916" width="10.83203125" style="74"/>
    <col min="10917" max="10917" width="12" style="74" bestFit="1" customWidth="1"/>
    <col min="10918" max="10919" width="17.5" style="74" bestFit="1" customWidth="1"/>
    <col min="10920" max="10920" width="16.6640625" style="74" bestFit="1" customWidth="1"/>
    <col min="10921" max="10923" width="10.83203125" style="74"/>
    <col min="10924" max="10924" width="12" style="74" bestFit="1" customWidth="1"/>
    <col min="10925" max="10927" width="10.83203125" style="74"/>
    <col min="10928" max="10928" width="12" style="74" bestFit="1" customWidth="1"/>
    <col min="10929" max="10932" width="10.83203125" style="74"/>
    <col min="10933" max="10933" width="12" style="74" bestFit="1" customWidth="1"/>
    <col min="10934" max="10935" width="17.5" style="74" bestFit="1" customWidth="1"/>
    <col min="10936" max="10936" width="16.6640625" style="74" bestFit="1" customWidth="1"/>
    <col min="10937" max="10939" width="10.83203125" style="74"/>
    <col min="10940" max="10940" width="12" style="74" bestFit="1" customWidth="1"/>
    <col min="10941" max="10943" width="10.83203125" style="74"/>
    <col min="10944" max="10944" width="12" style="74" bestFit="1" customWidth="1"/>
    <col min="10945" max="10948" width="10.83203125" style="74"/>
    <col min="10949" max="10949" width="12" style="74" bestFit="1" customWidth="1"/>
    <col min="10950" max="10951" width="17.5" style="74" bestFit="1" customWidth="1"/>
    <col min="10952" max="10952" width="16.6640625" style="74" bestFit="1" customWidth="1"/>
    <col min="10953" max="10955" width="10.83203125" style="74"/>
    <col min="10956" max="10956" width="12" style="74" bestFit="1" customWidth="1"/>
    <col min="10957" max="10959" width="10.83203125" style="74"/>
    <col min="10960" max="10960" width="12" style="74" bestFit="1" customWidth="1"/>
    <col min="10961" max="10964" width="10.83203125" style="74"/>
    <col min="10965" max="10965" width="12" style="74" bestFit="1" customWidth="1"/>
    <col min="10966" max="10967" width="17.5" style="74" bestFit="1" customWidth="1"/>
    <col min="10968" max="10968" width="16.6640625" style="74" bestFit="1" customWidth="1"/>
    <col min="10969" max="10971" width="10.83203125" style="74"/>
    <col min="10972" max="10972" width="12" style="74" bestFit="1" customWidth="1"/>
    <col min="10973" max="10975" width="10.83203125" style="74"/>
    <col min="10976" max="10976" width="12" style="74" bestFit="1" customWidth="1"/>
    <col min="10977" max="10980" width="10.83203125" style="74"/>
    <col min="10981" max="10981" width="12" style="74" bestFit="1" customWidth="1"/>
    <col min="10982" max="10983" width="17.5" style="74" bestFit="1" customWidth="1"/>
    <col min="10984" max="10984" width="16.6640625" style="74" bestFit="1" customWidth="1"/>
    <col min="10985" max="10987" width="10.83203125" style="74"/>
    <col min="10988" max="10988" width="12" style="74" bestFit="1" customWidth="1"/>
    <col min="10989" max="10991" width="10.83203125" style="74"/>
    <col min="10992" max="10992" width="12" style="74" bestFit="1" customWidth="1"/>
    <col min="10993" max="10996" width="10.83203125" style="74"/>
    <col min="10997" max="10997" width="12" style="74" bestFit="1" customWidth="1"/>
    <col min="10998" max="10999" width="17.5" style="74" bestFit="1" customWidth="1"/>
    <col min="11000" max="11000" width="16.6640625" style="74" bestFit="1" customWidth="1"/>
    <col min="11001" max="11003" width="10.83203125" style="74"/>
    <col min="11004" max="11004" width="12" style="74" bestFit="1" customWidth="1"/>
    <col min="11005" max="11007" width="10.83203125" style="74"/>
    <col min="11008" max="11008" width="12" style="74" bestFit="1" customWidth="1"/>
    <col min="11009" max="11012" width="10.83203125" style="74"/>
    <col min="11013" max="11013" width="12" style="74" bestFit="1" customWidth="1"/>
    <col min="11014" max="11015" width="17.5" style="74" bestFit="1" customWidth="1"/>
    <col min="11016" max="11016" width="16.6640625" style="74" bestFit="1" customWidth="1"/>
    <col min="11017" max="11019" width="10.83203125" style="74"/>
    <col min="11020" max="11020" width="12" style="74" bestFit="1" customWidth="1"/>
    <col min="11021" max="11023" width="10.83203125" style="74"/>
    <col min="11024" max="11024" width="12" style="74" bestFit="1" customWidth="1"/>
    <col min="11025" max="11028" width="10.83203125" style="74"/>
    <col min="11029" max="11029" width="12" style="74" bestFit="1" customWidth="1"/>
    <col min="11030" max="11031" width="17.5" style="74" bestFit="1" customWidth="1"/>
    <col min="11032" max="11032" width="16.6640625" style="74" bestFit="1" customWidth="1"/>
    <col min="11033" max="11035" width="10.83203125" style="74"/>
    <col min="11036" max="11036" width="12" style="74" bestFit="1" customWidth="1"/>
    <col min="11037" max="11039" width="10.83203125" style="74"/>
    <col min="11040" max="11040" width="12" style="74" bestFit="1" customWidth="1"/>
    <col min="11041" max="11044" width="10.83203125" style="74"/>
    <col min="11045" max="11045" width="12" style="74" bestFit="1" customWidth="1"/>
    <col min="11046" max="11047" width="17.5" style="74" bestFit="1" customWidth="1"/>
    <col min="11048" max="11048" width="16.6640625" style="74" bestFit="1" customWidth="1"/>
    <col min="11049" max="11051" width="10.83203125" style="74"/>
    <col min="11052" max="11052" width="12" style="74" bestFit="1" customWidth="1"/>
    <col min="11053" max="11055" width="10.83203125" style="74"/>
    <col min="11056" max="11056" width="12" style="74" bestFit="1" customWidth="1"/>
    <col min="11057" max="11060" width="10.83203125" style="74"/>
    <col min="11061" max="11061" width="12" style="74" bestFit="1" customWidth="1"/>
    <col min="11062" max="11063" width="17.5" style="74" bestFit="1" customWidth="1"/>
    <col min="11064" max="11064" width="16.6640625" style="74" bestFit="1" customWidth="1"/>
    <col min="11065" max="11067" width="10.83203125" style="74"/>
    <col min="11068" max="11068" width="12" style="74" bestFit="1" customWidth="1"/>
    <col min="11069" max="11071" width="10.83203125" style="74"/>
    <col min="11072" max="11072" width="12" style="74" bestFit="1" customWidth="1"/>
    <col min="11073" max="11076" width="10.83203125" style="74"/>
    <col min="11077" max="11077" width="12" style="74" bestFit="1" customWidth="1"/>
    <col min="11078" max="11079" width="17.5" style="74" bestFit="1" customWidth="1"/>
    <col min="11080" max="11080" width="16.6640625" style="74" bestFit="1" customWidth="1"/>
    <col min="11081" max="11083" width="10.83203125" style="74"/>
    <col min="11084" max="11084" width="12" style="74" bestFit="1" customWidth="1"/>
    <col min="11085" max="11087" width="10.83203125" style="74"/>
    <col min="11088" max="11088" width="12" style="74" bestFit="1" customWidth="1"/>
    <col min="11089" max="11092" width="10.83203125" style="74"/>
    <col min="11093" max="11093" width="12" style="74" bestFit="1" customWidth="1"/>
    <col min="11094" max="11095" width="17.5" style="74" bestFit="1" customWidth="1"/>
    <col min="11096" max="11096" width="16.6640625" style="74" bestFit="1" customWidth="1"/>
    <col min="11097" max="11099" width="10.83203125" style="74"/>
    <col min="11100" max="11100" width="12" style="74" bestFit="1" customWidth="1"/>
    <col min="11101" max="11103" width="10.83203125" style="74"/>
    <col min="11104" max="11104" width="12" style="74" bestFit="1" customWidth="1"/>
    <col min="11105" max="11108" width="10.83203125" style="74"/>
    <col min="11109" max="11109" width="12" style="74" bestFit="1" customWidth="1"/>
    <col min="11110" max="11111" width="17.5" style="74" bestFit="1" customWidth="1"/>
    <col min="11112" max="11112" width="16.6640625" style="74" bestFit="1" customWidth="1"/>
    <col min="11113" max="11115" width="10.83203125" style="74"/>
    <col min="11116" max="11116" width="12" style="74" bestFit="1" customWidth="1"/>
    <col min="11117" max="11119" width="10.83203125" style="74"/>
    <col min="11120" max="11120" width="12" style="74" bestFit="1" customWidth="1"/>
    <col min="11121" max="11124" width="10.83203125" style="74"/>
    <col min="11125" max="11125" width="12" style="74" bestFit="1" customWidth="1"/>
    <col min="11126" max="11127" width="17.5" style="74" bestFit="1" customWidth="1"/>
    <col min="11128" max="11128" width="16.6640625" style="74" bestFit="1" customWidth="1"/>
    <col min="11129" max="11131" width="10.83203125" style="74"/>
    <col min="11132" max="11132" width="12" style="74" bestFit="1" customWidth="1"/>
    <col min="11133" max="11135" width="10.83203125" style="74"/>
    <col min="11136" max="11136" width="12" style="74" bestFit="1" customWidth="1"/>
    <col min="11137" max="11140" width="10.83203125" style="74"/>
    <col min="11141" max="11141" width="12" style="74" bestFit="1" customWidth="1"/>
    <col min="11142" max="11143" width="17.5" style="74" bestFit="1" customWidth="1"/>
    <col min="11144" max="11144" width="16.6640625" style="74" bestFit="1" customWidth="1"/>
    <col min="11145" max="11147" width="10.83203125" style="74"/>
    <col min="11148" max="11148" width="12" style="74" bestFit="1" customWidth="1"/>
    <col min="11149" max="11151" width="10.83203125" style="74"/>
    <col min="11152" max="11152" width="12" style="74" bestFit="1" customWidth="1"/>
    <col min="11153" max="11156" width="10.83203125" style="74"/>
    <col min="11157" max="11157" width="12" style="74" bestFit="1" customWidth="1"/>
    <col min="11158" max="11159" width="17.5" style="74" bestFit="1" customWidth="1"/>
    <col min="11160" max="11160" width="16.6640625" style="74" bestFit="1" customWidth="1"/>
    <col min="11161" max="11163" width="10.83203125" style="74"/>
    <col min="11164" max="11164" width="12" style="74" bestFit="1" customWidth="1"/>
    <col min="11165" max="11167" width="10.83203125" style="74"/>
    <col min="11168" max="11168" width="12" style="74" bestFit="1" customWidth="1"/>
    <col min="11169" max="11172" width="10.83203125" style="74"/>
    <col min="11173" max="11173" width="12" style="74" bestFit="1" customWidth="1"/>
    <col min="11174" max="11175" width="17.5" style="74" bestFit="1" customWidth="1"/>
    <col min="11176" max="11176" width="16.6640625" style="74" bestFit="1" customWidth="1"/>
    <col min="11177" max="11179" width="10.83203125" style="74"/>
    <col min="11180" max="11180" width="12" style="74" bestFit="1" customWidth="1"/>
    <col min="11181" max="11183" width="10.83203125" style="74"/>
    <col min="11184" max="11184" width="12" style="74" bestFit="1" customWidth="1"/>
    <col min="11185" max="11188" width="10.83203125" style="74"/>
    <col min="11189" max="11189" width="12" style="74" bestFit="1" customWidth="1"/>
    <col min="11190" max="11191" width="17.5" style="74" bestFit="1" customWidth="1"/>
    <col min="11192" max="11192" width="16.6640625" style="74" bestFit="1" customWidth="1"/>
    <col min="11193" max="11195" width="10.83203125" style="74"/>
    <col min="11196" max="11196" width="12" style="74" bestFit="1" customWidth="1"/>
    <col min="11197" max="11199" width="10.83203125" style="74"/>
    <col min="11200" max="11200" width="12" style="74" bestFit="1" customWidth="1"/>
    <col min="11201" max="11204" width="10.83203125" style="74"/>
    <col min="11205" max="11205" width="12" style="74" bestFit="1" customWidth="1"/>
    <col min="11206" max="11207" width="17.5" style="74" bestFit="1" customWidth="1"/>
    <col min="11208" max="11208" width="16.6640625" style="74" bestFit="1" customWidth="1"/>
    <col min="11209" max="11211" width="10.83203125" style="74"/>
    <col min="11212" max="11212" width="12" style="74" bestFit="1" customWidth="1"/>
    <col min="11213" max="11215" width="10.83203125" style="74"/>
    <col min="11216" max="11216" width="12" style="74" bestFit="1" customWidth="1"/>
    <col min="11217" max="11220" width="10.83203125" style="74"/>
    <col min="11221" max="11221" width="12" style="74" bestFit="1" customWidth="1"/>
    <col min="11222" max="11223" width="17.5" style="74" bestFit="1" customWidth="1"/>
    <col min="11224" max="11224" width="16.6640625" style="74" bestFit="1" customWidth="1"/>
    <col min="11225" max="11227" width="10.83203125" style="74"/>
    <col min="11228" max="11228" width="12" style="74" bestFit="1" customWidth="1"/>
    <col min="11229" max="11231" width="10.83203125" style="74"/>
    <col min="11232" max="11232" width="12" style="74" bestFit="1" customWidth="1"/>
    <col min="11233" max="11236" width="10.83203125" style="74"/>
    <col min="11237" max="11237" width="12" style="74" bestFit="1" customWidth="1"/>
    <col min="11238" max="11239" width="17.5" style="74" bestFit="1" customWidth="1"/>
    <col min="11240" max="11240" width="16.6640625" style="74" bestFit="1" customWidth="1"/>
    <col min="11241" max="11243" width="10.83203125" style="74"/>
    <col min="11244" max="11244" width="12" style="74" bestFit="1" customWidth="1"/>
    <col min="11245" max="11247" width="10.83203125" style="74"/>
    <col min="11248" max="11248" width="12" style="74" bestFit="1" customWidth="1"/>
    <col min="11249" max="11252" width="10.83203125" style="74"/>
    <col min="11253" max="11253" width="12" style="74" bestFit="1" customWidth="1"/>
    <col min="11254" max="11255" width="17.5" style="74" bestFit="1" customWidth="1"/>
    <col min="11256" max="11256" width="16.6640625" style="74" bestFit="1" customWidth="1"/>
    <col min="11257" max="11259" width="10.83203125" style="74"/>
    <col min="11260" max="11260" width="12" style="74" bestFit="1" customWidth="1"/>
    <col min="11261" max="11263" width="10.83203125" style="74"/>
    <col min="11264" max="11264" width="12" style="74" bestFit="1" customWidth="1"/>
    <col min="11265" max="11268" width="10.83203125" style="74"/>
    <col min="11269" max="11269" width="12" style="74" bestFit="1" customWidth="1"/>
    <col min="11270" max="11271" width="17.5" style="74" bestFit="1" customWidth="1"/>
    <col min="11272" max="11272" width="16.6640625" style="74" bestFit="1" customWidth="1"/>
    <col min="11273" max="11275" width="10.83203125" style="74"/>
    <col min="11276" max="11276" width="12" style="74" bestFit="1" customWidth="1"/>
    <col min="11277" max="11279" width="10.83203125" style="74"/>
    <col min="11280" max="11280" width="12" style="74" bestFit="1" customWidth="1"/>
    <col min="11281" max="11284" width="10.83203125" style="74"/>
    <col min="11285" max="11285" width="12" style="74" bestFit="1" customWidth="1"/>
    <col min="11286" max="11287" width="17.5" style="74" bestFit="1" customWidth="1"/>
    <col min="11288" max="11288" width="16.6640625" style="74" bestFit="1" customWidth="1"/>
    <col min="11289" max="11291" width="10.83203125" style="74"/>
    <col min="11292" max="11292" width="12" style="74" bestFit="1" customWidth="1"/>
    <col min="11293" max="11295" width="10.83203125" style="74"/>
    <col min="11296" max="11296" width="12" style="74" bestFit="1" customWidth="1"/>
    <col min="11297" max="11300" width="10.83203125" style="74"/>
    <col min="11301" max="11301" width="12" style="74" bestFit="1" customWidth="1"/>
    <col min="11302" max="11303" width="17.5" style="74" bestFit="1" customWidth="1"/>
    <col min="11304" max="11304" width="16.6640625" style="74" bestFit="1" customWidth="1"/>
    <col min="11305" max="11307" width="10.83203125" style="74"/>
    <col min="11308" max="11308" width="12" style="74" bestFit="1" customWidth="1"/>
    <col min="11309" max="11311" width="10.83203125" style="74"/>
    <col min="11312" max="11312" width="12" style="74" bestFit="1" customWidth="1"/>
    <col min="11313" max="11316" width="10.83203125" style="74"/>
    <col min="11317" max="11317" width="12" style="74" bestFit="1" customWidth="1"/>
    <col min="11318" max="11319" width="17.5" style="74" bestFit="1" customWidth="1"/>
    <col min="11320" max="11320" width="16.6640625" style="74" bestFit="1" customWidth="1"/>
    <col min="11321" max="11323" width="10.83203125" style="74"/>
    <col min="11324" max="11324" width="12" style="74" bestFit="1" customWidth="1"/>
    <col min="11325" max="11327" width="10.83203125" style="74"/>
    <col min="11328" max="11328" width="12" style="74" bestFit="1" customWidth="1"/>
    <col min="11329" max="11332" width="10.83203125" style="74"/>
    <col min="11333" max="11333" width="12" style="74" bestFit="1" customWidth="1"/>
    <col min="11334" max="11335" width="17.5" style="74" bestFit="1" customWidth="1"/>
    <col min="11336" max="11336" width="16.6640625" style="74" bestFit="1" customWidth="1"/>
    <col min="11337" max="11339" width="10.83203125" style="74"/>
    <col min="11340" max="11340" width="12" style="74" bestFit="1" customWidth="1"/>
    <col min="11341" max="11343" width="10.83203125" style="74"/>
    <col min="11344" max="11344" width="12" style="74" bestFit="1" customWidth="1"/>
    <col min="11345" max="11348" width="10.83203125" style="74"/>
    <col min="11349" max="11349" width="12" style="74" bestFit="1" customWidth="1"/>
    <col min="11350" max="11351" width="17.5" style="74" bestFit="1" customWidth="1"/>
    <col min="11352" max="11352" width="16.6640625" style="74" bestFit="1" customWidth="1"/>
    <col min="11353" max="11355" width="10.83203125" style="74"/>
    <col min="11356" max="11356" width="12" style="74" bestFit="1" customWidth="1"/>
    <col min="11357" max="11359" width="10.83203125" style="74"/>
    <col min="11360" max="11360" width="12" style="74" bestFit="1" customWidth="1"/>
    <col min="11361" max="11364" width="10.83203125" style="74"/>
    <col min="11365" max="11365" width="12" style="74" bestFit="1" customWidth="1"/>
    <col min="11366" max="11367" width="17.5" style="74" bestFit="1" customWidth="1"/>
    <col min="11368" max="11368" width="16.6640625" style="74" bestFit="1" customWidth="1"/>
    <col min="11369" max="11371" width="10.83203125" style="74"/>
    <col min="11372" max="11372" width="12" style="74" bestFit="1" customWidth="1"/>
    <col min="11373" max="11375" width="10.83203125" style="74"/>
    <col min="11376" max="11376" width="12" style="74" bestFit="1" customWidth="1"/>
    <col min="11377" max="11380" width="10.83203125" style="74"/>
    <col min="11381" max="11381" width="12" style="74" bestFit="1" customWidth="1"/>
    <col min="11382" max="11383" width="17.5" style="74" bestFit="1" customWidth="1"/>
    <col min="11384" max="11384" width="16.6640625" style="74" bestFit="1" customWidth="1"/>
    <col min="11385" max="11387" width="10.83203125" style="74"/>
    <col min="11388" max="11388" width="12" style="74" bestFit="1" customWidth="1"/>
    <col min="11389" max="11391" width="10.83203125" style="74"/>
    <col min="11392" max="11392" width="12" style="74" bestFit="1" customWidth="1"/>
    <col min="11393" max="11396" width="10.83203125" style="74"/>
    <col min="11397" max="11397" width="12" style="74" bestFit="1" customWidth="1"/>
    <col min="11398" max="11399" width="17.5" style="74" bestFit="1" customWidth="1"/>
    <col min="11400" max="11400" width="16.6640625" style="74" bestFit="1" customWidth="1"/>
    <col min="11401" max="11403" width="10.83203125" style="74"/>
    <col min="11404" max="11404" width="12" style="74" bestFit="1" customWidth="1"/>
    <col min="11405" max="11407" width="10.83203125" style="74"/>
    <col min="11408" max="11408" width="12" style="74" bestFit="1" customWidth="1"/>
    <col min="11409" max="11412" width="10.83203125" style="74"/>
    <col min="11413" max="11413" width="12" style="74" bestFit="1" customWidth="1"/>
    <col min="11414" max="11415" width="17.5" style="74" bestFit="1" customWidth="1"/>
    <col min="11416" max="11416" width="16.6640625" style="74" bestFit="1" customWidth="1"/>
    <col min="11417" max="11419" width="10.83203125" style="74"/>
    <col min="11420" max="11420" width="12" style="74" bestFit="1" customWidth="1"/>
    <col min="11421" max="11423" width="10.83203125" style="74"/>
    <col min="11424" max="11424" width="12" style="74" bestFit="1" customWidth="1"/>
    <col min="11425" max="11428" width="10.83203125" style="74"/>
    <col min="11429" max="11429" width="12" style="74" bestFit="1" customWidth="1"/>
    <col min="11430" max="11431" width="17.5" style="74" bestFit="1" customWidth="1"/>
    <col min="11432" max="11432" width="16.6640625" style="74" bestFit="1" customWidth="1"/>
    <col min="11433" max="11435" width="10.83203125" style="74"/>
    <col min="11436" max="11436" width="12" style="74" bestFit="1" customWidth="1"/>
    <col min="11437" max="11439" width="10.83203125" style="74"/>
    <col min="11440" max="11440" width="12" style="74" bestFit="1" customWidth="1"/>
    <col min="11441" max="11444" width="10.83203125" style="74"/>
    <col min="11445" max="11445" width="12" style="74" bestFit="1" customWidth="1"/>
    <col min="11446" max="11447" width="17.5" style="74" bestFit="1" customWidth="1"/>
    <col min="11448" max="11448" width="16.6640625" style="74" bestFit="1" customWidth="1"/>
    <col min="11449" max="11451" width="10.83203125" style="74"/>
    <col min="11452" max="11452" width="12" style="74" bestFit="1" customWidth="1"/>
    <col min="11453" max="11455" width="10.83203125" style="74"/>
    <col min="11456" max="11456" width="12" style="74" bestFit="1" customWidth="1"/>
    <col min="11457" max="11460" width="10.83203125" style="74"/>
    <col min="11461" max="11461" width="12" style="74" bestFit="1" customWidth="1"/>
    <col min="11462" max="11463" width="17.5" style="74" bestFit="1" customWidth="1"/>
    <col min="11464" max="11464" width="16.6640625" style="74" bestFit="1" customWidth="1"/>
    <col min="11465" max="11467" width="10.83203125" style="74"/>
    <col min="11468" max="11468" width="12" style="74" bestFit="1" customWidth="1"/>
    <col min="11469" max="11471" width="10.83203125" style="74"/>
    <col min="11472" max="11472" width="12" style="74" bestFit="1" customWidth="1"/>
    <col min="11473" max="11476" width="10.83203125" style="74"/>
    <col min="11477" max="11477" width="12" style="74" bestFit="1" customWidth="1"/>
    <col min="11478" max="11479" width="17.5" style="74" bestFit="1" customWidth="1"/>
    <col min="11480" max="11480" width="16.6640625" style="74" bestFit="1" customWidth="1"/>
    <col min="11481" max="11483" width="10.83203125" style="74"/>
    <col min="11484" max="11484" width="12" style="74" bestFit="1" customWidth="1"/>
    <col min="11485" max="11487" width="10.83203125" style="74"/>
    <col min="11488" max="11488" width="12" style="74" bestFit="1" customWidth="1"/>
    <col min="11489" max="11492" width="10.83203125" style="74"/>
    <col min="11493" max="11493" width="12" style="74" bestFit="1" customWidth="1"/>
    <col min="11494" max="11495" width="17.5" style="74" bestFit="1" customWidth="1"/>
    <col min="11496" max="11496" width="16.6640625" style="74" bestFit="1" customWidth="1"/>
    <col min="11497" max="11499" width="10.83203125" style="74"/>
    <col min="11500" max="11500" width="12" style="74" bestFit="1" customWidth="1"/>
    <col min="11501" max="11503" width="10.83203125" style="74"/>
    <col min="11504" max="11504" width="12" style="74" bestFit="1" customWidth="1"/>
    <col min="11505" max="11508" width="10.83203125" style="74"/>
    <col min="11509" max="11509" width="12" style="74" bestFit="1" customWidth="1"/>
    <col min="11510" max="11511" width="17.5" style="74" bestFit="1" customWidth="1"/>
    <col min="11512" max="11512" width="16.6640625" style="74" bestFit="1" customWidth="1"/>
    <col min="11513" max="11515" width="10.83203125" style="74"/>
    <col min="11516" max="11516" width="12" style="74" bestFit="1" customWidth="1"/>
    <col min="11517" max="11519" width="10.83203125" style="74"/>
    <col min="11520" max="11520" width="12" style="74" bestFit="1" customWidth="1"/>
    <col min="11521" max="11524" width="10.83203125" style="74"/>
    <col min="11525" max="11525" width="12" style="74" bestFit="1" customWidth="1"/>
    <col min="11526" max="11527" width="17.5" style="74" bestFit="1" customWidth="1"/>
    <col min="11528" max="11528" width="16.6640625" style="74" bestFit="1" customWidth="1"/>
    <col min="11529" max="11531" width="10.83203125" style="74"/>
    <col min="11532" max="11532" width="12" style="74" bestFit="1" customWidth="1"/>
    <col min="11533" max="11535" width="10.83203125" style="74"/>
    <col min="11536" max="11536" width="12" style="74" bestFit="1" customWidth="1"/>
    <col min="11537" max="11540" width="10.83203125" style="74"/>
    <col min="11541" max="11541" width="12" style="74" bestFit="1" customWidth="1"/>
    <col min="11542" max="11543" width="17.5" style="74" bestFit="1" customWidth="1"/>
    <col min="11544" max="11544" width="16.6640625" style="74" bestFit="1" customWidth="1"/>
    <col min="11545" max="11547" width="10.83203125" style="74"/>
    <col min="11548" max="11548" width="12" style="74" bestFit="1" customWidth="1"/>
    <col min="11549" max="11551" width="10.83203125" style="74"/>
    <col min="11552" max="11552" width="12" style="74" bestFit="1" customWidth="1"/>
    <col min="11553" max="11556" width="10.83203125" style="74"/>
    <col min="11557" max="11557" width="12" style="74" bestFit="1" customWidth="1"/>
    <col min="11558" max="11559" width="17.5" style="74" bestFit="1" customWidth="1"/>
    <col min="11560" max="11560" width="16.6640625" style="74" bestFit="1" customWidth="1"/>
    <col min="11561" max="11563" width="10.83203125" style="74"/>
    <col min="11564" max="11564" width="12" style="74" bestFit="1" customWidth="1"/>
    <col min="11565" max="11567" width="10.83203125" style="74"/>
    <col min="11568" max="11568" width="12" style="74" bestFit="1" customWidth="1"/>
    <col min="11569" max="11572" width="10.83203125" style="74"/>
    <col min="11573" max="11573" width="12" style="74" bestFit="1" customWidth="1"/>
    <col min="11574" max="11575" width="17.5" style="74" bestFit="1" customWidth="1"/>
    <col min="11576" max="11576" width="16.6640625" style="74" bestFit="1" customWidth="1"/>
    <col min="11577" max="11579" width="10.83203125" style="74"/>
    <col min="11580" max="11580" width="12" style="74" bestFit="1" customWidth="1"/>
    <col min="11581" max="11583" width="10.83203125" style="74"/>
    <col min="11584" max="11584" width="12" style="74" bestFit="1" customWidth="1"/>
    <col min="11585" max="11588" width="10.83203125" style="74"/>
    <col min="11589" max="11589" width="12" style="74" bestFit="1" customWidth="1"/>
    <col min="11590" max="11591" width="17.5" style="74" bestFit="1" customWidth="1"/>
    <col min="11592" max="11592" width="16.6640625" style="74" bestFit="1" customWidth="1"/>
    <col min="11593" max="11595" width="10.83203125" style="74"/>
    <col min="11596" max="11596" width="12" style="74" bestFit="1" customWidth="1"/>
    <col min="11597" max="11599" width="10.83203125" style="74"/>
    <col min="11600" max="11600" width="12" style="74" bestFit="1" customWidth="1"/>
    <col min="11601" max="11604" width="10.83203125" style="74"/>
    <col min="11605" max="11605" width="12" style="74" bestFit="1" customWidth="1"/>
    <col min="11606" max="11607" width="17.5" style="74" bestFit="1" customWidth="1"/>
    <col min="11608" max="11608" width="16.6640625" style="74" bestFit="1" customWidth="1"/>
    <col min="11609" max="11611" width="10.83203125" style="74"/>
    <col min="11612" max="11612" width="12" style="74" bestFit="1" customWidth="1"/>
    <col min="11613" max="11615" width="10.83203125" style="74"/>
    <col min="11616" max="11616" width="12" style="74" bestFit="1" customWidth="1"/>
    <col min="11617" max="11620" width="10.83203125" style="74"/>
    <col min="11621" max="11621" width="12" style="74" bestFit="1" customWidth="1"/>
    <col min="11622" max="11623" width="17.5" style="74" bestFit="1" customWidth="1"/>
    <col min="11624" max="11624" width="16.6640625" style="74" bestFit="1" customWidth="1"/>
    <col min="11625" max="11627" width="10.83203125" style="74"/>
    <col min="11628" max="11628" width="12" style="74" bestFit="1" customWidth="1"/>
    <col min="11629" max="11631" width="10.83203125" style="74"/>
    <col min="11632" max="11632" width="12" style="74" bestFit="1" customWidth="1"/>
    <col min="11633" max="11636" width="10.83203125" style="74"/>
    <col min="11637" max="11637" width="12" style="74" bestFit="1" customWidth="1"/>
    <col min="11638" max="11639" width="17.5" style="74" bestFit="1" customWidth="1"/>
    <col min="11640" max="11640" width="16.6640625" style="74" bestFit="1" customWidth="1"/>
    <col min="11641" max="11643" width="10.83203125" style="74"/>
    <col min="11644" max="11644" width="12" style="74" bestFit="1" customWidth="1"/>
    <col min="11645" max="11647" width="10.83203125" style="74"/>
    <col min="11648" max="11648" width="12" style="74" bestFit="1" customWidth="1"/>
    <col min="11649" max="11652" width="10.83203125" style="74"/>
    <col min="11653" max="11653" width="12" style="74" bestFit="1" customWidth="1"/>
    <col min="11654" max="11655" width="17.5" style="74" bestFit="1" customWidth="1"/>
    <col min="11656" max="11656" width="16.6640625" style="74" bestFit="1" customWidth="1"/>
    <col min="11657" max="11659" width="10.83203125" style="74"/>
    <col min="11660" max="11660" width="12" style="74" bestFit="1" customWidth="1"/>
    <col min="11661" max="11663" width="10.83203125" style="74"/>
    <col min="11664" max="11664" width="12" style="74" bestFit="1" customWidth="1"/>
    <col min="11665" max="11668" width="10.83203125" style="74"/>
    <col min="11669" max="11669" width="12" style="74" bestFit="1" customWidth="1"/>
    <col min="11670" max="11671" width="17.5" style="74" bestFit="1" customWidth="1"/>
    <col min="11672" max="11672" width="16.6640625" style="74" bestFit="1" customWidth="1"/>
    <col min="11673" max="11675" width="10.83203125" style="74"/>
    <col min="11676" max="11676" width="12" style="74" bestFit="1" customWidth="1"/>
    <col min="11677" max="11679" width="10.83203125" style="74"/>
    <col min="11680" max="11680" width="12" style="74" bestFit="1" customWidth="1"/>
    <col min="11681" max="11684" width="10.83203125" style="74"/>
    <col min="11685" max="11685" width="12" style="74" bestFit="1" customWidth="1"/>
    <col min="11686" max="11687" width="17.5" style="74" bestFit="1" customWidth="1"/>
    <col min="11688" max="11688" width="16.6640625" style="74" bestFit="1" customWidth="1"/>
    <col min="11689" max="11691" width="10.83203125" style="74"/>
    <col min="11692" max="11692" width="12" style="74" bestFit="1" customWidth="1"/>
    <col min="11693" max="11695" width="10.83203125" style="74"/>
    <col min="11696" max="11696" width="12" style="74" bestFit="1" customWidth="1"/>
    <col min="11697" max="11700" width="10.83203125" style="74"/>
    <col min="11701" max="11701" width="12" style="74" bestFit="1" customWidth="1"/>
    <col min="11702" max="11703" width="17.5" style="74" bestFit="1" customWidth="1"/>
    <col min="11704" max="11704" width="16.6640625" style="74" bestFit="1" customWidth="1"/>
    <col min="11705" max="11707" width="10.83203125" style="74"/>
    <col min="11708" max="11708" width="12" style="74" bestFit="1" customWidth="1"/>
    <col min="11709" max="11711" width="10.83203125" style="74"/>
    <col min="11712" max="11712" width="12" style="74" bestFit="1" customWidth="1"/>
    <col min="11713" max="11716" width="10.83203125" style="74"/>
    <col min="11717" max="11717" width="12" style="74" bestFit="1" customWidth="1"/>
    <col min="11718" max="11719" width="17.5" style="74" bestFit="1" customWidth="1"/>
    <col min="11720" max="11720" width="16.6640625" style="74" bestFit="1" customWidth="1"/>
    <col min="11721" max="11723" width="10.83203125" style="74"/>
    <col min="11724" max="11724" width="12" style="74" bestFit="1" customWidth="1"/>
    <col min="11725" max="11727" width="10.83203125" style="74"/>
    <col min="11728" max="11728" width="12" style="74" bestFit="1" customWidth="1"/>
    <col min="11729" max="11732" width="10.83203125" style="74"/>
    <col min="11733" max="11733" width="12" style="74" bestFit="1" customWidth="1"/>
    <col min="11734" max="11735" width="17.5" style="74" bestFit="1" customWidth="1"/>
    <col min="11736" max="11736" width="16.6640625" style="74" bestFit="1" customWidth="1"/>
    <col min="11737" max="11739" width="10.83203125" style="74"/>
    <col min="11740" max="11740" width="12" style="74" bestFit="1" customWidth="1"/>
    <col min="11741" max="11743" width="10.83203125" style="74"/>
    <col min="11744" max="11744" width="12" style="74" bestFit="1" customWidth="1"/>
    <col min="11745" max="11748" width="10.83203125" style="74"/>
    <col min="11749" max="11749" width="12" style="74" bestFit="1" customWidth="1"/>
    <col min="11750" max="11751" width="17.5" style="74" bestFit="1" customWidth="1"/>
    <col min="11752" max="11752" width="16.6640625" style="74" bestFit="1" customWidth="1"/>
    <col min="11753" max="11755" width="10.83203125" style="74"/>
    <col min="11756" max="11756" width="12" style="74" bestFit="1" customWidth="1"/>
    <col min="11757" max="11759" width="10.83203125" style="74"/>
    <col min="11760" max="11760" width="12" style="74" bestFit="1" customWidth="1"/>
    <col min="11761" max="11764" width="10.83203125" style="74"/>
    <col min="11765" max="11765" width="12" style="74" bestFit="1" customWidth="1"/>
    <col min="11766" max="11767" width="17.5" style="74" bestFit="1" customWidth="1"/>
    <col min="11768" max="11768" width="16.6640625" style="74" bestFit="1" customWidth="1"/>
    <col min="11769" max="11771" width="10.83203125" style="74"/>
    <col min="11772" max="11772" width="12" style="74" bestFit="1" customWidth="1"/>
    <col min="11773" max="11775" width="10.83203125" style="74"/>
    <col min="11776" max="11776" width="12" style="74" bestFit="1" customWidth="1"/>
    <col min="11777" max="11780" width="10.83203125" style="74"/>
    <col min="11781" max="11781" width="12" style="74" bestFit="1" customWidth="1"/>
    <col min="11782" max="11783" width="17.5" style="74" bestFit="1" customWidth="1"/>
    <col min="11784" max="11784" width="16.6640625" style="74" bestFit="1" customWidth="1"/>
    <col min="11785" max="11787" width="10.83203125" style="74"/>
    <col min="11788" max="11788" width="12" style="74" bestFit="1" customWidth="1"/>
    <col min="11789" max="11791" width="10.83203125" style="74"/>
    <col min="11792" max="11792" width="12" style="74" bestFit="1" customWidth="1"/>
    <col min="11793" max="11796" width="10.83203125" style="74"/>
    <col min="11797" max="11797" width="12" style="74" bestFit="1" customWidth="1"/>
    <col min="11798" max="11799" width="17.5" style="74" bestFit="1" customWidth="1"/>
    <col min="11800" max="11800" width="16.6640625" style="74" bestFit="1" customWidth="1"/>
    <col min="11801" max="11803" width="10.83203125" style="74"/>
    <col min="11804" max="11804" width="12" style="74" bestFit="1" customWidth="1"/>
    <col min="11805" max="11807" width="10.83203125" style="74"/>
    <col min="11808" max="11808" width="12" style="74" bestFit="1" customWidth="1"/>
    <col min="11809" max="11812" width="10.83203125" style="74"/>
    <col min="11813" max="11813" width="12" style="74" bestFit="1" customWidth="1"/>
    <col min="11814" max="11815" width="17.5" style="74" bestFit="1" customWidth="1"/>
    <col min="11816" max="11816" width="16.6640625" style="74" bestFit="1" customWidth="1"/>
    <col min="11817" max="11819" width="10.83203125" style="74"/>
    <col min="11820" max="11820" width="12" style="74" bestFit="1" customWidth="1"/>
    <col min="11821" max="11823" width="10.83203125" style="74"/>
    <col min="11824" max="11824" width="12" style="74" bestFit="1" customWidth="1"/>
    <col min="11825" max="11828" width="10.83203125" style="74"/>
    <col min="11829" max="11829" width="12" style="74" bestFit="1" customWidth="1"/>
    <col min="11830" max="11831" width="17.5" style="74" bestFit="1" customWidth="1"/>
    <col min="11832" max="11832" width="16.6640625" style="74" bestFit="1" customWidth="1"/>
    <col min="11833" max="11835" width="10.83203125" style="74"/>
    <col min="11836" max="11836" width="12" style="74" bestFit="1" customWidth="1"/>
    <col min="11837" max="11839" width="10.83203125" style="74"/>
    <col min="11840" max="11840" width="12" style="74" bestFit="1" customWidth="1"/>
    <col min="11841" max="11844" width="10.83203125" style="74"/>
    <col min="11845" max="11845" width="12" style="74" bestFit="1" customWidth="1"/>
    <col min="11846" max="11847" width="17.5" style="74" bestFit="1" customWidth="1"/>
    <col min="11848" max="11848" width="16.6640625" style="74" bestFit="1" customWidth="1"/>
    <col min="11849" max="11851" width="10.83203125" style="74"/>
    <col min="11852" max="11852" width="12" style="74" bestFit="1" customWidth="1"/>
    <col min="11853" max="11855" width="10.83203125" style="74"/>
    <col min="11856" max="11856" width="12" style="74" bestFit="1" customWidth="1"/>
    <col min="11857" max="11860" width="10.83203125" style="74"/>
    <col min="11861" max="11861" width="12" style="74" bestFit="1" customWidth="1"/>
    <col min="11862" max="11863" width="17.5" style="74" bestFit="1" customWidth="1"/>
    <col min="11864" max="11864" width="16.6640625" style="74" bestFit="1" customWidth="1"/>
    <col min="11865" max="11867" width="10.83203125" style="74"/>
    <col min="11868" max="11868" width="12" style="74" bestFit="1" customWidth="1"/>
    <col min="11869" max="11871" width="10.83203125" style="74"/>
    <col min="11872" max="11872" width="12" style="74" bestFit="1" customWidth="1"/>
    <col min="11873" max="11876" width="10.83203125" style="74"/>
    <col min="11877" max="11877" width="12" style="74" bestFit="1" customWidth="1"/>
    <col min="11878" max="11879" width="17.5" style="74" bestFit="1" customWidth="1"/>
    <col min="11880" max="11880" width="16.6640625" style="74" bestFit="1" customWidth="1"/>
    <col min="11881" max="11883" width="10.83203125" style="74"/>
    <col min="11884" max="11884" width="12" style="74" bestFit="1" customWidth="1"/>
    <col min="11885" max="11887" width="10.83203125" style="74"/>
    <col min="11888" max="11888" width="12" style="74" bestFit="1" customWidth="1"/>
    <col min="11889" max="11892" width="10.83203125" style="74"/>
    <col min="11893" max="11893" width="12" style="74" bestFit="1" customWidth="1"/>
    <col min="11894" max="11895" width="17.5" style="74" bestFit="1" customWidth="1"/>
    <col min="11896" max="11896" width="16.6640625" style="74" bestFit="1" customWidth="1"/>
    <col min="11897" max="11899" width="10.83203125" style="74"/>
    <col min="11900" max="11900" width="12" style="74" bestFit="1" customWidth="1"/>
    <col min="11901" max="11903" width="10.83203125" style="74"/>
    <col min="11904" max="11904" width="12" style="74" bestFit="1" customWidth="1"/>
    <col min="11905" max="11908" width="10.83203125" style="74"/>
    <col min="11909" max="11909" width="12" style="74" bestFit="1" customWidth="1"/>
    <col min="11910" max="11911" width="17.5" style="74" bestFit="1" customWidth="1"/>
    <col min="11912" max="11912" width="16.6640625" style="74" bestFit="1" customWidth="1"/>
    <col min="11913" max="11915" width="10.83203125" style="74"/>
    <col min="11916" max="11916" width="12" style="74" bestFit="1" customWidth="1"/>
    <col min="11917" max="11919" width="10.83203125" style="74"/>
    <col min="11920" max="11920" width="12" style="74" bestFit="1" customWidth="1"/>
    <col min="11921" max="11924" width="10.83203125" style="74"/>
    <col min="11925" max="11925" width="12" style="74" bestFit="1" customWidth="1"/>
    <col min="11926" max="11927" width="17.5" style="74" bestFit="1" customWidth="1"/>
    <col min="11928" max="11928" width="16.6640625" style="74" bestFit="1" customWidth="1"/>
    <col min="11929" max="11931" width="10.83203125" style="74"/>
    <col min="11932" max="11932" width="12" style="74" bestFit="1" customWidth="1"/>
    <col min="11933" max="11935" width="10.83203125" style="74"/>
    <col min="11936" max="11936" width="12" style="74" bestFit="1" customWidth="1"/>
    <col min="11937" max="11940" width="10.83203125" style="74"/>
    <col min="11941" max="11941" width="12" style="74" bestFit="1" customWidth="1"/>
    <col min="11942" max="11943" width="17.5" style="74" bestFit="1" customWidth="1"/>
    <col min="11944" max="11944" width="16.6640625" style="74" bestFit="1" customWidth="1"/>
    <col min="11945" max="11947" width="10.83203125" style="74"/>
    <col min="11948" max="11948" width="12" style="74" bestFit="1" customWidth="1"/>
    <col min="11949" max="11951" width="10.83203125" style="74"/>
    <col min="11952" max="11952" width="12" style="74" bestFit="1" customWidth="1"/>
    <col min="11953" max="11956" width="10.83203125" style="74"/>
    <col min="11957" max="11957" width="12" style="74" bestFit="1" customWidth="1"/>
    <col min="11958" max="11959" width="17.5" style="74" bestFit="1" customWidth="1"/>
    <col min="11960" max="11960" width="16.6640625" style="74" bestFit="1" customWidth="1"/>
    <col min="11961" max="11963" width="10.83203125" style="74"/>
    <col min="11964" max="11964" width="12" style="74" bestFit="1" customWidth="1"/>
    <col min="11965" max="11967" width="10.83203125" style="74"/>
    <col min="11968" max="11968" width="12" style="74" bestFit="1" customWidth="1"/>
    <col min="11969" max="11972" width="10.83203125" style="74"/>
    <col min="11973" max="11973" width="12" style="74" bestFit="1" customWidth="1"/>
    <col min="11974" max="11975" width="17.5" style="74" bestFit="1" customWidth="1"/>
    <col min="11976" max="11976" width="16.6640625" style="74" bestFit="1" customWidth="1"/>
    <col min="11977" max="11979" width="10.83203125" style="74"/>
    <col min="11980" max="11980" width="12" style="74" bestFit="1" customWidth="1"/>
    <col min="11981" max="11983" width="10.83203125" style="74"/>
    <col min="11984" max="11984" width="12" style="74" bestFit="1" customWidth="1"/>
    <col min="11985" max="11988" width="10.83203125" style="74"/>
    <col min="11989" max="11989" width="12" style="74" bestFit="1" customWidth="1"/>
    <col min="11990" max="11991" width="17.5" style="74" bestFit="1" customWidth="1"/>
    <col min="11992" max="11992" width="16.6640625" style="74" bestFit="1" customWidth="1"/>
    <col min="11993" max="11995" width="10.83203125" style="74"/>
    <col min="11996" max="11996" width="12" style="74" bestFit="1" customWidth="1"/>
    <col min="11997" max="11999" width="10.83203125" style="74"/>
    <col min="12000" max="12000" width="12" style="74" bestFit="1" customWidth="1"/>
    <col min="12001" max="12004" width="10.83203125" style="74"/>
    <col min="12005" max="12005" width="12" style="74" bestFit="1" customWidth="1"/>
    <col min="12006" max="12007" width="17.5" style="74" bestFit="1" customWidth="1"/>
    <col min="12008" max="12008" width="16.6640625" style="74" bestFit="1" customWidth="1"/>
    <col min="12009" max="12011" width="10.83203125" style="74"/>
    <col min="12012" max="12012" width="12" style="74" bestFit="1" customWidth="1"/>
    <col min="12013" max="12015" width="10.83203125" style="74"/>
    <col min="12016" max="12016" width="12" style="74" bestFit="1" customWidth="1"/>
    <col min="12017" max="12020" width="10.83203125" style="74"/>
    <col min="12021" max="12021" width="12" style="74" bestFit="1" customWidth="1"/>
    <col min="12022" max="12023" width="17.5" style="74" bestFit="1" customWidth="1"/>
    <col min="12024" max="12024" width="16.6640625" style="74" bestFit="1" customWidth="1"/>
    <col min="12025" max="12027" width="10.83203125" style="74"/>
    <col min="12028" max="12028" width="12" style="74" bestFit="1" customWidth="1"/>
    <col min="12029" max="12031" width="10.83203125" style="74"/>
    <col min="12032" max="12032" width="12" style="74" bestFit="1" customWidth="1"/>
    <col min="12033" max="12036" width="10.83203125" style="74"/>
    <col min="12037" max="12037" width="12" style="74" bestFit="1" customWidth="1"/>
    <col min="12038" max="12039" width="17.5" style="74" bestFit="1" customWidth="1"/>
    <col min="12040" max="12040" width="16.6640625" style="74" bestFit="1" customWidth="1"/>
    <col min="12041" max="12043" width="10.83203125" style="74"/>
    <col min="12044" max="12044" width="12" style="74" bestFit="1" customWidth="1"/>
    <col min="12045" max="12047" width="10.83203125" style="74"/>
    <col min="12048" max="12048" width="12" style="74" bestFit="1" customWidth="1"/>
    <col min="12049" max="12052" width="10.83203125" style="74"/>
    <col min="12053" max="12053" width="12" style="74" bestFit="1" customWidth="1"/>
    <col min="12054" max="12055" width="17.5" style="74" bestFit="1" customWidth="1"/>
    <col min="12056" max="12056" width="16.6640625" style="74" bestFit="1" customWidth="1"/>
    <col min="12057" max="12059" width="10.83203125" style="74"/>
    <col min="12060" max="12060" width="12" style="74" bestFit="1" customWidth="1"/>
    <col min="12061" max="12063" width="10.83203125" style="74"/>
    <col min="12064" max="12064" width="12" style="74" bestFit="1" customWidth="1"/>
    <col min="12065" max="12068" width="10.83203125" style="74"/>
    <col min="12069" max="12069" width="12" style="74" bestFit="1" customWidth="1"/>
    <col min="12070" max="12071" width="17.5" style="74" bestFit="1" customWidth="1"/>
    <col min="12072" max="12072" width="16.6640625" style="74" bestFit="1" customWidth="1"/>
    <col min="12073" max="12075" width="10.83203125" style="74"/>
    <col min="12076" max="12076" width="12" style="74" bestFit="1" customWidth="1"/>
    <col min="12077" max="12079" width="10.83203125" style="74"/>
    <col min="12080" max="12080" width="12" style="74" bestFit="1" customWidth="1"/>
    <col min="12081" max="12084" width="10.83203125" style="74"/>
    <col min="12085" max="12085" width="12" style="74" bestFit="1" customWidth="1"/>
    <col min="12086" max="12087" width="17.5" style="74" bestFit="1" customWidth="1"/>
    <col min="12088" max="12088" width="16.6640625" style="74" bestFit="1" customWidth="1"/>
    <col min="12089" max="12091" width="10.83203125" style="74"/>
    <col min="12092" max="12092" width="12" style="74" bestFit="1" customWidth="1"/>
    <col min="12093" max="12095" width="10.83203125" style="74"/>
    <col min="12096" max="12096" width="12" style="74" bestFit="1" customWidth="1"/>
    <col min="12097" max="12100" width="10.83203125" style="74"/>
    <col min="12101" max="12101" width="12" style="74" bestFit="1" customWidth="1"/>
    <col min="12102" max="12103" width="17.5" style="74" bestFit="1" customWidth="1"/>
    <col min="12104" max="12104" width="16.6640625" style="74" bestFit="1" customWidth="1"/>
    <col min="12105" max="12107" width="10.83203125" style="74"/>
    <col min="12108" max="12108" width="12" style="74" bestFit="1" customWidth="1"/>
    <col min="12109" max="12111" width="10.83203125" style="74"/>
    <col min="12112" max="12112" width="12" style="74" bestFit="1" customWidth="1"/>
    <col min="12113" max="12116" width="10.83203125" style="74"/>
    <col min="12117" max="12117" width="12" style="74" bestFit="1" customWidth="1"/>
    <col min="12118" max="12119" width="17.5" style="74" bestFit="1" customWidth="1"/>
    <col min="12120" max="12120" width="16.6640625" style="74" bestFit="1" customWidth="1"/>
    <col min="12121" max="12123" width="10.83203125" style="74"/>
    <col min="12124" max="12124" width="12" style="74" bestFit="1" customWidth="1"/>
    <col min="12125" max="12127" width="10.83203125" style="74"/>
    <col min="12128" max="12128" width="12" style="74" bestFit="1" customWidth="1"/>
    <col min="12129" max="12132" width="10.83203125" style="74"/>
    <col min="12133" max="12133" width="12" style="74" bestFit="1" customWidth="1"/>
    <col min="12134" max="12135" width="17.5" style="74" bestFit="1" customWidth="1"/>
    <col min="12136" max="12136" width="16.6640625" style="74" bestFit="1" customWidth="1"/>
    <col min="12137" max="12139" width="10.83203125" style="74"/>
    <col min="12140" max="12140" width="12" style="74" bestFit="1" customWidth="1"/>
    <col min="12141" max="12143" width="10.83203125" style="74"/>
    <col min="12144" max="12144" width="12" style="74" bestFit="1" customWidth="1"/>
    <col min="12145" max="12148" width="10.83203125" style="74"/>
    <col min="12149" max="12149" width="12" style="74" bestFit="1" customWidth="1"/>
    <col min="12150" max="12151" width="17.5" style="74" bestFit="1" customWidth="1"/>
    <col min="12152" max="12152" width="16.6640625" style="74" bestFit="1" customWidth="1"/>
    <col min="12153" max="12155" width="10.83203125" style="74"/>
    <col min="12156" max="12156" width="12" style="74" bestFit="1" customWidth="1"/>
    <col min="12157" max="12159" width="10.83203125" style="74"/>
    <col min="12160" max="12160" width="12" style="74" bestFit="1" customWidth="1"/>
    <col min="12161" max="12164" width="10.83203125" style="74"/>
    <col min="12165" max="12165" width="12" style="74" bestFit="1" customWidth="1"/>
    <col min="12166" max="12167" width="17.5" style="74" bestFit="1" customWidth="1"/>
    <col min="12168" max="12168" width="16.6640625" style="74" bestFit="1" customWidth="1"/>
    <col min="12169" max="12171" width="10.83203125" style="74"/>
    <col min="12172" max="12172" width="12" style="74" bestFit="1" customWidth="1"/>
    <col min="12173" max="12175" width="10.83203125" style="74"/>
    <col min="12176" max="12176" width="12" style="74" bestFit="1" customWidth="1"/>
    <col min="12177" max="12180" width="10.83203125" style="74"/>
    <col min="12181" max="12181" width="12" style="74" bestFit="1" customWidth="1"/>
    <col min="12182" max="12183" width="17.5" style="74" bestFit="1" customWidth="1"/>
    <col min="12184" max="12184" width="16.6640625" style="74" bestFit="1" customWidth="1"/>
    <col min="12185" max="12187" width="10.83203125" style="74"/>
    <col min="12188" max="12188" width="12" style="74" bestFit="1" customWidth="1"/>
    <col min="12189" max="12191" width="10.83203125" style="74"/>
    <col min="12192" max="12192" width="12" style="74" bestFit="1" customWidth="1"/>
    <col min="12193" max="12196" width="10.83203125" style="74"/>
    <col min="12197" max="12197" width="12" style="74" bestFit="1" customWidth="1"/>
    <col min="12198" max="12199" width="17.5" style="74" bestFit="1" customWidth="1"/>
    <col min="12200" max="12200" width="16.6640625" style="74" bestFit="1" customWidth="1"/>
    <col min="12201" max="12203" width="10.83203125" style="74"/>
    <col min="12204" max="12204" width="12" style="74" bestFit="1" customWidth="1"/>
    <col min="12205" max="12207" width="10.83203125" style="74"/>
    <col min="12208" max="12208" width="12" style="74" bestFit="1" customWidth="1"/>
    <col min="12209" max="12212" width="10.83203125" style="74"/>
    <col min="12213" max="12213" width="12" style="74" bestFit="1" customWidth="1"/>
    <col min="12214" max="12215" width="17.5" style="74" bestFit="1" customWidth="1"/>
    <col min="12216" max="12216" width="16.6640625" style="74" bestFit="1" customWidth="1"/>
    <col min="12217" max="12219" width="10.83203125" style="74"/>
    <col min="12220" max="12220" width="12" style="74" bestFit="1" customWidth="1"/>
    <col min="12221" max="12223" width="10.83203125" style="74"/>
    <col min="12224" max="12224" width="12" style="74" bestFit="1" customWidth="1"/>
    <col min="12225" max="12228" width="10.83203125" style="74"/>
    <col min="12229" max="12229" width="12" style="74" bestFit="1" customWidth="1"/>
    <col min="12230" max="12231" width="17.5" style="74" bestFit="1" customWidth="1"/>
    <col min="12232" max="12232" width="16.6640625" style="74" bestFit="1" customWidth="1"/>
    <col min="12233" max="12235" width="10.83203125" style="74"/>
    <col min="12236" max="12236" width="12" style="74" bestFit="1" customWidth="1"/>
    <col min="12237" max="12239" width="10.83203125" style="74"/>
    <col min="12240" max="12240" width="12" style="74" bestFit="1" customWidth="1"/>
    <col min="12241" max="12244" width="10.83203125" style="74"/>
    <col min="12245" max="12245" width="12" style="74" bestFit="1" customWidth="1"/>
    <col min="12246" max="12247" width="17.5" style="74" bestFit="1" customWidth="1"/>
    <col min="12248" max="12248" width="16.6640625" style="74" bestFit="1" customWidth="1"/>
    <col min="12249" max="12251" width="10.83203125" style="74"/>
    <col min="12252" max="12252" width="12" style="74" bestFit="1" customWidth="1"/>
    <col min="12253" max="12255" width="10.83203125" style="74"/>
    <col min="12256" max="12256" width="12" style="74" bestFit="1" customWidth="1"/>
    <col min="12257" max="12260" width="10.83203125" style="74"/>
    <col min="12261" max="12261" width="12" style="74" bestFit="1" customWidth="1"/>
    <col min="12262" max="12263" width="17.5" style="74" bestFit="1" customWidth="1"/>
    <col min="12264" max="12264" width="16.6640625" style="74" bestFit="1" customWidth="1"/>
    <col min="12265" max="12267" width="10.83203125" style="74"/>
    <col min="12268" max="12268" width="12" style="74" bestFit="1" customWidth="1"/>
    <col min="12269" max="12271" width="10.83203125" style="74"/>
    <col min="12272" max="12272" width="12" style="74" bestFit="1" customWidth="1"/>
    <col min="12273" max="12276" width="10.83203125" style="74"/>
    <col min="12277" max="12277" width="12" style="74" bestFit="1" customWidth="1"/>
    <col min="12278" max="12279" width="17.5" style="74" bestFit="1" customWidth="1"/>
    <col min="12280" max="12280" width="16.6640625" style="74" bestFit="1" customWidth="1"/>
    <col min="12281" max="12283" width="10.83203125" style="74"/>
    <col min="12284" max="12284" width="12" style="74" bestFit="1" customWidth="1"/>
    <col min="12285" max="12287" width="10.83203125" style="74"/>
    <col min="12288" max="12288" width="12" style="74" bestFit="1" customWidth="1"/>
    <col min="12289" max="12292" width="10.83203125" style="74"/>
    <col min="12293" max="12293" width="12" style="74" bestFit="1" customWidth="1"/>
    <col min="12294" max="12295" width="17.5" style="74" bestFit="1" customWidth="1"/>
    <col min="12296" max="12296" width="16.6640625" style="74" bestFit="1" customWidth="1"/>
    <col min="12297" max="12299" width="10.83203125" style="74"/>
    <col min="12300" max="12300" width="12" style="74" bestFit="1" customWidth="1"/>
    <col min="12301" max="12303" width="10.83203125" style="74"/>
    <col min="12304" max="12304" width="12" style="74" bestFit="1" customWidth="1"/>
    <col min="12305" max="12308" width="10.83203125" style="74"/>
    <col min="12309" max="12309" width="12" style="74" bestFit="1" customWidth="1"/>
    <col min="12310" max="12311" width="17.5" style="74" bestFit="1" customWidth="1"/>
    <col min="12312" max="12312" width="16.6640625" style="74" bestFit="1" customWidth="1"/>
    <col min="12313" max="12315" width="10.83203125" style="74"/>
    <col min="12316" max="12316" width="12" style="74" bestFit="1" customWidth="1"/>
    <col min="12317" max="12319" width="10.83203125" style="74"/>
    <col min="12320" max="12320" width="12" style="74" bestFit="1" customWidth="1"/>
    <col min="12321" max="12324" width="10.83203125" style="74"/>
    <col min="12325" max="12325" width="12" style="74" bestFit="1" customWidth="1"/>
    <col min="12326" max="12327" width="17.5" style="74" bestFit="1" customWidth="1"/>
    <col min="12328" max="12328" width="16.6640625" style="74" bestFit="1" customWidth="1"/>
    <col min="12329" max="12331" width="10.83203125" style="74"/>
    <col min="12332" max="12332" width="12" style="74" bestFit="1" customWidth="1"/>
    <col min="12333" max="12335" width="10.83203125" style="74"/>
    <col min="12336" max="12336" width="12" style="74" bestFit="1" customWidth="1"/>
    <col min="12337" max="12340" width="10.83203125" style="74"/>
    <col min="12341" max="12341" width="12" style="74" bestFit="1" customWidth="1"/>
    <col min="12342" max="12343" width="17.5" style="74" bestFit="1" customWidth="1"/>
    <col min="12344" max="12344" width="16.6640625" style="74" bestFit="1" customWidth="1"/>
    <col min="12345" max="12347" width="10.83203125" style="74"/>
    <col min="12348" max="12348" width="12" style="74" bestFit="1" customWidth="1"/>
    <col min="12349" max="12351" width="10.83203125" style="74"/>
    <col min="12352" max="12352" width="12" style="74" bestFit="1" customWidth="1"/>
    <col min="12353" max="12356" width="10.83203125" style="74"/>
    <col min="12357" max="12357" width="12" style="74" bestFit="1" customWidth="1"/>
    <col min="12358" max="12359" width="17.5" style="74" bestFit="1" customWidth="1"/>
    <col min="12360" max="12360" width="16.6640625" style="74" bestFit="1" customWidth="1"/>
    <col min="12361" max="12363" width="10.83203125" style="74"/>
    <col min="12364" max="12364" width="12" style="74" bestFit="1" customWidth="1"/>
    <col min="12365" max="12367" width="10.83203125" style="74"/>
    <col min="12368" max="12368" width="12" style="74" bestFit="1" customWidth="1"/>
    <col min="12369" max="12372" width="10.83203125" style="74"/>
    <col min="12373" max="12373" width="12" style="74" bestFit="1" customWidth="1"/>
    <col min="12374" max="12375" width="17.5" style="74" bestFit="1" customWidth="1"/>
    <col min="12376" max="12376" width="16.6640625" style="74" bestFit="1" customWidth="1"/>
    <col min="12377" max="12379" width="10.83203125" style="74"/>
    <col min="12380" max="12380" width="12" style="74" bestFit="1" customWidth="1"/>
    <col min="12381" max="12383" width="10.83203125" style="74"/>
    <col min="12384" max="12384" width="12" style="74" bestFit="1" customWidth="1"/>
    <col min="12385" max="12388" width="10.83203125" style="74"/>
    <col min="12389" max="12389" width="12" style="74" bestFit="1" customWidth="1"/>
    <col min="12390" max="12391" width="17.5" style="74" bestFit="1" customWidth="1"/>
    <col min="12392" max="12392" width="16.6640625" style="74" bestFit="1" customWidth="1"/>
    <col min="12393" max="12395" width="10.83203125" style="74"/>
    <col min="12396" max="12396" width="12" style="74" bestFit="1" customWidth="1"/>
    <col min="12397" max="12399" width="10.83203125" style="74"/>
    <col min="12400" max="12400" width="12" style="74" bestFit="1" customWidth="1"/>
    <col min="12401" max="12404" width="10.83203125" style="74"/>
    <col min="12405" max="12405" width="12" style="74" bestFit="1" customWidth="1"/>
    <col min="12406" max="12407" width="17.5" style="74" bestFit="1" customWidth="1"/>
    <col min="12408" max="12408" width="16.6640625" style="74" bestFit="1" customWidth="1"/>
    <col min="12409" max="12411" width="10.83203125" style="74"/>
    <col min="12412" max="12412" width="12" style="74" bestFit="1" customWidth="1"/>
    <col min="12413" max="12415" width="10.83203125" style="74"/>
    <col min="12416" max="12416" width="12" style="74" bestFit="1" customWidth="1"/>
    <col min="12417" max="12420" width="10.83203125" style="74"/>
    <col min="12421" max="12421" width="12" style="74" bestFit="1" customWidth="1"/>
    <col min="12422" max="12423" width="17.5" style="74" bestFit="1" customWidth="1"/>
    <col min="12424" max="12424" width="16.6640625" style="74" bestFit="1" customWidth="1"/>
    <col min="12425" max="12427" width="10.83203125" style="74"/>
    <col min="12428" max="12428" width="12" style="74" bestFit="1" customWidth="1"/>
    <col min="12429" max="12431" width="10.83203125" style="74"/>
    <col min="12432" max="12432" width="12" style="74" bestFit="1" customWidth="1"/>
    <col min="12433" max="12436" width="10.83203125" style="74"/>
    <col min="12437" max="12437" width="12" style="74" bestFit="1" customWidth="1"/>
    <col min="12438" max="12439" width="17.5" style="74" bestFit="1" customWidth="1"/>
    <col min="12440" max="12440" width="16.6640625" style="74" bestFit="1" customWidth="1"/>
    <col min="12441" max="12443" width="10.83203125" style="74"/>
    <col min="12444" max="12444" width="12" style="74" bestFit="1" customWidth="1"/>
    <col min="12445" max="12447" width="10.83203125" style="74"/>
    <col min="12448" max="12448" width="12" style="74" bestFit="1" customWidth="1"/>
    <col min="12449" max="12452" width="10.83203125" style="74"/>
    <col min="12453" max="12453" width="12" style="74" bestFit="1" customWidth="1"/>
    <col min="12454" max="12455" width="17.5" style="74" bestFit="1" customWidth="1"/>
    <col min="12456" max="12456" width="16.6640625" style="74" bestFit="1" customWidth="1"/>
    <col min="12457" max="12459" width="10.83203125" style="74"/>
    <col min="12460" max="12460" width="12" style="74" bestFit="1" customWidth="1"/>
    <col min="12461" max="12463" width="10.83203125" style="74"/>
    <col min="12464" max="12464" width="12" style="74" bestFit="1" customWidth="1"/>
    <col min="12465" max="12468" width="10.83203125" style="74"/>
    <col min="12469" max="12469" width="12" style="74" bestFit="1" customWidth="1"/>
    <col min="12470" max="12471" width="17.5" style="74" bestFit="1" customWidth="1"/>
    <col min="12472" max="12472" width="16.6640625" style="74" bestFit="1" customWidth="1"/>
    <col min="12473" max="12475" width="10.83203125" style="74"/>
    <col min="12476" max="12476" width="12" style="74" bestFit="1" customWidth="1"/>
    <col min="12477" max="12479" width="10.83203125" style="74"/>
    <col min="12480" max="12480" width="12" style="74" bestFit="1" customWidth="1"/>
    <col min="12481" max="12484" width="10.83203125" style="74"/>
    <col min="12485" max="12485" width="12" style="74" bestFit="1" customWidth="1"/>
    <col min="12486" max="12487" width="17.5" style="74" bestFit="1" customWidth="1"/>
    <col min="12488" max="12488" width="16.6640625" style="74" bestFit="1" customWidth="1"/>
    <col min="12489" max="12491" width="10.83203125" style="74"/>
    <col min="12492" max="12492" width="12" style="74" bestFit="1" customWidth="1"/>
    <col min="12493" max="12495" width="10.83203125" style="74"/>
    <col min="12496" max="12496" width="12" style="74" bestFit="1" customWidth="1"/>
    <col min="12497" max="12500" width="10.83203125" style="74"/>
    <col min="12501" max="12501" width="12" style="74" bestFit="1" customWidth="1"/>
    <col min="12502" max="12503" width="17.5" style="74" bestFit="1" customWidth="1"/>
    <col min="12504" max="12504" width="16.6640625" style="74" bestFit="1" customWidth="1"/>
    <col min="12505" max="12507" width="10.83203125" style="74"/>
    <col min="12508" max="12508" width="12" style="74" bestFit="1" customWidth="1"/>
    <col min="12509" max="12511" width="10.83203125" style="74"/>
    <col min="12512" max="12512" width="12" style="74" bestFit="1" customWidth="1"/>
    <col min="12513" max="12516" width="10.83203125" style="74"/>
    <col min="12517" max="12517" width="12" style="74" bestFit="1" customWidth="1"/>
    <col min="12518" max="12519" width="17.5" style="74" bestFit="1" customWidth="1"/>
    <col min="12520" max="12520" width="16.6640625" style="74" bestFit="1" customWidth="1"/>
    <col min="12521" max="12523" width="10.83203125" style="74"/>
    <col min="12524" max="12524" width="12" style="74" bestFit="1" customWidth="1"/>
    <col min="12525" max="12527" width="10.83203125" style="74"/>
    <col min="12528" max="12528" width="12" style="74" bestFit="1" customWidth="1"/>
    <col min="12529" max="12532" width="10.83203125" style="74"/>
    <col min="12533" max="12533" width="12" style="74" bestFit="1" customWidth="1"/>
    <col min="12534" max="12535" width="17.5" style="74" bestFit="1" customWidth="1"/>
    <col min="12536" max="12536" width="16.6640625" style="74" bestFit="1" customWidth="1"/>
    <col min="12537" max="12539" width="10.83203125" style="74"/>
    <col min="12540" max="12540" width="12" style="74" bestFit="1" customWidth="1"/>
    <col min="12541" max="12543" width="10.83203125" style="74"/>
    <col min="12544" max="12544" width="12" style="74" bestFit="1" customWidth="1"/>
    <col min="12545" max="12548" width="10.83203125" style="74"/>
    <col min="12549" max="12549" width="12" style="74" bestFit="1" customWidth="1"/>
    <col min="12550" max="12551" width="17.5" style="74" bestFit="1" customWidth="1"/>
    <col min="12552" max="12552" width="16.6640625" style="74" bestFit="1" customWidth="1"/>
    <col min="12553" max="12555" width="10.83203125" style="74"/>
    <col min="12556" max="12556" width="12" style="74" bestFit="1" customWidth="1"/>
    <col min="12557" max="12559" width="10.83203125" style="74"/>
    <col min="12560" max="12560" width="12" style="74" bestFit="1" customWidth="1"/>
    <col min="12561" max="12564" width="10.83203125" style="74"/>
    <col min="12565" max="12565" width="12" style="74" bestFit="1" customWidth="1"/>
    <col min="12566" max="12567" width="17.5" style="74" bestFit="1" customWidth="1"/>
    <col min="12568" max="12568" width="16.6640625" style="74" bestFit="1" customWidth="1"/>
    <col min="12569" max="12571" width="10.83203125" style="74"/>
    <col min="12572" max="12572" width="12" style="74" bestFit="1" customWidth="1"/>
    <col min="12573" max="12575" width="10.83203125" style="74"/>
    <col min="12576" max="12576" width="12" style="74" bestFit="1" customWidth="1"/>
    <col min="12577" max="12580" width="10.83203125" style="74"/>
    <col min="12581" max="12581" width="12" style="74" bestFit="1" customWidth="1"/>
    <col min="12582" max="12583" width="17.5" style="74" bestFit="1" customWidth="1"/>
    <col min="12584" max="12584" width="16.6640625" style="74" bestFit="1" customWidth="1"/>
    <col min="12585" max="12587" width="10.83203125" style="74"/>
    <col min="12588" max="12588" width="12" style="74" bestFit="1" customWidth="1"/>
    <col min="12589" max="12591" width="10.83203125" style="74"/>
    <col min="12592" max="12592" width="12" style="74" bestFit="1" customWidth="1"/>
    <col min="12593" max="12596" width="10.83203125" style="74"/>
    <col min="12597" max="12597" width="12" style="74" bestFit="1" customWidth="1"/>
    <col min="12598" max="12599" width="17.5" style="74" bestFit="1" customWidth="1"/>
    <col min="12600" max="12600" width="16.6640625" style="74" bestFit="1" customWidth="1"/>
    <col min="12601" max="12603" width="10.83203125" style="74"/>
    <col min="12604" max="12604" width="12" style="74" bestFit="1" customWidth="1"/>
    <col min="12605" max="12607" width="10.83203125" style="74"/>
    <col min="12608" max="12608" width="12" style="74" bestFit="1" customWidth="1"/>
    <col min="12609" max="12612" width="10.83203125" style="74"/>
    <col min="12613" max="12613" width="12" style="74" bestFit="1" customWidth="1"/>
    <col min="12614" max="12615" width="17.5" style="74" bestFit="1" customWidth="1"/>
    <col min="12616" max="12616" width="16.6640625" style="74" bestFit="1" customWidth="1"/>
    <col min="12617" max="12619" width="10.83203125" style="74"/>
    <col min="12620" max="12620" width="12" style="74" bestFit="1" customWidth="1"/>
    <col min="12621" max="12623" width="10.83203125" style="74"/>
    <col min="12624" max="12624" width="12" style="74" bestFit="1" customWidth="1"/>
    <col min="12625" max="12628" width="10.83203125" style="74"/>
    <col min="12629" max="12629" width="12" style="74" bestFit="1" customWidth="1"/>
    <col min="12630" max="12631" width="17.5" style="74" bestFit="1" customWidth="1"/>
    <col min="12632" max="12632" width="16.6640625" style="74" bestFit="1" customWidth="1"/>
    <col min="12633" max="12635" width="10.83203125" style="74"/>
    <col min="12636" max="12636" width="12" style="74" bestFit="1" customWidth="1"/>
    <col min="12637" max="12639" width="10.83203125" style="74"/>
    <col min="12640" max="12640" width="12" style="74" bestFit="1" customWidth="1"/>
    <col min="12641" max="12644" width="10.83203125" style="74"/>
    <col min="12645" max="12645" width="12" style="74" bestFit="1" customWidth="1"/>
    <col min="12646" max="12647" width="17.5" style="74" bestFit="1" customWidth="1"/>
    <col min="12648" max="12648" width="16.6640625" style="74" bestFit="1" customWidth="1"/>
    <col min="12649" max="12651" width="10.83203125" style="74"/>
    <col min="12652" max="12652" width="12" style="74" bestFit="1" customWidth="1"/>
    <col min="12653" max="12655" width="10.83203125" style="74"/>
    <col min="12656" max="12656" width="12" style="74" bestFit="1" customWidth="1"/>
    <col min="12657" max="12660" width="10.83203125" style="74"/>
    <col min="12661" max="12661" width="12" style="74" bestFit="1" customWidth="1"/>
    <col min="12662" max="12663" width="17.5" style="74" bestFit="1" customWidth="1"/>
    <col min="12664" max="12664" width="16.6640625" style="74" bestFit="1" customWidth="1"/>
    <col min="12665" max="12667" width="10.83203125" style="74"/>
    <col min="12668" max="12668" width="12" style="74" bestFit="1" customWidth="1"/>
    <col min="12669" max="12671" width="10.83203125" style="74"/>
    <col min="12672" max="12672" width="12" style="74" bestFit="1" customWidth="1"/>
    <col min="12673" max="12676" width="10.83203125" style="74"/>
    <col min="12677" max="12677" width="12" style="74" bestFit="1" customWidth="1"/>
    <col min="12678" max="12679" width="17.5" style="74" bestFit="1" customWidth="1"/>
    <col min="12680" max="12680" width="16.6640625" style="74" bestFit="1" customWidth="1"/>
    <col min="12681" max="12683" width="10.83203125" style="74"/>
    <col min="12684" max="12684" width="12" style="74" bestFit="1" customWidth="1"/>
    <col min="12685" max="12687" width="10.83203125" style="74"/>
    <col min="12688" max="12688" width="12" style="74" bestFit="1" customWidth="1"/>
    <col min="12689" max="12692" width="10.83203125" style="74"/>
    <col min="12693" max="12693" width="12" style="74" bestFit="1" customWidth="1"/>
    <col min="12694" max="12695" width="17.5" style="74" bestFit="1" customWidth="1"/>
    <col min="12696" max="12696" width="16.6640625" style="74" bestFit="1" customWidth="1"/>
    <col min="12697" max="12699" width="10.83203125" style="74"/>
    <col min="12700" max="12700" width="12" style="74" bestFit="1" customWidth="1"/>
    <col min="12701" max="12703" width="10.83203125" style="74"/>
    <col min="12704" max="12704" width="12" style="74" bestFit="1" customWidth="1"/>
    <col min="12705" max="12708" width="10.83203125" style="74"/>
    <col min="12709" max="12709" width="12" style="74" bestFit="1" customWidth="1"/>
    <col min="12710" max="12711" width="17.5" style="74" bestFit="1" customWidth="1"/>
    <col min="12712" max="12712" width="16.6640625" style="74" bestFit="1" customWidth="1"/>
    <col min="12713" max="12715" width="10.83203125" style="74"/>
    <col min="12716" max="12716" width="12" style="74" bestFit="1" customWidth="1"/>
    <col min="12717" max="12719" width="10.83203125" style="74"/>
    <col min="12720" max="12720" width="12" style="74" bestFit="1" customWidth="1"/>
    <col min="12721" max="12724" width="10.83203125" style="74"/>
    <col min="12725" max="12725" width="12" style="74" bestFit="1" customWidth="1"/>
    <col min="12726" max="12727" width="17.5" style="74" bestFit="1" customWidth="1"/>
    <col min="12728" max="12728" width="16.6640625" style="74" bestFit="1" customWidth="1"/>
    <col min="12729" max="12731" width="10.83203125" style="74"/>
    <col min="12732" max="12732" width="12" style="74" bestFit="1" customWidth="1"/>
    <col min="12733" max="12735" width="10.83203125" style="74"/>
    <col min="12736" max="12736" width="12" style="74" bestFit="1" customWidth="1"/>
    <col min="12737" max="12740" width="10.83203125" style="74"/>
    <col min="12741" max="12741" width="12" style="74" bestFit="1" customWidth="1"/>
    <col min="12742" max="12743" width="17.5" style="74" bestFit="1" customWidth="1"/>
    <col min="12744" max="12744" width="16.6640625" style="74" bestFit="1" customWidth="1"/>
    <col min="12745" max="12747" width="10.83203125" style="74"/>
    <col min="12748" max="12748" width="12" style="74" bestFit="1" customWidth="1"/>
    <col min="12749" max="12751" width="10.83203125" style="74"/>
    <col min="12752" max="12752" width="12" style="74" bestFit="1" customWidth="1"/>
    <col min="12753" max="12756" width="10.83203125" style="74"/>
    <col min="12757" max="12757" width="12" style="74" bestFit="1" customWidth="1"/>
    <col min="12758" max="12759" width="17.5" style="74" bestFit="1" customWidth="1"/>
    <col min="12760" max="12760" width="16.6640625" style="74" bestFit="1" customWidth="1"/>
    <col min="12761" max="12763" width="10.83203125" style="74"/>
    <col min="12764" max="12764" width="12" style="74" bestFit="1" customWidth="1"/>
    <col min="12765" max="12767" width="10.83203125" style="74"/>
    <col min="12768" max="12768" width="12" style="74" bestFit="1" customWidth="1"/>
    <col min="12769" max="12772" width="10.83203125" style="74"/>
    <col min="12773" max="12773" width="12" style="74" bestFit="1" customWidth="1"/>
    <col min="12774" max="12775" width="17.5" style="74" bestFit="1" customWidth="1"/>
    <col min="12776" max="12776" width="16.6640625" style="74" bestFit="1" customWidth="1"/>
    <col min="12777" max="12779" width="10.83203125" style="74"/>
    <col min="12780" max="12780" width="12" style="74" bestFit="1" customWidth="1"/>
    <col min="12781" max="12783" width="10.83203125" style="74"/>
    <col min="12784" max="12784" width="12" style="74" bestFit="1" customWidth="1"/>
    <col min="12785" max="12788" width="10.83203125" style="74"/>
    <col min="12789" max="12789" width="12" style="74" bestFit="1" customWidth="1"/>
    <col min="12790" max="12791" width="17.5" style="74" bestFit="1" customWidth="1"/>
    <col min="12792" max="12792" width="16.6640625" style="74" bestFit="1" customWidth="1"/>
    <col min="12793" max="12795" width="10.83203125" style="74"/>
    <col min="12796" max="12796" width="12" style="74" bestFit="1" customWidth="1"/>
    <col min="12797" max="12799" width="10.83203125" style="74"/>
    <col min="12800" max="12800" width="12" style="74" bestFit="1" customWidth="1"/>
    <col min="12801" max="12804" width="10.83203125" style="74"/>
    <col min="12805" max="12805" width="12" style="74" bestFit="1" customWidth="1"/>
    <col min="12806" max="12807" width="17.5" style="74" bestFit="1" customWidth="1"/>
    <col min="12808" max="12808" width="16.6640625" style="74" bestFit="1" customWidth="1"/>
    <col min="12809" max="12811" width="10.83203125" style="74"/>
    <col min="12812" max="12812" width="12" style="74" bestFit="1" customWidth="1"/>
    <col min="12813" max="12815" width="10.83203125" style="74"/>
    <col min="12816" max="12816" width="12" style="74" bestFit="1" customWidth="1"/>
    <col min="12817" max="12820" width="10.83203125" style="74"/>
    <col min="12821" max="12821" width="12" style="74" bestFit="1" customWidth="1"/>
    <col min="12822" max="12823" width="17.5" style="74" bestFit="1" customWidth="1"/>
    <col min="12824" max="12824" width="16.6640625" style="74" bestFit="1" customWidth="1"/>
    <col min="12825" max="12827" width="10.83203125" style="74"/>
    <col min="12828" max="12828" width="12" style="74" bestFit="1" customWidth="1"/>
    <col min="12829" max="12831" width="10.83203125" style="74"/>
    <col min="12832" max="12832" width="12" style="74" bestFit="1" customWidth="1"/>
    <col min="12833" max="12836" width="10.83203125" style="74"/>
    <col min="12837" max="12837" width="12" style="74" bestFit="1" customWidth="1"/>
    <col min="12838" max="12839" width="17.5" style="74" bestFit="1" customWidth="1"/>
    <col min="12840" max="12840" width="16.6640625" style="74" bestFit="1" customWidth="1"/>
    <col min="12841" max="12843" width="10.83203125" style="74"/>
    <col min="12844" max="12844" width="12" style="74" bestFit="1" customWidth="1"/>
    <col min="12845" max="12847" width="10.83203125" style="74"/>
    <col min="12848" max="12848" width="12" style="74" bestFit="1" customWidth="1"/>
    <col min="12849" max="12852" width="10.83203125" style="74"/>
    <col min="12853" max="12853" width="12" style="74" bestFit="1" customWidth="1"/>
    <col min="12854" max="12855" width="17.5" style="74" bestFit="1" customWidth="1"/>
    <col min="12856" max="12856" width="16.6640625" style="74" bestFit="1" customWidth="1"/>
    <col min="12857" max="12859" width="10.83203125" style="74"/>
    <col min="12860" max="12860" width="12" style="74" bestFit="1" customWidth="1"/>
    <col min="12861" max="12863" width="10.83203125" style="74"/>
    <col min="12864" max="12864" width="12" style="74" bestFit="1" customWidth="1"/>
    <col min="12865" max="12868" width="10.83203125" style="74"/>
    <col min="12869" max="12869" width="12" style="74" bestFit="1" customWidth="1"/>
    <col min="12870" max="12871" width="17.5" style="74" bestFit="1" customWidth="1"/>
    <col min="12872" max="12872" width="16.6640625" style="74" bestFit="1" customWidth="1"/>
    <col min="12873" max="12875" width="10.83203125" style="74"/>
    <col min="12876" max="12876" width="12" style="74" bestFit="1" customWidth="1"/>
    <col min="12877" max="12879" width="10.83203125" style="74"/>
    <col min="12880" max="12880" width="12" style="74" bestFit="1" customWidth="1"/>
    <col min="12881" max="12884" width="10.83203125" style="74"/>
    <col min="12885" max="12885" width="12" style="74" bestFit="1" customWidth="1"/>
    <col min="12886" max="12887" width="17.5" style="74" bestFit="1" customWidth="1"/>
    <col min="12888" max="12888" width="16.6640625" style="74" bestFit="1" customWidth="1"/>
    <col min="12889" max="12891" width="10.83203125" style="74"/>
    <col min="12892" max="12892" width="12" style="74" bestFit="1" customWidth="1"/>
    <col min="12893" max="12895" width="10.83203125" style="74"/>
    <col min="12896" max="12896" width="12" style="74" bestFit="1" customWidth="1"/>
    <col min="12897" max="12900" width="10.83203125" style="74"/>
    <col min="12901" max="12901" width="12" style="74" bestFit="1" customWidth="1"/>
    <col min="12902" max="12903" width="17.5" style="74" bestFit="1" customWidth="1"/>
    <col min="12904" max="12904" width="16.6640625" style="74" bestFit="1" customWidth="1"/>
    <col min="12905" max="12907" width="10.83203125" style="74"/>
    <col min="12908" max="12908" width="12" style="74" bestFit="1" customWidth="1"/>
    <col min="12909" max="12911" width="10.83203125" style="74"/>
    <col min="12912" max="12912" width="12" style="74" bestFit="1" customWidth="1"/>
    <col min="12913" max="12916" width="10.83203125" style="74"/>
    <col min="12917" max="12917" width="12" style="74" bestFit="1" customWidth="1"/>
    <col min="12918" max="12919" width="17.5" style="74" bestFit="1" customWidth="1"/>
    <col min="12920" max="12920" width="16.6640625" style="74" bestFit="1" customWidth="1"/>
    <col min="12921" max="12923" width="10.83203125" style="74"/>
    <col min="12924" max="12924" width="12" style="74" bestFit="1" customWidth="1"/>
    <col min="12925" max="12927" width="10.83203125" style="74"/>
    <col min="12928" max="12928" width="12" style="74" bestFit="1" customWidth="1"/>
    <col min="12929" max="12932" width="10.83203125" style="74"/>
    <col min="12933" max="12933" width="12" style="74" bestFit="1" customWidth="1"/>
    <col min="12934" max="12935" width="17.5" style="74" bestFit="1" customWidth="1"/>
    <col min="12936" max="12936" width="16.6640625" style="74" bestFit="1" customWidth="1"/>
    <col min="12937" max="12939" width="10.83203125" style="74"/>
    <col min="12940" max="12940" width="12" style="74" bestFit="1" customWidth="1"/>
    <col min="12941" max="12943" width="10.83203125" style="74"/>
    <col min="12944" max="12944" width="12" style="74" bestFit="1" customWidth="1"/>
    <col min="12945" max="12948" width="10.83203125" style="74"/>
    <col min="12949" max="12949" width="12" style="74" bestFit="1" customWidth="1"/>
    <col min="12950" max="12951" width="17.5" style="74" bestFit="1" customWidth="1"/>
    <col min="12952" max="12952" width="16.6640625" style="74" bestFit="1" customWidth="1"/>
    <col min="12953" max="12955" width="10.83203125" style="74"/>
    <col min="12956" max="12956" width="12" style="74" bestFit="1" customWidth="1"/>
    <col min="12957" max="12959" width="10.83203125" style="74"/>
    <col min="12960" max="12960" width="12" style="74" bestFit="1" customWidth="1"/>
    <col min="12961" max="12964" width="10.83203125" style="74"/>
    <col min="12965" max="12965" width="12" style="74" bestFit="1" customWidth="1"/>
    <col min="12966" max="12967" width="17.5" style="74" bestFit="1" customWidth="1"/>
    <col min="12968" max="12968" width="16.6640625" style="74" bestFit="1" customWidth="1"/>
    <col min="12969" max="12971" width="10.83203125" style="74"/>
    <col min="12972" max="12972" width="12" style="74" bestFit="1" customWidth="1"/>
    <col min="12973" max="12975" width="10.83203125" style="74"/>
    <col min="12976" max="12976" width="12" style="74" bestFit="1" customWidth="1"/>
    <col min="12977" max="12980" width="10.83203125" style="74"/>
    <col min="12981" max="12981" width="12" style="74" bestFit="1" customWidth="1"/>
    <col min="12982" max="12983" width="17.5" style="74" bestFit="1" customWidth="1"/>
    <col min="12984" max="12984" width="16.6640625" style="74" bestFit="1" customWidth="1"/>
    <col min="12985" max="12987" width="10.83203125" style="74"/>
    <col min="12988" max="12988" width="12" style="74" bestFit="1" customWidth="1"/>
    <col min="12989" max="12991" width="10.83203125" style="74"/>
    <col min="12992" max="12992" width="12" style="74" bestFit="1" customWidth="1"/>
    <col min="12993" max="12996" width="10.83203125" style="74"/>
    <col min="12997" max="12997" width="12" style="74" bestFit="1" customWidth="1"/>
    <col min="12998" max="12999" width="17.5" style="74" bestFit="1" customWidth="1"/>
    <col min="13000" max="13000" width="16.6640625" style="74" bestFit="1" customWidth="1"/>
    <col min="13001" max="13003" width="10.83203125" style="74"/>
    <col min="13004" max="13004" width="12" style="74" bestFit="1" customWidth="1"/>
    <col min="13005" max="13007" width="10.83203125" style="74"/>
    <col min="13008" max="13008" width="12" style="74" bestFit="1" customWidth="1"/>
    <col min="13009" max="13012" width="10.83203125" style="74"/>
    <col min="13013" max="13013" width="12" style="74" bestFit="1" customWidth="1"/>
    <col min="13014" max="13015" width="17.5" style="74" bestFit="1" customWidth="1"/>
    <col min="13016" max="13016" width="16.6640625" style="74" bestFit="1" customWidth="1"/>
    <col min="13017" max="13019" width="10.83203125" style="74"/>
    <col min="13020" max="13020" width="12" style="74" bestFit="1" customWidth="1"/>
    <col min="13021" max="13023" width="10.83203125" style="74"/>
    <col min="13024" max="13024" width="12" style="74" bestFit="1" customWidth="1"/>
    <col min="13025" max="13028" width="10.83203125" style="74"/>
    <col min="13029" max="13029" width="12" style="74" bestFit="1" customWidth="1"/>
    <col min="13030" max="13031" width="17.5" style="74" bestFit="1" customWidth="1"/>
    <col min="13032" max="13032" width="16.6640625" style="74" bestFit="1" customWidth="1"/>
    <col min="13033" max="13035" width="10.83203125" style="74"/>
    <col min="13036" max="13036" width="12" style="74" bestFit="1" customWidth="1"/>
    <col min="13037" max="13039" width="10.83203125" style="74"/>
    <col min="13040" max="13040" width="12" style="74" bestFit="1" customWidth="1"/>
    <col min="13041" max="13044" width="10.83203125" style="74"/>
    <col min="13045" max="13045" width="12" style="74" bestFit="1" customWidth="1"/>
    <col min="13046" max="13047" width="17.5" style="74" bestFit="1" customWidth="1"/>
    <col min="13048" max="13048" width="16.6640625" style="74" bestFit="1" customWidth="1"/>
    <col min="13049" max="13051" width="10.83203125" style="74"/>
    <col min="13052" max="13052" width="12" style="74" bestFit="1" customWidth="1"/>
    <col min="13053" max="13055" width="10.83203125" style="74"/>
    <col min="13056" max="13056" width="12" style="74" bestFit="1" customWidth="1"/>
    <col min="13057" max="13060" width="10.83203125" style="74"/>
    <col min="13061" max="13061" width="12" style="74" bestFit="1" customWidth="1"/>
    <col min="13062" max="13063" width="17.5" style="74" bestFit="1" customWidth="1"/>
    <col min="13064" max="13064" width="16.6640625" style="74" bestFit="1" customWidth="1"/>
    <col min="13065" max="13067" width="10.83203125" style="74"/>
    <col min="13068" max="13068" width="12" style="74" bestFit="1" customWidth="1"/>
    <col min="13069" max="13071" width="10.83203125" style="74"/>
    <col min="13072" max="13072" width="12" style="74" bestFit="1" customWidth="1"/>
    <col min="13073" max="13076" width="10.83203125" style="74"/>
    <col min="13077" max="13077" width="12" style="74" bestFit="1" customWidth="1"/>
    <col min="13078" max="13079" width="17.5" style="74" bestFit="1" customWidth="1"/>
    <col min="13080" max="13080" width="16.6640625" style="74" bestFit="1" customWidth="1"/>
    <col min="13081" max="13083" width="10.83203125" style="74"/>
    <col min="13084" max="13084" width="12" style="74" bestFit="1" customWidth="1"/>
    <col min="13085" max="13087" width="10.83203125" style="74"/>
    <col min="13088" max="13088" width="12" style="74" bestFit="1" customWidth="1"/>
    <col min="13089" max="13092" width="10.83203125" style="74"/>
    <col min="13093" max="13093" width="12" style="74" bestFit="1" customWidth="1"/>
    <col min="13094" max="13095" width="17.5" style="74" bestFit="1" customWidth="1"/>
    <col min="13096" max="13096" width="16.6640625" style="74" bestFit="1" customWidth="1"/>
    <col min="13097" max="13099" width="10.83203125" style="74"/>
    <col min="13100" max="13100" width="12" style="74" bestFit="1" customWidth="1"/>
    <col min="13101" max="13103" width="10.83203125" style="74"/>
    <col min="13104" max="13104" width="12" style="74" bestFit="1" customWidth="1"/>
    <col min="13105" max="13108" width="10.83203125" style="74"/>
    <col min="13109" max="13109" width="12" style="74" bestFit="1" customWidth="1"/>
    <col min="13110" max="13111" width="17.5" style="74" bestFit="1" customWidth="1"/>
    <col min="13112" max="13112" width="16.6640625" style="74" bestFit="1" customWidth="1"/>
    <col min="13113" max="13115" width="10.83203125" style="74"/>
    <col min="13116" max="13116" width="12" style="74" bestFit="1" customWidth="1"/>
    <col min="13117" max="13119" width="10.83203125" style="74"/>
    <col min="13120" max="13120" width="12" style="74" bestFit="1" customWidth="1"/>
    <col min="13121" max="13124" width="10.83203125" style="74"/>
    <col min="13125" max="13125" width="12" style="74" bestFit="1" customWidth="1"/>
    <col min="13126" max="13127" width="17.5" style="74" bestFit="1" customWidth="1"/>
    <col min="13128" max="13128" width="16.6640625" style="74" bestFit="1" customWidth="1"/>
    <col min="13129" max="13131" width="10.83203125" style="74"/>
    <col min="13132" max="13132" width="12" style="74" bestFit="1" customWidth="1"/>
    <col min="13133" max="13135" width="10.83203125" style="74"/>
    <col min="13136" max="13136" width="12" style="74" bestFit="1" customWidth="1"/>
    <col min="13137" max="13140" width="10.83203125" style="74"/>
    <col min="13141" max="13141" width="12" style="74" bestFit="1" customWidth="1"/>
    <col min="13142" max="13143" width="17.5" style="74" bestFit="1" customWidth="1"/>
    <col min="13144" max="13144" width="16.6640625" style="74" bestFit="1" customWidth="1"/>
    <col min="13145" max="13147" width="10.83203125" style="74"/>
    <col min="13148" max="13148" width="12" style="74" bestFit="1" customWidth="1"/>
    <col min="13149" max="13151" width="10.83203125" style="74"/>
    <col min="13152" max="13152" width="12" style="74" bestFit="1" customWidth="1"/>
    <col min="13153" max="13156" width="10.83203125" style="74"/>
    <col min="13157" max="13157" width="12" style="74" bestFit="1" customWidth="1"/>
    <col min="13158" max="13159" width="17.5" style="74" bestFit="1" customWidth="1"/>
    <col min="13160" max="13160" width="16.6640625" style="74" bestFit="1" customWidth="1"/>
    <col min="13161" max="13163" width="10.83203125" style="74"/>
    <col min="13164" max="13164" width="12" style="74" bestFit="1" customWidth="1"/>
    <col min="13165" max="13167" width="10.83203125" style="74"/>
    <col min="13168" max="13168" width="12" style="74" bestFit="1" customWidth="1"/>
    <col min="13169" max="13172" width="10.83203125" style="74"/>
    <col min="13173" max="13173" width="12" style="74" bestFit="1" customWidth="1"/>
    <col min="13174" max="13175" width="17.5" style="74" bestFit="1" customWidth="1"/>
    <col min="13176" max="13176" width="16.6640625" style="74" bestFit="1" customWidth="1"/>
    <col min="13177" max="13179" width="10.83203125" style="74"/>
    <col min="13180" max="13180" width="12" style="74" bestFit="1" customWidth="1"/>
    <col min="13181" max="13183" width="10.83203125" style="74"/>
    <col min="13184" max="13184" width="12" style="74" bestFit="1" customWidth="1"/>
    <col min="13185" max="13188" width="10.83203125" style="74"/>
    <col min="13189" max="13189" width="12" style="74" bestFit="1" customWidth="1"/>
    <col min="13190" max="13191" width="17.5" style="74" bestFit="1" customWidth="1"/>
    <col min="13192" max="13192" width="16.6640625" style="74" bestFit="1" customWidth="1"/>
    <col min="13193" max="13195" width="10.83203125" style="74"/>
    <col min="13196" max="13196" width="12" style="74" bestFit="1" customWidth="1"/>
    <col min="13197" max="13199" width="10.83203125" style="74"/>
    <col min="13200" max="13200" width="12" style="74" bestFit="1" customWidth="1"/>
    <col min="13201" max="13204" width="10.83203125" style="74"/>
    <col min="13205" max="13205" width="12" style="74" bestFit="1" customWidth="1"/>
    <col min="13206" max="13207" width="17.5" style="74" bestFit="1" customWidth="1"/>
    <col min="13208" max="13208" width="16.6640625" style="74" bestFit="1" customWidth="1"/>
    <col min="13209" max="13211" width="10.83203125" style="74"/>
    <col min="13212" max="13212" width="12" style="74" bestFit="1" customWidth="1"/>
    <col min="13213" max="13215" width="10.83203125" style="74"/>
    <col min="13216" max="13216" width="12" style="74" bestFit="1" customWidth="1"/>
    <col min="13217" max="13220" width="10.83203125" style="74"/>
    <col min="13221" max="13221" width="12" style="74" bestFit="1" customWidth="1"/>
    <col min="13222" max="13223" width="17.5" style="74" bestFit="1" customWidth="1"/>
    <col min="13224" max="13224" width="16.6640625" style="74" bestFit="1" customWidth="1"/>
    <col min="13225" max="13227" width="10.83203125" style="74"/>
    <col min="13228" max="13228" width="12" style="74" bestFit="1" customWidth="1"/>
    <col min="13229" max="13231" width="10.83203125" style="74"/>
    <col min="13232" max="13232" width="12" style="74" bestFit="1" customWidth="1"/>
    <col min="13233" max="13236" width="10.83203125" style="74"/>
    <col min="13237" max="13237" width="12" style="74" bestFit="1" customWidth="1"/>
    <col min="13238" max="13239" width="17.5" style="74" bestFit="1" customWidth="1"/>
    <col min="13240" max="13240" width="16.6640625" style="74" bestFit="1" customWidth="1"/>
    <col min="13241" max="13243" width="10.83203125" style="74"/>
    <col min="13244" max="13244" width="12" style="74" bestFit="1" customWidth="1"/>
    <col min="13245" max="13247" width="10.83203125" style="74"/>
    <col min="13248" max="13248" width="12" style="74" bestFit="1" customWidth="1"/>
    <col min="13249" max="13252" width="10.83203125" style="74"/>
    <col min="13253" max="13253" width="12" style="74" bestFit="1" customWidth="1"/>
    <col min="13254" max="13255" width="17.5" style="74" bestFit="1" customWidth="1"/>
    <col min="13256" max="13256" width="16.6640625" style="74" bestFit="1" customWidth="1"/>
    <col min="13257" max="13259" width="10.83203125" style="74"/>
    <col min="13260" max="13260" width="12" style="74" bestFit="1" customWidth="1"/>
    <col min="13261" max="13263" width="10.83203125" style="74"/>
    <col min="13264" max="13264" width="12" style="74" bestFit="1" customWidth="1"/>
    <col min="13265" max="13268" width="10.83203125" style="74"/>
    <col min="13269" max="13269" width="12" style="74" bestFit="1" customWidth="1"/>
    <col min="13270" max="13271" width="17.5" style="74" bestFit="1" customWidth="1"/>
    <col min="13272" max="13272" width="16.6640625" style="74" bestFit="1" customWidth="1"/>
    <col min="13273" max="13275" width="10.83203125" style="74"/>
    <col min="13276" max="13276" width="12" style="74" bestFit="1" customWidth="1"/>
    <col min="13277" max="13279" width="10.83203125" style="74"/>
    <col min="13280" max="13280" width="12" style="74" bestFit="1" customWidth="1"/>
    <col min="13281" max="13284" width="10.83203125" style="74"/>
    <col min="13285" max="13285" width="12" style="74" bestFit="1" customWidth="1"/>
    <col min="13286" max="13287" width="17.5" style="74" bestFit="1" customWidth="1"/>
    <col min="13288" max="13288" width="16.6640625" style="74" bestFit="1" customWidth="1"/>
    <col min="13289" max="13291" width="10.83203125" style="74"/>
    <col min="13292" max="13292" width="12" style="74" bestFit="1" customWidth="1"/>
    <col min="13293" max="13295" width="10.83203125" style="74"/>
    <col min="13296" max="13296" width="12" style="74" bestFit="1" customWidth="1"/>
    <col min="13297" max="13300" width="10.83203125" style="74"/>
    <col min="13301" max="13301" width="12" style="74" bestFit="1" customWidth="1"/>
    <col min="13302" max="13303" width="17.5" style="74" bestFit="1" customWidth="1"/>
    <col min="13304" max="13304" width="16.6640625" style="74" bestFit="1" customWidth="1"/>
    <col min="13305" max="13307" width="10.83203125" style="74"/>
    <col min="13308" max="13308" width="12" style="74" bestFit="1" customWidth="1"/>
    <col min="13309" max="13311" width="10.83203125" style="74"/>
    <col min="13312" max="13312" width="12" style="74" bestFit="1" customWidth="1"/>
    <col min="13313" max="13316" width="10.83203125" style="74"/>
    <col min="13317" max="13317" width="12" style="74" bestFit="1" customWidth="1"/>
    <col min="13318" max="13319" width="17.5" style="74" bestFit="1" customWidth="1"/>
    <col min="13320" max="13320" width="16.6640625" style="74" bestFit="1" customWidth="1"/>
    <col min="13321" max="13323" width="10.83203125" style="74"/>
    <col min="13324" max="13324" width="12" style="74" bestFit="1" customWidth="1"/>
    <col min="13325" max="13327" width="10.83203125" style="74"/>
    <col min="13328" max="13328" width="12" style="74" bestFit="1" customWidth="1"/>
    <col min="13329" max="13332" width="10.83203125" style="74"/>
    <col min="13333" max="13333" width="12" style="74" bestFit="1" customWidth="1"/>
    <col min="13334" max="13335" width="17.5" style="74" bestFit="1" customWidth="1"/>
    <col min="13336" max="13336" width="16.6640625" style="74" bestFit="1" customWidth="1"/>
    <col min="13337" max="13339" width="10.83203125" style="74"/>
    <col min="13340" max="13340" width="12" style="74" bestFit="1" customWidth="1"/>
    <col min="13341" max="13343" width="10.83203125" style="74"/>
    <col min="13344" max="13344" width="12" style="74" bestFit="1" customWidth="1"/>
    <col min="13345" max="13348" width="10.83203125" style="74"/>
    <col min="13349" max="13349" width="12" style="74" bestFit="1" customWidth="1"/>
    <col min="13350" max="13351" width="17.5" style="74" bestFit="1" customWidth="1"/>
    <col min="13352" max="13352" width="16.6640625" style="74" bestFit="1" customWidth="1"/>
    <col min="13353" max="13355" width="10.83203125" style="74"/>
    <col min="13356" max="13356" width="12" style="74" bestFit="1" customWidth="1"/>
    <col min="13357" max="13359" width="10.83203125" style="74"/>
    <col min="13360" max="13360" width="12" style="74" bestFit="1" customWidth="1"/>
    <col min="13361" max="13364" width="10.83203125" style="74"/>
    <col min="13365" max="13365" width="12" style="74" bestFit="1" customWidth="1"/>
    <col min="13366" max="13367" width="17.5" style="74" bestFit="1" customWidth="1"/>
    <col min="13368" max="13368" width="16.6640625" style="74" bestFit="1" customWidth="1"/>
    <col min="13369" max="13371" width="10.83203125" style="74"/>
    <col min="13372" max="13372" width="12" style="74" bestFit="1" customWidth="1"/>
    <col min="13373" max="13375" width="10.83203125" style="74"/>
    <col min="13376" max="13376" width="12" style="74" bestFit="1" customWidth="1"/>
    <col min="13377" max="13380" width="10.83203125" style="74"/>
    <col min="13381" max="13381" width="12" style="74" bestFit="1" customWidth="1"/>
    <col min="13382" max="13383" width="17.5" style="74" bestFit="1" customWidth="1"/>
    <col min="13384" max="13384" width="16.6640625" style="74" bestFit="1" customWidth="1"/>
    <col min="13385" max="13387" width="10.83203125" style="74"/>
    <col min="13388" max="13388" width="12" style="74" bestFit="1" customWidth="1"/>
    <col min="13389" max="13391" width="10.83203125" style="74"/>
    <col min="13392" max="13392" width="12" style="74" bestFit="1" customWidth="1"/>
    <col min="13393" max="13396" width="10.83203125" style="74"/>
    <col min="13397" max="13397" width="12" style="74" bestFit="1" customWidth="1"/>
    <col min="13398" max="13399" width="17.5" style="74" bestFit="1" customWidth="1"/>
    <col min="13400" max="13400" width="16.6640625" style="74" bestFit="1" customWidth="1"/>
    <col min="13401" max="13403" width="10.83203125" style="74"/>
    <col min="13404" max="13404" width="12" style="74" bestFit="1" customWidth="1"/>
    <col min="13405" max="13407" width="10.83203125" style="74"/>
    <col min="13408" max="13408" width="12" style="74" bestFit="1" customWidth="1"/>
    <col min="13409" max="13412" width="10.83203125" style="74"/>
    <col min="13413" max="13413" width="12" style="74" bestFit="1" customWidth="1"/>
    <col min="13414" max="13415" width="17.5" style="74" bestFit="1" customWidth="1"/>
    <col min="13416" max="13416" width="16.6640625" style="74" bestFit="1" customWidth="1"/>
    <col min="13417" max="13419" width="10.83203125" style="74"/>
    <col min="13420" max="13420" width="12" style="74" bestFit="1" customWidth="1"/>
    <col min="13421" max="13423" width="10.83203125" style="74"/>
    <col min="13424" max="13424" width="12" style="74" bestFit="1" customWidth="1"/>
    <col min="13425" max="13428" width="10.83203125" style="74"/>
    <col min="13429" max="13429" width="12" style="74" bestFit="1" customWidth="1"/>
    <col min="13430" max="13431" width="17.5" style="74" bestFit="1" customWidth="1"/>
    <col min="13432" max="13432" width="16.6640625" style="74" bestFit="1" customWidth="1"/>
    <col min="13433" max="13435" width="10.83203125" style="74"/>
    <col min="13436" max="13436" width="12" style="74" bestFit="1" customWidth="1"/>
    <col min="13437" max="13439" width="10.83203125" style="74"/>
    <col min="13440" max="13440" width="12" style="74" bestFit="1" customWidth="1"/>
    <col min="13441" max="13444" width="10.83203125" style="74"/>
    <col min="13445" max="13445" width="12" style="74" bestFit="1" customWidth="1"/>
    <col min="13446" max="13447" width="17.5" style="74" bestFit="1" customWidth="1"/>
    <col min="13448" max="13448" width="16.6640625" style="74" bestFit="1" customWidth="1"/>
    <col min="13449" max="13451" width="10.83203125" style="74"/>
    <col min="13452" max="13452" width="12" style="74" bestFit="1" customWidth="1"/>
    <col min="13453" max="13455" width="10.83203125" style="74"/>
    <col min="13456" max="13456" width="12" style="74" bestFit="1" customWidth="1"/>
    <col min="13457" max="13460" width="10.83203125" style="74"/>
    <col min="13461" max="13461" width="12" style="74" bestFit="1" customWidth="1"/>
    <col min="13462" max="13463" width="17.5" style="74" bestFit="1" customWidth="1"/>
    <col min="13464" max="13464" width="16.6640625" style="74" bestFit="1" customWidth="1"/>
    <col min="13465" max="13467" width="10.83203125" style="74"/>
    <col min="13468" max="13468" width="12" style="74" bestFit="1" customWidth="1"/>
    <col min="13469" max="13471" width="10.83203125" style="74"/>
    <col min="13472" max="13472" width="12" style="74" bestFit="1" customWidth="1"/>
    <col min="13473" max="13476" width="10.83203125" style="74"/>
    <col min="13477" max="13477" width="12" style="74" bestFit="1" customWidth="1"/>
    <col min="13478" max="13479" width="17.5" style="74" bestFit="1" customWidth="1"/>
    <col min="13480" max="13480" width="16.6640625" style="74" bestFit="1" customWidth="1"/>
    <col min="13481" max="13483" width="10.83203125" style="74"/>
    <col min="13484" max="13484" width="12" style="74" bestFit="1" customWidth="1"/>
    <col min="13485" max="13487" width="10.83203125" style="74"/>
    <col min="13488" max="13488" width="12" style="74" bestFit="1" customWidth="1"/>
    <col min="13489" max="13492" width="10.83203125" style="74"/>
    <col min="13493" max="13493" width="12" style="74" bestFit="1" customWidth="1"/>
    <col min="13494" max="13495" width="17.5" style="74" bestFit="1" customWidth="1"/>
    <col min="13496" max="13496" width="16.6640625" style="74" bestFit="1" customWidth="1"/>
    <col min="13497" max="13499" width="10.83203125" style="74"/>
    <col min="13500" max="13500" width="12" style="74" bestFit="1" customWidth="1"/>
    <col min="13501" max="13503" width="10.83203125" style="74"/>
    <col min="13504" max="13504" width="12" style="74" bestFit="1" customWidth="1"/>
    <col min="13505" max="13508" width="10.83203125" style="74"/>
    <col min="13509" max="13509" width="12" style="74" bestFit="1" customWidth="1"/>
    <col min="13510" max="13511" width="17.5" style="74" bestFit="1" customWidth="1"/>
    <col min="13512" max="13512" width="16.6640625" style="74" bestFit="1" customWidth="1"/>
    <col min="13513" max="13515" width="10.83203125" style="74"/>
    <col min="13516" max="13516" width="12" style="74" bestFit="1" customWidth="1"/>
    <col min="13517" max="13519" width="10.83203125" style="74"/>
    <col min="13520" max="13520" width="12" style="74" bestFit="1" customWidth="1"/>
    <col min="13521" max="13524" width="10.83203125" style="74"/>
    <col min="13525" max="13525" width="12" style="74" bestFit="1" customWidth="1"/>
    <col min="13526" max="13527" width="17.5" style="74" bestFit="1" customWidth="1"/>
    <col min="13528" max="13528" width="16.6640625" style="74" bestFit="1" customWidth="1"/>
    <col min="13529" max="13531" width="10.83203125" style="74"/>
    <col min="13532" max="13532" width="12" style="74" bestFit="1" customWidth="1"/>
    <col min="13533" max="13535" width="10.83203125" style="74"/>
    <col min="13536" max="13536" width="12" style="74" bestFit="1" customWidth="1"/>
    <col min="13537" max="13540" width="10.83203125" style="74"/>
    <col min="13541" max="13541" width="12" style="74" bestFit="1" customWidth="1"/>
    <col min="13542" max="13543" width="17.5" style="74" bestFit="1" customWidth="1"/>
    <col min="13544" max="13544" width="16.6640625" style="74" bestFit="1" customWidth="1"/>
    <col min="13545" max="13547" width="10.83203125" style="74"/>
    <col min="13548" max="13548" width="12" style="74" bestFit="1" customWidth="1"/>
    <col min="13549" max="13551" width="10.83203125" style="74"/>
    <col min="13552" max="13552" width="12" style="74" bestFit="1" customWidth="1"/>
    <col min="13553" max="13556" width="10.83203125" style="74"/>
    <col min="13557" max="13557" width="12" style="74" bestFit="1" customWidth="1"/>
    <col min="13558" max="13559" width="17.5" style="74" bestFit="1" customWidth="1"/>
    <col min="13560" max="13560" width="16.6640625" style="74" bestFit="1" customWidth="1"/>
    <col min="13561" max="13563" width="10.83203125" style="74"/>
    <col min="13564" max="13564" width="12" style="74" bestFit="1" customWidth="1"/>
    <col min="13565" max="13567" width="10.83203125" style="74"/>
    <col min="13568" max="13568" width="12" style="74" bestFit="1" customWidth="1"/>
    <col min="13569" max="13572" width="10.83203125" style="74"/>
    <col min="13573" max="13573" width="12" style="74" bestFit="1" customWidth="1"/>
    <col min="13574" max="13575" width="17.5" style="74" bestFit="1" customWidth="1"/>
    <col min="13576" max="13576" width="16.6640625" style="74" bestFit="1" customWidth="1"/>
    <col min="13577" max="13579" width="10.83203125" style="74"/>
    <col min="13580" max="13580" width="12" style="74" bestFit="1" customWidth="1"/>
    <col min="13581" max="13583" width="10.83203125" style="74"/>
    <col min="13584" max="13584" width="12" style="74" bestFit="1" customWidth="1"/>
    <col min="13585" max="13588" width="10.83203125" style="74"/>
    <col min="13589" max="13589" width="12" style="74" bestFit="1" customWidth="1"/>
    <col min="13590" max="13591" width="17.5" style="74" bestFit="1" customWidth="1"/>
    <col min="13592" max="13592" width="16.6640625" style="74" bestFit="1" customWidth="1"/>
    <col min="13593" max="13595" width="10.83203125" style="74"/>
    <col min="13596" max="13596" width="12" style="74" bestFit="1" customWidth="1"/>
    <col min="13597" max="13599" width="10.83203125" style="74"/>
    <col min="13600" max="13600" width="12" style="74" bestFit="1" customWidth="1"/>
    <col min="13601" max="13604" width="10.83203125" style="74"/>
    <col min="13605" max="13605" width="12" style="74" bestFit="1" customWidth="1"/>
    <col min="13606" max="13607" width="17.5" style="74" bestFit="1" customWidth="1"/>
    <col min="13608" max="13608" width="16.6640625" style="74" bestFit="1" customWidth="1"/>
    <col min="13609" max="13611" width="10.83203125" style="74"/>
    <col min="13612" max="13612" width="12" style="74" bestFit="1" customWidth="1"/>
    <col min="13613" max="13615" width="10.83203125" style="74"/>
    <col min="13616" max="13616" width="12" style="74" bestFit="1" customWidth="1"/>
    <col min="13617" max="13620" width="10.83203125" style="74"/>
    <col min="13621" max="13621" width="12" style="74" bestFit="1" customWidth="1"/>
    <col min="13622" max="13623" width="17.5" style="74" bestFit="1" customWidth="1"/>
    <col min="13624" max="13624" width="16.6640625" style="74" bestFit="1" customWidth="1"/>
    <col min="13625" max="13627" width="10.83203125" style="74"/>
    <col min="13628" max="13628" width="12" style="74" bestFit="1" customWidth="1"/>
    <col min="13629" max="13631" width="10.83203125" style="74"/>
    <col min="13632" max="13632" width="12" style="74" bestFit="1" customWidth="1"/>
    <col min="13633" max="13636" width="10.83203125" style="74"/>
    <col min="13637" max="13637" width="12" style="74" bestFit="1" customWidth="1"/>
    <col min="13638" max="13639" width="17.5" style="74" bestFit="1" customWidth="1"/>
    <col min="13640" max="13640" width="16.6640625" style="74" bestFit="1" customWidth="1"/>
    <col min="13641" max="13643" width="10.83203125" style="74"/>
    <col min="13644" max="13644" width="12" style="74" bestFit="1" customWidth="1"/>
    <col min="13645" max="13647" width="10.83203125" style="74"/>
    <col min="13648" max="13648" width="12" style="74" bestFit="1" customWidth="1"/>
    <col min="13649" max="13652" width="10.83203125" style="74"/>
    <col min="13653" max="13653" width="12" style="74" bestFit="1" customWidth="1"/>
    <col min="13654" max="13655" width="17.5" style="74" bestFit="1" customWidth="1"/>
    <col min="13656" max="13656" width="16.6640625" style="74" bestFit="1" customWidth="1"/>
    <col min="13657" max="13659" width="10.83203125" style="74"/>
    <col min="13660" max="13660" width="12" style="74" bestFit="1" customWidth="1"/>
    <col min="13661" max="13663" width="10.83203125" style="74"/>
    <col min="13664" max="13664" width="12" style="74" bestFit="1" customWidth="1"/>
    <col min="13665" max="13668" width="10.83203125" style="74"/>
    <col min="13669" max="13669" width="12" style="74" bestFit="1" customWidth="1"/>
    <col min="13670" max="13671" width="17.5" style="74" bestFit="1" customWidth="1"/>
    <col min="13672" max="13672" width="16.6640625" style="74" bestFit="1" customWidth="1"/>
    <col min="13673" max="13675" width="10.83203125" style="74"/>
    <col min="13676" max="13676" width="12" style="74" bestFit="1" customWidth="1"/>
    <col min="13677" max="13679" width="10.83203125" style="74"/>
    <col min="13680" max="13680" width="12" style="74" bestFit="1" customWidth="1"/>
    <col min="13681" max="13684" width="10.83203125" style="74"/>
    <col min="13685" max="13685" width="12" style="74" bestFit="1" customWidth="1"/>
    <col min="13686" max="13687" width="17.5" style="74" bestFit="1" customWidth="1"/>
    <col min="13688" max="13688" width="16.6640625" style="74" bestFit="1" customWidth="1"/>
    <col min="13689" max="13691" width="10.83203125" style="74"/>
    <col min="13692" max="13692" width="12" style="74" bestFit="1" customWidth="1"/>
    <col min="13693" max="13695" width="10.83203125" style="74"/>
    <col min="13696" max="13696" width="12" style="74" bestFit="1" customWidth="1"/>
    <col min="13697" max="13700" width="10.83203125" style="74"/>
    <col min="13701" max="13701" width="12" style="74" bestFit="1" customWidth="1"/>
    <col min="13702" max="13703" width="17.5" style="74" bestFit="1" customWidth="1"/>
    <col min="13704" max="13704" width="16.6640625" style="74" bestFit="1" customWidth="1"/>
    <col min="13705" max="13707" width="10.83203125" style="74"/>
    <col min="13708" max="13708" width="12" style="74" bestFit="1" customWidth="1"/>
    <col min="13709" max="13711" width="10.83203125" style="74"/>
    <col min="13712" max="13712" width="12" style="74" bestFit="1" customWidth="1"/>
    <col min="13713" max="13716" width="10.83203125" style="74"/>
    <col min="13717" max="13717" width="12" style="74" bestFit="1" customWidth="1"/>
    <col min="13718" max="13719" width="17.5" style="74" bestFit="1" customWidth="1"/>
    <col min="13720" max="13720" width="16.6640625" style="74" bestFit="1" customWidth="1"/>
    <col min="13721" max="13723" width="10.83203125" style="74"/>
    <col min="13724" max="13724" width="12" style="74" bestFit="1" customWidth="1"/>
    <col min="13725" max="13727" width="10.83203125" style="74"/>
    <col min="13728" max="13728" width="12" style="74" bestFit="1" customWidth="1"/>
    <col min="13729" max="13732" width="10.83203125" style="74"/>
    <col min="13733" max="13733" width="12" style="74" bestFit="1" customWidth="1"/>
    <col min="13734" max="13735" width="17.5" style="74" bestFit="1" customWidth="1"/>
    <col min="13736" max="13736" width="16.6640625" style="74" bestFit="1" customWidth="1"/>
    <col min="13737" max="13739" width="10.83203125" style="74"/>
    <col min="13740" max="13740" width="12" style="74" bestFit="1" customWidth="1"/>
    <col min="13741" max="13743" width="10.83203125" style="74"/>
    <col min="13744" max="13744" width="12" style="74" bestFit="1" customWidth="1"/>
    <col min="13745" max="13748" width="10.83203125" style="74"/>
    <col min="13749" max="13749" width="12" style="74" bestFit="1" customWidth="1"/>
    <col min="13750" max="13751" width="17.5" style="74" bestFit="1" customWidth="1"/>
    <col min="13752" max="13752" width="16.6640625" style="74" bestFit="1" customWidth="1"/>
    <col min="13753" max="13755" width="10.83203125" style="74"/>
    <col min="13756" max="13756" width="12" style="74" bestFit="1" customWidth="1"/>
    <col min="13757" max="13759" width="10.83203125" style="74"/>
    <col min="13760" max="13760" width="12" style="74" bestFit="1" customWidth="1"/>
    <col min="13761" max="13764" width="10.83203125" style="74"/>
    <col min="13765" max="13765" width="12" style="74" bestFit="1" customWidth="1"/>
    <col min="13766" max="13767" width="17.5" style="74" bestFit="1" customWidth="1"/>
    <col min="13768" max="13768" width="16.6640625" style="74" bestFit="1" customWidth="1"/>
    <col min="13769" max="13771" width="10.83203125" style="74"/>
    <col min="13772" max="13772" width="12" style="74" bestFit="1" customWidth="1"/>
    <col min="13773" max="13775" width="10.83203125" style="74"/>
    <col min="13776" max="13776" width="12" style="74" bestFit="1" customWidth="1"/>
    <col min="13777" max="13780" width="10.83203125" style="74"/>
    <col min="13781" max="13781" width="12" style="74" bestFit="1" customWidth="1"/>
    <col min="13782" max="13783" width="17.5" style="74" bestFit="1" customWidth="1"/>
    <col min="13784" max="13784" width="16.6640625" style="74" bestFit="1" customWidth="1"/>
    <col min="13785" max="13787" width="10.83203125" style="74"/>
    <col min="13788" max="13788" width="12" style="74" bestFit="1" customWidth="1"/>
    <col min="13789" max="13791" width="10.83203125" style="74"/>
    <col min="13792" max="13792" width="12" style="74" bestFit="1" customWidth="1"/>
    <col min="13793" max="13796" width="10.83203125" style="74"/>
    <col min="13797" max="13797" width="12" style="74" bestFit="1" customWidth="1"/>
    <col min="13798" max="13799" width="17.5" style="74" bestFit="1" customWidth="1"/>
    <col min="13800" max="13800" width="16.6640625" style="74" bestFit="1" customWidth="1"/>
    <col min="13801" max="13803" width="10.83203125" style="74"/>
    <col min="13804" max="13804" width="12" style="74" bestFit="1" customWidth="1"/>
    <col min="13805" max="13807" width="10.83203125" style="74"/>
    <col min="13808" max="13808" width="12" style="74" bestFit="1" customWidth="1"/>
    <col min="13809" max="13812" width="10.83203125" style="74"/>
    <col min="13813" max="13813" width="12" style="74" bestFit="1" customWidth="1"/>
    <col min="13814" max="13815" width="17.5" style="74" bestFit="1" customWidth="1"/>
    <col min="13816" max="13816" width="16.6640625" style="74" bestFit="1" customWidth="1"/>
    <col min="13817" max="13819" width="10.83203125" style="74"/>
    <col min="13820" max="13820" width="12" style="74" bestFit="1" customWidth="1"/>
    <col min="13821" max="13823" width="10.83203125" style="74"/>
    <col min="13824" max="13824" width="12" style="74" bestFit="1" customWidth="1"/>
    <col min="13825" max="13828" width="10.83203125" style="74"/>
    <col min="13829" max="13829" width="12" style="74" bestFit="1" customWidth="1"/>
    <col min="13830" max="13831" width="17.5" style="74" bestFit="1" customWidth="1"/>
    <col min="13832" max="13832" width="16.6640625" style="74" bestFit="1" customWidth="1"/>
    <col min="13833" max="13835" width="10.83203125" style="74"/>
    <col min="13836" max="13836" width="12" style="74" bestFit="1" customWidth="1"/>
    <col min="13837" max="13839" width="10.83203125" style="74"/>
    <col min="13840" max="13840" width="12" style="74" bestFit="1" customWidth="1"/>
    <col min="13841" max="13844" width="10.83203125" style="74"/>
    <col min="13845" max="13845" width="12" style="74" bestFit="1" customWidth="1"/>
    <col min="13846" max="13847" width="17.5" style="74" bestFit="1" customWidth="1"/>
    <col min="13848" max="13848" width="16.6640625" style="74" bestFit="1" customWidth="1"/>
    <col min="13849" max="13851" width="10.83203125" style="74"/>
    <col min="13852" max="13852" width="12" style="74" bestFit="1" customWidth="1"/>
    <col min="13853" max="13855" width="10.83203125" style="74"/>
    <col min="13856" max="13856" width="12" style="74" bestFit="1" customWidth="1"/>
    <col min="13857" max="13860" width="10.83203125" style="74"/>
    <col min="13861" max="13861" width="12" style="74" bestFit="1" customWidth="1"/>
    <col min="13862" max="13863" width="17.5" style="74" bestFit="1" customWidth="1"/>
    <col min="13864" max="13864" width="16.6640625" style="74" bestFit="1" customWidth="1"/>
    <col min="13865" max="13867" width="10.83203125" style="74"/>
    <col min="13868" max="13868" width="12" style="74" bestFit="1" customWidth="1"/>
    <col min="13869" max="13871" width="10.83203125" style="74"/>
    <col min="13872" max="13872" width="12" style="74" bestFit="1" customWidth="1"/>
    <col min="13873" max="13876" width="10.83203125" style="74"/>
    <col min="13877" max="13877" width="12" style="74" bestFit="1" customWidth="1"/>
    <col min="13878" max="13879" width="17.5" style="74" bestFit="1" customWidth="1"/>
    <col min="13880" max="13880" width="16.6640625" style="74" bestFit="1" customWidth="1"/>
    <col min="13881" max="13883" width="10.83203125" style="74"/>
    <col min="13884" max="13884" width="12" style="74" bestFit="1" customWidth="1"/>
    <col min="13885" max="13887" width="10.83203125" style="74"/>
    <col min="13888" max="13888" width="12" style="74" bestFit="1" customWidth="1"/>
    <col min="13889" max="13892" width="10.83203125" style="74"/>
    <col min="13893" max="13893" width="12" style="74" bestFit="1" customWidth="1"/>
    <col min="13894" max="13895" width="17.5" style="74" bestFit="1" customWidth="1"/>
    <col min="13896" max="13896" width="16.6640625" style="74" bestFit="1" customWidth="1"/>
    <col min="13897" max="13899" width="10.83203125" style="74"/>
    <col min="13900" max="13900" width="12" style="74" bestFit="1" customWidth="1"/>
    <col min="13901" max="13903" width="10.83203125" style="74"/>
    <col min="13904" max="13904" width="12" style="74" bestFit="1" customWidth="1"/>
    <col min="13905" max="13908" width="10.83203125" style="74"/>
    <col min="13909" max="13909" width="12" style="74" bestFit="1" customWidth="1"/>
    <col min="13910" max="13911" width="17.5" style="74" bestFit="1" customWidth="1"/>
    <col min="13912" max="13912" width="16.6640625" style="74" bestFit="1" customWidth="1"/>
    <col min="13913" max="13915" width="10.83203125" style="74"/>
    <col min="13916" max="13916" width="12" style="74" bestFit="1" customWidth="1"/>
    <col min="13917" max="13919" width="10.83203125" style="74"/>
    <col min="13920" max="13920" width="12" style="74" bestFit="1" customWidth="1"/>
    <col min="13921" max="13924" width="10.83203125" style="74"/>
    <col min="13925" max="13925" width="12" style="74" bestFit="1" customWidth="1"/>
    <col min="13926" max="13927" width="17.5" style="74" bestFit="1" customWidth="1"/>
    <col min="13928" max="13928" width="16.6640625" style="74" bestFit="1" customWidth="1"/>
    <col min="13929" max="13931" width="10.83203125" style="74"/>
    <col min="13932" max="13932" width="12" style="74" bestFit="1" customWidth="1"/>
    <col min="13933" max="13935" width="10.83203125" style="74"/>
    <col min="13936" max="13936" width="12" style="74" bestFit="1" customWidth="1"/>
    <col min="13937" max="13940" width="10.83203125" style="74"/>
    <col min="13941" max="13941" width="12" style="74" bestFit="1" customWidth="1"/>
    <col min="13942" max="13943" width="17.5" style="74" bestFit="1" customWidth="1"/>
    <col min="13944" max="13944" width="16.6640625" style="74" bestFit="1" customWidth="1"/>
    <col min="13945" max="13947" width="10.83203125" style="74"/>
    <col min="13948" max="13948" width="12" style="74" bestFit="1" customWidth="1"/>
    <col min="13949" max="13951" width="10.83203125" style="74"/>
    <col min="13952" max="13952" width="12" style="74" bestFit="1" customWidth="1"/>
    <col min="13953" max="13956" width="10.83203125" style="74"/>
    <col min="13957" max="13957" width="12" style="74" bestFit="1" customWidth="1"/>
    <col min="13958" max="13959" width="17.5" style="74" bestFit="1" customWidth="1"/>
    <col min="13960" max="13960" width="16.6640625" style="74" bestFit="1" customWidth="1"/>
    <col min="13961" max="13963" width="10.83203125" style="74"/>
    <col min="13964" max="13964" width="12" style="74" bestFit="1" customWidth="1"/>
    <col min="13965" max="13967" width="10.83203125" style="74"/>
    <col min="13968" max="13968" width="12" style="74" bestFit="1" customWidth="1"/>
    <col min="13969" max="13972" width="10.83203125" style="74"/>
    <col min="13973" max="13973" width="12" style="74" bestFit="1" customWidth="1"/>
    <col min="13974" max="13975" width="17.5" style="74" bestFit="1" customWidth="1"/>
    <col min="13976" max="13976" width="16.6640625" style="74" bestFit="1" customWidth="1"/>
    <col min="13977" max="13979" width="10.83203125" style="74"/>
    <col min="13980" max="13980" width="12" style="74" bestFit="1" customWidth="1"/>
    <col min="13981" max="13983" width="10.83203125" style="74"/>
    <col min="13984" max="13984" width="12" style="74" bestFit="1" customWidth="1"/>
    <col min="13985" max="13988" width="10.83203125" style="74"/>
    <col min="13989" max="13989" width="12" style="74" bestFit="1" customWidth="1"/>
    <col min="13990" max="13991" width="17.5" style="74" bestFit="1" customWidth="1"/>
    <col min="13992" max="13992" width="16.6640625" style="74" bestFit="1" customWidth="1"/>
    <col min="13993" max="13995" width="10.83203125" style="74"/>
    <col min="13996" max="13996" width="12" style="74" bestFit="1" customWidth="1"/>
    <col min="13997" max="13999" width="10.83203125" style="74"/>
    <col min="14000" max="14000" width="12" style="74" bestFit="1" customWidth="1"/>
    <col min="14001" max="14004" width="10.83203125" style="74"/>
    <col min="14005" max="14005" width="12" style="74" bestFit="1" customWidth="1"/>
    <col min="14006" max="14007" width="17.5" style="74" bestFit="1" customWidth="1"/>
    <col min="14008" max="14008" width="16.6640625" style="74" bestFit="1" customWidth="1"/>
    <col min="14009" max="14011" width="10.83203125" style="74"/>
    <col min="14012" max="14012" width="12" style="74" bestFit="1" customWidth="1"/>
    <col min="14013" max="14015" width="10.83203125" style="74"/>
    <col min="14016" max="14016" width="12" style="74" bestFit="1" customWidth="1"/>
    <col min="14017" max="14020" width="10.83203125" style="74"/>
    <col min="14021" max="14021" width="12" style="74" bestFit="1" customWidth="1"/>
    <col min="14022" max="14023" width="17.5" style="74" bestFit="1" customWidth="1"/>
    <col min="14024" max="14024" width="16.6640625" style="74" bestFit="1" customWidth="1"/>
    <col min="14025" max="14027" width="10.83203125" style="74"/>
    <col min="14028" max="14028" width="12" style="74" bestFit="1" customWidth="1"/>
    <col min="14029" max="14031" width="10.83203125" style="74"/>
    <col min="14032" max="14032" width="12" style="74" bestFit="1" customWidth="1"/>
    <col min="14033" max="14036" width="10.83203125" style="74"/>
    <col min="14037" max="14037" width="12" style="74" bestFit="1" customWidth="1"/>
    <col min="14038" max="14039" width="17.5" style="74" bestFit="1" customWidth="1"/>
    <col min="14040" max="14040" width="16.6640625" style="74" bestFit="1" customWidth="1"/>
    <col min="14041" max="14043" width="10.83203125" style="74"/>
    <col min="14044" max="14044" width="12" style="74" bestFit="1" customWidth="1"/>
    <col min="14045" max="14047" width="10.83203125" style="74"/>
    <col min="14048" max="14048" width="12" style="74" bestFit="1" customWidth="1"/>
    <col min="14049" max="14052" width="10.83203125" style="74"/>
    <col min="14053" max="14053" width="12" style="74" bestFit="1" customWidth="1"/>
    <col min="14054" max="14055" width="17.5" style="74" bestFit="1" customWidth="1"/>
    <col min="14056" max="14056" width="16.6640625" style="74" bestFit="1" customWidth="1"/>
    <col min="14057" max="14059" width="10.83203125" style="74"/>
    <col min="14060" max="14060" width="12" style="74" bestFit="1" customWidth="1"/>
    <col min="14061" max="14063" width="10.83203125" style="74"/>
    <col min="14064" max="14064" width="12" style="74" bestFit="1" customWidth="1"/>
    <col min="14065" max="14068" width="10.83203125" style="74"/>
    <col min="14069" max="14069" width="12" style="74" bestFit="1" customWidth="1"/>
    <col min="14070" max="14071" width="17.5" style="74" bestFit="1" customWidth="1"/>
    <col min="14072" max="14072" width="16.6640625" style="74" bestFit="1" customWidth="1"/>
    <col min="14073" max="14075" width="10.83203125" style="74"/>
    <col min="14076" max="14076" width="12" style="74" bestFit="1" customWidth="1"/>
    <col min="14077" max="14079" width="10.83203125" style="74"/>
    <col min="14080" max="14080" width="12" style="74" bestFit="1" customWidth="1"/>
    <col min="14081" max="14084" width="10.83203125" style="74"/>
    <col min="14085" max="14085" width="12" style="74" bestFit="1" customWidth="1"/>
    <col min="14086" max="14087" width="17.5" style="74" bestFit="1" customWidth="1"/>
    <col min="14088" max="14088" width="16.6640625" style="74" bestFit="1" customWidth="1"/>
    <col min="14089" max="14091" width="10.83203125" style="74"/>
    <col min="14092" max="14092" width="12" style="74" bestFit="1" customWidth="1"/>
    <col min="14093" max="14095" width="10.83203125" style="74"/>
    <col min="14096" max="14096" width="12" style="74" bestFit="1" customWidth="1"/>
    <col min="14097" max="14100" width="10.83203125" style="74"/>
    <col min="14101" max="14101" width="12" style="74" bestFit="1" customWidth="1"/>
    <col min="14102" max="14103" width="17.5" style="74" bestFit="1" customWidth="1"/>
    <col min="14104" max="14104" width="16.6640625" style="74" bestFit="1" customWidth="1"/>
    <col min="14105" max="14107" width="10.83203125" style="74"/>
    <col min="14108" max="14108" width="12" style="74" bestFit="1" customWidth="1"/>
    <col min="14109" max="14111" width="10.83203125" style="74"/>
    <col min="14112" max="14112" width="12" style="74" bestFit="1" customWidth="1"/>
    <col min="14113" max="14116" width="10.83203125" style="74"/>
    <col min="14117" max="14117" width="12" style="74" bestFit="1" customWidth="1"/>
    <col min="14118" max="14119" width="17.5" style="74" bestFit="1" customWidth="1"/>
    <col min="14120" max="14120" width="16.6640625" style="74" bestFit="1" customWidth="1"/>
    <col min="14121" max="14123" width="10.83203125" style="74"/>
    <col min="14124" max="14124" width="12" style="74" bestFit="1" customWidth="1"/>
    <col min="14125" max="14127" width="10.83203125" style="74"/>
    <col min="14128" max="14128" width="12" style="74" bestFit="1" customWidth="1"/>
    <col min="14129" max="14132" width="10.83203125" style="74"/>
    <col min="14133" max="14133" width="12" style="74" bestFit="1" customWidth="1"/>
    <col min="14134" max="14135" width="17.5" style="74" bestFit="1" customWidth="1"/>
    <col min="14136" max="14136" width="16.6640625" style="74" bestFit="1" customWidth="1"/>
    <col min="14137" max="14139" width="10.83203125" style="74"/>
    <col min="14140" max="14140" width="12" style="74" bestFit="1" customWidth="1"/>
    <col min="14141" max="14143" width="10.83203125" style="74"/>
    <col min="14144" max="14144" width="12" style="74" bestFit="1" customWidth="1"/>
    <col min="14145" max="14148" width="10.83203125" style="74"/>
    <col min="14149" max="14149" width="12" style="74" bestFit="1" customWidth="1"/>
    <col min="14150" max="14151" width="17.5" style="74" bestFit="1" customWidth="1"/>
    <col min="14152" max="14152" width="16.6640625" style="74" bestFit="1" customWidth="1"/>
    <col min="14153" max="14155" width="10.83203125" style="74"/>
    <col min="14156" max="14156" width="12" style="74" bestFit="1" customWidth="1"/>
    <col min="14157" max="14159" width="10.83203125" style="74"/>
    <col min="14160" max="14160" width="12" style="74" bestFit="1" customWidth="1"/>
    <col min="14161" max="14164" width="10.83203125" style="74"/>
    <col min="14165" max="14165" width="12" style="74" bestFit="1" customWidth="1"/>
    <col min="14166" max="14167" width="17.5" style="74" bestFit="1" customWidth="1"/>
    <col min="14168" max="14168" width="16.6640625" style="74" bestFit="1" customWidth="1"/>
    <col min="14169" max="14171" width="10.83203125" style="74"/>
    <col min="14172" max="14172" width="12" style="74" bestFit="1" customWidth="1"/>
    <col min="14173" max="14175" width="10.83203125" style="74"/>
    <col min="14176" max="14176" width="12" style="74" bestFit="1" customWidth="1"/>
    <col min="14177" max="14180" width="10.83203125" style="74"/>
    <col min="14181" max="14181" width="12" style="74" bestFit="1" customWidth="1"/>
    <col min="14182" max="14183" width="17.5" style="74" bestFit="1" customWidth="1"/>
    <col min="14184" max="14184" width="16.6640625" style="74" bestFit="1" customWidth="1"/>
    <col min="14185" max="14187" width="10.83203125" style="74"/>
    <col min="14188" max="14188" width="12" style="74" bestFit="1" customWidth="1"/>
    <col min="14189" max="14191" width="10.83203125" style="74"/>
    <col min="14192" max="14192" width="12" style="74" bestFit="1" customWidth="1"/>
    <col min="14193" max="14196" width="10.83203125" style="74"/>
    <col min="14197" max="14197" width="12" style="74" bestFit="1" customWidth="1"/>
    <col min="14198" max="14199" width="17.5" style="74" bestFit="1" customWidth="1"/>
    <col min="14200" max="14200" width="16.6640625" style="74" bestFit="1" customWidth="1"/>
    <col min="14201" max="14203" width="10.83203125" style="74"/>
    <col min="14204" max="14204" width="12" style="74" bestFit="1" customWidth="1"/>
    <col min="14205" max="14207" width="10.83203125" style="74"/>
    <col min="14208" max="14208" width="12" style="74" bestFit="1" customWidth="1"/>
    <col min="14209" max="14212" width="10.83203125" style="74"/>
    <col min="14213" max="14213" width="12" style="74" bestFit="1" customWidth="1"/>
    <col min="14214" max="14215" width="17.5" style="74" bestFit="1" customWidth="1"/>
    <col min="14216" max="14216" width="16.6640625" style="74" bestFit="1" customWidth="1"/>
    <col min="14217" max="14219" width="10.83203125" style="74"/>
    <col min="14220" max="14220" width="12" style="74" bestFit="1" customWidth="1"/>
    <col min="14221" max="14223" width="10.83203125" style="74"/>
    <col min="14224" max="14224" width="12" style="74" bestFit="1" customWidth="1"/>
    <col min="14225" max="14228" width="10.83203125" style="74"/>
    <col min="14229" max="14229" width="12" style="74" bestFit="1" customWidth="1"/>
    <col min="14230" max="14231" width="17.5" style="74" bestFit="1" customWidth="1"/>
    <col min="14232" max="14232" width="16.6640625" style="74" bestFit="1" customWidth="1"/>
    <col min="14233" max="14235" width="10.83203125" style="74"/>
    <col min="14236" max="14236" width="12" style="74" bestFit="1" customWidth="1"/>
    <col min="14237" max="14239" width="10.83203125" style="74"/>
    <col min="14240" max="14240" width="12" style="74" bestFit="1" customWidth="1"/>
    <col min="14241" max="14244" width="10.83203125" style="74"/>
    <col min="14245" max="14245" width="12" style="74" bestFit="1" customWidth="1"/>
    <col min="14246" max="14247" width="17.5" style="74" bestFit="1" customWidth="1"/>
    <col min="14248" max="14248" width="16.6640625" style="74" bestFit="1" customWidth="1"/>
    <col min="14249" max="14251" width="10.83203125" style="74"/>
    <col min="14252" max="14252" width="12" style="74" bestFit="1" customWidth="1"/>
    <col min="14253" max="14255" width="10.83203125" style="74"/>
    <col min="14256" max="14256" width="12" style="74" bestFit="1" customWidth="1"/>
    <col min="14257" max="14260" width="10.83203125" style="74"/>
    <col min="14261" max="14261" width="12" style="74" bestFit="1" customWidth="1"/>
    <col min="14262" max="14263" width="17.5" style="74" bestFit="1" customWidth="1"/>
    <col min="14264" max="14264" width="16.6640625" style="74" bestFit="1" customWidth="1"/>
    <col min="14265" max="14267" width="10.83203125" style="74"/>
    <col min="14268" max="14268" width="12" style="74" bestFit="1" customWidth="1"/>
    <col min="14269" max="14271" width="10.83203125" style="74"/>
    <col min="14272" max="14272" width="12" style="74" bestFit="1" customWidth="1"/>
    <col min="14273" max="14276" width="10.83203125" style="74"/>
    <col min="14277" max="14277" width="12" style="74" bestFit="1" customWidth="1"/>
    <col min="14278" max="14279" width="17.5" style="74" bestFit="1" customWidth="1"/>
    <col min="14280" max="14280" width="16.6640625" style="74" bestFit="1" customWidth="1"/>
    <col min="14281" max="14283" width="10.83203125" style="74"/>
    <col min="14284" max="14284" width="12" style="74" bestFit="1" customWidth="1"/>
    <col min="14285" max="14287" width="10.83203125" style="74"/>
    <col min="14288" max="14288" width="12" style="74" bestFit="1" customWidth="1"/>
    <col min="14289" max="14292" width="10.83203125" style="74"/>
    <col min="14293" max="14293" width="12" style="74" bestFit="1" customWidth="1"/>
    <col min="14294" max="14295" width="17.5" style="74" bestFit="1" customWidth="1"/>
    <col min="14296" max="14296" width="16.6640625" style="74" bestFit="1" customWidth="1"/>
    <col min="14297" max="14299" width="10.83203125" style="74"/>
    <col min="14300" max="14300" width="12" style="74" bestFit="1" customWidth="1"/>
    <col min="14301" max="14303" width="10.83203125" style="74"/>
    <col min="14304" max="14304" width="12" style="74" bestFit="1" customWidth="1"/>
    <col min="14305" max="14308" width="10.83203125" style="74"/>
    <col min="14309" max="14309" width="12" style="74" bestFit="1" customWidth="1"/>
    <col min="14310" max="14311" width="17.5" style="74" bestFit="1" customWidth="1"/>
    <col min="14312" max="14312" width="16.6640625" style="74" bestFit="1" customWidth="1"/>
    <col min="14313" max="14315" width="10.83203125" style="74"/>
    <col min="14316" max="14316" width="12" style="74" bestFit="1" customWidth="1"/>
    <col min="14317" max="14319" width="10.83203125" style="74"/>
    <col min="14320" max="14320" width="12" style="74" bestFit="1" customWidth="1"/>
    <col min="14321" max="14324" width="10.83203125" style="74"/>
    <col min="14325" max="14325" width="12" style="74" bestFit="1" customWidth="1"/>
    <col min="14326" max="14327" width="17.5" style="74" bestFit="1" customWidth="1"/>
    <col min="14328" max="14328" width="16.6640625" style="74" bestFit="1" customWidth="1"/>
    <col min="14329" max="14331" width="10.83203125" style="74"/>
    <col min="14332" max="14332" width="12" style="74" bestFit="1" customWidth="1"/>
    <col min="14333" max="14335" width="10.83203125" style="74"/>
    <col min="14336" max="14336" width="12" style="74" bestFit="1" customWidth="1"/>
    <col min="14337" max="14340" width="10.83203125" style="74"/>
    <col min="14341" max="14341" width="12" style="74" bestFit="1" customWidth="1"/>
    <col min="14342" max="14343" width="17.5" style="74" bestFit="1" customWidth="1"/>
    <col min="14344" max="14344" width="16.6640625" style="74" bestFit="1" customWidth="1"/>
    <col min="14345" max="14347" width="10.83203125" style="74"/>
    <col min="14348" max="14348" width="12" style="74" bestFit="1" customWidth="1"/>
    <col min="14349" max="14351" width="10.83203125" style="74"/>
    <col min="14352" max="14352" width="12" style="74" bestFit="1" customWidth="1"/>
    <col min="14353" max="14356" width="10.83203125" style="74"/>
    <col min="14357" max="14357" width="12" style="74" bestFit="1" customWidth="1"/>
    <col min="14358" max="14359" width="17.5" style="74" bestFit="1" customWidth="1"/>
    <col min="14360" max="14360" width="16.6640625" style="74" bestFit="1" customWidth="1"/>
    <col min="14361" max="14363" width="10.83203125" style="74"/>
    <col min="14364" max="14364" width="12" style="74" bestFit="1" customWidth="1"/>
    <col min="14365" max="14367" width="10.83203125" style="74"/>
    <col min="14368" max="14368" width="12" style="74" bestFit="1" customWidth="1"/>
    <col min="14369" max="14372" width="10.83203125" style="74"/>
    <col min="14373" max="14373" width="12" style="74" bestFit="1" customWidth="1"/>
    <col min="14374" max="14375" width="17.5" style="74" bestFit="1" customWidth="1"/>
    <col min="14376" max="14376" width="16.6640625" style="74" bestFit="1" customWidth="1"/>
    <col min="14377" max="14379" width="10.83203125" style="74"/>
    <col min="14380" max="14380" width="12" style="74" bestFit="1" customWidth="1"/>
    <col min="14381" max="14383" width="10.83203125" style="74"/>
    <col min="14384" max="14384" width="12" style="74" bestFit="1" customWidth="1"/>
    <col min="14385" max="14388" width="10.83203125" style="74"/>
    <col min="14389" max="14389" width="12" style="74" bestFit="1" customWidth="1"/>
    <col min="14390" max="14391" width="17.5" style="74" bestFit="1" customWidth="1"/>
    <col min="14392" max="14392" width="16.6640625" style="74" bestFit="1" customWidth="1"/>
    <col min="14393" max="14395" width="10.83203125" style="74"/>
    <col min="14396" max="14396" width="12" style="74" bestFit="1" customWidth="1"/>
    <col min="14397" max="14399" width="10.83203125" style="74"/>
    <col min="14400" max="14400" width="12" style="74" bestFit="1" customWidth="1"/>
    <col min="14401" max="14404" width="10.83203125" style="74"/>
    <col min="14405" max="14405" width="12" style="74" bestFit="1" customWidth="1"/>
    <col min="14406" max="14407" width="17.5" style="74" bestFit="1" customWidth="1"/>
    <col min="14408" max="14408" width="16.6640625" style="74" bestFit="1" customWidth="1"/>
    <col min="14409" max="14411" width="10.83203125" style="74"/>
    <col min="14412" max="14412" width="12" style="74" bestFit="1" customWidth="1"/>
    <col min="14413" max="14415" width="10.83203125" style="74"/>
    <col min="14416" max="14416" width="12" style="74" bestFit="1" customWidth="1"/>
    <col min="14417" max="14420" width="10.83203125" style="74"/>
    <col min="14421" max="14421" width="12" style="74" bestFit="1" customWidth="1"/>
    <col min="14422" max="14423" width="17.5" style="74" bestFit="1" customWidth="1"/>
    <col min="14424" max="14424" width="16.6640625" style="74" bestFit="1" customWidth="1"/>
    <col min="14425" max="14427" width="10.83203125" style="74"/>
    <col min="14428" max="14428" width="12" style="74" bestFit="1" customWidth="1"/>
    <col min="14429" max="14431" width="10.83203125" style="74"/>
    <col min="14432" max="14432" width="12" style="74" bestFit="1" customWidth="1"/>
    <col min="14433" max="14436" width="10.83203125" style="74"/>
    <col min="14437" max="14437" width="12" style="74" bestFit="1" customWidth="1"/>
    <col min="14438" max="14439" width="17.5" style="74" bestFit="1" customWidth="1"/>
    <col min="14440" max="14440" width="16.6640625" style="74" bestFit="1" customWidth="1"/>
    <col min="14441" max="14443" width="10.83203125" style="74"/>
    <col min="14444" max="14444" width="12" style="74" bestFit="1" customWidth="1"/>
    <col min="14445" max="14447" width="10.83203125" style="74"/>
    <col min="14448" max="14448" width="12" style="74" bestFit="1" customWidth="1"/>
    <col min="14449" max="14452" width="10.83203125" style="74"/>
    <col min="14453" max="14453" width="12" style="74" bestFit="1" customWidth="1"/>
    <col min="14454" max="14455" width="17.5" style="74" bestFit="1" customWidth="1"/>
    <col min="14456" max="14456" width="16.6640625" style="74" bestFit="1" customWidth="1"/>
    <col min="14457" max="14459" width="10.83203125" style="74"/>
    <col min="14460" max="14460" width="12" style="74" bestFit="1" customWidth="1"/>
    <col min="14461" max="14463" width="10.83203125" style="74"/>
    <col min="14464" max="14464" width="12" style="74" bestFit="1" customWidth="1"/>
    <col min="14465" max="14468" width="10.83203125" style="74"/>
    <col min="14469" max="14469" width="12" style="74" bestFit="1" customWidth="1"/>
    <col min="14470" max="14471" width="17.5" style="74" bestFit="1" customWidth="1"/>
    <col min="14472" max="14472" width="16.6640625" style="74" bestFit="1" customWidth="1"/>
    <col min="14473" max="14475" width="10.83203125" style="74"/>
    <col min="14476" max="14476" width="12" style="74" bestFit="1" customWidth="1"/>
    <col min="14477" max="14479" width="10.83203125" style="74"/>
    <col min="14480" max="14480" width="12" style="74" bestFit="1" customWidth="1"/>
    <col min="14481" max="14484" width="10.83203125" style="74"/>
    <col min="14485" max="14485" width="12" style="74" bestFit="1" customWidth="1"/>
    <col min="14486" max="14487" width="17.5" style="74" bestFit="1" customWidth="1"/>
    <col min="14488" max="14488" width="16.6640625" style="74" bestFit="1" customWidth="1"/>
    <col min="14489" max="14491" width="10.83203125" style="74"/>
    <col min="14492" max="14492" width="12" style="74" bestFit="1" customWidth="1"/>
    <col min="14493" max="14495" width="10.83203125" style="74"/>
    <col min="14496" max="14496" width="12" style="74" bestFit="1" customWidth="1"/>
    <col min="14497" max="14500" width="10.83203125" style="74"/>
    <col min="14501" max="14501" width="12" style="74" bestFit="1" customWidth="1"/>
    <col min="14502" max="14503" width="17.5" style="74" bestFit="1" customWidth="1"/>
    <col min="14504" max="14504" width="16.6640625" style="74" bestFit="1" customWidth="1"/>
    <col min="14505" max="14507" width="10.83203125" style="74"/>
    <col min="14508" max="14508" width="12" style="74" bestFit="1" customWidth="1"/>
    <col min="14509" max="14511" width="10.83203125" style="74"/>
    <col min="14512" max="14512" width="12" style="74" bestFit="1" customWidth="1"/>
    <col min="14513" max="14516" width="10.83203125" style="74"/>
    <col min="14517" max="14517" width="12" style="74" bestFit="1" customWidth="1"/>
    <col min="14518" max="14519" width="17.5" style="74" bestFit="1" customWidth="1"/>
    <col min="14520" max="14520" width="16.6640625" style="74" bestFit="1" customWidth="1"/>
    <col min="14521" max="14523" width="10.83203125" style="74"/>
    <col min="14524" max="14524" width="12" style="74" bestFit="1" customWidth="1"/>
    <col min="14525" max="14527" width="10.83203125" style="74"/>
    <col min="14528" max="14528" width="12" style="74" bestFit="1" customWidth="1"/>
    <col min="14529" max="14532" width="10.83203125" style="74"/>
    <col min="14533" max="14533" width="12" style="74" bestFit="1" customWidth="1"/>
    <col min="14534" max="14535" width="17.5" style="74" bestFit="1" customWidth="1"/>
    <col min="14536" max="14536" width="16.6640625" style="74" bestFit="1" customWidth="1"/>
    <col min="14537" max="14539" width="10.83203125" style="74"/>
    <col min="14540" max="14540" width="12" style="74" bestFit="1" customWidth="1"/>
    <col min="14541" max="14543" width="10.83203125" style="74"/>
    <col min="14544" max="14544" width="12" style="74" bestFit="1" customWidth="1"/>
    <col min="14545" max="14548" width="10.83203125" style="74"/>
    <col min="14549" max="14549" width="12" style="74" bestFit="1" customWidth="1"/>
    <col min="14550" max="14551" width="17.5" style="74" bestFit="1" customWidth="1"/>
    <col min="14552" max="14552" width="16.6640625" style="74" bestFit="1" customWidth="1"/>
    <col min="14553" max="14555" width="10.83203125" style="74"/>
    <col min="14556" max="14556" width="12" style="74" bestFit="1" customWidth="1"/>
    <col min="14557" max="14559" width="10.83203125" style="74"/>
    <col min="14560" max="14560" width="12" style="74" bestFit="1" customWidth="1"/>
    <col min="14561" max="14564" width="10.83203125" style="74"/>
    <col min="14565" max="14565" width="12" style="74" bestFit="1" customWidth="1"/>
    <col min="14566" max="14567" width="17.5" style="74" bestFit="1" customWidth="1"/>
    <col min="14568" max="14568" width="16.6640625" style="74" bestFit="1" customWidth="1"/>
    <col min="14569" max="14571" width="10.83203125" style="74"/>
    <col min="14572" max="14572" width="12" style="74" bestFit="1" customWidth="1"/>
    <col min="14573" max="14575" width="10.83203125" style="74"/>
    <col min="14576" max="14576" width="12" style="74" bestFit="1" customWidth="1"/>
    <col min="14577" max="14580" width="10.83203125" style="74"/>
    <col min="14581" max="14581" width="12" style="74" bestFit="1" customWidth="1"/>
    <col min="14582" max="14583" width="17.5" style="74" bestFit="1" customWidth="1"/>
    <col min="14584" max="14584" width="16.6640625" style="74" bestFit="1" customWidth="1"/>
    <col min="14585" max="14587" width="10.83203125" style="74"/>
    <col min="14588" max="14588" width="12" style="74" bestFit="1" customWidth="1"/>
    <col min="14589" max="14591" width="10.83203125" style="74"/>
    <col min="14592" max="14592" width="12" style="74" bestFit="1" customWidth="1"/>
    <col min="14593" max="14596" width="10.83203125" style="74"/>
    <col min="14597" max="14597" width="12" style="74" bestFit="1" customWidth="1"/>
    <col min="14598" max="14599" width="17.5" style="74" bestFit="1" customWidth="1"/>
    <col min="14600" max="14600" width="16.6640625" style="74" bestFit="1" customWidth="1"/>
    <col min="14601" max="14603" width="10.83203125" style="74"/>
    <col min="14604" max="14604" width="12" style="74" bestFit="1" customWidth="1"/>
    <col min="14605" max="14607" width="10.83203125" style="74"/>
    <col min="14608" max="14608" width="12" style="74" bestFit="1" customWidth="1"/>
    <col min="14609" max="14612" width="10.83203125" style="74"/>
    <col min="14613" max="14613" width="12" style="74" bestFit="1" customWidth="1"/>
    <col min="14614" max="14615" width="17.5" style="74" bestFit="1" customWidth="1"/>
    <col min="14616" max="14616" width="16.6640625" style="74" bestFit="1" customWidth="1"/>
    <col min="14617" max="14619" width="10.83203125" style="74"/>
    <col min="14620" max="14620" width="12" style="74" bestFit="1" customWidth="1"/>
    <col min="14621" max="14623" width="10.83203125" style="74"/>
    <col min="14624" max="14624" width="12" style="74" bestFit="1" customWidth="1"/>
    <col min="14625" max="14628" width="10.83203125" style="74"/>
    <col min="14629" max="14629" width="12" style="74" bestFit="1" customWidth="1"/>
    <col min="14630" max="14631" width="17.5" style="74" bestFit="1" customWidth="1"/>
    <col min="14632" max="14632" width="16.6640625" style="74" bestFit="1" customWidth="1"/>
    <col min="14633" max="14635" width="10.83203125" style="74"/>
    <col min="14636" max="14636" width="12" style="74" bestFit="1" customWidth="1"/>
    <col min="14637" max="14639" width="10.83203125" style="74"/>
    <col min="14640" max="14640" width="12" style="74" bestFit="1" customWidth="1"/>
    <col min="14641" max="14644" width="10.83203125" style="74"/>
    <col min="14645" max="14645" width="12" style="74" bestFit="1" customWidth="1"/>
    <col min="14646" max="14647" width="17.5" style="74" bestFit="1" customWidth="1"/>
    <col min="14648" max="14648" width="16.6640625" style="74" bestFit="1" customWidth="1"/>
    <col min="14649" max="14651" width="10.83203125" style="74"/>
    <col min="14652" max="14652" width="12" style="74" bestFit="1" customWidth="1"/>
    <col min="14653" max="14655" width="10.83203125" style="74"/>
    <col min="14656" max="14656" width="12" style="74" bestFit="1" customWidth="1"/>
    <col min="14657" max="14660" width="10.83203125" style="74"/>
    <col min="14661" max="14661" width="12" style="74" bestFit="1" customWidth="1"/>
    <col min="14662" max="14663" width="17.5" style="74" bestFit="1" customWidth="1"/>
    <col min="14664" max="14664" width="16.6640625" style="74" bestFit="1" customWidth="1"/>
    <col min="14665" max="14667" width="10.83203125" style="74"/>
    <col min="14668" max="14668" width="12" style="74" bestFit="1" customWidth="1"/>
    <col min="14669" max="14671" width="10.83203125" style="74"/>
    <col min="14672" max="14672" width="12" style="74" bestFit="1" customWidth="1"/>
    <col min="14673" max="14676" width="10.83203125" style="74"/>
    <col min="14677" max="14677" width="12" style="74" bestFit="1" customWidth="1"/>
    <col min="14678" max="14679" width="17.5" style="74" bestFit="1" customWidth="1"/>
    <col min="14680" max="14680" width="16.6640625" style="74" bestFit="1" customWidth="1"/>
    <col min="14681" max="14683" width="10.83203125" style="74"/>
    <col min="14684" max="14684" width="12" style="74" bestFit="1" customWidth="1"/>
    <col min="14685" max="14687" width="10.83203125" style="74"/>
    <col min="14688" max="14688" width="12" style="74" bestFit="1" customWidth="1"/>
    <col min="14689" max="14692" width="10.83203125" style="74"/>
    <col min="14693" max="14693" width="12" style="74" bestFit="1" customWidth="1"/>
    <col min="14694" max="14695" width="17.5" style="74" bestFit="1" customWidth="1"/>
    <col min="14696" max="14696" width="16.6640625" style="74" bestFit="1" customWidth="1"/>
    <col min="14697" max="14699" width="10.83203125" style="74"/>
    <col min="14700" max="14700" width="12" style="74" bestFit="1" customWidth="1"/>
    <col min="14701" max="14703" width="10.83203125" style="74"/>
    <col min="14704" max="14704" width="12" style="74" bestFit="1" customWidth="1"/>
    <col min="14705" max="14708" width="10.83203125" style="74"/>
    <col min="14709" max="14709" width="12" style="74" bestFit="1" customWidth="1"/>
    <col min="14710" max="14711" width="17.5" style="74" bestFit="1" customWidth="1"/>
    <col min="14712" max="14712" width="16.6640625" style="74" bestFit="1" customWidth="1"/>
    <col min="14713" max="14715" width="10.83203125" style="74"/>
    <col min="14716" max="14716" width="12" style="74" bestFit="1" customWidth="1"/>
    <col min="14717" max="14719" width="10.83203125" style="74"/>
    <col min="14720" max="14720" width="12" style="74" bestFit="1" customWidth="1"/>
    <col min="14721" max="14724" width="10.83203125" style="74"/>
    <col min="14725" max="14725" width="12" style="74" bestFit="1" customWidth="1"/>
    <col min="14726" max="14727" width="17.5" style="74" bestFit="1" customWidth="1"/>
    <col min="14728" max="14728" width="16.6640625" style="74" bestFit="1" customWidth="1"/>
    <col min="14729" max="14731" width="10.83203125" style="74"/>
    <col min="14732" max="14732" width="12" style="74" bestFit="1" customWidth="1"/>
    <col min="14733" max="14735" width="10.83203125" style="74"/>
    <col min="14736" max="14736" width="12" style="74" bestFit="1" customWidth="1"/>
    <col min="14737" max="14740" width="10.83203125" style="74"/>
    <col min="14741" max="14741" width="12" style="74" bestFit="1" customWidth="1"/>
    <col min="14742" max="14743" width="17.5" style="74" bestFit="1" customWidth="1"/>
    <col min="14744" max="14744" width="16.6640625" style="74" bestFit="1" customWidth="1"/>
    <col min="14745" max="14747" width="10.83203125" style="74"/>
    <col min="14748" max="14748" width="12" style="74" bestFit="1" customWidth="1"/>
    <col min="14749" max="14751" width="10.83203125" style="74"/>
    <col min="14752" max="14752" width="12" style="74" bestFit="1" customWidth="1"/>
    <col min="14753" max="14756" width="10.83203125" style="74"/>
    <col min="14757" max="14757" width="12" style="74" bestFit="1" customWidth="1"/>
    <col min="14758" max="14759" width="17.5" style="74" bestFit="1" customWidth="1"/>
    <col min="14760" max="14760" width="16.6640625" style="74" bestFit="1" customWidth="1"/>
    <col min="14761" max="14763" width="10.83203125" style="74"/>
    <col min="14764" max="14764" width="12" style="74" bestFit="1" customWidth="1"/>
    <col min="14765" max="14767" width="10.83203125" style="74"/>
    <col min="14768" max="14768" width="12" style="74" bestFit="1" customWidth="1"/>
    <col min="14769" max="14772" width="10.83203125" style="74"/>
    <col min="14773" max="14773" width="12" style="74" bestFit="1" customWidth="1"/>
    <col min="14774" max="14775" width="17.5" style="74" bestFit="1" customWidth="1"/>
    <col min="14776" max="14776" width="16.6640625" style="74" bestFit="1" customWidth="1"/>
    <col min="14777" max="14779" width="10.83203125" style="74"/>
    <col min="14780" max="14780" width="12" style="74" bestFit="1" customWidth="1"/>
    <col min="14781" max="14783" width="10.83203125" style="74"/>
    <col min="14784" max="14784" width="12" style="74" bestFit="1" customWidth="1"/>
    <col min="14785" max="14788" width="10.83203125" style="74"/>
    <col min="14789" max="14789" width="12" style="74" bestFit="1" customWidth="1"/>
    <col min="14790" max="14791" width="17.5" style="74" bestFit="1" customWidth="1"/>
    <col min="14792" max="14792" width="16.6640625" style="74" bestFit="1" customWidth="1"/>
    <col min="14793" max="14795" width="10.83203125" style="74"/>
    <col min="14796" max="14796" width="12" style="74" bestFit="1" customWidth="1"/>
    <col min="14797" max="14799" width="10.83203125" style="74"/>
    <col min="14800" max="14800" width="12" style="74" bestFit="1" customWidth="1"/>
    <col min="14801" max="14804" width="10.83203125" style="74"/>
    <col min="14805" max="14805" width="12" style="74" bestFit="1" customWidth="1"/>
    <col min="14806" max="14807" width="17.5" style="74" bestFit="1" customWidth="1"/>
    <col min="14808" max="14808" width="16.6640625" style="74" bestFit="1" customWidth="1"/>
    <col min="14809" max="14811" width="10.83203125" style="74"/>
    <col min="14812" max="14812" width="12" style="74" bestFit="1" customWidth="1"/>
    <col min="14813" max="14815" width="10.83203125" style="74"/>
    <col min="14816" max="14816" width="12" style="74" bestFit="1" customWidth="1"/>
    <col min="14817" max="14820" width="10.83203125" style="74"/>
    <col min="14821" max="14821" width="12" style="74" bestFit="1" customWidth="1"/>
    <col min="14822" max="14823" width="17.5" style="74" bestFit="1" customWidth="1"/>
    <col min="14824" max="14824" width="16.6640625" style="74" bestFit="1" customWidth="1"/>
    <col min="14825" max="14827" width="10.83203125" style="74"/>
    <col min="14828" max="14828" width="12" style="74" bestFit="1" customWidth="1"/>
    <col min="14829" max="14831" width="10.83203125" style="74"/>
    <col min="14832" max="14832" width="12" style="74" bestFit="1" customWidth="1"/>
    <col min="14833" max="14836" width="10.83203125" style="74"/>
    <col min="14837" max="14837" width="12" style="74" bestFit="1" customWidth="1"/>
    <col min="14838" max="14839" width="17.5" style="74" bestFit="1" customWidth="1"/>
    <col min="14840" max="14840" width="16.6640625" style="74" bestFit="1" customWidth="1"/>
    <col min="14841" max="14843" width="10.83203125" style="74"/>
    <col min="14844" max="14844" width="12" style="74" bestFit="1" customWidth="1"/>
    <col min="14845" max="14847" width="10.83203125" style="74"/>
    <col min="14848" max="14848" width="12" style="74" bestFit="1" customWidth="1"/>
    <col min="14849" max="14852" width="10.83203125" style="74"/>
    <col min="14853" max="14853" width="12" style="74" bestFit="1" customWidth="1"/>
    <col min="14854" max="14855" width="17.5" style="74" bestFit="1" customWidth="1"/>
    <col min="14856" max="14856" width="16.6640625" style="74" bestFit="1" customWidth="1"/>
    <col min="14857" max="14859" width="10.83203125" style="74"/>
    <col min="14860" max="14860" width="12" style="74" bestFit="1" customWidth="1"/>
    <col min="14861" max="14863" width="10.83203125" style="74"/>
    <col min="14864" max="14864" width="12" style="74" bestFit="1" customWidth="1"/>
    <col min="14865" max="14868" width="10.83203125" style="74"/>
    <col min="14869" max="14869" width="12" style="74" bestFit="1" customWidth="1"/>
    <col min="14870" max="14871" width="17.5" style="74" bestFit="1" customWidth="1"/>
    <col min="14872" max="14872" width="16.6640625" style="74" bestFit="1" customWidth="1"/>
    <col min="14873" max="14875" width="10.83203125" style="74"/>
    <col min="14876" max="14876" width="12" style="74" bestFit="1" customWidth="1"/>
    <col min="14877" max="14879" width="10.83203125" style="74"/>
    <col min="14880" max="14880" width="12" style="74" bestFit="1" customWidth="1"/>
    <col min="14881" max="14884" width="10.83203125" style="74"/>
    <col min="14885" max="14885" width="12" style="74" bestFit="1" customWidth="1"/>
    <col min="14886" max="14887" width="17.5" style="74" bestFit="1" customWidth="1"/>
    <col min="14888" max="14888" width="16.6640625" style="74" bestFit="1" customWidth="1"/>
    <col min="14889" max="14891" width="10.83203125" style="74"/>
    <col min="14892" max="14892" width="12" style="74" bestFit="1" customWidth="1"/>
    <col min="14893" max="14895" width="10.83203125" style="74"/>
    <col min="14896" max="14896" width="12" style="74" bestFit="1" customWidth="1"/>
    <col min="14897" max="14900" width="10.83203125" style="74"/>
    <col min="14901" max="14901" width="12" style="74" bestFit="1" customWidth="1"/>
    <col min="14902" max="14903" width="17.5" style="74" bestFit="1" customWidth="1"/>
    <col min="14904" max="14904" width="16.6640625" style="74" bestFit="1" customWidth="1"/>
    <col min="14905" max="14907" width="10.83203125" style="74"/>
    <col min="14908" max="14908" width="12" style="74" bestFit="1" customWidth="1"/>
    <col min="14909" max="14911" width="10.83203125" style="74"/>
    <col min="14912" max="14912" width="12" style="74" bestFit="1" customWidth="1"/>
    <col min="14913" max="14916" width="10.83203125" style="74"/>
    <col min="14917" max="14917" width="12" style="74" bestFit="1" customWidth="1"/>
    <col min="14918" max="14919" width="17.5" style="74" bestFit="1" customWidth="1"/>
    <col min="14920" max="14920" width="16.6640625" style="74" bestFit="1" customWidth="1"/>
    <col min="14921" max="14923" width="10.83203125" style="74"/>
    <col min="14924" max="14924" width="12" style="74" bestFit="1" customWidth="1"/>
    <col min="14925" max="14927" width="10.83203125" style="74"/>
    <col min="14928" max="14928" width="12" style="74" bestFit="1" customWidth="1"/>
    <col min="14929" max="14932" width="10.83203125" style="74"/>
    <col min="14933" max="14933" width="12" style="74" bestFit="1" customWidth="1"/>
    <col min="14934" max="14935" width="17.5" style="74" bestFit="1" customWidth="1"/>
    <col min="14936" max="14936" width="16.6640625" style="74" bestFit="1" customWidth="1"/>
    <col min="14937" max="14939" width="10.83203125" style="74"/>
    <col min="14940" max="14940" width="12" style="74" bestFit="1" customWidth="1"/>
    <col min="14941" max="14943" width="10.83203125" style="74"/>
    <col min="14944" max="14944" width="12" style="74" bestFit="1" customWidth="1"/>
    <col min="14945" max="14948" width="10.83203125" style="74"/>
    <col min="14949" max="14949" width="12" style="74" bestFit="1" customWidth="1"/>
    <col min="14950" max="14951" width="17.5" style="74" bestFit="1" customWidth="1"/>
    <col min="14952" max="14952" width="16.6640625" style="74" bestFit="1" customWidth="1"/>
    <col min="14953" max="14955" width="10.83203125" style="74"/>
    <col min="14956" max="14956" width="12" style="74" bestFit="1" customWidth="1"/>
    <col min="14957" max="14959" width="10.83203125" style="74"/>
    <col min="14960" max="14960" width="12" style="74" bestFit="1" customWidth="1"/>
    <col min="14961" max="14964" width="10.83203125" style="74"/>
    <col min="14965" max="14965" width="12" style="74" bestFit="1" customWidth="1"/>
    <col min="14966" max="14967" width="17.5" style="74" bestFit="1" customWidth="1"/>
    <col min="14968" max="14968" width="16.6640625" style="74" bestFit="1" customWidth="1"/>
    <col min="14969" max="14971" width="10.83203125" style="74"/>
    <col min="14972" max="14972" width="12" style="74" bestFit="1" customWidth="1"/>
    <col min="14973" max="14975" width="10.83203125" style="74"/>
    <col min="14976" max="14976" width="12" style="74" bestFit="1" customWidth="1"/>
    <col min="14977" max="14980" width="10.83203125" style="74"/>
    <col min="14981" max="14981" width="12" style="74" bestFit="1" customWidth="1"/>
    <col min="14982" max="14983" width="17.5" style="74" bestFit="1" customWidth="1"/>
    <col min="14984" max="14984" width="16.6640625" style="74" bestFit="1" customWidth="1"/>
    <col min="14985" max="14987" width="10.83203125" style="74"/>
    <col min="14988" max="14988" width="12" style="74" bestFit="1" customWidth="1"/>
    <col min="14989" max="14991" width="10.83203125" style="74"/>
    <col min="14992" max="14992" width="12" style="74" bestFit="1" customWidth="1"/>
    <col min="14993" max="14996" width="10.83203125" style="74"/>
    <col min="14997" max="14997" width="12" style="74" bestFit="1" customWidth="1"/>
    <col min="14998" max="14999" width="17.5" style="74" bestFit="1" customWidth="1"/>
    <col min="15000" max="15000" width="16.6640625" style="74" bestFit="1" customWidth="1"/>
    <col min="15001" max="15003" width="10.83203125" style="74"/>
    <col min="15004" max="15004" width="12" style="74" bestFit="1" customWidth="1"/>
    <col min="15005" max="15007" width="10.83203125" style="74"/>
    <col min="15008" max="15008" width="12" style="74" bestFit="1" customWidth="1"/>
    <col min="15009" max="15012" width="10.83203125" style="74"/>
    <col min="15013" max="15013" width="12" style="74" bestFit="1" customWidth="1"/>
    <col min="15014" max="15015" width="17.5" style="74" bestFit="1" customWidth="1"/>
    <col min="15016" max="15016" width="16.6640625" style="74" bestFit="1" customWidth="1"/>
    <col min="15017" max="15019" width="10.83203125" style="74"/>
    <col min="15020" max="15020" width="12" style="74" bestFit="1" customWidth="1"/>
    <col min="15021" max="15023" width="10.83203125" style="74"/>
    <col min="15024" max="15024" width="12" style="74" bestFit="1" customWidth="1"/>
    <col min="15025" max="15028" width="10.83203125" style="74"/>
    <col min="15029" max="15029" width="12" style="74" bestFit="1" customWidth="1"/>
    <col min="15030" max="15031" width="17.5" style="74" bestFit="1" customWidth="1"/>
    <col min="15032" max="15032" width="16.6640625" style="74" bestFit="1" customWidth="1"/>
    <col min="15033" max="15035" width="10.83203125" style="74"/>
    <col min="15036" max="15036" width="12" style="74" bestFit="1" customWidth="1"/>
    <col min="15037" max="15039" width="10.83203125" style="74"/>
    <col min="15040" max="15040" width="12" style="74" bestFit="1" customWidth="1"/>
    <col min="15041" max="15044" width="10.83203125" style="74"/>
    <col min="15045" max="15045" width="12" style="74" bestFit="1" customWidth="1"/>
    <col min="15046" max="15047" width="17.5" style="74" bestFit="1" customWidth="1"/>
    <col min="15048" max="15048" width="16.6640625" style="74" bestFit="1" customWidth="1"/>
    <col min="15049" max="15051" width="10.83203125" style="74"/>
    <col min="15052" max="15052" width="12" style="74" bestFit="1" customWidth="1"/>
    <col min="15053" max="15055" width="10.83203125" style="74"/>
    <col min="15056" max="15056" width="12" style="74" bestFit="1" customWidth="1"/>
    <col min="15057" max="15060" width="10.83203125" style="74"/>
    <col min="15061" max="15061" width="12" style="74" bestFit="1" customWidth="1"/>
    <col min="15062" max="15063" width="17.5" style="74" bestFit="1" customWidth="1"/>
    <col min="15064" max="15064" width="16.6640625" style="74" bestFit="1" customWidth="1"/>
    <col min="15065" max="15067" width="10.83203125" style="74"/>
    <col min="15068" max="15068" width="12" style="74" bestFit="1" customWidth="1"/>
    <col min="15069" max="15071" width="10.83203125" style="74"/>
    <col min="15072" max="15072" width="12" style="74" bestFit="1" customWidth="1"/>
    <col min="15073" max="15076" width="10.83203125" style="74"/>
    <col min="15077" max="15077" width="12" style="74" bestFit="1" customWidth="1"/>
    <col min="15078" max="15079" width="17.5" style="74" bestFit="1" customWidth="1"/>
    <col min="15080" max="15080" width="16.6640625" style="74" bestFit="1" customWidth="1"/>
    <col min="15081" max="15083" width="10.83203125" style="74"/>
    <col min="15084" max="15084" width="12" style="74" bestFit="1" customWidth="1"/>
    <col min="15085" max="15087" width="10.83203125" style="74"/>
    <col min="15088" max="15088" width="12" style="74" bestFit="1" customWidth="1"/>
    <col min="15089" max="15092" width="10.83203125" style="74"/>
    <col min="15093" max="15093" width="12" style="74" bestFit="1" customWidth="1"/>
    <col min="15094" max="15095" width="17.5" style="74" bestFit="1" customWidth="1"/>
    <col min="15096" max="15096" width="16.6640625" style="74" bestFit="1" customWidth="1"/>
    <col min="15097" max="15099" width="10.83203125" style="74"/>
    <col min="15100" max="15100" width="12" style="74" bestFit="1" customWidth="1"/>
    <col min="15101" max="15103" width="10.83203125" style="74"/>
    <col min="15104" max="15104" width="12" style="74" bestFit="1" customWidth="1"/>
    <col min="15105" max="15108" width="10.83203125" style="74"/>
    <col min="15109" max="15109" width="12" style="74" bestFit="1" customWidth="1"/>
    <col min="15110" max="15111" width="17.5" style="74" bestFit="1" customWidth="1"/>
    <col min="15112" max="15112" width="16.6640625" style="74" bestFit="1" customWidth="1"/>
    <col min="15113" max="15115" width="10.83203125" style="74"/>
    <col min="15116" max="15116" width="12" style="74" bestFit="1" customWidth="1"/>
    <col min="15117" max="15119" width="10.83203125" style="74"/>
    <col min="15120" max="15120" width="12" style="74" bestFit="1" customWidth="1"/>
    <col min="15121" max="15124" width="10.83203125" style="74"/>
    <col min="15125" max="15125" width="12" style="74" bestFit="1" customWidth="1"/>
    <col min="15126" max="15127" width="17.5" style="74" bestFit="1" customWidth="1"/>
    <col min="15128" max="15128" width="16.6640625" style="74" bestFit="1" customWidth="1"/>
    <col min="15129" max="15131" width="10.83203125" style="74"/>
    <col min="15132" max="15132" width="12" style="74" bestFit="1" customWidth="1"/>
    <col min="15133" max="15135" width="10.83203125" style="74"/>
    <col min="15136" max="15136" width="12" style="74" bestFit="1" customWidth="1"/>
    <col min="15137" max="15140" width="10.83203125" style="74"/>
    <col min="15141" max="15141" width="12" style="74" bestFit="1" customWidth="1"/>
    <col min="15142" max="15143" width="17.5" style="74" bestFit="1" customWidth="1"/>
    <col min="15144" max="15144" width="16.6640625" style="74" bestFit="1" customWidth="1"/>
    <col min="15145" max="15147" width="10.83203125" style="74"/>
    <col min="15148" max="15148" width="12" style="74" bestFit="1" customWidth="1"/>
    <col min="15149" max="15151" width="10.83203125" style="74"/>
    <col min="15152" max="15152" width="12" style="74" bestFit="1" customWidth="1"/>
    <col min="15153" max="15156" width="10.83203125" style="74"/>
    <col min="15157" max="15157" width="12" style="74" bestFit="1" customWidth="1"/>
    <col min="15158" max="15159" width="17.5" style="74" bestFit="1" customWidth="1"/>
    <col min="15160" max="15160" width="16.6640625" style="74" bestFit="1" customWidth="1"/>
    <col min="15161" max="15163" width="10.83203125" style="74"/>
    <col min="15164" max="15164" width="12" style="74" bestFit="1" customWidth="1"/>
    <col min="15165" max="15167" width="10.83203125" style="74"/>
    <col min="15168" max="15168" width="12" style="74" bestFit="1" customWidth="1"/>
    <col min="15169" max="15172" width="10.83203125" style="74"/>
    <col min="15173" max="15173" width="12" style="74" bestFit="1" customWidth="1"/>
    <col min="15174" max="15175" width="17.5" style="74" bestFit="1" customWidth="1"/>
    <col min="15176" max="15176" width="16.6640625" style="74" bestFit="1" customWidth="1"/>
    <col min="15177" max="15179" width="10.83203125" style="74"/>
    <col min="15180" max="15180" width="12" style="74" bestFit="1" customWidth="1"/>
    <col min="15181" max="15183" width="10.83203125" style="74"/>
    <col min="15184" max="15184" width="12" style="74" bestFit="1" customWidth="1"/>
    <col min="15185" max="15188" width="10.83203125" style="74"/>
    <col min="15189" max="15189" width="12" style="74" bestFit="1" customWidth="1"/>
    <col min="15190" max="15191" width="17.5" style="74" bestFit="1" customWidth="1"/>
    <col min="15192" max="15192" width="16.6640625" style="74" bestFit="1" customWidth="1"/>
    <col min="15193" max="15195" width="10.83203125" style="74"/>
    <col min="15196" max="15196" width="12" style="74" bestFit="1" customWidth="1"/>
    <col min="15197" max="15199" width="10.83203125" style="74"/>
    <col min="15200" max="15200" width="12" style="74" bestFit="1" customWidth="1"/>
    <col min="15201" max="15204" width="10.83203125" style="74"/>
    <col min="15205" max="15205" width="12" style="74" bestFit="1" customWidth="1"/>
    <col min="15206" max="15207" width="17.5" style="74" bestFit="1" customWidth="1"/>
    <col min="15208" max="15208" width="16.6640625" style="74" bestFit="1" customWidth="1"/>
    <col min="15209" max="15211" width="10.83203125" style="74"/>
    <col min="15212" max="15212" width="12" style="74" bestFit="1" customWidth="1"/>
    <col min="15213" max="15215" width="10.83203125" style="74"/>
    <col min="15216" max="15216" width="12" style="74" bestFit="1" customWidth="1"/>
    <col min="15217" max="15220" width="10.83203125" style="74"/>
    <col min="15221" max="15221" width="12" style="74" bestFit="1" customWidth="1"/>
    <col min="15222" max="15223" width="17.5" style="74" bestFit="1" customWidth="1"/>
    <col min="15224" max="15224" width="16.6640625" style="74" bestFit="1" customWidth="1"/>
    <col min="15225" max="15227" width="10.83203125" style="74"/>
    <col min="15228" max="15228" width="12" style="74" bestFit="1" customWidth="1"/>
    <col min="15229" max="15231" width="10.83203125" style="74"/>
    <col min="15232" max="15232" width="12" style="74" bestFit="1" customWidth="1"/>
    <col min="15233" max="15236" width="10.83203125" style="74"/>
    <col min="15237" max="15237" width="12" style="74" bestFit="1" customWidth="1"/>
    <col min="15238" max="15239" width="17.5" style="74" bestFit="1" customWidth="1"/>
    <col min="15240" max="15240" width="16.6640625" style="74" bestFit="1" customWidth="1"/>
    <col min="15241" max="15243" width="10.83203125" style="74"/>
    <col min="15244" max="15244" width="12" style="74" bestFit="1" customWidth="1"/>
    <col min="15245" max="15247" width="10.83203125" style="74"/>
    <col min="15248" max="15248" width="12" style="74" bestFit="1" customWidth="1"/>
    <col min="15249" max="15252" width="10.83203125" style="74"/>
    <col min="15253" max="15253" width="12" style="74" bestFit="1" customWidth="1"/>
    <col min="15254" max="15255" width="17.5" style="74" bestFit="1" customWidth="1"/>
    <col min="15256" max="15256" width="16.6640625" style="74" bestFit="1" customWidth="1"/>
    <col min="15257" max="15259" width="10.83203125" style="74"/>
    <col min="15260" max="15260" width="12" style="74" bestFit="1" customWidth="1"/>
    <col min="15261" max="15263" width="10.83203125" style="74"/>
    <col min="15264" max="15264" width="12" style="74" bestFit="1" customWidth="1"/>
    <col min="15265" max="15268" width="10.83203125" style="74"/>
    <col min="15269" max="15269" width="12" style="74" bestFit="1" customWidth="1"/>
    <col min="15270" max="15271" width="17.5" style="74" bestFit="1" customWidth="1"/>
    <col min="15272" max="15272" width="16.6640625" style="74" bestFit="1" customWidth="1"/>
    <col min="15273" max="15275" width="10.83203125" style="74"/>
    <col min="15276" max="15276" width="12" style="74" bestFit="1" customWidth="1"/>
    <col min="15277" max="15279" width="10.83203125" style="74"/>
    <col min="15280" max="15280" width="12" style="74" bestFit="1" customWidth="1"/>
    <col min="15281" max="15284" width="10.83203125" style="74"/>
    <col min="15285" max="15285" width="12" style="74" bestFit="1" customWidth="1"/>
    <col min="15286" max="15287" width="17.5" style="74" bestFit="1" customWidth="1"/>
    <col min="15288" max="15288" width="16.6640625" style="74" bestFit="1" customWidth="1"/>
    <col min="15289" max="15291" width="10.83203125" style="74"/>
    <col min="15292" max="15292" width="12" style="74" bestFit="1" customWidth="1"/>
    <col min="15293" max="15295" width="10.83203125" style="74"/>
    <col min="15296" max="15296" width="12" style="74" bestFit="1" customWidth="1"/>
    <col min="15297" max="15300" width="10.83203125" style="74"/>
    <col min="15301" max="15301" width="12" style="74" bestFit="1" customWidth="1"/>
    <col min="15302" max="15303" width="17.5" style="74" bestFit="1" customWidth="1"/>
    <col min="15304" max="15304" width="16.6640625" style="74" bestFit="1" customWidth="1"/>
    <col min="15305" max="15307" width="10.83203125" style="74"/>
    <col min="15308" max="15308" width="12" style="74" bestFit="1" customWidth="1"/>
    <col min="15309" max="15311" width="10.83203125" style="74"/>
    <col min="15312" max="15312" width="12" style="74" bestFit="1" customWidth="1"/>
    <col min="15313" max="15316" width="10.83203125" style="74"/>
    <col min="15317" max="15317" width="12" style="74" bestFit="1" customWidth="1"/>
    <col min="15318" max="15319" width="17.5" style="74" bestFit="1" customWidth="1"/>
    <col min="15320" max="15320" width="16.6640625" style="74" bestFit="1" customWidth="1"/>
    <col min="15321" max="15323" width="10.83203125" style="74"/>
    <col min="15324" max="15324" width="12" style="74" bestFit="1" customWidth="1"/>
    <col min="15325" max="15327" width="10.83203125" style="74"/>
    <col min="15328" max="15328" width="12" style="74" bestFit="1" customWidth="1"/>
    <col min="15329" max="15332" width="10.83203125" style="74"/>
    <col min="15333" max="15333" width="12" style="74" bestFit="1" customWidth="1"/>
    <col min="15334" max="15335" width="17.5" style="74" bestFit="1" customWidth="1"/>
    <col min="15336" max="15336" width="16.6640625" style="74" bestFit="1" customWidth="1"/>
    <col min="15337" max="15339" width="10.83203125" style="74"/>
    <col min="15340" max="15340" width="12" style="74" bestFit="1" customWidth="1"/>
    <col min="15341" max="15343" width="10.83203125" style="74"/>
    <col min="15344" max="15344" width="12" style="74" bestFit="1" customWidth="1"/>
    <col min="15345" max="15348" width="10.83203125" style="74"/>
    <col min="15349" max="15349" width="12" style="74" bestFit="1" customWidth="1"/>
    <col min="15350" max="15351" width="17.5" style="74" bestFit="1" customWidth="1"/>
    <col min="15352" max="15352" width="16.6640625" style="74" bestFit="1" customWidth="1"/>
    <col min="15353" max="15355" width="10.83203125" style="74"/>
    <col min="15356" max="15356" width="12" style="74" bestFit="1" customWidth="1"/>
    <col min="15357" max="15359" width="10.83203125" style="74"/>
    <col min="15360" max="15360" width="12" style="74" bestFit="1" customWidth="1"/>
    <col min="15361" max="15364" width="10.83203125" style="74"/>
    <col min="15365" max="15365" width="12" style="74" bestFit="1" customWidth="1"/>
    <col min="15366" max="15367" width="17.5" style="74" bestFit="1" customWidth="1"/>
    <col min="15368" max="15368" width="16.6640625" style="74" bestFit="1" customWidth="1"/>
    <col min="15369" max="15371" width="10.83203125" style="74"/>
    <col min="15372" max="15372" width="12" style="74" bestFit="1" customWidth="1"/>
    <col min="15373" max="15375" width="10.83203125" style="74"/>
    <col min="15376" max="15376" width="12" style="74" bestFit="1" customWidth="1"/>
    <col min="15377" max="15380" width="10.83203125" style="74"/>
    <col min="15381" max="15381" width="12" style="74" bestFit="1" customWidth="1"/>
    <col min="15382" max="15383" width="17.5" style="74" bestFit="1" customWidth="1"/>
    <col min="15384" max="15384" width="16.6640625" style="74" bestFit="1" customWidth="1"/>
    <col min="15385" max="15387" width="10.83203125" style="74"/>
    <col min="15388" max="15388" width="12" style="74" bestFit="1" customWidth="1"/>
    <col min="15389" max="15391" width="10.83203125" style="74"/>
    <col min="15392" max="15392" width="12" style="74" bestFit="1" customWidth="1"/>
    <col min="15393" max="15396" width="10.83203125" style="74"/>
    <col min="15397" max="15397" width="12" style="74" bestFit="1" customWidth="1"/>
    <col min="15398" max="15399" width="17.5" style="74" bestFit="1" customWidth="1"/>
    <col min="15400" max="15400" width="16.6640625" style="74" bestFit="1" customWidth="1"/>
    <col min="15401" max="15403" width="10.83203125" style="74"/>
    <col min="15404" max="15404" width="12" style="74" bestFit="1" customWidth="1"/>
    <col min="15405" max="15407" width="10.83203125" style="74"/>
    <col min="15408" max="15408" width="12" style="74" bestFit="1" customWidth="1"/>
    <col min="15409" max="15412" width="10.83203125" style="74"/>
    <col min="15413" max="15413" width="12" style="74" bestFit="1" customWidth="1"/>
    <col min="15414" max="15415" width="17.5" style="74" bestFit="1" customWidth="1"/>
    <col min="15416" max="15416" width="16.6640625" style="74" bestFit="1" customWidth="1"/>
    <col min="15417" max="15419" width="10.83203125" style="74"/>
    <col min="15420" max="15420" width="12" style="74" bestFit="1" customWidth="1"/>
    <col min="15421" max="15423" width="10.83203125" style="74"/>
    <col min="15424" max="15424" width="12" style="74" bestFit="1" customWidth="1"/>
    <col min="15425" max="15428" width="10.83203125" style="74"/>
    <col min="15429" max="15429" width="12" style="74" bestFit="1" customWidth="1"/>
    <col min="15430" max="15431" width="17.5" style="74" bestFit="1" customWidth="1"/>
    <col min="15432" max="15432" width="16.6640625" style="74" bestFit="1" customWidth="1"/>
    <col min="15433" max="15435" width="10.83203125" style="74"/>
    <col min="15436" max="15436" width="12" style="74" bestFit="1" customWidth="1"/>
    <col min="15437" max="15439" width="10.83203125" style="74"/>
    <col min="15440" max="15440" width="12" style="74" bestFit="1" customWidth="1"/>
    <col min="15441" max="15444" width="10.83203125" style="74"/>
    <col min="15445" max="15445" width="12" style="74" bestFit="1" customWidth="1"/>
    <col min="15446" max="15447" width="17.5" style="74" bestFit="1" customWidth="1"/>
    <col min="15448" max="15448" width="16.6640625" style="74" bestFit="1" customWidth="1"/>
    <col min="15449" max="15451" width="10.83203125" style="74"/>
    <col min="15452" max="15452" width="12" style="74" bestFit="1" customWidth="1"/>
    <col min="15453" max="15455" width="10.83203125" style="74"/>
    <col min="15456" max="15456" width="12" style="74" bestFit="1" customWidth="1"/>
    <col min="15457" max="15460" width="10.83203125" style="74"/>
    <col min="15461" max="15461" width="12" style="74" bestFit="1" customWidth="1"/>
    <col min="15462" max="15463" width="17.5" style="74" bestFit="1" customWidth="1"/>
    <col min="15464" max="15464" width="16.6640625" style="74" bestFit="1" customWidth="1"/>
    <col min="15465" max="15467" width="10.83203125" style="74"/>
    <col min="15468" max="15468" width="12" style="74" bestFit="1" customWidth="1"/>
    <col min="15469" max="15471" width="10.83203125" style="74"/>
    <col min="15472" max="15472" width="12" style="74" bestFit="1" customWidth="1"/>
    <col min="15473" max="15476" width="10.83203125" style="74"/>
    <col min="15477" max="15477" width="12" style="74" bestFit="1" customWidth="1"/>
    <col min="15478" max="15479" width="17.5" style="74" bestFit="1" customWidth="1"/>
    <col min="15480" max="15480" width="16.6640625" style="74" bestFit="1" customWidth="1"/>
    <col min="15481" max="15483" width="10.83203125" style="74"/>
    <col min="15484" max="15484" width="12" style="74" bestFit="1" customWidth="1"/>
    <col min="15485" max="15487" width="10.83203125" style="74"/>
    <col min="15488" max="15488" width="12" style="74" bestFit="1" customWidth="1"/>
    <col min="15489" max="15492" width="10.83203125" style="74"/>
    <col min="15493" max="15493" width="12" style="74" bestFit="1" customWidth="1"/>
    <col min="15494" max="15495" width="17.5" style="74" bestFit="1" customWidth="1"/>
    <col min="15496" max="15496" width="16.6640625" style="74" bestFit="1" customWidth="1"/>
    <col min="15497" max="15499" width="10.83203125" style="74"/>
    <col min="15500" max="15500" width="12" style="74" bestFit="1" customWidth="1"/>
    <col min="15501" max="15503" width="10.83203125" style="74"/>
    <col min="15504" max="15504" width="12" style="74" bestFit="1" customWidth="1"/>
    <col min="15505" max="15508" width="10.83203125" style="74"/>
    <col min="15509" max="15509" width="12" style="74" bestFit="1" customWidth="1"/>
    <col min="15510" max="15511" width="17.5" style="74" bestFit="1" customWidth="1"/>
    <col min="15512" max="15512" width="16.6640625" style="74" bestFit="1" customWidth="1"/>
    <col min="15513" max="15515" width="10.83203125" style="74"/>
    <col min="15516" max="15516" width="12" style="74" bestFit="1" customWidth="1"/>
    <col min="15517" max="15519" width="10.83203125" style="74"/>
    <col min="15520" max="15520" width="12" style="74" bestFit="1" customWidth="1"/>
    <col min="15521" max="15524" width="10.83203125" style="74"/>
    <col min="15525" max="15525" width="12" style="74" bestFit="1" customWidth="1"/>
    <col min="15526" max="15527" width="17.5" style="74" bestFit="1" customWidth="1"/>
    <col min="15528" max="15528" width="16.6640625" style="74" bestFit="1" customWidth="1"/>
    <col min="15529" max="15531" width="10.83203125" style="74"/>
    <col min="15532" max="15532" width="12" style="74" bestFit="1" customWidth="1"/>
    <col min="15533" max="15535" width="10.83203125" style="74"/>
    <col min="15536" max="15536" width="12" style="74" bestFit="1" customWidth="1"/>
    <col min="15537" max="15540" width="10.83203125" style="74"/>
    <col min="15541" max="15541" width="12" style="74" bestFit="1" customWidth="1"/>
    <col min="15542" max="15543" width="17.5" style="74" bestFit="1" customWidth="1"/>
    <col min="15544" max="15544" width="16.6640625" style="74" bestFit="1" customWidth="1"/>
    <col min="15545" max="15547" width="10.83203125" style="74"/>
    <col min="15548" max="15548" width="12" style="74" bestFit="1" customWidth="1"/>
    <col min="15549" max="15551" width="10.83203125" style="74"/>
    <col min="15552" max="15552" width="12" style="74" bestFit="1" customWidth="1"/>
    <col min="15553" max="15556" width="10.83203125" style="74"/>
    <col min="15557" max="15557" width="12" style="74" bestFit="1" customWidth="1"/>
    <col min="15558" max="15559" width="17.5" style="74" bestFit="1" customWidth="1"/>
    <col min="15560" max="15560" width="16.6640625" style="74" bestFit="1" customWidth="1"/>
    <col min="15561" max="15563" width="10.83203125" style="74"/>
    <col min="15564" max="15564" width="12" style="74" bestFit="1" customWidth="1"/>
    <col min="15565" max="15567" width="10.83203125" style="74"/>
    <col min="15568" max="15568" width="12" style="74" bestFit="1" customWidth="1"/>
    <col min="15569" max="15572" width="10.83203125" style="74"/>
    <col min="15573" max="15573" width="12" style="74" bestFit="1" customWidth="1"/>
    <col min="15574" max="15575" width="17.5" style="74" bestFit="1" customWidth="1"/>
    <col min="15576" max="15576" width="16.6640625" style="74" bestFit="1" customWidth="1"/>
    <col min="15577" max="15579" width="10.83203125" style="74"/>
    <col min="15580" max="15580" width="12" style="74" bestFit="1" customWidth="1"/>
    <col min="15581" max="15583" width="10.83203125" style="74"/>
    <col min="15584" max="15584" width="12" style="74" bestFit="1" customWidth="1"/>
    <col min="15585" max="15588" width="10.83203125" style="74"/>
    <col min="15589" max="15589" width="12" style="74" bestFit="1" customWidth="1"/>
    <col min="15590" max="15591" width="17.5" style="74" bestFit="1" customWidth="1"/>
    <col min="15592" max="15592" width="16.6640625" style="74" bestFit="1" customWidth="1"/>
    <col min="15593" max="15595" width="10.83203125" style="74"/>
    <col min="15596" max="15596" width="12" style="74" bestFit="1" customWidth="1"/>
    <col min="15597" max="15599" width="10.83203125" style="74"/>
    <col min="15600" max="15600" width="12" style="74" bestFit="1" customWidth="1"/>
    <col min="15601" max="15604" width="10.83203125" style="74"/>
    <col min="15605" max="15605" width="12" style="74" bestFit="1" customWidth="1"/>
    <col min="15606" max="15607" width="17.5" style="74" bestFit="1" customWidth="1"/>
    <col min="15608" max="15608" width="16.6640625" style="74" bestFit="1" customWidth="1"/>
    <col min="15609" max="15611" width="10.83203125" style="74"/>
    <col min="15612" max="15612" width="12" style="74" bestFit="1" customWidth="1"/>
    <col min="15613" max="15615" width="10.83203125" style="74"/>
    <col min="15616" max="15616" width="12" style="74" bestFit="1" customWidth="1"/>
    <col min="15617" max="15620" width="10.83203125" style="74"/>
    <col min="15621" max="15621" width="12" style="74" bestFit="1" customWidth="1"/>
    <col min="15622" max="15623" width="17.5" style="74" bestFit="1" customWidth="1"/>
    <col min="15624" max="15624" width="16.6640625" style="74" bestFit="1" customWidth="1"/>
    <col min="15625" max="15627" width="10.83203125" style="74"/>
    <col min="15628" max="15628" width="12" style="74" bestFit="1" customWidth="1"/>
    <col min="15629" max="15631" width="10.83203125" style="74"/>
    <col min="15632" max="15632" width="12" style="74" bestFit="1" customWidth="1"/>
    <col min="15633" max="15636" width="10.83203125" style="74"/>
    <col min="15637" max="15637" width="12" style="74" bestFit="1" customWidth="1"/>
    <col min="15638" max="15639" width="17.5" style="74" bestFit="1" customWidth="1"/>
    <col min="15640" max="15640" width="16.6640625" style="74" bestFit="1" customWidth="1"/>
    <col min="15641" max="15643" width="10.83203125" style="74"/>
    <col min="15644" max="15644" width="12" style="74" bestFit="1" customWidth="1"/>
    <col min="15645" max="15647" width="10.83203125" style="74"/>
    <col min="15648" max="15648" width="12" style="74" bestFit="1" customWidth="1"/>
    <col min="15649" max="15652" width="10.83203125" style="74"/>
    <col min="15653" max="15653" width="12" style="74" bestFit="1" customWidth="1"/>
    <col min="15654" max="15655" width="17.5" style="74" bestFit="1" customWidth="1"/>
    <col min="15656" max="15656" width="16.6640625" style="74" bestFit="1" customWidth="1"/>
    <col min="15657" max="15659" width="10.83203125" style="74"/>
    <col min="15660" max="15660" width="12" style="74" bestFit="1" customWidth="1"/>
    <col min="15661" max="15663" width="10.83203125" style="74"/>
    <col min="15664" max="15664" width="12" style="74" bestFit="1" customWidth="1"/>
    <col min="15665" max="15668" width="10.83203125" style="74"/>
    <col min="15669" max="15669" width="12" style="74" bestFit="1" customWidth="1"/>
    <col min="15670" max="15671" width="17.5" style="74" bestFit="1" customWidth="1"/>
    <col min="15672" max="15672" width="16.6640625" style="74" bestFit="1" customWidth="1"/>
    <col min="15673" max="15675" width="10.83203125" style="74"/>
    <col min="15676" max="15676" width="12" style="74" bestFit="1" customWidth="1"/>
    <col min="15677" max="15679" width="10.83203125" style="74"/>
    <col min="15680" max="15680" width="12" style="74" bestFit="1" customWidth="1"/>
    <col min="15681" max="15684" width="10.83203125" style="74"/>
    <col min="15685" max="15685" width="12" style="74" bestFit="1" customWidth="1"/>
    <col min="15686" max="15687" width="17.5" style="74" bestFit="1" customWidth="1"/>
    <col min="15688" max="15688" width="16.6640625" style="74" bestFit="1" customWidth="1"/>
    <col min="15689" max="15691" width="10.83203125" style="74"/>
    <col min="15692" max="15692" width="12" style="74" bestFit="1" customWidth="1"/>
    <col min="15693" max="15695" width="10.83203125" style="74"/>
    <col min="15696" max="15696" width="12" style="74" bestFit="1" customWidth="1"/>
    <col min="15697" max="15700" width="10.83203125" style="74"/>
    <col min="15701" max="15701" width="12" style="74" bestFit="1" customWidth="1"/>
    <col min="15702" max="15703" width="17.5" style="74" bestFit="1" customWidth="1"/>
    <col min="15704" max="15704" width="16.6640625" style="74" bestFit="1" customWidth="1"/>
    <col min="15705" max="15707" width="10.83203125" style="74"/>
    <col min="15708" max="15708" width="12" style="74" bestFit="1" customWidth="1"/>
    <col min="15709" max="15711" width="10.83203125" style="74"/>
    <col min="15712" max="15712" width="12" style="74" bestFit="1" customWidth="1"/>
    <col min="15713" max="15716" width="10.83203125" style="74"/>
    <col min="15717" max="15717" width="12" style="74" bestFit="1" customWidth="1"/>
    <col min="15718" max="15719" width="17.5" style="74" bestFit="1" customWidth="1"/>
    <col min="15720" max="15720" width="16.6640625" style="74" bestFit="1" customWidth="1"/>
    <col min="15721" max="15723" width="10.83203125" style="74"/>
    <col min="15724" max="15724" width="12" style="74" bestFit="1" customWidth="1"/>
    <col min="15725" max="15727" width="10.83203125" style="74"/>
    <col min="15728" max="15728" width="12" style="74" bestFit="1" customWidth="1"/>
    <col min="15729" max="15732" width="10.83203125" style="74"/>
    <col min="15733" max="15733" width="12" style="74" bestFit="1" customWidth="1"/>
    <col min="15734" max="15735" width="17.5" style="74" bestFit="1" customWidth="1"/>
    <col min="15736" max="15736" width="16.6640625" style="74" bestFit="1" customWidth="1"/>
    <col min="15737" max="15739" width="10.83203125" style="74"/>
    <col min="15740" max="15740" width="12" style="74" bestFit="1" customWidth="1"/>
    <col min="15741" max="15743" width="10.83203125" style="74"/>
    <col min="15744" max="15744" width="12" style="74" bestFit="1" customWidth="1"/>
    <col min="15745" max="15748" width="10.83203125" style="74"/>
    <col min="15749" max="15749" width="12" style="74" bestFit="1" customWidth="1"/>
    <col min="15750" max="15751" width="17.5" style="74" bestFit="1" customWidth="1"/>
    <col min="15752" max="15752" width="16.6640625" style="74" bestFit="1" customWidth="1"/>
    <col min="15753" max="15755" width="10.83203125" style="74"/>
    <col min="15756" max="15756" width="12" style="74" bestFit="1" customWidth="1"/>
    <col min="15757" max="15759" width="10.83203125" style="74"/>
    <col min="15760" max="15760" width="12" style="74" bestFit="1" customWidth="1"/>
    <col min="15761" max="15764" width="10.83203125" style="74"/>
    <col min="15765" max="15765" width="12" style="74" bestFit="1" customWidth="1"/>
    <col min="15766" max="15767" width="17.5" style="74" bestFit="1" customWidth="1"/>
    <col min="15768" max="15768" width="16.6640625" style="74" bestFit="1" customWidth="1"/>
    <col min="15769" max="15771" width="10.83203125" style="74"/>
    <col min="15772" max="15772" width="12" style="74" bestFit="1" customWidth="1"/>
    <col min="15773" max="15775" width="10.83203125" style="74"/>
    <col min="15776" max="15776" width="12" style="74" bestFit="1" customWidth="1"/>
    <col min="15777" max="15780" width="10.83203125" style="74"/>
    <col min="15781" max="15781" width="12" style="74" bestFit="1" customWidth="1"/>
    <col min="15782" max="15783" width="17.5" style="74" bestFit="1" customWidth="1"/>
    <col min="15784" max="15784" width="16.6640625" style="74" bestFit="1" customWidth="1"/>
    <col min="15785" max="15787" width="10.83203125" style="74"/>
    <col min="15788" max="15788" width="12" style="74" bestFit="1" customWidth="1"/>
    <col min="15789" max="15791" width="10.83203125" style="74"/>
    <col min="15792" max="15792" width="12" style="74" bestFit="1" customWidth="1"/>
    <col min="15793" max="15796" width="10.83203125" style="74"/>
    <col min="15797" max="15797" width="12" style="74" bestFit="1" customWidth="1"/>
    <col min="15798" max="15799" width="17.5" style="74" bestFit="1" customWidth="1"/>
    <col min="15800" max="15800" width="16.6640625" style="74" bestFit="1" customWidth="1"/>
    <col min="15801" max="15803" width="10.83203125" style="74"/>
    <col min="15804" max="15804" width="12" style="74" bestFit="1" customWidth="1"/>
    <col min="15805" max="15807" width="10.83203125" style="74"/>
    <col min="15808" max="15808" width="12" style="74" bestFit="1" customWidth="1"/>
    <col min="15809" max="15812" width="10.83203125" style="74"/>
    <col min="15813" max="15813" width="12" style="74" bestFit="1" customWidth="1"/>
    <col min="15814" max="15815" width="17.5" style="74" bestFit="1" customWidth="1"/>
    <col min="15816" max="15816" width="16.6640625" style="74" bestFit="1" customWidth="1"/>
    <col min="15817" max="15819" width="10.83203125" style="74"/>
    <col min="15820" max="15820" width="12" style="74" bestFit="1" customWidth="1"/>
    <col min="15821" max="15823" width="10.83203125" style="74"/>
    <col min="15824" max="15824" width="12" style="74" bestFit="1" customWidth="1"/>
    <col min="15825" max="15828" width="10.83203125" style="74"/>
    <col min="15829" max="15829" width="12" style="74" bestFit="1" customWidth="1"/>
    <col min="15830" max="15831" width="17.5" style="74" bestFit="1" customWidth="1"/>
    <col min="15832" max="15832" width="16.6640625" style="74" bestFit="1" customWidth="1"/>
    <col min="15833" max="15835" width="10.83203125" style="74"/>
    <col min="15836" max="15836" width="12" style="74" bestFit="1" customWidth="1"/>
    <col min="15837" max="15839" width="10.83203125" style="74"/>
    <col min="15840" max="15840" width="12" style="74" bestFit="1" customWidth="1"/>
    <col min="15841" max="15844" width="10.83203125" style="74"/>
    <col min="15845" max="15845" width="12" style="74" bestFit="1" customWidth="1"/>
    <col min="15846" max="15847" width="17.5" style="74" bestFit="1" customWidth="1"/>
    <col min="15848" max="15848" width="16.6640625" style="74" bestFit="1" customWidth="1"/>
    <col min="15849" max="15851" width="10.83203125" style="74"/>
    <col min="15852" max="15852" width="12" style="74" bestFit="1" customWidth="1"/>
    <col min="15853" max="15855" width="10.83203125" style="74"/>
    <col min="15856" max="15856" width="12" style="74" bestFit="1" customWidth="1"/>
    <col min="15857" max="15860" width="10.83203125" style="74"/>
    <col min="15861" max="15861" width="12" style="74" bestFit="1" customWidth="1"/>
    <col min="15862" max="15863" width="17.5" style="74" bestFit="1" customWidth="1"/>
    <col min="15864" max="15864" width="16.6640625" style="74" bestFit="1" customWidth="1"/>
    <col min="15865" max="15867" width="10.83203125" style="74"/>
    <col min="15868" max="15868" width="12" style="74" bestFit="1" customWidth="1"/>
    <col min="15869" max="15871" width="10.83203125" style="74"/>
    <col min="15872" max="15872" width="12" style="74" bestFit="1" customWidth="1"/>
    <col min="15873" max="15876" width="10.83203125" style="74"/>
    <col min="15877" max="15877" width="12" style="74" bestFit="1" customWidth="1"/>
    <col min="15878" max="15879" width="17.5" style="74" bestFit="1" customWidth="1"/>
    <col min="15880" max="15880" width="16.6640625" style="74" bestFit="1" customWidth="1"/>
    <col min="15881" max="15883" width="10.83203125" style="74"/>
    <col min="15884" max="15884" width="12" style="74" bestFit="1" customWidth="1"/>
    <col min="15885" max="15887" width="10.83203125" style="74"/>
    <col min="15888" max="15888" width="12" style="74" bestFit="1" customWidth="1"/>
    <col min="15889" max="15892" width="10.83203125" style="74"/>
    <col min="15893" max="15893" width="12" style="74" bestFit="1" customWidth="1"/>
    <col min="15894" max="15895" width="17.5" style="74" bestFit="1" customWidth="1"/>
    <col min="15896" max="15896" width="16.6640625" style="74" bestFit="1" customWidth="1"/>
    <col min="15897" max="15899" width="10.83203125" style="74"/>
    <col min="15900" max="15900" width="12" style="74" bestFit="1" customWidth="1"/>
    <col min="15901" max="15903" width="10.83203125" style="74"/>
    <col min="15904" max="15904" width="12" style="74" bestFit="1" customWidth="1"/>
    <col min="15905" max="15908" width="10.83203125" style="74"/>
    <col min="15909" max="15909" width="12" style="74" bestFit="1" customWidth="1"/>
    <col min="15910" max="15911" width="17.5" style="74" bestFit="1" customWidth="1"/>
    <col min="15912" max="15912" width="16.6640625" style="74" bestFit="1" customWidth="1"/>
    <col min="15913" max="15915" width="10.83203125" style="74"/>
    <col min="15916" max="15916" width="12" style="74" bestFit="1" customWidth="1"/>
    <col min="15917" max="15919" width="10.83203125" style="74"/>
    <col min="15920" max="15920" width="12" style="74" bestFit="1" customWidth="1"/>
    <col min="15921" max="15924" width="10.83203125" style="74"/>
    <col min="15925" max="15925" width="12" style="74" bestFit="1" customWidth="1"/>
    <col min="15926" max="15927" width="17.5" style="74" bestFit="1" customWidth="1"/>
    <col min="15928" max="15928" width="16.6640625" style="74" bestFit="1" customWidth="1"/>
    <col min="15929" max="15931" width="10.83203125" style="74"/>
    <col min="15932" max="15932" width="12" style="74" bestFit="1" customWidth="1"/>
    <col min="15933" max="15935" width="10.83203125" style="74"/>
    <col min="15936" max="15936" width="12" style="74" bestFit="1" customWidth="1"/>
    <col min="15937" max="15940" width="10.83203125" style="74"/>
    <col min="15941" max="15941" width="12" style="74" bestFit="1" customWidth="1"/>
    <col min="15942" max="15943" width="17.5" style="74" bestFit="1" customWidth="1"/>
    <col min="15944" max="15944" width="16.6640625" style="74" bestFit="1" customWidth="1"/>
    <col min="15945" max="15947" width="10.83203125" style="74"/>
    <col min="15948" max="15948" width="12" style="74" bestFit="1" customWidth="1"/>
    <col min="15949" max="15951" width="10.83203125" style="74"/>
    <col min="15952" max="15952" width="12" style="74" bestFit="1" customWidth="1"/>
    <col min="15953" max="15956" width="10.83203125" style="74"/>
    <col min="15957" max="15957" width="12" style="74" bestFit="1" customWidth="1"/>
    <col min="15958" max="15959" width="17.5" style="74" bestFit="1" customWidth="1"/>
    <col min="15960" max="15960" width="16.6640625" style="74" bestFit="1" customWidth="1"/>
    <col min="15961" max="15963" width="10.83203125" style="74"/>
    <col min="15964" max="15964" width="12" style="74" bestFit="1" customWidth="1"/>
    <col min="15965" max="15967" width="10.83203125" style="74"/>
    <col min="15968" max="15968" width="12" style="74" bestFit="1" customWidth="1"/>
    <col min="15969" max="15972" width="10.83203125" style="74"/>
    <col min="15973" max="15973" width="12" style="74" bestFit="1" customWidth="1"/>
    <col min="15974" max="15975" width="17.5" style="74" bestFit="1" customWidth="1"/>
    <col min="15976" max="15976" width="16.6640625" style="74" bestFit="1" customWidth="1"/>
    <col min="15977" max="15979" width="10.83203125" style="74"/>
    <col min="15980" max="15980" width="12" style="74" bestFit="1" customWidth="1"/>
    <col min="15981" max="15983" width="10.83203125" style="74"/>
    <col min="15984" max="15984" width="12" style="74" bestFit="1" customWidth="1"/>
    <col min="15985" max="15988" width="10.83203125" style="74"/>
    <col min="15989" max="15989" width="12" style="74" bestFit="1" customWidth="1"/>
    <col min="15990" max="15991" width="17.5" style="74" bestFit="1" customWidth="1"/>
    <col min="15992" max="15992" width="16.6640625" style="74" bestFit="1" customWidth="1"/>
    <col min="15993" max="15995" width="10.83203125" style="74"/>
    <col min="15996" max="15996" width="12" style="74" bestFit="1" customWidth="1"/>
    <col min="15997" max="15999" width="10.83203125" style="74"/>
    <col min="16000" max="16000" width="12" style="74" bestFit="1" customWidth="1"/>
    <col min="16001" max="16004" width="10.83203125" style="74"/>
    <col min="16005" max="16005" width="12" style="74" bestFit="1" customWidth="1"/>
    <col min="16006" max="16007" width="17.5" style="74" bestFit="1" customWidth="1"/>
    <col min="16008" max="16008" width="16.6640625" style="74" bestFit="1" customWidth="1"/>
    <col min="16009" max="16011" width="10.83203125" style="74"/>
    <col min="16012" max="16012" width="12" style="74" bestFit="1" customWidth="1"/>
    <col min="16013" max="16015" width="10.83203125" style="74"/>
    <col min="16016" max="16016" width="12" style="74" bestFit="1" customWidth="1"/>
    <col min="16017" max="16020" width="10.83203125" style="74"/>
    <col min="16021" max="16021" width="12" style="74" bestFit="1" customWidth="1"/>
    <col min="16022" max="16023" width="17.5" style="74" bestFit="1" customWidth="1"/>
    <col min="16024" max="16024" width="16.6640625" style="74" bestFit="1" customWidth="1"/>
    <col min="16025" max="16027" width="10.83203125" style="74"/>
    <col min="16028" max="16028" width="12" style="74" bestFit="1" customWidth="1"/>
    <col min="16029" max="16031" width="10.83203125" style="74"/>
    <col min="16032" max="16032" width="12" style="74" bestFit="1" customWidth="1"/>
    <col min="16033" max="16036" width="10.83203125" style="74"/>
    <col min="16037" max="16037" width="12" style="74" bestFit="1" customWidth="1"/>
    <col min="16038" max="16039" width="17.5" style="74" bestFit="1" customWidth="1"/>
    <col min="16040" max="16040" width="16.6640625" style="74" bestFit="1" customWidth="1"/>
    <col min="16041" max="16043" width="10.83203125" style="74"/>
    <col min="16044" max="16044" width="12" style="74" bestFit="1" customWidth="1"/>
    <col min="16045" max="16047" width="10.83203125" style="74"/>
    <col min="16048" max="16048" width="12" style="74" bestFit="1" customWidth="1"/>
    <col min="16049" max="16052" width="10.83203125" style="74"/>
    <col min="16053" max="16053" width="12" style="74" bestFit="1" customWidth="1"/>
    <col min="16054" max="16055" width="17.5" style="74" bestFit="1" customWidth="1"/>
    <col min="16056" max="16056" width="16.6640625" style="74" bestFit="1" customWidth="1"/>
    <col min="16057" max="16059" width="10.83203125" style="74"/>
    <col min="16060" max="16060" width="12" style="74" bestFit="1" customWidth="1"/>
    <col min="16061" max="16063" width="10.83203125" style="74"/>
    <col min="16064" max="16064" width="12" style="74" bestFit="1" customWidth="1"/>
    <col min="16065" max="16068" width="10.83203125" style="74"/>
    <col min="16069" max="16069" width="12" style="74" bestFit="1" customWidth="1"/>
    <col min="16070" max="16071" width="17.5" style="74" bestFit="1" customWidth="1"/>
    <col min="16072" max="16072" width="16.6640625" style="74" bestFit="1" customWidth="1"/>
    <col min="16073" max="16075" width="10.83203125" style="74"/>
    <col min="16076" max="16076" width="12" style="74" bestFit="1" customWidth="1"/>
    <col min="16077" max="16079" width="10.83203125" style="74"/>
    <col min="16080" max="16080" width="12" style="74" bestFit="1" customWidth="1"/>
    <col min="16081" max="16084" width="10.83203125" style="74"/>
    <col min="16085" max="16085" width="12" style="74" bestFit="1" customWidth="1"/>
    <col min="16086" max="16087" width="17.5" style="74" bestFit="1" customWidth="1"/>
    <col min="16088" max="16088" width="16.6640625" style="74" bestFit="1" customWidth="1"/>
    <col min="16089" max="16091" width="10.83203125" style="74"/>
    <col min="16092" max="16092" width="12" style="74" bestFit="1" customWidth="1"/>
    <col min="16093" max="16095" width="10.83203125" style="74"/>
    <col min="16096" max="16096" width="12" style="74" bestFit="1" customWidth="1"/>
    <col min="16097" max="16100" width="10.83203125" style="74"/>
    <col min="16101" max="16101" width="12" style="74" bestFit="1" customWidth="1"/>
    <col min="16102" max="16103" width="17.5" style="74" bestFit="1" customWidth="1"/>
    <col min="16104" max="16104" width="16.6640625" style="74" bestFit="1" customWidth="1"/>
    <col min="16105" max="16107" width="10.83203125" style="74"/>
    <col min="16108" max="16108" width="12" style="74" bestFit="1" customWidth="1"/>
    <col min="16109" max="16111" width="10.83203125" style="74"/>
    <col min="16112" max="16112" width="12" style="74" bestFit="1" customWidth="1"/>
    <col min="16113" max="16116" width="10.83203125" style="74"/>
    <col min="16117" max="16117" width="12" style="74" bestFit="1" customWidth="1"/>
    <col min="16118" max="16119" width="17.5" style="74" bestFit="1" customWidth="1"/>
    <col min="16120" max="16120" width="16.6640625" style="74" bestFit="1" customWidth="1"/>
    <col min="16121" max="16123" width="10.83203125" style="74"/>
    <col min="16124" max="16124" width="12" style="74" bestFit="1" customWidth="1"/>
    <col min="16125" max="16127" width="10.83203125" style="74"/>
    <col min="16128" max="16128" width="12" style="74" bestFit="1" customWidth="1"/>
    <col min="16129" max="16132" width="10.83203125" style="74"/>
    <col min="16133" max="16133" width="12" style="74" bestFit="1" customWidth="1"/>
    <col min="16134" max="16135" width="17.5" style="74" bestFit="1" customWidth="1"/>
    <col min="16136" max="16136" width="16.6640625" style="74" bestFit="1" customWidth="1"/>
    <col min="16137" max="16139" width="10.83203125" style="74"/>
    <col min="16140" max="16140" width="12" style="74" bestFit="1" customWidth="1"/>
    <col min="16141" max="16143" width="10.83203125" style="74"/>
    <col min="16144" max="16144" width="12" style="74" bestFit="1" customWidth="1"/>
    <col min="16145" max="16148" width="10.83203125" style="74"/>
    <col min="16149" max="16149" width="12" style="74" bestFit="1" customWidth="1"/>
    <col min="16150" max="16151" width="17.5" style="74" bestFit="1" customWidth="1"/>
    <col min="16152" max="16152" width="16.6640625" style="74" bestFit="1" customWidth="1"/>
    <col min="16153" max="16155" width="10.83203125" style="74"/>
    <col min="16156" max="16156" width="12" style="74" bestFit="1" customWidth="1"/>
    <col min="16157" max="16159" width="10.83203125" style="74"/>
    <col min="16160" max="16160" width="12" style="74" bestFit="1" customWidth="1"/>
    <col min="16161" max="16164" width="10.83203125" style="74"/>
    <col min="16165" max="16165" width="12" style="74" bestFit="1" customWidth="1"/>
    <col min="16166" max="16167" width="17.5" style="74" bestFit="1" customWidth="1"/>
    <col min="16168" max="16168" width="16.6640625" style="74" bestFit="1" customWidth="1"/>
    <col min="16169" max="16171" width="10.83203125" style="74"/>
    <col min="16172" max="16172" width="12" style="74" bestFit="1" customWidth="1"/>
    <col min="16173" max="16175" width="10.83203125" style="74"/>
    <col min="16176" max="16176" width="12" style="74" bestFit="1" customWidth="1"/>
    <col min="16177" max="16180" width="10.83203125" style="74"/>
    <col min="16181" max="16181" width="12" style="74" bestFit="1" customWidth="1"/>
    <col min="16182" max="16183" width="17.5" style="74" bestFit="1" customWidth="1"/>
    <col min="16184" max="16184" width="16.6640625" style="74" bestFit="1" customWidth="1"/>
    <col min="16185" max="16187" width="10.83203125" style="74"/>
    <col min="16188" max="16188" width="12" style="74" bestFit="1" customWidth="1"/>
    <col min="16189" max="16191" width="10.83203125" style="74"/>
    <col min="16192" max="16192" width="12" style="74" bestFit="1" customWidth="1"/>
    <col min="16193" max="16196" width="10.83203125" style="74"/>
    <col min="16197" max="16197" width="12" style="74" bestFit="1" customWidth="1"/>
    <col min="16198" max="16199" width="17.5" style="74" bestFit="1" customWidth="1"/>
    <col min="16200" max="16200" width="16.6640625" style="74" bestFit="1" customWidth="1"/>
    <col min="16201" max="16203" width="10.83203125" style="74"/>
    <col min="16204" max="16204" width="12" style="74" bestFit="1" customWidth="1"/>
    <col min="16205" max="16207" width="10.83203125" style="74"/>
    <col min="16208" max="16208" width="12" style="74" bestFit="1" customWidth="1"/>
    <col min="16209" max="16212" width="10.83203125" style="74"/>
    <col min="16213" max="16213" width="12" style="74" bestFit="1" customWidth="1"/>
    <col min="16214" max="16215" width="17.5" style="74" bestFit="1" customWidth="1"/>
    <col min="16216" max="16216" width="16.6640625" style="74" bestFit="1" customWidth="1"/>
    <col min="16217" max="16219" width="10.83203125" style="74"/>
    <col min="16220" max="16220" width="12" style="74" bestFit="1" customWidth="1"/>
    <col min="16221" max="16223" width="10.83203125" style="74"/>
    <col min="16224" max="16224" width="12" style="74" bestFit="1" customWidth="1"/>
    <col min="16225" max="16228" width="10.83203125" style="74"/>
    <col min="16229" max="16229" width="12" style="74" bestFit="1" customWidth="1"/>
    <col min="16230" max="16231" width="17.5" style="74" bestFit="1" customWidth="1"/>
    <col min="16232" max="16232" width="16.6640625" style="74" bestFit="1" customWidth="1"/>
    <col min="16233" max="16235" width="10.83203125" style="74"/>
    <col min="16236" max="16236" width="12" style="74" bestFit="1" customWidth="1"/>
    <col min="16237" max="16239" width="10.83203125" style="74"/>
    <col min="16240" max="16240" width="12" style="74" bestFit="1" customWidth="1"/>
    <col min="16241" max="16244" width="10.83203125" style="74"/>
    <col min="16245" max="16245" width="12" style="74" bestFit="1" customWidth="1"/>
    <col min="16246" max="16247" width="17.5" style="74" bestFit="1" customWidth="1"/>
    <col min="16248" max="16248" width="16.6640625" style="74" bestFit="1" customWidth="1"/>
    <col min="16249" max="16251" width="10.83203125" style="74"/>
    <col min="16252" max="16252" width="12" style="74" bestFit="1" customWidth="1"/>
    <col min="16253" max="16255" width="10.83203125" style="74"/>
    <col min="16256" max="16256" width="12" style="74" bestFit="1" customWidth="1"/>
    <col min="16257" max="16260" width="10.83203125" style="74"/>
    <col min="16261" max="16261" width="12" style="74" bestFit="1" customWidth="1"/>
    <col min="16262" max="16263" width="17.5" style="74" bestFit="1" customWidth="1"/>
    <col min="16264" max="16264" width="16.6640625" style="74" bestFit="1" customWidth="1"/>
    <col min="16265" max="16267" width="10.83203125" style="74"/>
    <col min="16268" max="16268" width="12" style="74" bestFit="1" customWidth="1"/>
    <col min="16269" max="16271" width="10.83203125" style="74"/>
    <col min="16272" max="16272" width="12" style="74" bestFit="1" customWidth="1"/>
    <col min="16273" max="16276" width="10.83203125" style="74"/>
    <col min="16277" max="16277" width="12" style="74" bestFit="1" customWidth="1"/>
    <col min="16278" max="16279" width="17.5" style="74" bestFit="1" customWidth="1"/>
    <col min="16280" max="16280" width="16.6640625" style="74" bestFit="1" customWidth="1"/>
    <col min="16281" max="16283" width="10.83203125" style="74"/>
    <col min="16284" max="16284" width="12" style="74" bestFit="1" customWidth="1"/>
    <col min="16285" max="16287" width="10.83203125" style="74"/>
    <col min="16288" max="16288" width="12" style="74" bestFit="1" customWidth="1"/>
    <col min="16289" max="16292" width="10.83203125" style="74"/>
    <col min="16293" max="16293" width="12" style="74" bestFit="1" customWidth="1"/>
    <col min="16294" max="16295" width="17.5" style="74" bestFit="1" customWidth="1"/>
    <col min="16296" max="16296" width="16.6640625" style="74" bestFit="1" customWidth="1"/>
    <col min="16297" max="16299" width="10.83203125" style="74"/>
    <col min="16300" max="16300" width="12" style="74" bestFit="1" customWidth="1"/>
    <col min="16301" max="16303" width="10.83203125" style="74"/>
    <col min="16304" max="16304" width="12" style="74" bestFit="1" customWidth="1"/>
    <col min="16305" max="16308" width="10.83203125" style="74"/>
    <col min="16309" max="16309" width="12" style="74" bestFit="1" customWidth="1"/>
    <col min="16310" max="16311" width="17.5" style="74" bestFit="1" customWidth="1"/>
    <col min="16312" max="16312" width="16.6640625" style="74" bestFit="1" customWidth="1"/>
    <col min="16313" max="16315" width="10.83203125" style="74"/>
    <col min="16316" max="16316" width="12" style="74" bestFit="1" customWidth="1"/>
    <col min="16317" max="16319" width="10.83203125" style="74"/>
    <col min="16320" max="16320" width="12" style="74" bestFit="1" customWidth="1"/>
    <col min="16321" max="16324" width="10.83203125" style="74"/>
    <col min="16325" max="16325" width="12" style="74" bestFit="1" customWidth="1"/>
    <col min="16326" max="16327" width="17.5" style="74" bestFit="1" customWidth="1"/>
    <col min="16328" max="16328" width="16.6640625" style="74" bestFit="1" customWidth="1"/>
    <col min="16329" max="16331" width="10.83203125" style="74"/>
    <col min="16332" max="16332" width="12" style="74" bestFit="1" customWidth="1"/>
    <col min="16333" max="16335" width="10.83203125" style="74"/>
    <col min="16336" max="16336" width="12" style="74" bestFit="1" customWidth="1"/>
    <col min="16337" max="16340" width="10.83203125" style="74"/>
    <col min="16341" max="16341" width="12" style="74" bestFit="1" customWidth="1"/>
    <col min="16342" max="16343" width="17.5" style="74" bestFit="1" customWidth="1"/>
    <col min="16344" max="16344" width="16.6640625" style="74" bestFit="1" customWidth="1"/>
    <col min="16345" max="16347" width="10.83203125" style="74"/>
    <col min="16348" max="16348" width="12" style="74" bestFit="1" customWidth="1"/>
    <col min="16349" max="16351" width="10.83203125" style="74"/>
    <col min="16352" max="16352" width="12" style="74" bestFit="1" customWidth="1"/>
    <col min="16353" max="16356" width="10.83203125" style="74"/>
    <col min="16357" max="16357" width="12" style="74" bestFit="1" customWidth="1"/>
    <col min="16358" max="16359" width="17.5" style="74" bestFit="1" customWidth="1"/>
    <col min="16360" max="16360" width="16.6640625" style="74" bestFit="1" customWidth="1"/>
    <col min="16361" max="16363" width="10.83203125" style="74"/>
    <col min="16364" max="16364" width="12" style="74" bestFit="1" customWidth="1"/>
    <col min="16365" max="16367" width="10.83203125" style="74"/>
    <col min="16368" max="16368" width="12" style="74" bestFit="1" customWidth="1"/>
    <col min="16369" max="16372" width="10.83203125" style="74"/>
    <col min="16373" max="16373" width="12" style="74" bestFit="1" customWidth="1"/>
    <col min="16374" max="16375" width="17.5" style="74" bestFit="1" customWidth="1"/>
    <col min="16376" max="16384" width="16.33203125" style="74" customWidth="1"/>
  </cols>
  <sheetData>
    <row r="1" spans="1:20" ht="56" customHeight="1" x14ac:dyDescent="0.25">
      <c r="A1" s="62" t="s">
        <v>0</v>
      </c>
      <c r="B1" s="63" t="s">
        <v>1</v>
      </c>
      <c r="C1" s="63" t="s">
        <v>2</v>
      </c>
      <c r="D1" s="64" t="s">
        <v>3</v>
      </c>
      <c r="E1" s="65" t="s">
        <v>4</v>
      </c>
      <c r="F1" s="66" t="s">
        <v>5</v>
      </c>
      <c r="G1" s="67" t="s">
        <v>6</v>
      </c>
      <c r="H1" s="67" t="s">
        <v>7</v>
      </c>
      <c r="I1" s="68" t="s">
        <v>8</v>
      </c>
      <c r="J1" s="68" t="s">
        <v>9</v>
      </c>
      <c r="K1" s="67" t="s">
        <v>10</v>
      </c>
      <c r="L1" s="69" t="s">
        <v>11</v>
      </c>
      <c r="M1" s="67" t="s">
        <v>12</v>
      </c>
      <c r="N1" s="67" t="s">
        <v>13</v>
      </c>
      <c r="O1" s="70" t="s">
        <v>14</v>
      </c>
      <c r="P1" s="71" t="s">
        <v>15</v>
      </c>
      <c r="Q1" s="72" t="s">
        <v>9632</v>
      </c>
      <c r="R1" s="73" t="s">
        <v>9633</v>
      </c>
      <c r="S1" s="73" t="s">
        <v>9634</v>
      </c>
      <c r="T1" s="74" t="s">
        <v>16</v>
      </c>
    </row>
    <row r="2" spans="1:20" ht="22.5" customHeight="1" x14ac:dyDescent="0.25">
      <c r="A2" s="75">
        <v>42286</v>
      </c>
      <c r="B2" s="76" t="s">
        <v>17</v>
      </c>
      <c r="C2" s="76" t="s">
        <v>18</v>
      </c>
      <c r="D2" s="76" t="s">
        <v>19</v>
      </c>
      <c r="E2" s="76"/>
      <c r="F2" s="76">
        <v>1251</v>
      </c>
      <c r="G2" s="76" t="s">
        <v>20</v>
      </c>
      <c r="H2" s="76" t="s">
        <v>21</v>
      </c>
      <c r="I2" s="76" t="s">
        <v>22</v>
      </c>
      <c r="J2" s="76">
        <v>75020</v>
      </c>
      <c r="K2" s="76" t="s">
        <v>23</v>
      </c>
      <c r="L2" s="76" t="s">
        <v>24</v>
      </c>
      <c r="M2" s="76" t="s">
        <v>25</v>
      </c>
      <c r="N2" s="77">
        <v>0.1</v>
      </c>
      <c r="O2" s="78">
        <v>8882</v>
      </c>
      <c r="P2" s="79">
        <v>8882</v>
      </c>
      <c r="Q2" s="80">
        <f>IF(ISBLANK(N2),"",P2/(1+N2))</f>
        <v>8074.545454545454</v>
      </c>
      <c r="R2" s="81">
        <v>0</v>
      </c>
      <c r="S2" s="82"/>
    </row>
    <row r="3" spans="1:20" ht="22.5" customHeight="1" x14ac:dyDescent="0.25">
      <c r="A3" s="75">
        <v>42290</v>
      </c>
      <c r="B3" s="76" t="s">
        <v>17</v>
      </c>
      <c r="C3" s="76" t="s">
        <v>27</v>
      </c>
      <c r="D3" s="76" t="s">
        <v>28</v>
      </c>
      <c r="E3" s="76"/>
      <c r="F3" s="76">
        <v>1310</v>
      </c>
      <c r="G3" s="76" t="s">
        <v>29</v>
      </c>
      <c r="H3" s="76"/>
      <c r="I3" s="76" t="s">
        <v>22</v>
      </c>
      <c r="J3" s="76">
        <v>75015</v>
      </c>
      <c r="K3" s="76" t="s">
        <v>30</v>
      </c>
      <c r="L3" s="76" t="s">
        <v>24</v>
      </c>
      <c r="M3" s="76" t="s">
        <v>31</v>
      </c>
      <c r="N3" s="77">
        <v>0.1</v>
      </c>
      <c r="O3" s="78">
        <v>19999</v>
      </c>
      <c r="P3" s="79">
        <v>19999</v>
      </c>
      <c r="Q3" s="80">
        <f>IF(ISBLANK(N3),"",P3/(1+N3))</f>
        <v>18180.909090909088</v>
      </c>
      <c r="R3" s="81">
        <v>0</v>
      </c>
      <c r="S3" s="82"/>
    </row>
    <row r="4" spans="1:20" ht="22.5" customHeight="1" x14ac:dyDescent="0.25">
      <c r="A4" s="75">
        <v>42297</v>
      </c>
      <c r="B4" s="76" t="s">
        <v>17</v>
      </c>
      <c r="C4" s="76" t="s">
        <v>32</v>
      </c>
      <c r="D4" s="76" t="s">
        <v>33</v>
      </c>
      <c r="E4" s="76"/>
      <c r="F4" s="76">
        <v>1257</v>
      </c>
      <c r="G4" s="76" t="s">
        <v>34</v>
      </c>
      <c r="H4" s="76" t="s">
        <v>35</v>
      </c>
      <c r="I4" s="76" t="s">
        <v>22</v>
      </c>
      <c r="J4" s="76">
        <v>75018</v>
      </c>
      <c r="K4" s="76" t="s">
        <v>36</v>
      </c>
      <c r="L4" s="76" t="s">
        <v>37</v>
      </c>
      <c r="M4" s="76" t="s">
        <v>38</v>
      </c>
      <c r="N4" s="77">
        <v>5.5E-2</v>
      </c>
      <c r="O4" s="78">
        <v>7682</v>
      </c>
      <c r="P4" s="79">
        <v>7682</v>
      </c>
      <c r="Q4" s="80">
        <f>IF(ISBLANK(N4),"",P4/(1+N4))</f>
        <v>7281.5165876777255</v>
      </c>
      <c r="R4" s="81">
        <v>0</v>
      </c>
      <c r="S4" s="82"/>
    </row>
    <row r="5" spans="1:20" ht="22.5" customHeight="1" x14ac:dyDescent="0.25">
      <c r="A5" s="83">
        <v>42306</v>
      </c>
      <c r="B5" s="84" t="s">
        <v>17</v>
      </c>
      <c r="C5" s="84" t="s">
        <v>39</v>
      </c>
      <c r="D5" s="84" t="s">
        <v>40</v>
      </c>
      <c r="E5" s="84"/>
      <c r="F5" s="84">
        <v>1315</v>
      </c>
      <c r="G5" s="84" t="s">
        <v>41</v>
      </c>
      <c r="H5" s="84"/>
      <c r="I5" s="84" t="s">
        <v>22</v>
      </c>
      <c r="J5" s="84">
        <v>75012</v>
      </c>
      <c r="K5" s="84" t="s">
        <v>42</v>
      </c>
      <c r="L5" s="84" t="s">
        <v>43</v>
      </c>
      <c r="M5" s="84" t="s">
        <v>25</v>
      </c>
      <c r="N5" s="85">
        <v>0.1</v>
      </c>
      <c r="O5" s="78">
        <v>9980</v>
      </c>
      <c r="P5" s="86">
        <v>9980</v>
      </c>
      <c r="Q5" s="87">
        <v>0</v>
      </c>
      <c r="R5" s="88">
        <v>9980</v>
      </c>
      <c r="S5" s="89"/>
      <c r="T5" s="74" t="s">
        <v>44</v>
      </c>
    </row>
    <row r="6" spans="1:20" ht="22.5" customHeight="1" x14ac:dyDescent="0.25">
      <c r="A6" s="75">
        <v>42307</v>
      </c>
      <c r="B6" s="76" t="s">
        <v>17</v>
      </c>
      <c r="C6" s="76" t="s">
        <v>45</v>
      </c>
      <c r="D6" s="76" t="s">
        <v>46</v>
      </c>
      <c r="E6" s="76"/>
      <c r="F6" s="76">
        <v>1307</v>
      </c>
      <c r="G6" s="76" t="s">
        <v>47</v>
      </c>
      <c r="H6" s="76"/>
      <c r="I6" s="76" t="s">
        <v>48</v>
      </c>
      <c r="J6" s="76">
        <v>92300</v>
      </c>
      <c r="K6" s="76" t="s">
        <v>49</v>
      </c>
      <c r="L6" s="76" t="s">
        <v>50</v>
      </c>
      <c r="M6" s="76" t="s">
        <v>51</v>
      </c>
      <c r="N6" s="77">
        <v>0.1</v>
      </c>
      <c r="O6" s="78">
        <v>4491</v>
      </c>
      <c r="P6" s="79">
        <v>8982</v>
      </c>
      <c r="Q6" s="80">
        <f>IF(ISBLANK(N6),"",P6/(1+N6))</f>
        <v>8165.454545454545</v>
      </c>
      <c r="R6" s="81">
        <v>0</v>
      </c>
      <c r="S6" s="82"/>
    </row>
    <row r="7" spans="1:20" ht="45" hidden="1" customHeight="1" x14ac:dyDescent="0.25">
      <c r="A7" s="90" t="s">
        <v>52</v>
      </c>
      <c r="B7" s="91"/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2"/>
      <c r="O7" s="93"/>
      <c r="P7" s="94">
        <f>SUM(P2:P6)</f>
        <v>55525</v>
      </c>
      <c r="Q7" s="95"/>
      <c r="R7" s="96">
        <f>SUM(R2:R6)</f>
        <v>9980</v>
      </c>
      <c r="S7" s="97">
        <f>P7-R7</f>
        <v>45545</v>
      </c>
    </row>
    <row r="8" spans="1:20" ht="22.5" customHeight="1" x14ac:dyDescent="0.25">
      <c r="A8" s="75">
        <v>42313</v>
      </c>
      <c r="B8" s="76" t="s">
        <v>17</v>
      </c>
      <c r="C8" s="76" t="s">
        <v>53</v>
      </c>
      <c r="D8" s="76" t="s">
        <v>54</v>
      </c>
      <c r="E8" s="76"/>
      <c r="F8" s="76">
        <v>1385</v>
      </c>
      <c r="G8" s="76" t="s">
        <v>55</v>
      </c>
      <c r="H8" s="76"/>
      <c r="I8" s="76" t="s">
        <v>22</v>
      </c>
      <c r="J8" s="76">
        <v>75008</v>
      </c>
      <c r="K8" s="76" t="s">
        <v>56</v>
      </c>
      <c r="L8" s="76" t="s">
        <v>57</v>
      </c>
      <c r="M8" s="76" t="s">
        <v>58</v>
      </c>
      <c r="N8" s="77">
        <v>0.1</v>
      </c>
      <c r="O8" s="78">
        <v>2482</v>
      </c>
      <c r="P8" s="79">
        <v>2482</v>
      </c>
      <c r="Q8" s="80">
        <f t="shared" ref="Q8:Q21" si="0">IF(ISBLANK(N8),"",P8/(1+N8))</f>
        <v>2256.363636363636</v>
      </c>
      <c r="R8" s="81">
        <v>0</v>
      </c>
      <c r="S8" s="82"/>
    </row>
    <row r="9" spans="1:20" ht="22.5" customHeight="1" x14ac:dyDescent="0.25">
      <c r="A9" s="75">
        <v>42314</v>
      </c>
      <c r="B9" s="76" t="s">
        <v>17</v>
      </c>
      <c r="C9" s="76" t="s">
        <v>59</v>
      </c>
      <c r="D9" s="76" t="s">
        <v>60</v>
      </c>
      <c r="E9" s="76"/>
      <c r="F9" s="76">
        <v>1314</v>
      </c>
      <c r="G9" s="76" t="s">
        <v>61</v>
      </c>
      <c r="H9" s="76" t="s">
        <v>62</v>
      </c>
      <c r="I9" s="76" t="s">
        <v>22</v>
      </c>
      <c r="J9" s="76">
        <v>75014</v>
      </c>
      <c r="K9" s="76" t="s">
        <v>63</v>
      </c>
      <c r="L9" s="76" t="s">
        <v>43</v>
      </c>
      <c r="M9" s="76" t="s">
        <v>64</v>
      </c>
      <c r="N9" s="77">
        <v>0.1</v>
      </c>
      <c r="O9" s="78">
        <v>1000</v>
      </c>
      <c r="P9" s="79">
        <v>1000</v>
      </c>
      <c r="Q9" s="80">
        <f t="shared" si="0"/>
        <v>909.09090909090901</v>
      </c>
      <c r="R9" s="81">
        <v>0</v>
      </c>
      <c r="S9" s="82"/>
    </row>
    <row r="10" spans="1:20" ht="22.5" customHeight="1" x14ac:dyDescent="0.25">
      <c r="A10" s="75">
        <v>42316</v>
      </c>
      <c r="B10" s="76" t="s">
        <v>65</v>
      </c>
      <c r="C10" s="76" t="s">
        <v>66</v>
      </c>
      <c r="D10" s="76" t="s">
        <v>67</v>
      </c>
      <c r="E10" s="76"/>
      <c r="F10" s="76">
        <v>1272</v>
      </c>
      <c r="G10" s="76" t="s">
        <v>68</v>
      </c>
      <c r="H10" s="76"/>
      <c r="I10" s="76" t="s">
        <v>69</v>
      </c>
      <c r="J10" s="76">
        <v>94700</v>
      </c>
      <c r="K10" s="76" t="s">
        <v>70</v>
      </c>
      <c r="L10" s="76" t="s">
        <v>57</v>
      </c>
      <c r="M10" s="76" t="s">
        <v>71</v>
      </c>
      <c r="N10" s="77">
        <v>5.5E-2</v>
      </c>
      <c r="O10" s="78">
        <v>4900</v>
      </c>
      <c r="P10" s="79">
        <v>4900</v>
      </c>
      <c r="Q10" s="80">
        <f t="shared" si="0"/>
        <v>4644.5497630331756</v>
      </c>
      <c r="R10" s="81">
        <v>0</v>
      </c>
      <c r="S10" s="82"/>
    </row>
    <row r="11" spans="1:20" ht="22.5" customHeight="1" x14ac:dyDescent="0.25">
      <c r="A11" s="75">
        <v>42317</v>
      </c>
      <c r="B11" s="76" t="s">
        <v>17</v>
      </c>
      <c r="C11" s="76" t="s">
        <v>72</v>
      </c>
      <c r="D11" s="76" t="s">
        <v>73</v>
      </c>
      <c r="E11" s="76"/>
      <c r="F11" s="76">
        <v>1273</v>
      </c>
      <c r="G11" s="76" t="s">
        <v>74</v>
      </c>
      <c r="H11" s="76"/>
      <c r="I11" s="76" t="s">
        <v>22</v>
      </c>
      <c r="J11" s="76">
        <v>75012</v>
      </c>
      <c r="K11" s="76" t="s">
        <v>75</v>
      </c>
      <c r="L11" s="76" t="s">
        <v>37</v>
      </c>
      <c r="M11" s="76" t="s">
        <v>76</v>
      </c>
      <c r="N11" s="77">
        <v>0.1</v>
      </c>
      <c r="O11" s="78">
        <v>4500</v>
      </c>
      <c r="P11" s="79">
        <v>4500</v>
      </c>
      <c r="Q11" s="80">
        <f t="shared" si="0"/>
        <v>4090.9090909090905</v>
      </c>
      <c r="R11" s="81">
        <v>0</v>
      </c>
      <c r="S11" s="82"/>
    </row>
    <row r="12" spans="1:20" ht="22.5" customHeight="1" x14ac:dyDescent="0.25">
      <c r="A12" s="75">
        <v>42317</v>
      </c>
      <c r="B12" s="76" t="s">
        <v>65</v>
      </c>
      <c r="C12" s="76" t="s">
        <v>77</v>
      </c>
      <c r="D12" s="76" t="s">
        <v>78</v>
      </c>
      <c r="E12" s="76"/>
      <c r="F12" s="76">
        <v>1350</v>
      </c>
      <c r="G12" s="76" t="s">
        <v>79</v>
      </c>
      <c r="H12" s="76" t="s">
        <v>80</v>
      </c>
      <c r="I12" s="76" t="s">
        <v>22</v>
      </c>
      <c r="J12" s="76">
        <v>75014</v>
      </c>
      <c r="K12" s="76" t="s">
        <v>81</v>
      </c>
      <c r="L12" s="76" t="s">
        <v>43</v>
      </c>
      <c r="M12" s="76" t="s">
        <v>58</v>
      </c>
      <c r="N12" s="77">
        <v>0.1</v>
      </c>
      <c r="O12" s="78">
        <v>7582</v>
      </c>
      <c r="P12" s="79">
        <v>7582</v>
      </c>
      <c r="Q12" s="80">
        <f t="shared" si="0"/>
        <v>6892.7272727272721</v>
      </c>
      <c r="R12" s="81">
        <v>0</v>
      </c>
      <c r="S12" s="82"/>
    </row>
    <row r="13" spans="1:20" ht="22.5" customHeight="1" x14ac:dyDescent="0.25">
      <c r="A13" s="75">
        <v>42320</v>
      </c>
      <c r="B13" s="76" t="s">
        <v>65</v>
      </c>
      <c r="C13" s="76" t="s">
        <v>82</v>
      </c>
      <c r="D13" s="76" t="s">
        <v>83</v>
      </c>
      <c r="E13" s="76"/>
      <c r="F13" s="76">
        <v>1274</v>
      </c>
      <c r="G13" s="76" t="s">
        <v>84</v>
      </c>
      <c r="H13" s="76"/>
      <c r="I13" s="76" t="s">
        <v>22</v>
      </c>
      <c r="J13" s="76">
        <v>75011</v>
      </c>
      <c r="K13" s="76" t="s">
        <v>85</v>
      </c>
      <c r="L13" s="76" t="s">
        <v>37</v>
      </c>
      <c r="M13" s="76" t="s">
        <v>86</v>
      </c>
      <c r="N13" s="77">
        <v>0.1</v>
      </c>
      <c r="O13" s="78">
        <v>2000</v>
      </c>
      <c r="P13" s="79">
        <v>2000</v>
      </c>
      <c r="Q13" s="80">
        <f t="shared" si="0"/>
        <v>1818.181818181818</v>
      </c>
      <c r="R13" s="81">
        <v>0</v>
      </c>
      <c r="S13" s="82"/>
    </row>
    <row r="14" spans="1:20" ht="22.5" customHeight="1" x14ac:dyDescent="0.25">
      <c r="A14" s="75">
        <v>42326</v>
      </c>
      <c r="B14" s="76" t="s">
        <v>65</v>
      </c>
      <c r="C14" s="76" t="s">
        <v>87</v>
      </c>
      <c r="D14" s="76" t="s">
        <v>33</v>
      </c>
      <c r="E14" s="76"/>
      <c r="F14" s="76">
        <v>1335</v>
      </c>
      <c r="G14" s="76" t="s">
        <v>88</v>
      </c>
      <c r="H14" s="76" t="s">
        <v>89</v>
      </c>
      <c r="I14" s="76" t="s">
        <v>90</v>
      </c>
      <c r="J14" s="76">
        <v>92600</v>
      </c>
      <c r="K14" s="76" t="s">
        <v>91</v>
      </c>
      <c r="L14" s="76" t="s">
        <v>24</v>
      </c>
      <c r="M14" s="76" t="s">
        <v>92</v>
      </c>
      <c r="N14" s="77">
        <v>0.1</v>
      </c>
      <c r="O14" s="78">
        <v>2500</v>
      </c>
      <c r="P14" s="79">
        <v>2500</v>
      </c>
      <c r="Q14" s="80">
        <f t="shared" si="0"/>
        <v>2272.7272727272725</v>
      </c>
      <c r="R14" s="81">
        <v>0</v>
      </c>
      <c r="S14" s="82"/>
    </row>
    <row r="15" spans="1:20" ht="22.5" customHeight="1" x14ac:dyDescent="0.25">
      <c r="A15" s="75">
        <v>42328</v>
      </c>
      <c r="B15" s="76" t="s">
        <v>17</v>
      </c>
      <c r="C15" s="76" t="s">
        <v>93</v>
      </c>
      <c r="D15" s="76" t="s">
        <v>94</v>
      </c>
      <c r="E15" s="76"/>
      <c r="F15" s="76">
        <v>1369</v>
      </c>
      <c r="G15" s="76" t="s">
        <v>95</v>
      </c>
      <c r="H15" s="76" t="s">
        <v>96</v>
      </c>
      <c r="I15" s="76" t="s">
        <v>97</v>
      </c>
      <c r="J15" s="76">
        <v>92600</v>
      </c>
      <c r="K15" s="76" t="s">
        <v>98</v>
      </c>
      <c r="L15" s="76" t="s">
        <v>24</v>
      </c>
      <c r="M15" s="76" t="s">
        <v>99</v>
      </c>
      <c r="N15" s="77">
        <v>0.1</v>
      </c>
      <c r="O15" s="78">
        <v>8882</v>
      </c>
      <c r="P15" s="79">
        <v>8882</v>
      </c>
      <c r="Q15" s="80">
        <f t="shared" si="0"/>
        <v>8074.545454545454</v>
      </c>
      <c r="R15" s="81">
        <v>0</v>
      </c>
      <c r="S15" s="82"/>
    </row>
    <row r="16" spans="1:20" ht="22.5" customHeight="1" x14ac:dyDescent="0.25">
      <c r="A16" s="75">
        <v>42331</v>
      </c>
      <c r="B16" s="76" t="s">
        <v>17</v>
      </c>
      <c r="C16" s="76" t="s">
        <v>100</v>
      </c>
      <c r="D16" s="76" t="s">
        <v>101</v>
      </c>
      <c r="E16" s="76"/>
      <c r="F16" s="76">
        <v>1277</v>
      </c>
      <c r="G16" s="76" t="s">
        <v>102</v>
      </c>
      <c r="H16" s="76" t="s">
        <v>103</v>
      </c>
      <c r="I16" s="76" t="s">
        <v>22</v>
      </c>
      <c r="J16" s="76">
        <v>75010</v>
      </c>
      <c r="K16" s="76" t="s">
        <v>104</v>
      </c>
      <c r="L16" s="76" t="s">
        <v>37</v>
      </c>
      <c r="M16" s="76" t="s">
        <v>105</v>
      </c>
      <c r="N16" s="77">
        <v>0.1</v>
      </c>
      <c r="O16" s="78">
        <v>17982</v>
      </c>
      <c r="P16" s="79">
        <v>17982</v>
      </c>
      <c r="Q16" s="80">
        <f t="shared" si="0"/>
        <v>16347.272727272726</v>
      </c>
      <c r="R16" s="81">
        <v>0</v>
      </c>
      <c r="S16" s="82"/>
    </row>
    <row r="17" spans="1:20" ht="22.5" customHeight="1" x14ac:dyDescent="0.25">
      <c r="A17" s="75">
        <v>42332</v>
      </c>
      <c r="B17" s="76" t="s">
        <v>65</v>
      </c>
      <c r="C17" s="76" t="s">
        <v>106</v>
      </c>
      <c r="D17" s="76" t="s">
        <v>107</v>
      </c>
      <c r="E17" s="76"/>
      <c r="F17" s="76">
        <v>1419</v>
      </c>
      <c r="G17" s="76" t="s">
        <v>108</v>
      </c>
      <c r="H17" s="76"/>
      <c r="I17" s="76" t="s">
        <v>22</v>
      </c>
      <c r="J17" s="76">
        <v>75017</v>
      </c>
      <c r="K17" s="76" t="s">
        <v>109</v>
      </c>
      <c r="L17" s="76" t="s">
        <v>110</v>
      </c>
      <c r="M17" s="76" t="s">
        <v>111</v>
      </c>
      <c r="N17" s="77">
        <v>0.1</v>
      </c>
      <c r="O17" s="78">
        <f>P17/2</f>
        <v>1991</v>
      </c>
      <c r="P17" s="79">
        <v>3982</v>
      </c>
      <c r="Q17" s="80">
        <f t="shared" si="0"/>
        <v>3619.9999999999995</v>
      </c>
      <c r="R17" s="81">
        <v>0</v>
      </c>
      <c r="S17" s="82"/>
    </row>
    <row r="18" spans="1:20" ht="22.5" customHeight="1" x14ac:dyDescent="0.25">
      <c r="A18" s="75">
        <v>42332</v>
      </c>
      <c r="B18" s="76" t="s">
        <v>65</v>
      </c>
      <c r="C18" s="76" t="s">
        <v>112</v>
      </c>
      <c r="D18" s="76" t="s">
        <v>113</v>
      </c>
      <c r="E18" s="76"/>
      <c r="F18" s="76">
        <v>1406</v>
      </c>
      <c r="G18" s="76" t="s">
        <v>114</v>
      </c>
      <c r="H18" s="76">
        <v>2</v>
      </c>
      <c r="I18" s="76" t="s">
        <v>115</v>
      </c>
      <c r="J18" s="76">
        <v>93250</v>
      </c>
      <c r="K18" s="76" t="s">
        <v>116</v>
      </c>
      <c r="L18" s="76" t="s">
        <v>117</v>
      </c>
      <c r="M18" s="76" t="s">
        <v>118</v>
      </c>
      <c r="N18" s="77">
        <v>5.5E-2</v>
      </c>
      <c r="O18" s="78">
        <f>P18/2</f>
        <v>5741</v>
      </c>
      <c r="P18" s="79">
        <v>11482</v>
      </c>
      <c r="Q18" s="80">
        <f t="shared" si="0"/>
        <v>10883.412322274882</v>
      </c>
      <c r="R18" s="81">
        <v>0</v>
      </c>
      <c r="S18" s="82"/>
    </row>
    <row r="19" spans="1:20" ht="22.5" customHeight="1" x14ac:dyDescent="0.25">
      <c r="A19" s="75">
        <v>42333</v>
      </c>
      <c r="B19" s="76" t="s">
        <v>17</v>
      </c>
      <c r="C19" s="76" t="s">
        <v>119</v>
      </c>
      <c r="D19" s="76" t="s">
        <v>28</v>
      </c>
      <c r="E19" s="76"/>
      <c r="F19" s="76">
        <v>1400</v>
      </c>
      <c r="G19" s="76" t="s">
        <v>120</v>
      </c>
      <c r="H19" s="76"/>
      <c r="I19" s="76" t="s">
        <v>121</v>
      </c>
      <c r="J19" s="76">
        <v>94100</v>
      </c>
      <c r="K19" s="76" t="s">
        <v>122</v>
      </c>
      <c r="L19" s="76" t="s">
        <v>117</v>
      </c>
      <c r="M19" s="76" t="s">
        <v>123</v>
      </c>
      <c r="N19" s="77">
        <v>5.5E-2</v>
      </c>
      <c r="O19" s="78">
        <f>P19/2</f>
        <v>2425</v>
      </c>
      <c r="P19" s="79">
        <v>4850</v>
      </c>
      <c r="Q19" s="80">
        <f t="shared" si="0"/>
        <v>4597.1563981042655</v>
      </c>
      <c r="R19" s="81">
        <v>0</v>
      </c>
      <c r="S19" s="82"/>
    </row>
    <row r="20" spans="1:20" ht="22.5" customHeight="1" x14ac:dyDescent="0.25">
      <c r="A20" s="75">
        <v>42333</v>
      </c>
      <c r="B20" s="76" t="s">
        <v>65</v>
      </c>
      <c r="C20" s="98" t="s">
        <v>124</v>
      </c>
      <c r="D20" s="76" t="s">
        <v>125</v>
      </c>
      <c r="E20" s="76"/>
      <c r="F20" s="76">
        <v>1371</v>
      </c>
      <c r="G20" s="76" t="s">
        <v>126</v>
      </c>
      <c r="H20" s="76" t="s">
        <v>127</v>
      </c>
      <c r="I20" s="76" t="s">
        <v>22</v>
      </c>
      <c r="J20" s="76">
        <v>75009</v>
      </c>
      <c r="K20" s="76" t="s">
        <v>128</v>
      </c>
      <c r="L20" s="76" t="s">
        <v>129</v>
      </c>
      <c r="M20" s="76" t="s">
        <v>76</v>
      </c>
      <c r="N20" s="77">
        <v>0.1</v>
      </c>
      <c r="O20" s="78">
        <f>P20/2</f>
        <v>2441</v>
      </c>
      <c r="P20" s="79">
        <v>4882</v>
      </c>
      <c r="Q20" s="80">
        <f t="shared" si="0"/>
        <v>4438.181818181818</v>
      </c>
      <c r="R20" s="81">
        <v>0</v>
      </c>
      <c r="S20" s="82"/>
    </row>
    <row r="21" spans="1:20" ht="22.5" customHeight="1" x14ac:dyDescent="0.25">
      <c r="A21" s="75">
        <v>42335</v>
      </c>
      <c r="B21" s="76" t="s">
        <v>17</v>
      </c>
      <c r="C21" s="76" t="s">
        <v>130</v>
      </c>
      <c r="D21" s="76" t="s">
        <v>131</v>
      </c>
      <c r="E21" s="76"/>
      <c r="F21" s="76">
        <v>1402</v>
      </c>
      <c r="G21" s="76" t="s">
        <v>132</v>
      </c>
      <c r="H21" s="76"/>
      <c r="I21" s="76" t="s">
        <v>133</v>
      </c>
      <c r="J21" s="76">
        <v>92400</v>
      </c>
      <c r="K21" s="76" t="s">
        <v>134</v>
      </c>
      <c r="L21" s="76" t="s">
        <v>37</v>
      </c>
      <c r="M21" s="76" t="s">
        <v>86</v>
      </c>
      <c r="N21" s="77">
        <v>0.1</v>
      </c>
      <c r="O21" s="78">
        <v>2000</v>
      </c>
      <c r="P21" s="79">
        <v>2000</v>
      </c>
      <c r="Q21" s="80">
        <f t="shared" si="0"/>
        <v>1818.181818181818</v>
      </c>
      <c r="R21" s="81">
        <v>0</v>
      </c>
      <c r="S21" s="82"/>
    </row>
    <row r="22" spans="1:20" ht="22.5" customHeight="1" x14ac:dyDescent="0.25">
      <c r="A22" s="83">
        <v>42335</v>
      </c>
      <c r="B22" s="84" t="s">
        <v>65</v>
      </c>
      <c r="C22" s="84" t="s">
        <v>135</v>
      </c>
      <c r="D22" s="84" t="s">
        <v>136</v>
      </c>
      <c r="E22" s="84"/>
      <c r="F22" s="84">
        <v>1317</v>
      </c>
      <c r="G22" s="84" t="s">
        <v>137</v>
      </c>
      <c r="H22" s="84"/>
      <c r="I22" s="84" t="s">
        <v>22</v>
      </c>
      <c r="J22" s="84">
        <v>75017</v>
      </c>
      <c r="K22" s="84" t="s">
        <v>138</v>
      </c>
      <c r="L22" s="84" t="s">
        <v>24</v>
      </c>
      <c r="M22" s="84" t="s">
        <v>86</v>
      </c>
      <c r="N22" s="85">
        <v>0.1</v>
      </c>
      <c r="O22" s="78">
        <v>3000</v>
      </c>
      <c r="P22" s="86">
        <v>3000</v>
      </c>
      <c r="Q22" s="99">
        <v>0</v>
      </c>
      <c r="R22" s="88">
        <v>3000</v>
      </c>
      <c r="S22" s="100"/>
      <c r="T22" s="74" t="s">
        <v>44</v>
      </c>
    </row>
    <row r="23" spans="1:20" ht="22.5" customHeight="1" x14ac:dyDescent="0.25">
      <c r="A23" s="75">
        <v>42335</v>
      </c>
      <c r="B23" s="76" t="s">
        <v>65</v>
      </c>
      <c r="C23" s="76" t="s">
        <v>139</v>
      </c>
      <c r="D23" s="76" t="s">
        <v>140</v>
      </c>
      <c r="E23" s="76"/>
      <c r="F23" s="76">
        <v>1318</v>
      </c>
      <c r="G23" s="76" t="s">
        <v>141</v>
      </c>
      <c r="H23" s="76" t="s">
        <v>142</v>
      </c>
      <c r="I23" s="76" t="s">
        <v>22</v>
      </c>
      <c r="J23" s="76">
        <v>75007</v>
      </c>
      <c r="K23" s="76" t="s">
        <v>143</v>
      </c>
      <c r="L23" s="76" t="s">
        <v>24</v>
      </c>
      <c r="M23" s="76" t="s">
        <v>144</v>
      </c>
      <c r="N23" s="77">
        <v>0.1</v>
      </c>
      <c r="O23" s="78">
        <v>2682</v>
      </c>
      <c r="P23" s="79">
        <v>2682</v>
      </c>
      <c r="Q23" s="80">
        <f>IF(ISBLANK(N23),"",P23/(1+N23))</f>
        <v>2438.181818181818</v>
      </c>
      <c r="R23" s="81">
        <v>0</v>
      </c>
      <c r="S23" s="82"/>
    </row>
    <row r="24" spans="1:20" ht="45" hidden="1" customHeight="1" x14ac:dyDescent="0.25">
      <c r="A24" s="101" t="s">
        <v>145</v>
      </c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  <c r="M24" s="102"/>
      <c r="N24" s="103"/>
      <c r="O24" s="104"/>
      <c r="P24" s="105">
        <f>SUM(P8:P23)</f>
        <v>84706</v>
      </c>
      <c r="Q24" s="104"/>
      <c r="R24" s="106">
        <f>SUM(R8:R23)</f>
        <v>3000</v>
      </c>
      <c r="S24" s="107">
        <f>P24-R24</f>
        <v>81706</v>
      </c>
    </row>
    <row r="25" spans="1:20" ht="22.5" customHeight="1" x14ac:dyDescent="0.25">
      <c r="A25" s="75">
        <v>42347</v>
      </c>
      <c r="B25" s="76" t="s">
        <v>17</v>
      </c>
      <c r="C25" s="76" t="s">
        <v>146</v>
      </c>
      <c r="D25" s="76" t="s">
        <v>147</v>
      </c>
      <c r="E25" s="76"/>
      <c r="F25" s="76">
        <v>1424</v>
      </c>
      <c r="G25" s="76" t="s">
        <v>148</v>
      </c>
      <c r="H25" s="76" t="s">
        <v>149</v>
      </c>
      <c r="I25" s="76" t="s">
        <v>22</v>
      </c>
      <c r="J25" s="76">
        <v>75014</v>
      </c>
      <c r="K25" s="76" t="s">
        <v>150</v>
      </c>
      <c r="L25" s="76" t="s">
        <v>151</v>
      </c>
      <c r="M25" s="76" t="s">
        <v>86</v>
      </c>
      <c r="N25" s="77">
        <v>0.1</v>
      </c>
      <c r="O25" s="78">
        <v>1982</v>
      </c>
      <c r="P25" s="79">
        <v>1982</v>
      </c>
      <c r="Q25" s="80">
        <f>IF(ISBLANK(N25),"",P25/(1+N25))</f>
        <v>1801.8181818181818</v>
      </c>
      <c r="R25" s="81"/>
      <c r="S25" s="82"/>
    </row>
    <row r="26" spans="1:20" ht="22.5" customHeight="1" x14ac:dyDescent="0.25">
      <c r="A26" s="75">
        <v>42349</v>
      </c>
      <c r="B26" s="76" t="s">
        <v>17</v>
      </c>
      <c r="C26" s="76" t="s">
        <v>130</v>
      </c>
      <c r="D26" s="76" t="s">
        <v>131</v>
      </c>
      <c r="E26" s="76"/>
      <c r="F26" s="76">
        <v>1279</v>
      </c>
      <c r="G26" s="76" t="s">
        <v>132</v>
      </c>
      <c r="H26" s="76"/>
      <c r="I26" s="76" t="s">
        <v>133</v>
      </c>
      <c r="J26" s="76">
        <v>92400</v>
      </c>
      <c r="K26" s="76" t="s">
        <v>134</v>
      </c>
      <c r="L26" s="76" t="s">
        <v>37</v>
      </c>
      <c r="M26" s="76" t="s">
        <v>86</v>
      </c>
      <c r="N26" s="77">
        <v>0.1</v>
      </c>
      <c r="O26" s="78">
        <v>2000</v>
      </c>
      <c r="P26" s="79">
        <v>2000</v>
      </c>
      <c r="Q26" s="80">
        <f>IF(ISBLANK(N26),"",P26/(1+N26))</f>
        <v>1818.181818181818</v>
      </c>
      <c r="R26" s="81"/>
      <c r="S26" s="82"/>
    </row>
    <row r="27" spans="1:20" ht="22.5" customHeight="1" x14ac:dyDescent="0.25">
      <c r="A27" s="75">
        <v>42356</v>
      </c>
      <c r="B27" s="76" t="s">
        <v>17</v>
      </c>
      <c r="C27" s="76" t="s">
        <v>152</v>
      </c>
      <c r="D27" s="76" t="s">
        <v>131</v>
      </c>
      <c r="E27" s="76"/>
      <c r="F27" s="76">
        <v>1397</v>
      </c>
      <c r="G27" s="76" t="s">
        <v>153</v>
      </c>
      <c r="H27" s="76" t="s">
        <v>154</v>
      </c>
      <c r="I27" s="76" t="s">
        <v>155</v>
      </c>
      <c r="J27" s="76">
        <v>91940</v>
      </c>
      <c r="K27" s="76" t="s">
        <v>156</v>
      </c>
      <c r="L27" s="76" t="s">
        <v>37</v>
      </c>
      <c r="M27" s="76" t="s">
        <v>111</v>
      </c>
      <c r="N27" s="77">
        <v>0.1</v>
      </c>
      <c r="O27" s="78">
        <v>5500</v>
      </c>
      <c r="P27" s="79">
        <v>5500</v>
      </c>
      <c r="Q27" s="80">
        <f>IF(ISBLANK(N27),"",P27/(1+N27))</f>
        <v>5000</v>
      </c>
      <c r="R27" s="81"/>
      <c r="S27" s="82"/>
    </row>
    <row r="28" spans="1:20" ht="22.5" customHeight="1" x14ac:dyDescent="0.25">
      <c r="A28" s="75">
        <v>42360</v>
      </c>
      <c r="B28" s="76" t="s">
        <v>17</v>
      </c>
      <c r="C28" s="76" t="s">
        <v>157</v>
      </c>
      <c r="D28" s="76" t="s">
        <v>131</v>
      </c>
      <c r="E28" s="76"/>
      <c r="F28" s="76">
        <v>1031</v>
      </c>
      <c r="G28" s="76" t="s">
        <v>158</v>
      </c>
      <c r="H28" s="76"/>
      <c r="I28" s="76" t="s">
        <v>22</v>
      </c>
      <c r="J28" s="76">
        <v>75014</v>
      </c>
      <c r="K28" s="76" t="s">
        <v>159</v>
      </c>
      <c r="L28" s="76" t="s">
        <v>43</v>
      </c>
      <c r="M28" s="76" t="s">
        <v>160</v>
      </c>
      <c r="N28" s="77">
        <v>0.1</v>
      </c>
      <c r="O28" s="78">
        <v>8592</v>
      </c>
      <c r="P28" s="79">
        <v>8592</v>
      </c>
      <c r="Q28" s="80">
        <f>IF(ISBLANK(N28),"",P28/(1+N28))</f>
        <v>7810.9090909090901</v>
      </c>
      <c r="R28" s="81"/>
      <c r="S28" s="82"/>
    </row>
    <row r="29" spans="1:20" ht="22.5" customHeight="1" x14ac:dyDescent="0.25">
      <c r="A29" s="83">
        <v>42362</v>
      </c>
      <c r="B29" s="84" t="s">
        <v>65</v>
      </c>
      <c r="C29" s="84" t="s">
        <v>161</v>
      </c>
      <c r="D29" s="84" t="s">
        <v>162</v>
      </c>
      <c r="E29" s="84"/>
      <c r="F29" s="84">
        <v>1426</v>
      </c>
      <c r="G29" s="84" t="s">
        <v>163</v>
      </c>
      <c r="H29" s="84"/>
      <c r="I29" s="84" t="s">
        <v>22</v>
      </c>
      <c r="J29" s="84">
        <v>75014</v>
      </c>
      <c r="K29" s="84" t="s">
        <v>164</v>
      </c>
      <c r="L29" s="84" t="s">
        <v>24</v>
      </c>
      <c r="M29" s="84" t="s">
        <v>58</v>
      </c>
      <c r="N29" s="85">
        <v>0.1</v>
      </c>
      <c r="O29" s="78">
        <v>6982</v>
      </c>
      <c r="P29" s="86">
        <v>6982</v>
      </c>
      <c r="Q29" s="99">
        <f>IF(ISBLANK(N29),"",P29/(1+N29))</f>
        <v>6347.272727272727</v>
      </c>
      <c r="R29" s="88">
        <v>6982</v>
      </c>
      <c r="S29" s="89"/>
      <c r="T29" s="74" t="s">
        <v>44</v>
      </c>
    </row>
    <row r="30" spans="1:20" ht="42" hidden="1" customHeight="1" x14ac:dyDescent="0.25">
      <c r="A30" s="101" t="s">
        <v>165</v>
      </c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03"/>
      <c r="O30" s="104"/>
      <c r="P30" s="105">
        <f>SUM(P25:P29)</f>
        <v>25056</v>
      </c>
      <c r="Q30" s="108"/>
      <c r="R30" s="109">
        <v>6982</v>
      </c>
      <c r="S30" s="107">
        <f>P30-R30</f>
        <v>18074</v>
      </c>
    </row>
    <row r="31" spans="1:20" ht="22.5" customHeight="1" x14ac:dyDescent="0.25">
      <c r="A31" s="75">
        <v>42374</v>
      </c>
      <c r="B31" s="76" t="s">
        <v>65</v>
      </c>
      <c r="C31" s="76" t="s">
        <v>166</v>
      </c>
      <c r="D31" s="76" t="s">
        <v>83</v>
      </c>
      <c r="E31" s="76"/>
      <c r="F31" s="76">
        <v>1284</v>
      </c>
      <c r="G31" s="76" t="s">
        <v>167</v>
      </c>
      <c r="H31" s="76"/>
      <c r="I31" s="76" t="s">
        <v>168</v>
      </c>
      <c r="J31" s="76">
        <v>93200</v>
      </c>
      <c r="K31" s="76" t="s">
        <v>169</v>
      </c>
      <c r="L31" s="76" t="s">
        <v>37</v>
      </c>
      <c r="M31" s="76" t="s">
        <v>170</v>
      </c>
      <c r="N31" s="77">
        <v>0.1</v>
      </c>
      <c r="O31" s="78">
        <v>7282</v>
      </c>
      <c r="P31" s="79">
        <v>7282</v>
      </c>
      <c r="Q31" s="80">
        <f t="shared" ref="Q31:Q46" si="1">IF(ISBLANK(N31),"",P31/(1+N31))</f>
        <v>6619.9999999999991</v>
      </c>
      <c r="R31" s="81"/>
      <c r="S31" s="82"/>
    </row>
    <row r="32" spans="1:20" ht="22.5" customHeight="1" x14ac:dyDescent="0.25">
      <c r="A32" s="75">
        <v>42377</v>
      </c>
      <c r="B32" s="76" t="s">
        <v>65</v>
      </c>
      <c r="C32" s="76" t="s">
        <v>171</v>
      </c>
      <c r="D32" s="76" t="s">
        <v>172</v>
      </c>
      <c r="E32" s="76"/>
      <c r="F32" s="76">
        <v>1445</v>
      </c>
      <c r="G32" s="76" t="s">
        <v>173</v>
      </c>
      <c r="H32" s="76"/>
      <c r="I32" s="76" t="s">
        <v>174</v>
      </c>
      <c r="J32" s="76">
        <v>93500</v>
      </c>
      <c r="K32" s="76" t="s">
        <v>175</v>
      </c>
      <c r="L32" s="76" t="s">
        <v>24</v>
      </c>
      <c r="M32" s="76" t="s">
        <v>123</v>
      </c>
      <c r="N32" s="77">
        <v>5.5E-2</v>
      </c>
      <c r="O32" s="78">
        <v>5982</v>
      </c>
      <c r="P32" s="79">
        <v>5982</v>
      </c>
      <c r="Q32" s="80">
        <f t="shared" si="1"/>
        <v>5670.1421800947874</v>
      </c>
      <c r="R32" s="81"/>
      <c r="S32" s="82"/>
    </row>
    <row r="33" spans="1:20" ht="22.5" customHeight="1" x14ac:dyDescent="0.25">
      <c r="A33" s="75">
        <v>42377</v>
      </c>
      <c r="B33" s="76" t="s">
        <v>65</v>
      </c>
      <c r="C33" s="76" t="s">
        <v>176</v>
      </c>
      <c r="D33" s="76" t="s">
        <v>177</v>
      </c>
      <c r="E33" s="76"/>
      <c r="F33" s="76">
        <v>1286</v>
      </c>
      <c r="G33" s="76" t="s">
        <v>178</v>
      </c>
      <c r="H33" s="76" t="s">
        <v>179</v>
      </c>
      <c r="I33" s="76" t="s">
        <v>22</v>
      </c>
      <c r="J33" s="76">
        <v>75015</v>
      </c>
      <c r="K33" s="76" t="s">
        <v>180</v>
      </c>
      <c r="L33" s="76" t="s">
        <v>37</v>
      </c>
      <c r="M33" s="76" t="s">
        <v>181</v>
      </c>
      <c r="N33" s="77">
        <v>0.1</v>
      </c>
      <c r="O33" s="78">
        <v>3000</v>
      </c>
      <c r="P33" s="79">
        <v>3000</v>
      </c>
      <c r="Q33" s="80">
        <f t="shared" si="1"/>
        <v>2727.272727272727</v>
      </c>
      <c r="R33" s="81"/>
      <c r="S33" s="82"/>
    </row>
    <row r="34" spans="1:20" ht="22.5" customHeight="1" x14ac:dyDescent="0.25">
      <c r="A34" s="75">
        <v>42380</v>
      </c>
      <c r="B34" s="76" t="s">
        <v>65</v>
      </c>
      <c r="C34" s="76" t="s">
        <v>182</v>
      </c>
      <c r="D34" s="76" t="s">
        <v>113</v>
      </c>
      <c r="E34" s="76"/>
      <c r="F34" s="76">
        <v>1452</v>
      </c>
      <c r="G34" s="76" t="s">
        <v>183</v>
      </c>
      <c r="H34" s="76"/>
      <c r="I34" s="76" t="s">
        <v>184</v>
      </c>
      <c r="J34" s="76">
        <v>92170</v>
      </c>
      <c r="K34" s="76" t="s">
        <v>185</v>
      </c>
      <c r="L34" s="76" t="s">
        <v>43</v>
      </c>
      <c r="M34" s="76" t="s">
        <v>86</v>
      </c>
      <c r="N34" s="77">
        <v>0.1</v>
      </c>
      <c r="O34" s="78">
        <v>2300</v>
      </c>
      <c r="P34" s="79">
        <v>2300</v>
      </c>
      <c r="Q34" s="80">
        <f t="shared" si="1"/>
        <v>2090.9090909090905</v>
      </c>
      <c r="R34" s="81"/>
      <c r="S34" s="82"/>
    </row>
    <row r="35" spans="1:20" ht="22.5" customHeight="1" x14ac:dyDescent="0.25">
      <c r="A35" s="75">
        <v>42380</v>
      </c>
      <c r="B35" s="76" t="s">
        <v>65</v>
      </c>
      <c r="C35" s="76" t="s">
        <v>186</v>
      </c>
      <c r="D35" s="76" t="s">
        <v>187</v>
      </c>
      <c r="E35" s="76"/>
      <c r="F35" s="76">
        <v>1459</v>
      </c>
      <c r="G35" s="76" t="s">
        <v>188</v>
      </c>
      <c r="H35" s="76"/>
      <c r="I35" s="76" t="s">
        <v>22</v>
      </c>
      <c r="J35" s="76">
        <v>75015</v>
      </c>
      <c r="K35" s="76" t="s">
        <v>189</v>
      </c>
      <c r="L35" s="76" t="s">
        <v>24</v>
      </c>
      <c r="M35" s="76" t="s">
        <v>190</v>
      </c>
      <c r="N35" s="77">
        <v>0.1</v>
      </c>
      <c r="O35" s="78">
        <v>8983</v>
      </c>
      <c r="P35" s="79">
        <v>8983</v>
      </c>
      <c r="Q35" s="80">
        <f t="shared" si="1"/>
        <v>8166.363636363636</v>
      </c>
      <c r="R35" s="81"/>
      <c r="S35" s="82"/>
    </row>
    <row r="36" spans="1:20" ht="22.5" customHeight="1" x14ac:dyDescent="0.25">
      <c r="A36" s="75">
        <v>42383</v>
      </c>
      <c r="B36" s="76" t="s">
        <v>65</v>
      </c>
      <c r="C36" s="76" t="s">
        <v>191</v>
      </c>
      <c r="D36" s="76" t="s">
        <v>192</v>
      </c>
      <c r="E36" s="76"/>
      <c r="F36" s="76">
        <v>1448</v>
      </c>
      <c r="G36" s="76" t="s">
        <v>193</v>
      </c>
      <c r="H36" s="76" t="s">
        <v>194</v>
      </c>
      <c r="I36" s="76" t="s">
        <v>22</v>
      </c>
      <c r="J36" s="76">
        <v>75018</v>
      </c>
      <c r="K36" s="76" t="s">
        <v>195</v>
      </c>
      <c r="L36" s="76" t="s">
        <v>43</v>
      </c>
      <c r="M36" s="76" t="s">
        <v>196</v>
      </c>
      <c r="N36" s="77">
        <v>0.1</v>
      </c>
      <c r="O36" s="78">
        <v>2582</v>
      </c>
      <c r="P36" s="79">
        <v>2582</v>
      </c>
      <c r="Q36" s="80">
        <f t="shared" si="1"/>
        <v>2347.272727272727</v>
      </c>
      <c r="R36" s="81"/>
      <c r="S36" s="82"/>
    </row>
    <row r="37" spans="1:20" ht="22.5" customHeight="1" x14ac:dyDescent="0.25">
      <c r="A37" s="75">
        <v>42384</v>
      </c>
      <c r="B37" s="76" t="s">
        <v>17</v>
      </c>
      <c r="C37" s="76" t="s">
        <v>197</v>
      </c>
      <c r="D37" s="76" t="s">
        <v>198</v>
      </c>
      <c r="E37" s="76"/>
      <c r="F37" s="76">
        <v>1025</v>
      </c>
      <c r="G37" s="76" t="s">
        <v>199</v>
      </c>
      <c r="H37" s="76"/>
      <c r="I37" s="76" t="s">
        <v>22</v>
      </c>
      <c r="J37" s="76">
        <v>75010</v>
      </c>
      <c r="K37" s="76" t="s">
        <v>200</v>
      </c>
      <c r="L37" s="76" t="s">
        <v>37</v>
      </c>
      <c r="M37" s="76" t="s">
        <v>201</v>
      </c>
      <c r="N37" s="77">
        <v>0.1</v>
      </c>
      <c r="O37" s="78">
        <v>1135</v>
      </c>
      <c r="P37" s="79">
        <v>1135</v>
      </c>
      <c r="Q37" s="80">
        <f t="shared" si="1"/>
        <v>1031.8181818181818</v>
      </c>
      <c r="R37" s="81"/>
      <c r="S37" s="82"/>
    </row>
    <row r="38" spans="1:20" ht="22.5" customHeight="1" x14ac:dyDescent="0.25">
      <c r="A38" s="75">
        <v>42384</v>
      </c>
      <c r="B38" s="76" t="s">
        <v>17</v>
      </c>
      <c r="C38" s="76" t="s">
        <v>202</v>
      </c>
      <c r="D38" s="76" t="s">
        <v>19</v>
      </c>
      <c r="E38" s="76"/>
      <c r="F38" s="76">
        <v>1458</v>
      </c>
      <c r="G38" s="76" t="s">
        <v>203</v>
      </c>
      <c r="H38" s="76"/>
      <c r="I38" s="76" t="s">
        <v>22</v>
      </c>
      <c r="J38" s="76">
        <v>75012</v>
      </c>
      <c r="K38" s="76" t="s">
        <v>204</v>
      </c>
      <c r="L38" s="76" t="s">
        <v>24</v>
      </c>
      <c r="M38" s="76" t="s">
        <v>160</v>
      </c>
      <c r="N38" s="77">
        <v>0.1</v>
      </c>
      <c r="O38" s="78">
        <v>6900</v>
      </c>
      <c r="P38" s="79">
        <v>6900</v>
      </c>
      <c r="Q38" s="80">
        <f t="shared" si="1"/>
        <v>6272.7272727272721</v>
      </c>
      <c r="R38" s="81"/>
      <c r="S38" s="82"/>
    </row>
    <row r="39" spans="1:20" ht="22.5" customHeight="1" x14ac:dyDescent="0.25">
      <c r="A39" s="75">
        <v>42384</v>
      </c>
      <c r="B39" s="76" t="s">
        <v>17</v>
      </c>
      <c r="C39" s="76" t="s">
        <v>202</v>
      </c>
      <c r="D39" s="76" t="s">
        <v>19</v>
      </c>
      <c r="E39" s="76"/>
      <c r="F39" s="76">
        <v>1458</v>
      </c>
      <c r="G39" s="76" t="s">
        <v>203</v>
      </c>
      <c r="H39" s="76"/>
      <c r="I39" s="76" t="s">
        <v>22</v>
      </c>
      <c r="J39" s="76">
        <v>75012</v>
      </c>
      <c r="K39" s="76" t="s">
        <v>204</v>
      </c>
      <c r="L39" s="76" t="s">
        <v>24</v>
      </c>
      <c r="M39" s="76" t="s">
        <v>205</v>
      </c>
      <c r="N39" s="77">
        <v>0.1</v>
      </c>
      <c r="O39" s="78">
        <v>6900</v>
      </c>
      <c r="P39" s="79">
        <v>6900</v>
      </c>
      <c r="Q39" s="80">
        <f t="shared" si="1"/>
        <v>6272.7272727272721</v>
      </c>
      <c r="R39" s="81"/>
      <c r="S39" s="82"/>
    </row>
    <row r="40" spans="1:20" ht="22.5" customHeight="1" x14ac:dyDescent="0.25">
      <c r="A40" s="75">
        <v>42387</v>
      </c>
      <c r="B40" s="76" t="s">
        <v>17</v>
      </c>
      <c r="C40" s="76" t="s">
        <v>130</v>
      </c>
      <c r="D40" s="76" t="s">
        <v>131</v>
      </c>
      <c r="E40" s="76"/>
      <c r="F40" s="76">
        <v>1290</v>
      </c>
      <c r="G40" s="76" t="s">
        <v>132</v>
      </c>
      <c r="H40" s="76"/>
      <c r="I40" s="76" t="s">
        <v>133</v>
      </c>
      <c r="J40" s="76">
        <v>92400</v>
      </c>
      <c r="K40" s="76" t="s">
        <v>134</v>
      </c>
      <c r="L40" s="76" t="s">
        <v>37</v>
      </c>
      <c r="M40" s="76" t="s">
        <v>86</v>
      </c>
      <c r="N40" s="77">
        <v>0.1</v>
      </c>
      <c r="O40" s="78">
        <v>2482</v>
      </c>
      <c r="P40" s="79">
        <v>2482</v>
      </c>
      <c r="Q40" s="80">
        <f t="shared" si="1"/>
        <v>2256.363636363636</v>
      </c>
      <c r="R40" s="81"/>
      <c r="S40" s="82"/>
    </row>
    <row r="41" spans="1:20" ht="22.5" customHeight="1" x14ac:dyDescent="0.25">
      <c r="A41" s="75">
        <v>42387</v>
      </c>
      <c r="B41" s="76" t="s">
        <v>17</v>
      </c>
      <c r="C41" s="76" t="s">
        <v>206</v>
      </c>
      <c r="D41" s="76" t="s">
        <v>101</v>
      </c>
      <c r="E41" s="76"/>
      <c r="F41" s="76">
        <v>1446</v>
      </c>
      <c r="G41" s="76" t="s">
        <v>207</v>
      </c>
      <c r="H41" s="76"/>
      <c r="I41" s="76" t="s">
        <v>22</v>
      </c>
      <c r="J41" s="76">
        <v>75010</v>
      </c>
      <c r="K41" s="76" t="s">
        <v>208</v>
      </c>
      <c r="L41" s="76" t="s">
        <v>24</v>
      </c>
      <c r="M41" s="76" t="s">
        <v>86</v>
      </c>
      <c r="N41" s="77">
        <v>0.1</v>
      </c>
      <c r="O41" s="78">
        <v>1982</v>
      </c>
      <c r="P41" s="79">
        <v>1982</v>
      </c>
      <c r="Q41" s="80">
        <f t="shared" si="1"/>
        <v>1801.8181818181818</v>
      </c>
      <c r="R41" s="81"/>
      <c r="S41" s="82"/>
    </row>
    <row r="42" spans="1:20" ht="22.5" customHeight="1" x14ac:dyDescent="0.25">
      <c r="A42" s="75">
        <v>42389</v>
      </c>
      <c r="B42" s="76" t="s">
        <v>17</v>
      </c>
      <c r="C42" s="76" t="s">
        <v>209</v>
      </c>
      <c r="D42" s="76" t="s">
        <v>210</v>
      </c>
      <c r="E42" s="76"/>
      <c r="F42" s="76">
        <v>1293</v>
      </c>
      <c r="G42" s="76" t="s">
        <v>211</v>
      </c>
      <c r="H42" s="76" t="s">
        <v>212</v>
      </c>
      <c r="I42" s="76" t="s">
        <v>22</v>
      </c>
      <c r="J42" s="76">
        <v>75015</v>
      </c>
      <c r="K42" s="76" t="s">
        <v>213</v>
      </c>
      <c r="L42" s="76" t="s">
        <v>37</v>
      </c>
      <c r="M42" s="76" t="s">
        <v>58</v>
      </c>
      <c r="N42" s="77">
        <v>0.1</v>
      </c>
      <c r="O42" s="78">
        <v>6882</v>
      </c>
      <c r="P42" s="79">
        <v>6882</v>
      </c>
      <c r="Q42" s="80">
        <f t="shared" si="1"/>
        <v>6256.363636363636</v>
      </c>
      <c r="R42" s="81"/>
      <c r="S42" s="82"/>
    </row>
    <row r="43" spans="1:20" ht="22.5" customHeight="1" x14ac:dyDescent="0.25">
      <c r="A43" s="75">
        <v>42389</v>
      </c>
      <c r="B43" s="76" t="s">
        <v>65</v>
      </c>
      <c r="C43" s="76" t="s">
        <v>214</v>
      </c>
      <c r="D43" s="76" t="s">
        <v>215</v>
      </c>
      <c r="E43" s="76"/>
      <c r="F43" s="76">
        <v>1292</v>
      </c>
      <c r="G43" s="76" t="s">
        <v>216</v>
      </c>
      <c r="H43" s="76"/>
      <c r="I43" s="76" t="s">
        <v>22</v>
      </c>
      <c r="J43" s="76">
        <v>75015</v>
      </c>
      <c r="K43" s="76" t="s">
        <v>217</v>
      </c>
      <c r="L43" s="76" t="s">
        <v>37</v>
      </c>
      <c r="M43" s="76" t="s">
        <v>51</v>
      </c>
      <c r="N43" s="77">
        <v>0.1</v>
      </c>
      <c r="O43" s="78">
        <v>8982</v>
      </c>
      <c r="P43" s="79">
        <v>8982</v>
      </c>
      <c r="Q43" s="80">
        <f t="shared" si="1"/>
        <v>8165.454545454545</v>
      </c>
      <c r="R43" s="81"/>
      <c r="S43" s="82"/>
    </row>
    <row r="44" spans="1:20" ht="22.5" customHeight="1" x14ac:dyDescent="0.25">
      <c r="A44" s="75">
        <v>42389</v>
      </c>
      <c r="B44" s="76" t="s">
        <v>65</v>
      </c>
      <c r="C44" s="76" t="s">
        <v>218</v>
      </c>
      <c r="D44" s="76" t="s">
        <v>219</v>
      </c>
      <c r="E44" s="76"/>
      <c r="F44" s="76">
        <v>1451</v>
      </c>
      <c r="G44" s="76" t="s">
        <v>220</v>
      </c>
      <c r="H44" s="76"/>
      <c r="I44" s="76" t="s">
        <v>221</v>
      </c>
      <c r="J44" s="76">
        <v>92260</v>
      </c>
      <c r="K44" s="76" t="s">
        <v>222</v>
      </c>
      <c r="L44" s="76" t="s">
        <v>43</v>
      </c>
      <c r="M44" s="76" t="s">
        <v>76</v>
      </c>
      <c r="N44" s="77">
        <v>0.1</v>
      </c>
      <c r="O44" s="78">
        <v>3762</v>
      </c>
      <c r="P44" s="79">
        <v>3762</v>
      </c>
      <c r="Q44" s="80">
        <f t="shared" si="1"/>
        <v>3419.9999999999995</v>
      </c>
      <c r="R44" s="81"/>
      <c r="S44" s="82"/>
    </row>
    <row r="45" spans="1:20" ht="22.5" customHeight="1" x14ac:dyDescent="0.25">
      <c r="A45" s="83">
        <v>42396</v>
      </c>
      <c r="B45" s="84" t="s">
        <v>17</v>
      </c>
      <c r="C45" s="84" t="s">
        <v>223</v>
      </c>
      <c r="D45" s="84" t="s">
        <v>131</v>
      </c>
      <c r="E45" s="84"/>
      <c r="F45" s="84">
        <v>1464</v>
      </c>
      <c r="G45" s="84" t="s">
        <v>224</v>
      </c>
      <c r="H45" s="84"/>
      <c r="I45" s="84" t="s">
        <v>225</v>
      </c>
      <c r="J45" s="84">
        <v>92270</v>
      </c>
      <c r="K45" s="84" t="s">
        <v>226</v>
      </c>
      <c r="L45" s="84" t="s">
        <v>37</v>
      </c>
      <c r="M45" s="110" t="s">
        <v>92</v>
      </c>
      <c r="N45" s="85">
        <v>0.1</v>
      </c>
      <c r="O45" s="111">
        <v>2000</v>
      </c>
      <c r="P45" s="86">
        <v>2000</v>
      </c>
      <c r="Q45" s="99">
        <f t="shared" si="1"/>
        <v>1818.181818181818</v>
      </c>
      <c r="R45" s="88">
        <v>2000</v>
      </c>
      <c r="S45" s="89"/>
      <c r="T45" s="74" t="s">
        <v>44</v>
      </c>
    </row>
    <row r="46" spans="1:20" ht="22.5" customHeight="1" x14ac:dyDescent="0.25">
      <c r="A46" s="75">
        <v>42396</v>
      </c>
      <c r="B46" s="76" t="s">
        <v>65</v>
      </c>
      <c r="C46" s="76" t="s">
        <v>227</v>
      </c>
      <c r="D46" s="76" t="s">
        <v>40</v>
      </c>
      <c r="E46" s="76"/>
      <c r="F46" s="76">
        <v>1450</v>
      </c>
      <c r="G46" s="76" t="s">
        <v>228</v>
      </c>
      <c r="H46" s="76"/>
      <c r="I46" s="76" t="s">
        <v>22</v>
      </c>
      <c r="J46" s="76">
        <v>75116</v>
      </c>
      <c r="K46" s="76" t="s">
        <v>229</v>
      </c>
      <c r="L46" s="76" t="s">
        <v>43</v>
      </c>
      <c r="M46" s="76" t="s">
        <v>230</v>
      </c>
      <c r="N46" s="77">
        <v>0.1</v>
      </c>
      <c r="O46" s="78">
        <v>3782</v>
      </c>
      <c r="P46" s="79">
        <v>3782</v>
      </c>
      <c r="Q46" s="80">
        <f t="shared" si="1"/>
        <v>3438.181818181818</v>
      </c>
      <c r="R46" s="81"/>
      <c r="S46" s="82"/>
    </row>
    <row r="47" spans="1:20" ht="45" hidden="1" customHeight="1" x14ac:dyDescent="0.25">
      <c r="A47" s="101" t="s">
        <v>231</v>
      </c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3"/>
      <c r="O47" s="104"/>
      <c r="P47" s="105">
        <f>SUM(P31:P46)</f>
        <v>74936</v>
      </c>
      <c r="Q47" s="108"/>
      <c r="R47" s="109">
        <f>SUM(R45:R46)</f>
        <v>2000</v>
      </c>
      <c r="S47" s="107">
        <f>P47-R47</f>
        <v>72936</v>
      </c>
    </row>
    <row r="48" spans="1:20" ht="22.5" customHeight="1" x14ac:dyDescent="0.25">
      <c r="A48" s="75">
        <v>42403</v>
      </c>
      <c r="B48" s="76" t="s">
        <v>17</v>
      </c>
      <c r="C48" s="76" t="s">
        <v>232</v>
      </c>
      <c r="D48" s="76" t="s">
        <v>19</v>
      </c>
      <c r="E48" s="76"/>
      <c r="F48" s="76">
        <v>1456</v>
      </c>
      <c r="G48" s="76" t="s">
        <v>233</v>
      </c>
      <c r="H48" s="76" t="s">
        <v>234</v>
      </c>
      <c r="I48" s="76" t="s">
        <v>22</v>
      </c>
      <c r="J48" s="76">
        <v>75012</v>
      </c>
      <c r="K48" s="76" t="s">
        <v>235</v>
      </c>
      <c r="L48" s="76" t="s">
        <v>50</v>
      </c>
      <c r="M48" s="76" t="s">
        <v>105</v>
      </c>
      <c r="N48" s="77">
        <v>0.1</v>
      </c>
      <c r="O48" s="78">
        <f>P48/2</f>
        <v>1500</v>
      </c>
      <c r="P48" s="79">
        <v>3000</v>
      </c>
      <c r="Q48" s="80">
        <f t="shared" ref="Q48:Q58" si="2">IF(ISBLANK(N48),"",P48/(1+N48))</f>
        <v>2727.272727272727</v>
      </c>
      <c r="R48" s="81"/>
      <c r="S48" s="82"/>
    </row>
    <row r="49" spans="1:19" ht="22.5" customHeight="1" x14ac:dyDescent="0.25">
      <c r="A49" s="75">
        <v>42403</v>
      </c>
      <c r="B49" s="76" t="s">
        <v>236</v>
      </c>
      <c r="C49" s="76" t="s">
        <v>237</v>
      </c>
      <c r="D49" s="76" t="s">
        <v>238</v>
      </c>
      <c r="E49" s="76"/>
      <c r="F49" s="76">
        <v>1294</v>
      </c>
      <c r="G49" s="76" t="s">
        <v>239</v>
      </c>
      <c r="H49" s="76"/>
      <c r="I49" s="76" t="s">
        <v>240</v>
      </c>
      <c r="J49" s="76">
        <v>92120</v>
      </c>
      <c r="K49" s="76" t="s">
        <v>241</v>
      </c>
      <c r="L49" s="76" t="s">
        <v>37</v>
      </c>
      <c r="M49" s="76" t="s">
        <v>160</v>
      </c>
      <c r="N49" s="77">
        <v>0.1</v>
      </c>
      <c r="O49" s="78">
        <v>6000</v>
      </c>
      <c r="P49" s="79">
        <v>6000</v>
      </c>
      <c r="Q49" s="80">
        <f t="shared" si="2"/>
        <v>5454.545454545454</v>
      </c>
      <c r="R49" s="81"/>
      <c r="S49" s="82"/>
    </row>
    <row r="50" spans="1:19" ht="22.5" customHeight="1" x14ac:dyDescent="0.25">
      <c r="A50" s="75">
        <v>42405</v>
      </c>
      <c r="B50" s="76" t="s">
        <v>65</v>
      </c>
      <c r="C50" s="76" t="s">
        <v>242</v>
      </c>
      <c r="D50" s="76" t="s">
        <v>243</v>
      </c>
      <c r="E50" s="76"/>
      <c r="F50" s="76">
        <v>1295</v>
      </c>
      <c r="G50" s="76" t="s">
        <v>244</v>
      </c>
      <c r="H50" s="76" t="s">
        <v>245</v>
      </c>
      <c r="I50" s="76" t="s">
        <v>22</v>
      </c>
      <c r="J50" s="76">
        <v>75006</v>
      </c>
      <c r="K50" s="76" t="s">
        <v>246</v>
      </c>
      <c r="L50" s="76" t="s">
        <v>37</v>
      </c>
      <c r="M50" s="76" t="s">
        <v>105</v>
      </c>
      <c r="N50" s="77">
        <v>0.1</v>
      </c>
      <c r="O50" s="78">
        <v>3982</v>
      </c>
      <c r="P50" s="79">
        <v>3982</v>
      </c>
      <c r="Q50" s="80">
        <f t="shared" si="2"/>
        <v>3619.9999999999995</v>
      </c>
      <c r="R50" s="81"/>
      <c r="S50" s="82"/>
    </row>
    <row r="51" spans="1:19" ht="22.5" customHeight="1" x14ac:dyDescent="0.25">
      <c r="A51" s="75">
        <v>42405</v>
      </c>
      <c r="B51" s="76" t="s">
        <v>17</v>
      </c>
      <c r="C51" s="76" t="s">
        <v>146</v>
      </c>
      <c r="D51" s="76" t="s">
        <v>147</v>
      </c>
      <c r="E51" s="76"/>
      <c r="F51" s="76">
        <v>1424</v>
      </c>
      <c r="G51" s="76" t="s">
        <v>148</v>
      </c>
      <c r="H51" s="76" t="s">
        <v>149</v>
      </c>
      <c r="I51" s="76" t="s">
        <v>22</v>
      </c>
      <c r="J51" s="76">
        <v>75014</v>
      </c>
      <c r="K51" s="76" t="s">
        <v>150</v>
      </c>
      <c r="L51" s="76" t="s">
        <v>24</v>
      </c>
      <c r="M51" s="76" t="s">
        <v>86</v>
      </c>
      <c r="N51" s="77">
        <v>0.1</v>
      </c>
      <c r="O51" s="78">
        <v>6200</v>
      </c>
      <c r="P51" s="79">
        <v>6200</v>
      </c>
      <c r="Q51" s="80">
        <f t="shared" si="2"/>
        <v>5636.363636363636</v>
      </c>
      <c r="R51" s="81"/>
      <c r="S51" s="82"/>
    </row>
    <row r="52" spans="1:19" ht="22.5" customHeight="1" x14ac:dyDescent="0.25">
      <c r="A52" s="75">
        <v>42409</v>
      </c>
      <c r="B52" s="76" t="s">
        <v>17</v>
      </c>
      <c r="C52" s="76" t="s">
        <v>247</v>
      </c>
      <c r="D52" s="76" t="s">
        <v>248</v>
      </c>
      <c r="E52" s="76"/>
      <c r="F52" s="76">
        <v>1007</v>
      </c>
      <c r="G52" s="76" t="s">
        <v>249</v>
      </c>
      <c r="H52" s="76"/>
      <c r="I52" s="76" t="s">
        <v>22</v>
      </c>
      <c r="J52" s="76">
        <v>75014</v>
      </c>
      <c r="K52" s="76" t="s">
        <v>250</v>
      </c>
      <c r="L52" s="76" t="s">
        <v>43</v>
      </c>
      <c r="M52" s="76" t="s">
        <v>160</v>
      </c>
      <c r="N52" s="77">
        <v>0.1</v>
      </c>
      <c r="O52" s="78">
        <v>9982</v>
      </c>
      <c r="P52" s="79">
        <v>9982</v>
      </c>
      <c r="Q52" s="80">
        <f t="shared" si="2"/>
        <v>9074.545454545454</v>
      </c>
      <c r="R52" s="81"/>
      <c r="S52" s="82"/>
    </row>
    <row r="53" spans="1:19" ht="22.5" customHeight="1" x14ac:dyDescent="0.25">
      <c r="A53" s="75">
        <v>42411</v>
      </c>
      <c r="B53" s="76" t="s">
        <v>65</v>
      </c>
      <c r="C53" s="76" t="s">
        <v>251</v>
      </c>
      <c r="D53" s="76" t="s">
        <v>252</v>
      </c>
      <c r="E53" s="76"/>
      <c r="F53" s="76">
        <v>1489</v>
      </c>
      <c r="G53" s="76" t="s">
        <v>253</v>
      </c>
      <c r="H53" s="76" t="s">
        <v>254</v>
      </c>
      <c r="I53" s="76" t="s">
        <v>22</v>
      </c>
      <c r="J53" s="76">
        <v>75015</v>
      </c>
      <c r="K53" s="76" t="s">
        <v>255</v>
      </c>
      <c r="L53" s="76" t="s">
        <v>24</v>
      </c>
      <c r="M53" s="76" t="s">
        <v>256</v>
      </c>
      <c r="N53" s="77">
        <v>0.1</v>
      </c>
      <c r="O53" s="78">
        <v>12982</v>
      </c>
      <c r="P53" s="79">
        <v>12982</v>
      </c>
      <c r="Q53" s="80">
        <f t="shared" si="2"/>
        <v>11801.81818181818</v>
      </c>
      <c r="R53" s="81"/>
      <c r="S53" s="82"/>
    </row>
    <row r="54" spans="1:19" ht="22.5" customHeight="1" x14ac:dyDescent="0.25">
      <c r="A54" s="75">
        <v>42417</v>
      </c>
      <c r="B54" s="76" t="s">
        <v>17</v>
      </c>
      <c r="C54" s="76" t="s">
        <v>257</v>
      </c>
      <c r="D54" s="76" t="s">
        <v>258</v>
      </c>
      <c r="E54" s="76"/>
      <c r="F54" s="76">
        <v>1297</v>
      </c>
      <c r="G54" s="76" t="s">
        <v>259</v>
      </c>
      <c r="H54" s="76"/>
      <c r="I54" s="76" t="s">
        <v>22</v>
      </c>
      <c r="J54" s="76">
        <v>75016</v>
      </c>
      <c r="K54" s="76" t="s">
        <v>260</v>
      </c>
      <c r="L54" s="76" t="s">
        <v>37</v>
      </c>
      <c r="M54" s="76" t="s">
        <v>170</v>
      </c>
      <c r="N54" s="77">
        <v>0.1</v>
      </c>
      <c r="O54" s="78">
        <v>6982</v>
      </c>
      <c r="P54" s="79">
        <v>6982</v>
      </c>
      <c r="Q54" s="80">
        <f t="shared" si="2"/>
        <v>6347.272727272727</v>
      </c>
      <c r="R54" s="81"/>
      <c r="S54" s="82"/>
    </row>
    <row r="55" spans="1:19" ht="22.5" customHeight="1" x14ac:dyDescent="0.25">
      <c r="A55" s="75">
        <v>42419</v>
      </c>
      <c r="B55" s="76" t="s">
        <v>65</v>
      </c>
      <c r="C55" s="76" t="s">
        <v>112</v>
      </c>
      <c r="D55" s="76" t="s">
        <v>113</v>
      </c>
      <c r="E55" s="76"/>
      <c r="F55" s="76">
        <v>1011</v>
      </c>
      <c r="G55" s="76" t="s">
        <v>114</v>
      </c>
      <c r="H55" s="76">
        <v>2</v>
      </c>
      <c r="I55" s="76" t="s">
        <v>115</v>
      </c>
      <c r="J55" s="76">
        <v>93250</v>
      </c>
      <c r="K55" s="76" t="s">
        <v>116</v>
      </c>
      <c r="L55" s="76" t="s">
        <v>37</v>
      </c>
      <c r="M55" s="76" t="s">
        <v>261</v>
      </c>
      <c r="N55" s="77">
        <v>5.5E-2</v>
      </c>
      <c r="O55" s="78">
        <v>5000</v>
      </c>
      <c r="P55" s="79">
        <v>5000</v>
      </c>
      <c r="Q55" s="80">
        <f t="shared" si="2"/>
        <v>4739.3364928909959</v>
      </c>
      <c r="R55" s="81"/>
      <c r="S55" s="82"/>
    </row>
    <row r="56" spans="1:19" ht="22.5" customHeight="1" x14ac:dyDescent="0.25">
      <c r="A56" s="75">
        <v>42423</v>
      </c>
      <c r="B56" s="76" t="s">
        <v>65</v>
      </c>
      <c r="C56" s="76" t="s">
        <v>262</v>
      </c>
      <c r="D56" s="76" t="s">
        <v>263</v>
      </c>
      <c r="E56" s="76"/>
      <c r="F56" s="76">
        <v>1506</v>
      </c>
      <c r="G56" s="76" t="s">
        <v>264</v>
      </c>
      <c r="H56" s="76">
        <v>3</v>
      </c>
      <c r="I56" s="76" t="s">
        <v>22</v>
      </c>
      <c r="J56" s="76">
        <v>75019</v>
      </c>
      <c r="K56" s="76" t="s">
        <v>265</v>
      </c>
      <c r="L56" s="76" t="s">
        <v>37</v>
      </c>
      <c r="M56" s="76" t="s">
        <v>266</v>
      </c>
      <c r="N56" s="77">
        <v>0.1</v>
      </c>
      <c r="O56" s="78">
        <v>7000</v>
      </c>
      <c r="P56" s="79">
        <v>7000</v>
      </c>
      <c r="Q56" s="80">
        <f t="shared" si="2"/>
        <v>6363.6363636363631</v>
      </c>
      <c r="R56" s="81"/>
      <c r="S56" s="82"/>
    </row>
    <row r="57" spans="1:19" ht="22.5" customHeight="1" x14ac:dyDescent="0.25">
      <c r="A57" s="75">
        <v>42423</v>
      </c>
      <c r="B57" s="76" t="s">
        <v>65</v>
      </c>
      <c r="C57" s="76" t="s">
        <v>267</v>
      </c>
      <c r="D57" s="76" t="s">
        <v>268</v>
      </c>
      <c r="E57" s="76"/>
      <c r="F57" s="76">
        <v>1014</v>
      </c>
      <c r="G57" s="76" t="s">
        <v>269</v>
      </c>
      <c r="H57" s="76" t="s">
        <v>270</v>
      </c>
      <c r="I57" s="76" t="s">
        <v>22</v>
      </c>
      <c r="J57" s="76">
        <v>75020</v>
      </c>
      <c r="K57" s="76" t="s">
        <v>271</v>
      </c>
      <c r="L57" s="76" t="s">
        <v>37</v>
      </c>
      <c r="M57" s="76" t="s">
        <v>31</v>
      </c>
      <c r="N57" s="77">
        <v>0.1</v>
      </c>
      <c r="O57" s="78">
        <v>7500</v>
      </c>
      <c r="P57" s="79">
        <v>7500</v>
      </c>
      <c r="Q57" s="80">
        <f t="shared" si="2"/>
        <v>6818.181818181818</v>
      </c>
      <c r="R57" s="81"/>
      <c r="S57" s="82"/>
    </row>
    <row r="58" spans="1:19" ht="22.5" customHeight="1" x14ac:dyDescent="0.25">
      <c r="A58" s="75">
        <v>42426</v>
      </c>
      <c r="B58" s="76" t="s">
        <v>65</v>
      </c>
      <c r="C58" s="76" t="s">
        <v>272</v>
      </c>
      <c r="D58" s="76" t="s">
        <v>273</v>
      </c>
      <c r="E58" s="76"/>
      <c r="F58" s="76">
        <v>1482</v>
      </c>
      <c r="G58" s="76" t="s">
        <v>274</v>
      </c>
      <c r="H58" s="76" t="s">
        <v>275</v>
      </c>
      <c r="I58" s="76" t="s">
        <v>121</v>
      </c>
      <c r="J58" s="76">
        <v>94100</v>
      </c>
      <c r="K58" s="76" t="s">
        <v>276</v>
      </c>
      <c r="L58" s="76" t="s">
        <v>24</v>
      </c>
      <c r="M58" s="76" t="s">
        <v>277</v>
      </c>
      <c r="N58" s="77">
        <v>5.5E-2</v>
      </c>
      <c r="O58" s="78">
        <v>2250</v>
      </c>
      <c r="P58" s="79">
        <v>2250</v>
      </c>
      <c r="Q58" s="80">
        <f t="shared" si="2"/>
        <v>2132.7014218009481</v>
      </c>
      <c r="R58" s="81"/>
      <c r="S58" s="82"/>
    </row>
    <row r="59" spans="1:19" ht="50" hidden="1" customHeight="1" x14ac:dyDescent="0.25">
      <c r="A59" s="101" t="s">
        <v>278</v>
      </c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3"/>
      <c r="O59" s="104"/>
      <c r="P59" s="105">
        <f>SUM(P48:P58)</f>
        <v>70878</v>
      </c>
      <c r="Q59" s="108"/>
      <c r="R59" s="109"/>
      <c r="S59" s="107">
        <f>P59</f>
        <v>70878</v>
      </c>
    </row>
    <row r="60" spans="1:19" ht="22.5" customHeight="1" x14ac:dyDescent="0.25">
      <c r="A60" s="75">
        <v>42431</v>
      </c>
      <c r="B60" s="76" t="s">
        <v>65</v>
      </c>
      <c r="C60" s="76" t="s">
        <v>279</v>
      </c>
      <c r="D60" s="76" t="s">
        <v>280</v>
      </c>
      <c r="E60" s="76"/>
      <c r="F60" s="76">
        <v>1023</v>
      </c>
      <c r="G60" s="76" t="s">
        <v>281</v>
      </c>
      <c r="H60" s="76" t="s">
        <v>282</v>
      </c>
      <c r="I60" s="76" t="s">
        <v>283</v>
      </c>
      <c r="J60" s="76">
        <v>93100</v>
      </c>
      <c r="K60" s="76" t="s">
        <v>284</v>
      </c>
      <c r="L60" s="76" t="s">
        <v>37</v>
      </c>
      <c r="M60" s="76" t="s">
        <v>285</v>
      </c>
      <c r="N60" s="77">
        <v>0.1</v>
      </c>
      <c r="O60" s="78">
        <v>1482</v>
      </c>
      <c r="P60" s="79">
        <v>1482</v>
      </c>
      <c r="Q60" s="80">
        <f t="shared" ref="Q60:Q73" si="3">IF(ISBLANK(N60),"",P60/(1+N60))</f>
        <v>1347.2727272727273</v>
      </c>
      <c r="R60" s="81"/>
      <c r="S60" s="82"/>
    </row>
    <row r="61" spans="1:19" ht="22.5" customHeight="1" x14ac:dyDescent="0.25">
      <c r="A61" s="75">
        <v>42432</v>
      </c>
      <c r="B61" s="76" t="s">
        <v>65</v>
      </c>
      <c r="C61" s="76" t="s">
        <v>286</v>
      </c>
      <c r="D61" s="76" t="s">
        <v>287</v>
      </c>
      <c r="E61" s="76"/>
      <c r="F61" s="76">
        <v>1027</v>
      </c>
      <c r="G61" s="76" t="s">
        <v>288</v>
      </c>
      <c r="H61" s="76"/>
      <c r="I61" s="76" t="s">
        <v>22</v>
      </c>
      <c r="J61" s="76">
        <v>75011</v>
      </c>
      <c r="K61" s="76" t="s">
        <v>289</v>
      </c>
      <c r="L61" s="76" t="s">
        <v>290</v>
      </c>
      <c r="M61" s="76" t="s">
        <v>170</v>
      </c>
      <c r="N61" s="77">
        <v>0.1</v>
      </c>
      <c r="O61" s="78">
        <v>8980</v>
      </c>
      <c r="P61" s="79">
        <v>8980</v>
      </c>
      <c r="Q61" s="80">
        <f t="shared" si="3"/>
        <v>8163.6363636363631</v>
      </c>
      <c r="R61" s="81"/>
      <c r="S61" s="82"/>
    </row>
    <row r="62" spans="1:19" ht="22.5" customHeight="1" x14ac:dyDescent="0.25">
      <c r="A62" s="75">
        <v>42433</v>
      </c>
      <c r="B62" s="76" t="s">
        <v>65</v>
      </c>
      <c r="C62" s="76" t="s">
        <v>291</v>
      </c>
      <c r="D62" s="76" t="s">
        <v>187</v>
      </c>
      <c r="E62" s="76"/>
      <c r="F62" s="76">
        <v>1492</v>
      </c>
      <c r="G62" s="76" t="s">
        <v>292</v>
      </c>
      <c r="H62" s="76"/>
      <c r="I62" s="76" t="s">
        <v>22</v>
      </c>
      <c r="J62" s="76">
        <v>75020</v>
      </c>
      <c r="K62" s="76" t="s">
        <v>293</v>
      </c>
      <c r="L62" s="76" t="s">
        <v>24</v>
      </c>
      <c r="M62" s="76" t="s">
        <v>105</v>
      </c>
      <c r="N62" s="77">
        <v>0.1</v>
      </c>
      <c r="O62" s="78">
        <v>3982</v>
      </c>
      <c r="P62" s="79">
        <v>3982</v>
      </c>
      <c r="Q62" s="80">
        <f t="shared" si="3"/>
        <v>3619.9999999999995</v>
      </c>
      <c r="R62" s="81"/>
      <c r="S62" s="82"/>
    </row>
    <row r="63" spans="1:19" ht="22.5" customHeight="1" x14ac:dyDescent="0.25">
      <c r="A63" s="75">
        <v>42433</v>
      </c>
      <c r="B63" s="76" t="s">
        <v>65</v>
      </c>
      <c r="C63" s="76" t="s">
        <v>294</v>
      </c>
      <c r="D63" s="76" t="s">
        <v>295</v>
      </c>
      <c r="E63" s="76"/>
      <c r="F63" s="76">
        <v>1342</v>
      </c>
      <c r="G63" s="76" t="s">
        <v>296</v>
      </c>
      <c r="H63" s="76" t="s">
        <v>297</v>
      </c>
      <c r="I63" s="76" t="s">
        <v>298</v>
      </c>
      <c r="J63" s="76">
        <v>92230</v>
      </c>
      <c r="K63" s="76" t="s">
        <v>299</v>
      </c>
      <c r="L63" s="76" t="s">
        <v>24</v>
      </c>
      <c r="M63" s="76" t="s">
        <v>300</v>
      </c>
      <c r="N63" s="77">
        <v>5.5E-2</v>
      </c>
      <c r="O63" s="78">
        <v>9382</v>
      </c>
      <c r="P63" s="79">
        <v>9382</v>
      </c>
      <c r="Q63" s="80">
        <f t="shared" si="3"/>
        <v>8892.8909952606646</v>
      </c>
      <c r="R63" s="81"/>
      <c r="S63" s="82"/>
    </row>
    <row r="64" spans="1:19" ht="22.5" customHeight="1" x14ac:dyDescent="0.25">
      <c r="A64" s="75">
        <v>42440</v>
      </c>
      <c r="B64" s="76" t="s">
        <v>65</v>
      </c>
      <c r="C64" s="76" t="s">
        <v>301</v>
      </c>
      <c r="D64" s="76" t="s">
        <v>263</v>
      </c>
      <c r="E64" s="76"/>
      <c r="F64" s="76">
        <v>1498</v>
      </c>
      <c r="G64" s="76" t="s">
        <v>302</v>
      </c>
      <c r="H64" s="76"/>
      <c r="I64" s="76" t="s">
        <v>22</v>
      </c>
      <c r="J64" s="76">
        <v>75007</v>
      </c>
      <c r="K64" s="76" t="s">
        <v>303</v>
      </c>
      <c r="L64" s="76" t="s">
        <v>43</v>
      </c>
      <c r="M64" s="76" t="s">
        <v>304</v>
      </c>
      <c r="N64" s="77">
        <v>0.1</v>
      </c>
      <c r="O64" s="78">
        <v>9682</v>
      </c>
      <c r="P64" s="79">
        <v>9682</v>
      </c>
      <c r="Q64" s="80">
        <f t="shared" si="3"/>
        <v>8801.818181818182</v>
      </c>
      <c r="R64" s="81"/>
      <c r="S64" s="82"/>
    </row>
    <row r="65" spans="1:19" ht="22.5" customHeight="1" x14ac:dyDescent="0.25">
      <c r="A65" s="75">
        <v>42443</v>
      </c>
      <c r="B65" s="76" t="s">
        <v>17</v>
      </c>
      <c r="C65" s="76" t="s">
        <v>305</v>
      </c>
      <c r="D65" s="76" t="s">
        <v>306</v>
      </c>
      <c r="E65" s="76"/>
      <c r="F65" s="76">
        <v>1050</v>
      </c>
      <c r="G65" s="76" t="s">
        <v>307</v>
      </c>
      <c r="H65" s="76"/>
      <c r="I65" s="76" t="s">
        <v>308</v>
      </c>
      <c r="J65" s="76">
        <v>94130</v>
      </c>
      <c r="K65" s="76" t="s">
        <v>309</v>
      </c>
      <c r="L65" s="76" t="s">
        <v>310</v>
      </c>
      <c r="M65" s="76" t="s">
        <v>230</v>
      </c>
      <c r="N65" s="77">
        <v>0.1</v>
      </c>
      <c r="O65" s="78">
        <v>2500</v>
      </c>
      <c r="P65" s="79">
        <v>2500</v>
      </c>
      <c r="Q65" s="80">
        <f t="shared" si="3"/>
        <v>2272.7272727272725</v>
      </c>
      <c r="R65" s="81"/>
      <c r="S65" s="82"/>
    </row>
    <row r="66" spans="1:19" ht="22.5" customHeight="1" x14ac:dyDescent="0.25">
      <c r="A66" s="75">
        <v>42443</v>
      </c>
      <c r="B66" s="76" t="s">
        <v>17</v>
      </c>
      <c r="C66" s="76" t="s">
        <v>311</v>
      </c>
      <c r="D66" s="76" t="s">
        <v>131</v>
      </c>
      <c r="E66" s="76"/>
      <c r="F66" s="76">
        <v>1004</v>
      </c>
      <c r="G66" s="76" t="s">
        <v>312</v>
      </c>
      <c r="H66" s="76"/>
      <c r="I66" s="76" t="s">
        <v>313</v>
      </c>
      <c r="J66" s="76">
        <v>94500</v>
      </c>
      <c r="K66" s="76" t="s">
        <v>314</v>
      </c>
      <c r="L66" s="76" t="s">
        <v>43</v>
      </c>
      <c r="M66" s="76" t="s">
        <v>304</v>
      </c>
      <c r="N66" s="77">
        <v>0.1</v>
      </c>
      <c r="O66" s="78">
        <v>6982</v>
      </c>
      <c r="P66" s="79">
        <v>6982</v>
      </c>
      <c r="Q66" s="80">
        <f t="shared" si="3"/>
        <v>6347.272727272727</v>
      </c>
      <c r="R66" s="81"/>
      <c r="S66" s="82"/>
    </row>
    <row r="67" spans="1:19" ht="22.5" customHeight="1" x14ac:dyDescent="0.25">
      <c r="A67" s="75">
        <v>42443</v>
      </c>
      <c r="B67" s="76" t="s">
        <v>17</v>
      </c>
      <c r="C67" s="76" t="s">
        <v>315</v>
      </c>
      <c r="D67" s="76" t="s">
        <v>198</v>
      </c>
      <c r="E67" s="76"/>
      <c r="F67" s="76">
        <v>1483</v>
      </c>
      <c r="G67" s="76" t="s">
        <v>316</v>
      </c>
      <c r="H67" s="76"/>
      <c r="I67" s="76" t="s">
        <v>317</v>
      </c>
      <c r="J67" s="76">
        <v>92110</v>
      </c>
      <c r="K67" s="76" t="s">
        <v>318</v>
      </c>
      <c r="L67" s="76" t="s">
        <v>24</v>
      </c>
      <c r="M67" s="76" t="s">
        <v>160</v>
      </c>
      <c r="N67" s="77">
        <v>5.5E-2</v>
      </c>
      <c r="O67" s="78">
        <v>7200</v>
      </c>
      <c r="P67" s="79">
        <v>7200</v>
      </c>
      <c r="Q67" s="80">
        <f t="shared" si="3"/>
        <v>6824.6445497630339</v>
      </c>
      <c r="R67" s="81"/>
      <c r="S67" s="82"/>
    </row>
    <row r="68" spans="1:19" ht="22.5" customHeight="1" x14ac:dyDescent="0.25">
      <c r="A68" s="75">
        <v>42446</v>
      </c>
      <c r="B68" s="76" t="s">
        <v>17</v>
      </c>
      <c r="C68" s="76" t="s">
        <v>319</v>
      </c>
      <c r="D68" s="76" t="s">
        <v>60</v>
      </c>
      <c r="E68" s="76"/>
      <c r="F68" s="76">
        <v>1485</v>
      </c>
      <c r="G68" s="76" t="s">
        <v>320</v>
      </c>
      <c r="H68" s="76"/>
      <c r="I68" s="76" t="s">
        <v>48</v>
      </c>
      <c r="J68" s="76">
        <v>92300</v>
      </c>
      <c r="K68" s="76" t="s">
        <v>321</v>
      </c>
      <c r="L68" s="76" t="s">
        <v>24</v>
      </c>
      <c r="M68" s="76" t="s">
        <v>322</v>
      </c>
      <c r="N68" s="77">
        <v>5.5E-2</v>
      </c>
      <c r="O68" s="78">
        <v>2500</v>
      </c>
      <c r="P68" s="79">
        <v>2500</v>
      </c>
      <c r="Q68" s="80">
        <f t="shared" si="3"/>
        <v>2369.668246445498</v>
      </c>
      <c r="R68" s="81"/>
      <c r="S68" s="82"/>
    </row>
    <row r="69" spans="1:19" ht="22.5" customHeight="1" x14ac:dyDescent="0.25">
      <c r="A69" s="75">
        <v>42447</v>
      </c>
      <c r="B69" s="76" t="s">
        <v>65</v>
      </c>
      <c r="C69" s="76" t="s">
        <v>323</v>
      </c>
      <c r="D69" s="76" t="s">
        <v>324</v>
      </c>
      <c r="E69" s="76"/>
      <c r="F69" s="76">
        <v>1040</v>
      </c>
      <c r="G69" s="76" t="s">
        <v>325</v>
      </c>
      <c r="H69" s="76"/>
      <c r="I69" s="76" t="s">
        <v>326</v>
      </c>
      <c r="J69" s="76">
        <v>92200</v>
      </c>
      <c r="K69" s="76" t="s">
        <v>327</v>
      </c>
      <c r="L69" s="76" t="s">
        <v>43</v>
      </c>
      <c r="M69" s="76" t="s">
        <v>170</v>
      </c>
      <c r="N69" s="77">
        <v>0.1</v>
      </c>
      <c r="O69" s="78">
        <v>9482</v>
      </c>
      <c r="P69" s="79">
        <v>9482</v>
      </c>
      <c r="Q69" s="80">
        <f t="shared" si="3"/>
        <v>8620</v>
      </c>
      <c r="R69" s="81"/>
      <c r="S69" s="82"/>
    </row>
    <row r="70" spans="1:19" ht="22.5" customHeight="1" x14ac:dyDescent="0.25">
      <c r="A70" s="75">
        <v>42447</v>
      </c>
      <c r="B70" s="76" t="s">
        <v>65</v>
      </c>
      <c r="C70" s="76" t="s">
        <v>328</v>
      </c>
      <c r="D70" s="76" t="s">
        <v>329</v>
      </c>
      <c r="E70" s="76"/>
      <c r="F70" s="76">
        <v>1486</v>
      </c>
      <c r="G70" s="76" t="s">
        <v>47</v>
      </c>
      <c r="H70" s="76"/>
      <c r="I70" s="76" t="s">
        <v>48</v>
      </c>
      <c r="J70" s="76">
        <v>92300</v>
      </c>
      <c r="K70" s="76" t="s">
        <v>330</v>
      </c>
      <c r="L70" s="76" t="s">
        <v>24</v>
      </c>
      <c r="M70" s="76" t="s">
        <v>331</v>
      </c>
      <c r="N70" s="77">
        <v>5.5E-2</v>
      </c>
      <c r="O70" s="78">
        <v>3482</v>
      </c>
      <c r="P70" s="79">
        <v>3482</v>
      </c>
      <c r="Q70" s="80">
        <f t="shared" si="3"/>
        <v>3300.4739336492894</v>
      </c>
      <c r="R70" s="81"/>
      <c r="S70" s="82"/>
    </row>
    <row r="71" spans="1:19" ht="22.5" customHeight="1" x14ac:dyDescent="0.25">
      <c r="A71" s="75">
        <v>42452</v>
      </c>
      <c r="B71" s="76" t="s">
        <v>65</v>
      </c>
      <c r="C71" s="76" t="s">
        <v>332</v>
      </c>
      <c r="D71" s="76" t="s">
        <v>19</v>
      </c>
      <c r="E71" s="76"/>
      <c r="F71" s="76">
        <v>1003</v>
      </c>
      <c r="G71" s="76" t="s">
        <v>333</v>
      </c>
      <c r="H71" s="76"/>
      <c r="I71" s="76" t="s">
        <v>22</v>
      </c>
      <c r="J71" s="76">
        <v>75013</v>
      </c>
      <c r="K71" s="76" t="s">
        <v>334</v>
      </c>
      <c r="L71" s="76" t="s">
        <v>335</v>
      </c>
      <c r="M71" s="76" t="s">
        <v>304</v>
      </c>
      <c r="N71" s="77">
        <v>5.5E-2</v>
      </c>
      <c r="O71" s="78">
        <f>P71/2</f>
        <v>3741</v>
      </c>
      <c r="P71" s="79">
        <v>7482</v>
      </c>
      <c r="Q71" s="80">
        <f t="shared" si="3"/>
        <v>7091.9431279620858</v>
      </c>
      <c r="R71" s="81"/>
      <c r="S71" s="82"/>
    </row>
    <row r="72" spans="1:19" ht="22.5" customHeight="1" x14ac:dyDescent="0.25">
      <c r="A72" s="75">
        <v>42452</v>
      </c>
      <c r="B72" s="76" t="s">
        <v>65</v>
      </c>
      <c r="C72" s="76" t="s">
        <v>336</v>
      </c>
      <c r="D72" s="76" t="s">
        <v>337</v>
      </c>
      <c r="E72" s="76"/>
      <c r="F72" s="76">
        <v>1042</v>
      </c>
      <c r="G72" s="76" t="s">
        <v>338</v>
      </c>
      <c r="H72" s="76" t="s">
        <v>339</v>
      </c>
      <c r="I72" s="76" t="s">
        <v>22</v>
      </c>
      <c r="J72" s="76">
        <v>75019</v>
      </c>
      <c r="K72" s="76" t="s">
        <v>340</v>
      </c>
      <c r="L72" s="76" t="s">
        <v>37</v>
      </c>
      <c r="M72" s="76" t="s">
        <v>341</v>
      </c>
      <c r="N72" s="77">
        <v>0.1</v>
      </c>
      <c r="O72" s="78">
        <v>2882</v>
      </c>
      <c r="P72" s="79">
        <v>2882</v>
      </c>
      <c r="Q72" s="80">
        <f t="shared" si="3"/>
        <v>2620</v>
      </c>
      <c r="R72" s="81"/>
      <c r="S72" s="82"/>
    </row>
    <row r="73" spans="1:19" ht="22.5" customHeight="1" x14ac:dyDescent="0.25">
      <c r="A73" s="75">
        <v>42454</v>
      </c>
      <c r="B73" s="76" t="s">
        <v>342</v>
      </c>
      <c r="C73" s="76" t="s">
        <v>343</v>
      </c>
      <c r="D73" s="76" t="s">
        <v>131</v>
      </c>
      <c r="E73" s="76"/>
      <c r="F73" s="76">
        <v>1055</v>
      </c>
      <c r="G73" s="76" t="s">
        <v>344</v>
      </c>
      <c r="H73" s="76" t="s">
        <v>345</v>
      </c>
      <c r="I73" s="76" t="s">
        <v>346</v>
      </c>
      <c r="J73" s="76">
        <v>94380</v>
      </c>
      <c r="K73" s="76" t="s">
        <v>347</v>
      </c>
      <c r="L73" s="76" t="s">
        <v>43</v>
      </c>
      <c r="M73" s="76" t="s">
        <v>170</v>
      </c>
      <c r="N73" s="77">
        <v>0.1</v>
      </c>
      <c r="O73" s="78">
        <v>5982</v>
      </c>
      <c r="P73" s="79">
        <v>5982</v>
      </c>
      <c r="Q73" s="80">
        <f t="shared" si="3"/>
        <v>5438.181818181818</v>
      </c>
      <c r="R73" s="81"/>
      <c r="S73" s="82"/>
    </row>
    <row r="74" spans="1:19" ht="47" hidden="1" customHeight="1" x14ac:dyDescent="0.25">
      <c r="A74" s="90" t="s">
        <v>348</v>
      </c>
      <c r="B74" s="91"/>
      <c r="C74" s="91"/>
      <c r="D74" s="91"/>
      <c r="E74" s="91"/>
      <c r="F74" s="91"/>
      <c r="G74" s="91"/>
      <c r="H74" s="91"/>
      <c r="I74" s="91"/>
      <c r="J74" s="91"/>
      <c r="K74" s="91"/>
      <c r="L74" s="91"/>
      <c r="M74" s="91"/>
      <c r="N74" s="92"/>
      <c r="O74" s="93"/>
      <c r="P74" s="94">
        <f>SUM(P60:P73)</f>
        <v>82000</v>
      </c>
      <c r="Q74" s="95"/>
      <c r="R74" s="96"/>
      <c r="S74" s="97">
        <f>P74</f>
        <v>82000</v>
      </c>
    </row>
    <row r="75" spans="1:19" ht="22.5" customHeight="1" x14ac:dyDescent="0.25">
      <c r="A75" s="75">
        <v>42461</v>
      </c>
      <c r="B75" s="76" t="s">
        <v>65</v>
      </c>
      <c r="C75" s="76" t="s">
        <v>349</v>
      </c>
      <c r="D75" s="76" t="s">
        <v>140</v>
      </c>
      <c r="E75" s="76"/>
      <c r="F75" s="76">
        <v>1409</v>
      </c>
      <c r="G75" s="76" t="s">
        <v>350</v>
      </c>
      <c r="H75" s="76" t="s">
        <v>351</v>
      </c>
      <c r="I75" s="76" t="s">
        <v>22</v>
      </c>
      <c r="J75" s="76">
        <v>75011</v>
      </c>
      <c r="K75" s="76" t="s">
        <v>352</v>
      </c>
      <c r="L75" s="76" t="s">
        <v>43</v>
      </c>
      <c r="M75" s="76" t="s">
        <v>170</v>
      </c>
      <c r="N75" s="77">
        <v>0.1</v>
      </c>
      <c r="O75" s="78">
        <v>9310</v>
      </c>
      <c r="P75" s="79">
        <v>9310</v>
      </c>
      <c r="Q75" s="80">
        <f t="shared" ref="Q75:Q83" si="4">IF(ISBLANK(N75),"",P75/(1+N75))</f>
        <v>8463.6363636363621</v>
      </c>
      <c r="R75" s="81"/>
      <c r="S75" s="82"/>
    </row>
    <row r="76" spans="1:19" ht="22.5" customHeight="1" x14ac:dyDescent="0.25">
      <c r="A76" s="75">
        <v>42466</v>
      </c>
      <c r="B76" s="76" t="s">
        <v>65</v>
      </c>
      <c r="C76" s="76" t="s">
        <v>353</v>
      </c>
      <c r="D76" s="76" t="s">
        <v>354</v>
      </c>
      <c r="E76" s="76"/>
      <c r="F76" s="76">
        <v>1047</v>
      </c>
      <c r="G76" s="76" t="s">
        <v>355</v>
      </c>
      <c r="H76" s="76"/>
      <c r="I76" s="76" t="s">
        <v>356</v>
      </c>
      <c r="J76" s="76">
        <v>94480</v>
      </c>
      <c r="K76" s="76" t="s">
        <v>357</v>
      </c>
      <c r="L76" s="76" t="s">
        <v>37</v>
      </c>
      <c r="M76" s="76" t="s">
        <v>86</v>
      </c>
      <c r="N76" s="77">
        <v>0.1</v>
      </c>
      <c r="O76" s="78">
        <v>9500</v>
      </c>
      <c r="P76" s="79">
        <v>9500</v>
      </c>
      <c r="Q76" s="80">
        <f t="shared" si="4"/>
        <v>8636.363636363636</v>
      </c>
      <c r="R76" s="81"/>
      <c r="S76" s="82"/>
    </row>
    <row r="77" spans="1:19" ht="22.5" customHeight="1" x14ac:dyDescent="0.25">
      <c r="A77" s="75">
        <v>42467</v>
      </c>
      <c r="B77" s="76" t="s">
        <v>65</v>
      </c>
      <c r="C77" s="76" t="s">
        <v>358</v>
      </c>
      <c r="D77" s="76" t="s">
        <v>113</v>
      </c>
      <c r="E77" s="76"/>
      <c r="F77" s="76">
        <v>1488</v>
      </c>
      <c r="G77" s="76" t="s">
        <v>359</v>
      </c>
      <c r="H77" s="76"/>
      <c r="I77" s="76" t="s">
        <v>48</v>
      </c>
      <c r="J77" s="76">
        <v>92300</v>
      </c>
      <c r="K77" s="76" t="s">
        <v>360</v>
      </c>
      <c r="L77" s="76" t="s">
        <v>24</v>
      </c>
      <c r="M77" s="76" t="s">
        <v>361</v>
      </c>
      <c r="N77" s="77">
        <v>0.1</v>
      </c>
      <c r="O77" s="78">
        <v>4982</v>
      </c>
      <c r="P77" s="79">
        <v>4982</v>
      </c>
      <c r="Q77" s="80">
        <f t="shared" si="4"/>
        <v>4529.090909090909</v>
      </c>
      <c r="R77" s="81"/>
      <c r="S77" s="82"/>
    </row>
    <row r="78" spans="1:19" ht="22.5" customHeight="1" x14ac:dyDescent="0.25">
      <c r="A78" s="75">
        <v>42475</v>
      </c>
      <c r="B78" s="76" t="s">
        <v>65</v>
      </c>
      <c r="C78" s="76" t="s">
        <v>362</v>
      </c>
      <c r="D78" s="76" t="s">
        <v>363</v>
      </c>
      <c r="E78" s="76"/>
      <c r="F78" s="76">
        <v>1049</v>
      </c>
      <c r="G78" s="76" t="s">
        <v>364</v>
      </c>
      <c r="H78" s="76"/>
      <c r="I78" s="76" t="s">
        <v>184</v>
      </c>
      <c r="J78" s="76">
        <v>92170</v>
      </c>
      <c r="K78" s="76" t="s">
        <v>365</v>
      </c>
      <c r="L78" s="76" t="s">
        <v>57</v>
      </c>
      <c r="M78" s="76" t="s">
        <v>366</v>
      </c>
      <c r="N78" s="77">
        <v>5.5E-2</v>
      </c>
      <c r="O78" s="78">
        <v>6982</v>
      </c>
      <c r="P78" s="79">
        <v>6982</v>
      </c>
      <c r="Q78" s="80">
        <f t="shared" si="4"/>
        <v>6618.009478672986</v>
      </c>
      <c r="R78" s="81"/>
      <c r="S78" s="82"/>
    </row>
    <row r="79" spans="1:19" ht="21" customHeight="1" x14ac:dyDescent="0.25">
      <c r="A79" s="75">
        <v>42480</v>
      </c>
      <c r="B79" s="76" t="s">
        <v>17</v>
      </c>
      <c r="C79" s="76" t="s">
        <v>247</v>
      </c>
      <c r="D79" s="76" t="s">
        <v>248</v>
      </c>
      <c r="E79" s="76"/>
      <c r="F79" s="76">
        <v>1070</v>
      </c>
      <c r="G79" s="76" t="s">
        <v>249</v>
      </c>
      <c r="H79" s="76"/>
      <c r="I79" s="76" t="s">
        <v>22</v>
      </c>
      <c r="J79" s="76">
        <v>75014</v>
      </c>
      <c r="K79" s="76" t="s">
        <v>250</v>
      </c>
      <c r="L79" s="76" t="s">
        <v>37</v>
      </c>
      <c r="M79" s="76" t="s">
        <v>341</v>
      </c>
      <c r="N79" s="77">
        <v>0.1</v>
      </c>
      <c r="O79" s="78">
        <v>9982</v>
      </c>
      <c r="P79" s="79">
        <v>9982</v>
      </c>
      <c r="Q79" s="80">
        <f t="shared" si="4"/>
        <v>9074.545454545454</v>
      </c>
      <c r="R79" s="81"/>
      <c r="S79" s="82"/>
    </row>
    <row r="80" spans="1:19" ht="0.75" customHeight="1" x14ac:dyDescent="0.25">
      <c r="A80" s="75">
        <v>42482</v>
      </c>
      <c r="B80" s="76" t="s">
        <v>65</v>
      </c>
      <c r="C80" s="76"/>
      <c r="D80" s="76" t="s">
        <v>263</v>
      </c>
      <c r="E80" s="76"/>
      <c r="F80" s="76">
        <v>1265</v>
      </c>
      <c r="G80" s="76" t="s">
        <v>302</v>
      </c>
      <c r="H80" s="76"/>
      <c r="I80" s="76" t="s">
        <v>22</v>
      </c>
      <c r="J80" s="76">
        <v>75007</v>
      </c>
      <c r="K80" s="76" t="s">
        <v>303</v>
      </c>
      <c r="L80" s="76" t="s">
        <v>43</v>
      </c>
      <c r="M80" s="76" t="s">
        <v>9635</v>
      </c>
      <c r="N80" s="77">
        <v>0.1</v>
      </c>
      <c r="O80" s="78">
        <v>4382</v>
      </c>
      <c r="P80" s="79">
        <v>4382</v>
      </c>
      <c r="Q80" s="80">
        <f t="shared" si="4"/>
        <v>3983.6363636363635</v>
      </c>
      <c r="R80" s="81"/>
      <c r="S80" s="82"/>
    </row>
    <row r="81" spans="1:20" ht="22.5" customHeight="1" x14ac:dyDescent="0.25">
      <c r="A81" s="75">
        <v>42487</v>
      </c>
      <c r="B81" s="76" t="s">
        <v>65</v>
      </c>
      <c r="C81" s="76" t="s">
        <v>367</v>
      </c>
      <c r="D81" s="76" t="s">
        <v>368</v>
      </c>
      <c r="E81" s="76"/>
      <c r="F81" s="76">
        <v>1069</v>
      </c>
      <c r="G81" s="76" t="s">
        <v>369</v>
      </c>
      <c r="H81" s="76"/>
      <c r="I81" s="76" t="s">
        <v>370</v>
      </c>
      <c r="J81" s="76">
        <v>92320</v>
      </c>
      <c r="K81" s="76" t="s">
        <v>371</v>
      </c>
      <c r="L81" s="76" t="s">
        <v>37</v>
      </c>
      <c r="M81" s="76" t="s">
        <v>372</v>
      </c>
      <c r="N81" s="77">
        <v>5.5E-2</v>
      </c>
      <c r="O81" s="78">
        <v>5482</v>
      </c>
      <c r="P81" s="79">
        <v>5482</v>
      </c>
      <c r="Q81" s="80">
        <f t="shared" si="4"/>
        <v>5196.2085308056876</v>
      </c>
      <c r="R81" s="81"/>
      <c r="S81" s="82"/>
    </row>
    <row r="82" spans="1:20" ht="22.5" customHeight="1" x14ac:dyDescent="0.25">
      <c r="A82" s="75">
        <v>42487</v>
      </c>
      <c r="B82" s="76" t="s">
        <v>17</v>
      </c>
      <c r="C82" s="76" t="s">
        <v>373</v>
      </c>
      <c r="D82" s="76" t="s">
        <v>374</v>
      </c>
      <c r="E82" s="76"/>
      <c r="F82" s="76">
        <v>1068</v>
      </c>
      <c r="G82" s="76" t="s">
        <v>375</v>
      </c>
      <c r="H82" s="76"/>
      <c r="I82" s="76" t="s">
        <v>22</v>
      </c>
      <c r="J82" s="76">
        <v>75014</v>
      </c>
      <c r="K82" s="76" t="s">
        <v>376</v>
      </c>
      <c r="L82" s="76" t="s">
        <v>117</v>
      </c>
      <c r="M82" s="76" t="s">
        <v>38</v>
      </c>
      <c r="N82" s="77">
        <v>5.5E-2</v>
      </c>
      <c r="O82" s="78">
        <f>P82/2</f>
        <v>1500</v>
      </c>
      <c r="P82" s="79">
        <v>3000</v>
      </c>
      <c r="Q82" s="80">
        <f t="shared" si="4"/>
        <v>2843.6018957345973</v>
      </c>
      <c r="R82" s="81"/>
      <c r="S82" s="82"/>
    </row>
    <row r="83" spans="1:20" ht="22.5" customHeight="1" x14ac:dyDescent="0.25">
      <c r="A83" s="75">
        <v>42489</v>
      </c>
      <c r="B83" s="76" t="s">
        <v>17</v>
      </c>
      <c r="C83" s="76" t="s">
        <v>377</v>
      </c>
      <c r="D83" s="76" t="s">
        <v>378</v>
      </c>
      <c r="E83" s="76"/>
      <c r="F83" s="76">
        <v>1087</v>
      </c>
      <c r="G83" s="76" t="s">
        <v>379</v>
      </c>
      <c r="H83" s="76" t="s">
        <v>380</v>
      </c>
      <c r="I83" s="76" t="s">
        <v>22</v>
      </c>
      <c r="J83" s="76">
        <v>75010</v>
      </c>
      <c r="K83" s="76" t="s">
        <v>381</v>
      </c>
      <c r="L83" s="76" t="s">
        <v>57</v>
      </c>
      <c r="M83" s="76" t="s">
        <v>170</v>
      </c>
      <c r="N83" s="77">
        <v>5.5E-2</v>
      </c>
      <c r="O83" s="78">
        <v>6000</v>
      </c>
      <c r="P83" s="79">
        <v>6000</v>
      </c>
      <c r="Q83" s="80">
        <f t="shared" si="4"/>
        <v>5687.2037914691946</v>
      </c>
      <c r="R83" s="81"/>
      <c r="S83" s="82"/>
    </row>
    <row r="84" spans="1:20" ht="43" hidden="1" customHeight="1" x14ac:dyDescent="0.25">
      <c r="A84" s="90" t="s">
        <v>382</v>
      </c>
      <c r="B84" s="91"/>
      <c r="C84" s="91"/>
      <c r="D84" s="91"/>
      <c r="E84" s="91"/>
      <c r="F84" s="91"/>
      <c r="G84" s="91"/>
      <c r="H84" s="91"/>
      <c r="I84" s="91"/>
      <c r="J84" s="91"/>
      <c r="K84" s="91"/>
      <c r="L84" s="91"/>
      <c r="M84" s="91"/>
      <c r="N84" s="92"/>
      <c r="O84" s="93"/>
      <c r="P84" s="94">
        <f>SUM(P75:P83)</f>
        <v>59620</v>
      </c>
      <c r="Q84" s="95"/>
      <c r="R84" s="96"/>
      <c r="S84" s="97">
        <f>P84</f>
        <v>59620</v>
      </c>
    </row>
    <row r="85" spans="1:20" ht="22.5" customHeight="1" x14ac:dyDescent="0.25">
      <c r="A85" s="75">
        <v>42494</v>
      </c>
      <c r="B85" s="76" t="s">
        <v>17</v>
      </c>
      <c r="C85" s="76" t="s">
        <v>383</v>
      </c>
      <c r="D85" s="76" t="s">
        <v>384</v>
      </c>
      <c r="E85" s="76"/>
      <c r="F85" s="76">
        <v>1109</v>
      </c>
      <c r="G85" s="76" t="s">
        <v>385</v>
      </c>
      <c r="H85" s="76"/>
      <c r="I85" s="76" t="s">
        <v>386</v>
      </c>
      <c r="J85" s="76">
        <v>94000</v>
      </c>
      <c r="K85" s="76" t="s">
        <v>387</v>
      </c>
      <c r="L85" s="76" t="s">
        <v>24</v>
      </c>
      <c r="M85" s="76" t="s">
        <v>388</v>
      </c>
      <c r="N85" s="77">
        <v>5.5E-2</v>
      </c>
      <c r="O85" s="78">
        <v>11364</v>
      </c>
      <c r="P85" s="79">
        <v>11364</v>
      </c>
      <c r="Q85" s="80">
        <f t="shared" ref="Q85:Q95" si="5">IF(ISBLANK(N85),"",P85/(1+N85))</f>
        <v>10771.563981042655</v>
      </c>
      <c r="R85" s="81"/>
      <c r="S85" s="82"/>
    </row>
    <row r="86" spans="1:20" ht="22.5" customHeight="1" x14ac:dyDescent="0.25">
      <c r="A86" s="83">
        <v>42496</v>
      </c>
      <c r="B86" s="84" t="s">
        <v>17</v>
      </c>
      <c r="C86" s="84" t="s">
        <v>389</v>
      </c>
      <c r="D86" s="84" t="s">
        <v>390</v>
      </c>
      <c r="E86" s="84"/>
      <c r="F86" s="84">
        <v>1131</v>
      </c>
      <c r="G86" s="84" t="s">
        <v>391</v>
      </c>
      <c r="H86" s="84" t="s">
        <v>392</v>
      </c>
      <c r="I86" s="84" t="s">
        <v>22</v>
      </c>
      <c r="J86" s="84">
        <v>75017</v>
      </c>
      <c r="K86" s="84" t="s">
        <v>393</v>
      </c>
      <c r="L86" s="84" t="s">
        <v>43</v>
      </c>
      <c r="M86" s="84" t="s">
        <v>86</v>
      </c>
      <c r="N86" s="85">
        <v>0.1</v>
      </c>
      <c r="O86" s="78">
        <v>25980</v>
      </c>
      <c r="P86" s="86">
        <v>25980</v>
      </c>
      <c r="Q86" s="99">
        <f t="shared" si="5"/>
        <v>23618.181818181816</v>
      </c>
      <c r="R86" s="88">
        <v>25980</v>
      </c>
      <c r="S86" s="89"/>
      <c r="T86" s="74" t="s">
        <v>44</v>
      </c>
    </row>
    <row r="87" spans="1:20" ht="22.5" customHeight="1" x14ac:dyDescent="0.25">
      <c r="A87" s="83">
        <v>42496</v>
      </c>
      <c r="B87" s="84" t="s">
        <v>17</v>
      </c>
      <c r="C87" s="84" t="s">
        <v>389</v>
      </c>
      <c r="D87" s="84" t="s">
        <v>390</v>
      </c>
      <c r="E87" s="84"/>
      <c r="F87" s="84">
        <v>1395</v>
      </c>
      <c r="G87" s="84" t="s">
        <v>391</v>
      </c>
      <c r="H87" s="84" t="s">
        <v>392</v>
      </c>
      <c r="I87" s="84" t="s">
        <v>22</v>
      </c>
      <c r="J87" s="84">
        <v>75017</v>
      </c>
      <c r="K87" s="84" t="s">
        <v>393</v>
      </c>
      <c r="L87" s="84" t="s">
        <v>43</v>
      </c>
      <c r="M87" s="84" t="s">
        <v>58</v>
      </c>
      <c r="N87" s="85">
        <v>0.1</v>
      </c>
      <c r="O87" s="78">
        <v>12150</v>
      </c>
      <c r="P87" s="86">
        <v>12150</v>
      </c>
      <c r="Q87" s="99">
        <f t="shared" si="5"/>
        <v>11045.454545454544</v>
      </c>
      <c r="R87" s="88">
        <v>12150</v>
      </c>
      <c r="S87" s="89"/>
      <c r="T87" s="74" t="s">
        <v>44</v>
      </c>
    </row>
    <row r="88" spans="1:20" ht="22.5" customHeight="1" x14ac:dyDescent="0.25">
      <c r="A88" s="75">
        <v>42502</v>
      </c>
      <c r="B88" s="76" t="s">
        <v>65</v>
      </c>
      <c r="C88" s="76" t="s">
        <v>394</v>
      </c>
      <c r="D88" s="76" t="s">
        <v>395</v>
      </c>
      <c r="E88" s="76"/>
      <c r="F88" s="76">
        <v>1071</v>
      </c>
      <c r="G88" s="76" t="s">
        <v>396</v>
      </c>
      <c r="H88" s="76" t="s">
        <v>397</v>
      </c>
      <c r="I88" s="76" t="s">
        <v>386</v>
      </c>
      <c r="J88" s="76">
        <v>94000</v>
      </c>
      <c r="K88" s="76" t="s">
        <v>398</v>
      </c>
      <c r="L88" s="76" t="s">
        <v>399</v>
      </c>
      <c r="M88" s="76" t="s">
        <v>331</v>
      </c>
      <c r="N88" s="77">
        <v>5.5E-2</v>
      </c>
      <c r="O88" s="78">
        <v>3682</v>
      </c>
      <c r="P88" s="79">
        <v>3682</v>
      </c>
      <c r="Q88" s="112">
        <f t="shared" si="5"/>
        <v>3490.0473933649291</v>
      </c>
      <c r="R88" s="113"/>
      <c r="S88" s="114"/>
    </row>
    <row r="89" spans="1:20" ht="22.5" customHeight="1" x14ac:dyDescent="0.25">
      <c r="A89" s="75">
        <v>42503</v>
      </c>
      <c r="B89" s="76" t="s">
        <v>65</v>
      </c>
      <c r="C89" s="76" t="s">
        <v>400</v>
      </c>
      <c r="D89" s="76" t="s">
        <v>263</v>
      </c>
      <c r="E89" s="76"/>
      <c r="F89" s="76">
        <v>1035</v>
      </c>
      <c r="G89" s="76" t="s">
        <v>401</v>
      </c>
      <c r="H89" s="76" t="s">
        <v>402</v>
      </c>
      <c r="I89" s="76" t="s">
        <v>22</v>
      </c>
      <c r="J89" s="76">
        <v>75016</v>
      </c>
      <c r="K89" s="76" t="s">
        <v>403</v>
      </c>
      <c r="L89" s="76" t="s">
        <v>37</v>
      </c>
      <c r="M89" s="76" t="s">
        <v>331</v>
      </c>
      <c r="N89" s="77">
        <v>5.5E-2</v>
      </c>
      <c r="O89" s="78">
        <v>2582</v>
      </c>
      <c r="P89" s="79">
        <v>2582</v>
      </c>
      <c r="Q89" s="80">
        <f t="shared" si="5"/>
        <v>2447.3933649289102</v>
      </c>
      <c r="R89" s="81"/>
      <c r="S89" s="82"/>
    </row>
    <row r="90" spans="1:20" ht="22.5" customHeight="1" x14ac:dyDescent="0.25">
      <c r="A90" s="75">
        <v>42508</v>
      </c>
      <c r="B90" s="76" t="s">
        <v>65</v>
      </c>
      <c r="C90" s="76" t="s">
        <v>404</v>
      </c>
      <c r="D90" s="76" t="s">
        <v>395</v>
      </c>
      <c r="E90" s="76"/>
      <c r="F90" s="76">
        <v>1072</v>
      </c>
      <c r="G90" s="76" t="s">
        <v>405</v>
      </c>
      <c r="H90" s="76"/>
      <c r="I90" s="76" t="s">
        <v>406</v>
      </c>
      <c r="J90" s="76">
        <v>92240</v>
      </c>
      <c r="K90" s="76" t="s">
        <v>407</v>
      </c>
      <c r="L90" s="76" t="s">
        <v>37</v>
      </c>
      <c r="M90" s="76" t="s">
        <v>408</v>
      </c>
      <c r="N90" s="77">
        <v>5.5E-2</v>
      </c>
      <c r="O90" s="78">
        <v>1400</v>
      </c>
      <c r="P90" s="79">
        <v>1400</v>
      </c>
      <c r="Q90" s="80">
        <f t="shared" si="5"/>
        <v>1327.0142180094788</v>
      </c>
      <c r="R90" s="81"/>
      <c r="S90" s="82"/>
    </row>
    <row r="91" spans="1:20" ht="22.5" customHeight="1" x14ac:dyDescent="0.25">
      <c r="A91" s="75">
        <v>42510</v>
      </c>
      <c r="B91" s="76" t="s">
        <v>17</v>
      </c>
      <c r="C91" s="76" t="s">
        <v>409</v>
      </c>
      <c r="D91" s="76" t="s">
        <v>94</v>
      </c>
      <c r="E91" s="76"/>
      <c r="F91" s="76">
        <v>1073</v>
      </c>
      <c r="G91" s="76" t="s">
        <v>410</v>
      </c>
      <c r="H91" s="76"/>
      <c r="I91" s="76" t="s">
        <v>411</v>
      </c>
      <c r="J91" s="76">
        <v>92370</v>
      </c>
      <c r="K91" s="76" t="s">
        <v>412</v>
      </c>
      <c r="L91" s="76" t="s">
        <v>37</v>
      </c>
      <c r="M91" s="76" t="s">
        <v>413</v>
      </c>
      <c r="N91" s="77">
        <v>0.1</v>
      </c>
      <c r="O91" s="78">
        <v>10882</v>
      </c>
      <c r="P91" s="79">
        <v>10882</v>
      </c>
      <c r="Q91" s="80">
        <f t="shared" si="5"/>
        <v>9892.7272727272721</v>
      </c>
      <c r="R91" s="81"/>
      <c r="S91" s="82"/>
    </row>
    <row r="92" spans="1:20" ht="22.5" customHeight="1" x14ac:dyDescent="0.25">
      <c r="A92" s="75">
        <v>42510</v>
      </c>
      <c r="B92" s="76" t="s">
        <v>17</v>
      </c>
      <c r="C92" s="76" t="s">
        <v>414</v>
      </c>
      <c r="D92" s="76" t="s">
        <v>147</v>
      </c>
      <c r="E92" s="76"/>
      <c r="F92" s="76">
        <v>1137</v>
      </c>
      <c r="G92" s="76" t="s">
        <v>415</v>
      </c>
      <c r="H92" s="76"/>
      <c r="I92" s="76" t="s">
        <v>22</v>
      </c>
      <c r="J92" s="76">
        <v>75013</v>
      </c>
      <c r="K92" s="76" t="s">
        <v>416</v>
      </c>
      <c r="L92" s="76" t="s">
        <v>417</v>
      </c>
      <c r="M92" s="76" t="s">
        <v>418</v>
      </c>
      <c r="N92" s="77">
        <v>0.1</v>
      </c>
      <c r="O92" s="78">
        <f>P92/2</f>
        <v>5400</v>
      </c>
      <c r="P92" s="79">
        <v>10800</v>
      </c>
      <c r="Q92" s="80">
        <f t="shared" si="5"/>
        <v>9818.181818181818</v>
      </c>
      <c r="R92" s="81"/>
      <c r="S92" s="82"/>
    </row>
    <row r="93" spans="1:20" ht="22.5" customHeight="1" x14ac:dyDescent="0.25">
      <c r="A93" s="75">
        <v>42514</v>
      </c>
      <c r="B93" s="76" t="s">
        <v>17</v>
      </c>
      <c r="C93" s="76" t="s">
        <v>419</v>
      </c>
      <c r="D93" s="76" t="s">
        <v>248</v>
      </c>
      <c r="E93" s="76"/>
      <c r="F93" s="76">
        <v>1019</v>
      </c>
      <c r="G93" s="76" t="s">
        <v>420</v>
      </c>
      <c r="H93" s="76" t="s">
        <v>421</v>
      </c>
      <c r="I93" s="76" t="s">
        <v>22</v>
      </c>
      <c r="J93" s="76">
        <v>75020</v>
      </c>
      <c r="K93" s="76" t="s">
        <v>422</v>
      </c>
      <c r="L93" s="76" t="s">
        <v>37</v>
      </c>
      <c r="M93" s="76" t="s">
        <v>111</v>
      </c>
      <c r="N93" s="77">
        <v>0.1</v>
      </c>
      <c r="O93" s="78">
        <v>4982</v>
      </c>
      <c r="P93" s="79">
        <v>4982</v>
      </c>
      <c r="Q93" s="80">
        <f t="shared" si="5"/>
        <v>4529.090909090909</v>
      </c>
      <c r="R93" s="81"/>
      <c r="S93" s="82"/>
    </row>
    <row r="94" spans="1:20" ht="22.5" customHeight="1" x14ac:dyDescent="0.25">
      <c r="A94" s="75">
        <v>42517</v>
      </c>
      <c r="B94" s="76" t="s">
        <v>65</v>
      </c>
      <c r="C94" s="76" t="s">
        <v>423</v>
      </c>
      <c r="D94" s="76" t="s">
        <v>424</v>
      </c>
      <c r="E94" s="76"/>
      <c r="F94" s="76">
        <v>1710</v>
      </c>
      <c r="G94" s="76" t="s">
        <v>425</v>
      </c>
      <c r="H94" s="76"/>
      <c r="I94" s="76" t="s">
        <v>22</v>
      </c>
      <c r="J94" s="76">
        <v>75011</v>
      </c>
      <c r="K94" s="76" t="s">
        <v>426</v>
      </c>
      <c r="L94" s="76" t="s">
        <v>399</v>
      </c>
      <c r="M94" s="76" t="s">
        <v>111</v>
      </c>
      <c r="N94" s="77">
        <v>0.1</v>
      </c>
      <c r="O94" s="78">
        <v>4400</v>
      </c>
      <c r="P94" s="79">
        <v>4400</v>
      </c>
      <c r="Q94" s="112">
        <f t="shared" si="5"/>
        <v>3999.9999999999995</v>
      </c>
      <c r="R94" s="113"/>
      <c r="S94" s="114"/>
    </row>
    <row r="95" spans="1:20" ht="22.5" customHeight="1" x14ac:dyDescent="0.25">
      <c r="A95" s="75">
        <v>42521</v>
      </c>
      <c r="B95" s="76" t="s">
        <v>17</v>
      </c>
      <c r="C95" s="76" t="s">
        <v>427</v>
      </c>
      <c r="D95" s="76" t="s">
        <v>428</v>
      </c>
      <c r="E95" s="76"/>
      <c r="F95" s="76">
        <v>1760</v>
      </c>
      <c r="G95" s="76" t="s">
        <v>429</v>
      </c>
      <c r="H95" s="76" t="s">
        <v>430</v>
      </c>
      <c r="I95" s="76" t="s">
        <v>22</v>
      </c>
      <c r="J95" s="76">
        <v>75015</v>
      </c>
      <c r="K95" s="76" t="s">
        <v>431</v>
      </c>
      <c r="L95" s="76" t="s">
        <v>335</v>
      </c>
      <c r="M95" s="76" t="s">
        <v>432</v>
      </c>
      <c r="N95" s="77">
        <v>0.1</v>
      </c>
      <c r="O95" s="78">
        <f>P95/2</f>
        <v>3141</v>
      </c>
      <c r="P95" s="79">
        <v>6282</v>
      </c>
      <c r="Q95" s="80">
        <f t="shared" si="5"/>
        <v>5710.9090909090901</v>
      </c>
      <c r="R95" s="81"/>
      <c r="S95" s="82"/>
    </row>
    <row r="96" spans="1:20" ht="44" hidden="1" customHeight="1" x14ac:dyDescent="0.25">
      <c r="A96" s="90" t="s">
        <v>433</v>
      </c>
      <c r="B96" s="91"/>
      <c r="C96" s="91"/>
      <c r="D96" s="91"/>
      <c r="E96" s="91"/>
      <c r="F96" s="91"/>
      <c r="G96" s="91"/>
      <c r="H96" s="91"/>
      <c r="I96" s="91"/>
      <c r="J96" s="91"/>
      <c r="K96" s="91"/>
      <c r="L96" s="91"/>
      <c r="M96" s="91"/>
      <c r="N96" s="92"/>
      <c r="O96" s="93"/>
      <c r="P96" s="94">
        <f>SUM(P85:P95)</f>
        <v>94504</v>
      </c>
      <c r="Q96" s="95"/>
      <c r="R96" s="96">
        <f>SUM(R86:R95)</f>
        <v>38130</v>
      </c>
      <c r="S96" s="97">
        <f>P96-R96</f>
        <v>56374</v>
      </c>
    </row>
    <row r="97" spans="1:19" ht="22.5" customHeight="1" x14ac:dyDescent="0.25">
      <c r="A97" s="75">
        <v>42527</v>
      </c>
      <c r="B97" s="76" t="s">
        <v>65</v>
      </c>
      <c r="C97" s="76" t="s">
        <v>434</v>
      </c>
      <c r="D97" s="76" t="s">
        <v>67</v>
      </c>
      <c r="E97" s="76"/>
      <c r="F97" s="76">
        <v>1140</v>
      </c>
      <c r="G97" s="76" t="s">
        <v>435</v>
      </c>
      <c r="H97" s="76" t="s">
        <v>436</v>
      </c>
      <c r="I97" s="76" t="s">
        <v>22</v>
      </c>
      <c r="J97" s="76">
        <v>75013</v>
      </c>
      <c r="K97" s="76" t="s">
        <v>437</v>
      </c>
      <c r="L97" s="76" t="s">
        <v>24</v>
      </c>
      <c r="M97" s="76" t="s">
        <v>438</v>
      </c>
      <c r="N97" s="77">
        <v>0.1</v>
      </c>
      <c r="O97" s="78">
        <v>8982</v>
      </c>
      <c r="P97" s="79">
        <v>8982</v>
      </c>
      <c r="Q97" s="80">
        <f t="shared" ref="Q97:Q108" si="6">IF(ISBLANK(N97),"",P97/(1+N97))</f>
        <v>8165.454545454545</v>
      </c>
      <c r="R97" s="81"/>
      <c r="S97" s="82"/>
    </row>
    <row r="98" spans="1:19" ht="22.5" customHeight="1" x14ac:dyDescent="0.25">
      <c r="A98" s="75">
        <v>42530</v>
      </c>
      <c r="B98" s="76" t="s">
        <v>17</v>
      </c>
      <c r="C98" s="76" t="s">
        <v>439</v>
      </c>
      <c r="D98" s="76" t="s">
        <v>268</v>
      </c>
      <c r="E98" s="76"/>
      <c r="F98" s="76">
        <v>1134</v>
      </c>
      <c r="G98" s="76" t="s">
        <v>440</v>
      </c>
      <c r="H98" s="76"/>
      <c r="I98" s="76" t="s">
        <v>441</v>
      </c>
      <c r="J98" s="76">
        <v>92330</v>
      </c>
      <c r="K98" s="76" t="s">
        <v>442</v>
      </c>
      <c r="L98" s="76" t="s">
        <v>43</v>
      </c>
      <c r="M98" s="76" t="s">
        <v>443</v>
      </c>
      <c r="N98" s="77">
        <v>0.1</v>
      </c>
      <c r="O98" s="78">
        <v>5982</v>
      </c>
      <c r="P98" s="79">
        <v>5982</v>
      </c>
      <c r="Q98" s="80">
        <f t="shared" si="6"/>
        <v>5438.181818181818</v>
      </c>
      <c r="R98" s="81"/>
      <c r="S98" s="82"/>
    </row>
    <row r="99" spans="1:19" ht="22.5" customHeight="1" x14ac:dyDescent="0.25">
      <c r="A99" s="75">
        <v>42536</v>
      </c>
      <c r="B99" s="76" t="s">
        <v>17</v>
      </c>
      <c r="C99" s="76" t="s">
        <v>444</v>
      </c>
      <c r="D99" s="76" t="s">
        <v>28</v>
      </c>
      <c r="E99" s="76"/>
      <c r="F99" s="76">
        <v>1129</v>
      </c>
      <c r="G99" s="76" t="s">
        <v>445</v>
      </c>
      <c r="H99" s="76"/>
      <c r="I99" s="76" t="s">
        <v>386</v>
      </c>
      <c r="J99" s="76">
        <v>94100</v>
      </c>
      <c r="K99" s="76" t="s">
        <v>446</v>
      </c>
      <c r="L99" s="76" t="s">
        <v>24</v>
      </c>
      <c r="M99" s="76" t="s">
        <v>447</v>
      </c>
      <c r="N99" s="77">
        <v>5.5E-2</v>
      </c>
      <c r="O99" s="78">
        <v>2182</v>
      </c>
      <c r="P99" s="79">
        <v>2182</v>
      </c>
      <c r="Q99" s="80">
        <f t="shared" si="6"/>
        <v>2068.2464454976302</v>
      </c>
      <c r="R99" s="81"/>
      <c r="S99" s="82"/>
    </row>
    <row r="100" spans="1:19" ht="22.5" customHeight="1" x14ac:dyDescent="0.25">
      <c r="A100" s="75">
        <v>42536</v>
      </c>
      <c r="B100" s="76" t="s">
        <v>65</v>
      </c>
      <c r="C100" s="76" t="s">
        <v>448</v>
      </c>
      <c r="D100" s="76" t="s">
        <v>449</v>
      </c>
      <c r="E100" s="76"/>
      <c r="F100" s="76">
        <v>1156</v>
      </c>
      <c r="G100" s="76" t="s">
        <v>450</v>
      </c>
      <c r="H100" s="76"/>
      <c r="I100" s="76" t="s">
        <v>451</v>
      </c>
      <c r="J100" s="76">
        <v>58340</v>
      </c>
      <c r="K100" s="76" t="s">
        <v>452</v>
      </c>
      <c r="L100" s="76" t="s">
        <v>57</v>
      </c>
      <c r="M100" s="76" t="s">
        <v>38</v>
      </c>
      <c r="N100" s="77">
        <v>5.5E-2</v>
      </c>
      <c r="O100" s="78">
        <v>16000</v>
      </c>
      <c r="P100" s="79">
        <v>16000</v>
      </c>
      <c r="Q100" s="80">
        <f t="shared" si="6"/>
        <v>15165.876777251186</v>
      </c>
      <c r="R100" s="81"/>
      <c r="S100" s="82"/>
    </row>
    <row r="101" spans="1:19" ht="22.5" customHeight="1" x14ac:dyDescent="0.25">
      <c r="A101" s="75">
        <v>42536</v>
      </c>
      <c r="B101" s="76" t="s">
        <v>65</v>
      </c>
      <c r="C101" s="76" t="s">
        <v>453</v>
      </c>
      <c r="D101" s="76" t="s">
        <v>454</v>
      </c>
      <c r="E101" s="76"/>
      <c r="F101" s="76">
        <v>1028</v>
      </c>
      <c r="G101" s="76" t="s">
        <v>455</v>
      </c>
      <c r="H101" s="76">
        <v>7</v>
      </c>
      <c r="I101" s="76" t="s">
        <v>22</v>
      </c>
      <c r="J101" s="76">
        <v>75019</v>
      </c>
      <c r="K101" s="76" t="s">
        <v>456</v>
      </c>
      <c r="L101" s="76" t="s">
        <v>37</v>
      </c>
      <c r="M101" s="76" t="s">
        <v>38</v>
      </c>
      <c r="N101" s="77">
        <v>5.5E-2</v>
      </c>
      <c r="O101" s="78">
        <v>2864</v>
      </c>
      <c r="P101" s="79">
        <v>2864</v>
      </c>
      <c r="Q101" s="80">
        <f t="shared" si="6"/>
        <v>2714.6919431279621</v>
      </c>
      <c r="R101" s="81"/>
      <c r="S101" s="82"/>
    </row>
    <row r="102" spans="1:19" ht="22.5" customHeight="1" x14ac:dyDescent="0.25">
      <c r="A102" s="75">
        <v>42537</v>
      </c>
      <c r="B102" s="76" t="s">
        <v>17</v>
      </c>
      <c r="C102" s="76" t="s">
        <v>457</v>
      </c>
      <c r="D102" s="76" t="s">
        <v>458</v>
      </c>
      <c r="E102" s="76"/>
      <c r="F102" s="76">
        <v>1124</v>
      </c>
      <c r="G102" s="76" t="s">
        <v>459</v>
      </c>
      <c r="H102" s="76"/>
      <c r="I102" s="76" t="s">
        <v>22</v>
      </c>
      <c r="J102" s="76">
        <v>75020</v>
      </c>
      <c r="K102" s="76" t="s">
        <v>460</v>
      </c>
      <c r="L102" s="76" t="s">
        <v>43</v>
      </c>
      <c r="M102" s="76" t="s">
        <v>461</v>
      </c>
      <c r="N102" s="77">
        <v>0.1</v>
      </c>
      <c r="O102" s="78">
        <v>6500</v>
      </c>
      <c r="P102" s="79">
        <v>6500</v>
      </c>
      <c r="Q102" s="80">
        <f t="shared" si="6"/>
        <v>5909.090909090909</v>
      </c>
      <c r="R102" s="81"/>
      <c r="S102" s="82"/>
    </row>
    <row r="103" spans="1:19" ht="22.5" customHeight="1" x14ac:dyDescent="0.25">
      <c r="A103" s="75">
        <v>42537</v>
      </c>
      <c r="B103" s="76" t="s">
        <v>65</v>
      </c>
      <c r="C103" s="76" t="s">
        <v>462</v>
      </c>
      <c r="D103" s="76" t="s">
        <v>19</v>
      </c>
      <c r="E103" s="76"/>
      <c r="F103" s="76">
        <v>1030</v>
      </c>
      <c r="G103" s="76" t="s">
        <v>463</v>
      </c>
      <c r="H103" s="76" t="s">
        <v>464</v>
      </c>
      <c r="I103" s="76" t="s">
        <v>22</v>
      </c>
      <c r="J103" s="76">
        <v>75013</v>
      </c>
      <c r="K103" s="76" t="s">
        <v>465</v>
      </c>
      <c r="L103" s="76" t="s">
        <v>37</v>
      </c>
      <c r="M103" s="76" t="s">
        <v>466</v>
      </c>
      <c r="N103" s="77">
        <v>0.1</v>
      </c>
      <c r="O103" s="78">
        <v>10882</v>
      </c>
      <c r="P103" s="79">
        <v>10882</v>
      </c>
      <c r="Q103" s="80">
        <f t="shared" si="6"/>
        <v>9892.7272727272721</v>
      </c>
      <c r="R103" s="81"/>
      <c r="S103" s="82"/>
    </row>
    <row r="104" spans="1:19" ht="22.5" customHeight="1" x14ac:dyDescent="0.25">
      <c r="A104" s="75">
        <v>42543</v>
      </c>
      <c r="B104" s="76" t="s">
        <v>17</v>
      </c>
      <c r="C104" s="76" t="s">
        <v>467</v>
      </c>
      <c r="D104" s="76" t="s">
        <v>468</v>
      </c>
      <c r="E104" s="76"/>
      <c r="F104" s="76">
        <v>1031</v>
      </c>
      <c r="G104" s="76" t="s">
        <v>469</v>
      </c>
      <c r="H104" s="76"/>
      <c r="I104" s="76" t="s">
        <v>22</v>
      </c>
      <c r="J104" s="76">
        <v>75014</v>
      </c>
      <c r="K104" s="76" t="s">
        <v>470</v>
      </c>
      <c r="L104" s="76" t="s">
        <v>37</v>
      </c>
      <c r="M104" s="76" t="s">
        <v>471</v>
      </c>
      <c r="N104" s="77">
        <v>5.5E-2</v>
      </c>
      <c r="O104" s="78">
        <v>2182</v>
      </c>
      <c r="P104" s="79">
        <v>2182</v>
      </c>
      <c r="Q104" s="80">
        <f t="shared" si="6"/>
        <v>2068.2464454976302</v>
      </c>
      <c r="R104" s="81"/>
      <c r="S104" s="82"/>
    </row>
    <row r="105" spans="1:19" ht="22.5" customHeight="1" x14ac:dyDescent="0.25">
      <c r="A105" s="75">
        <v>42544</v>
      </c>
      <c r="B105" s="76" t="s">
        <v>65</v>
      </c>
      <c r="C105" s="76" t="s">
        <v>124</v>
      </c>
      <c r="D105" s="76" t="s">
        <v>125</v>
      </c>
      <c r="E105" s="76"/>
      <c r="F105" s="76">
        <v>1543</v>
      </c>
      <c r="G105" s="76" t="s">
        <v>126</v>
      </c>
      <c r="H105" s="76" t="s">
        <v>127</v>
      </c>
      <c r="I105" s="76" t="s">
        <v>22</v>
      </c>
      <c r="J105" s="76">
        <v>75009</v>
      </c>
      <c r="K105" s="76" t="s">
        <v>128</v>
      </c>
      <c r="L105" s="76" t="s">
        <v>24</v>
      </c>
      <c r="M105" s="76" t="s">
        <v>361</v>
      </c>
      <c r="N105" s="77">
        <v>0.1</v>
      </c>
      <c r="O105" s="78">
        <v>9982</v>
      </c>
      <c r="P105" s="79">
        <v>9982</v>
      </c>
      <c r="Q105" s="80">
        <f t="shared" si="6"/>
        <v>9074.545454545454</v>
      </c>
      <c r="R105" s="81"/>
      <c r="S105" s="82"/>
    </row>
    <row r="106" spans="1:19" ht="22.5" customHeight="1" x14ac:dyDescent="0.25">
      <c r="A106" s="75">
        <v>42545</v>
      </c>
      <c r="B106" s="76" t="s">
        <v>17</v>
      </c>
      <c r="C106" s="76" t="s">
        <v>472</v>
      </c>
      <c r="D106" s="76" t="s">
        <v>248</v>
      </c>
      <c r="E106" s="76"/>
      <c r="F106" s="76">
        <v>1034</v>
      </c>
      <c r="G106" s="76" t="s">
        <v>473</v>
      </c>
      <c r="H106" s="76" t="s">
        <v>474</v>
      </c>
      <c r="I106" s="76" t="s">
        <v>317</v>
      </c>
      <c r="J106" s="76">
        <v>92110</v>
      </c>
      <c r="K106" s="76" t="s">
        <v>475</v>
      </c>
      <c r="L106" s="76" t="s">
        <v>37</v>
      </c>
      <c r="M106" s="76" t="s">
        <v>443</v>
      </c>
      <c r="N106" s="77">
        <v>0.1</v>
      </c>
      <c r="O106" s="78">
        <v>7282</v>
      </c>
      <c r="P106" s="79">
        <v>7282</v>
      </c>
      <c r="Q106" s="80">
        <f t="shared" si="6"/>
        <v>6619.9999999999991</v>
      </c>
      <c r="R106" s="81"/>
      <c r="S106" s="82"/>
    </row>
    <row r="107" spans="1:19" ht="22.5" customHeight="1" x14ac:dyDescent="0.25">
      <c r="A107" s="75">
        <v>42550</v>
      </c>
      <c r="B107" s="76" t="s">
        <v>17</v>
      </c>
      <c r="C107" s="76" t="s">
        <v>476</v>
      </c>
      <c r="D107" s="76" t="s">
        <v>477</v>
      </c>
      <c r="E107" s="76"/>
      <c r="F107" s="76">
        <v>1141</v>
      </c>
      <c r="G107" s="76" t="s">
        <v>478</v>
      </c>
      <c r="H107" s="76" t="s">
        <v>479</v>
      </c>
      <c r="I107" s="76" t="s">
        <v>240</v>
      </c>
      <c r="J107" s="76">
        <v>92120</v>
      </c>
      <c r="K107" s="76" t="s">
        <v>480</v>
      </c>
      <c r="L107" s="76" t="s">
        <v>37</v>
      </c>
      <c r="M107" s="76" t="s">
        <v>38</v>
      </c>
      <c r="N107" s="77">
        <v>5.5E-2</v>
      </c>
      <c r="O107" s="78">
        <v>5500</v>
      </c>
      <c r="P107" s="79">
        <v>5500</v>
      </c>
      <c r="Q107" s="80">
        <f t="shared" si="6"/>
        <v>5213.2701421800948</v>
      </c>
      <c r="R107" s="81"/>
      <c r="S107" s="82"/>
    </row>
    <row r="108" spans="1:19" ht="22.5" customHeight="1" x14ac:dyDescent="0.25">
      <c r="A108" s="75">
        <v>42550</v>
      </c>
      <c r="B108" s="76" t="s">
        <v>17</v>
      </c>
      <c r="C108" s="76" t="s">
        <v>481</v>
      </c>
      <c r="D108" s="76" t="s">
        <v>131</v>
      </c>
      <c r="E108" s="76"/>
      <c r="F108" s="76">
        <v>1079</v>
      </c>
      <c r="G108" s="76" t="s">
        <v>482</v>
      </c>
      <c r="H108" s="76"/>
      <c r="I108" s="76" t="s">
        <v>22</v>
      </c>
      <c r="J108" s="76">
        <v>75014</v>
      </c>
      <c r="K108" s="76" t="s">
        <v>483</v>
      </c>
      <c r="L108" s="76" t="s">
        <v>24</v>
      </c>
      <c r="M108" s="76" t="s">
        <v>484</v>
      </c>
      <c r="N108" s="77">
        <v>0.1</v>
      </c>
      <c r="O108" s="78">
        <v>13982</v>
      </c>
      <c r="P108" s="79">
        <v>13982</v>
      </c>
      <c r="Q108" s="80">
        <f t="shared" si="6"/>
        <v>12710.90909090909</v>
      </c>
      <c r="R108" s="81"/>
      <c r="S108" s="82"/>
    </row>
    <row r="109" spans="1:19" ht="45" hidden="1" customHeight="1" x14ac:dyDescent="0.25">
      <c r="A109" s="90" t="s">
        <v>485</v>
      </c>
      <c r="B109" s="91"/>
      <c r="C109" s="91"/>
      <c r="D109" s="91"/>
      <c r="E109" s="91"/>
      <c r="F109" s="91"/>
      <c r="G109" s="91"/>
      <c r="H109" s="91"/>
      <c r="I109" s="91"/>
      <c r="J109" s="91"/>
      <c r="K109" s="91"/>
      <c r="L109" s="91"/>
      <c r="M109" s="91"/>
      <c r="N109" s="92"/>
      <c r="O109" s="93"/>
      <c r="P109" s="94">
        <f>SUM(P97:P108)</f>
        <v>92320</v>
      </c>
      <c r="Q109" s="95"/>
      <c r="R109" s="96"/>
      <c r="S109" s="97">
        <f>P109</f>
        <v>92320</v>
      </c>
    </row>
    <row r="110" spans="1:19" ht="22.5" customHeight="1" x14ac:dyDescent="0.25">
      <c r="A110" s="75">
        <v>42552</v>
      </c>
      <c r="B110" s="76" t="s">
        <v>65</v>
      </c>
      <c r="C110" s="76" t="s">
        <v>486</v>
      </c>
      <c r="D110" s="76" t="s">
        <v>172</v>
      </c>
      <c r="E110" s="76"/>
      <c r="F110" s="76">
        <v>1080</v>
      </c>
      <c r="G110" s="76" t="s">
        <v>487</v>
      </c>
      <c r="H110" s="76" t="s">
        <v>488</v>
      </c>
      <c r="I110" s="76" t="s">
        <v>133</v>
      </c>
      <c r="J110" s="76">
        <v>92400</v>
      </c>
      <c r="K110" s="76" t="s">
        <v>489</v>
      </c>
      <c r="L110" s="76" t="s">
        <v>24</v>
      </c>
      <c r="M110" s="76" t="s">
        <v>86</v>
      </c>
      <c r="N110" s="77">
        <v>0.1</v>
      </c>
      <c r="O110" s="78">
        <v>9982</v>
      </c>
      <c r="P110" s="79">
        <v>9982</v>
      </c>
      <c r="Q110" s="80">
        <f t="shared" ref="Q110:Q116" si="7">IF(ISBLANK(N110),"",P110/(1+N110))</f>
        <v>9074.545454545454</v>
      </c>
      <c r="R110" s="81"/>
      <c r="S110" s="82"/>
    </row>
    <row r="111" spans="1:19" ht="22.5" customHeight="1" x14ac:dyDescent="0.25">
      <c r="A111" s="75">
        <v>42552</v>
      </c>
      <c r="B111" s="76" t="s">
        <v>17</v>
      </c>
      <c r="C111" s="76" t="s">
        <v>490</v>
      </c>
      <c r="D111" s="76" t="s">
        <v>491</v>
      </c>
      <c r="E111" s="76"/>
      <c r="F111" s="76">
        <v>1157</v>
      </c>
      <c r="G111" s="76" t="s">
        <v>492</v>
      </c>
      <c r="H111" s="76"/>
      <c r="I111" s="76" t="s">
        <v>22</v>
      </c>
      <c r="J111" s="76">
        <v>75002</v>
      </c>
      <c r="K111" s="76" t="s">
        <v>493</v>
      </c>
      <c r="L111" s="76" t="s">
        <v>43</v>
      </c>
      <c r="M111" s="76" t="s">
        <v>484</v>
      </c>
      <c r="N111" s="77">
        <v>0.1</v>
      </c>
      <c r="O111" s="78">
        <v>3082</v>
      </c>
      <c r="P111" s="79">
        <v>3082</v>
      </c>
      <c r="Q111" s="80">
        <f t="shared" si="7"/>
        <v>2801.8181818181815</v>
      </c>
      <c r="R111" s="81"/>
      <c r="S111" s="82"/>
    </row>
    <row r="112" spans="1:19" ht="22.5" customHeight="1" x14ac:dyDescent="0.25">
      <c r="A112" s="75">
        <v>42555</v>
      </c>
      <c r="B112" s="76" t="s">
        <v>65</v>
      </c>
      <c r="C112" s="76" t="s">
        <v>394</v>
      </c>
      <c r="D112" s="76" t="s">
        <v>395</v>
      </c>
      <c r="E112" s="76"/>
      <c r="F112" s="76">
        <v>1142</v>
      </c>
      <c r="G112" s="76" t="s">
        <v>396</v>
      </c>
      <c r="H112" s="76" t="s">
        <v>397</v>
      </c>
      <c r="I112" s="76" t="s">
        <v>386</v>
      </c>
      <c r="J112" s="76">
        <v>94000</v>
      </c>
      <c r="K112" s="76" t="s">
        <v>398</v>
      </c>
      <c r="L112" s="76" t="s">
        <v>399</v>
      </c>
      <c r="M112" s="76" t="s">
        <v>92</v>
      </c>
      <c r="N112" s="77">
        <v>0.1</v>
      </c>
      <c r="O112" s="78">
        <v>2500</v>
      </c>
      <c r="P112" s="79">
        <v>2500</v>
      </c>
      <c r="Q112" s="112">
        <f t="shared" si="7"/>
        <v>2272.7272727272725</v>
      </c>
      <c r="R112" s="113"/>
      <c r="S112" s="114"/>
    </row>
    <row r="113" spans="1:19" ht="22.5" customHeight="1" x14ac:dyDescent="0.25">
      <c r="A113" s="75">
        <v>42556</v>
      </c>
      <c r="B113" s="76" t="s">
        <v>65</v>
      </c>
      <c r="C113" s="76" t="s">
        <v>494</v>
      </c>
      <c r="D113" s="76" t="s">
        <v>495</v>
      </c>
      <c r="E113" s="76"/>
      <c r="F113" s="76">
        <v>1143</v>
      </c>
      <c r="G113" s="76" t="s">
        <v>496</v>
      </c>
      <c r="H113" s="76"/>
      <c r="I113" s="76" t="s">
        <v>22</v>
      </c>
      <c r="J113" s="76">
        <v>75015</v>
      </c>
      <c r="K113" s="76" t="s">
        <v>497</v>
      </c>
      <c r="L113" s="76" t="s">
        <v>37</v>
      </c>
      <c r="M113" s="76" t="s">
        <v>331</v>
      </c>
      <c r="N113" s="77">
        <v>5.5E-2</v>
      </c>
      <c r="O113" s="78">
        <v>1200</v>
      </c>
      <c r="P113" s="79">
        <v>1200</v>
      </c>
      <c r="Q113" s="80">
        <f t="shared" si="7"/>
        <v>1137.4407582938388</v>
      </c>
      <c r="R113" s="81"/>
      <c r="S113" s="82"/>
    </row>
    <row r="114" spans="1:19" ht="22.5" customHeight="1" x14ac:dyDescent="0.25">
      <c r="A114" s="75">
        <v>42562</v>
      </c>
      <c r="B114" s="76" t="s">
        <v>17</v>
      </c>
      <c r="C114" s="76" t="s">
        <v>498</v>
      </c>
      <c r="D114" s="76" t="s">
        <v>210</v>
      </c>
      <c r="E114" s="76"/>
      <c r="F114" s="76">
        <v>1300</v>
      </c>
      <c r="G114" s="76" t="s">
        <v>499</v>
      </c>
      <c r="H114" s="76" t="s">
        <v>500</v>
      </c>
      <c r="I114" s="76" t="s">
        <v>501</v>
      </c>
      <c r="J114" s="76">
        <v>93260</v>
      </c>
      <c r="K114" s="76" t="s">
        <v>502</v>
      </c>
      <c r="L114" s="76" t="s">
        <v>37</v>
      </c>
      <c r="M114" s="76" t="s">
        <v>111</v>
      </c>
      <c r="N114" s="77">
        <v>0.1</v>
      </c>
      <c r="O114" s="78">
        <v>3982</v>
      </c>
      <c r="P114" s="79">
        <v>3982</v>
      </c>
      <c r="Q114" s="80">
        <f t="shared" si="7"/>
        <v>3619.9999999999995</v>
      </c>
      <c r="R114" s="81"/>
      <c r="S114" s="82"/>
    </row>
    <row r="115" spans="1:19" ht="22.5" customHeight="1" x14ac:dyDescent="0.25">
      <c r="A115" s="75">
        <v>42566</v>
      </c>
      <c r="B115" s="76" t="s">
        <v>65</v>
      </c>
      <c r="C115" s="76" t="s">
        <v>262</v>
      </c>
      <c r="D115" s="76" t="s">
        <v>263</v>
      </c>
      <c r="E115" s="76"/>
      <c r="F115" s="76">
        <v>1506</v>
      </c>
      <c r="G115" s="76" t="s">
        <v>264</v>
      </c>
      <c r="H115" s="76">
        <v>3</v>
      </c>
      <c r="I115" s="76" t="s">
        <v>22</v>
      </c>
      <c r="J115" s="76">
        <v>75019</v>
      </c>
      <c r="K115" s="76" t="s">
        <v>265</v>
      </c>
      <c r="L115" s="76" t="s">
        <v>37</v>
      </c>
      <c r="M115" s="76" t="s">
        <v>86</v>
      </c>
      <c r="N115" s="77">
        <v>0.1</v>
      </c>
      <c r="O115" s="78">
        <v>2482</v>
      </c>
      <c r="P115" s="79">
        <v>2482</v>
      </c>
      <c r="Q115" s="80">
        <f t="shared" si="7"/>
        <v>2256.363636363636</v>
      </c>
      <c r="R115" s="81"/>
      <c r="S115" s="82"/>
    </row>
    <row r="116" spans="1:19" ht="22.5" customHeight="1" x14ac:dyDescent="0.25">
      <c r="A116" s="75">
        <v>42571</v>
      </c>
      <c r="B116" s="76" t="s">
        <v>17</v>
      </c>
      <c r="C116" s="76" t="s">
        <v>477</v>
      </c>
      <c r="D116" s="76" t="s">
        <v>503</v>
      </c>
      <c r="E116" s="76"/>
      <c r="F116" s="76">
        <v>1082</v>
      </c>
      <c r="G116" s="76" t="s">
        <v>504</v>
      </c>
      <c r="H116" s="76">
        <v>2</v>
      </c>
      <c r="I116" s="76" t="s">
        <v>22</v>
      </c>
      <c r="J116" s="76">
        <v>75019</v>
      </c>
      <c r="K116" s="76" t="s">
        <v>505</v>
      </c>
      <c r="L116" s="76" t="s">
        <v>24</v>
      </c>
      <c r="M116" s="76" t="s">
        <v>506</v>
      </c>
      <c r="N116" s="77">
        <v>0.1</v>
      </c>
      <c r="O116" s="78">
        <v>7982</v>
      </c>
      <c r="P116" s="79">
        <v>7982</v>
      </c>
      <c r="Q116" s="80">
        <f t="shared" si="7"/>
        <v>7256.363636363636</v>
      </c>
      <c r="R116" s="81"/>
      <c r="S116" s="82"/>
    </row>
    <row r="117" spans="1:19" ht="38" hidden="1" customHeight="1" x14ac:dyDescent="0.25">
      <c r="A117" s="90" t="s">
        <v>507</v>
      </c>
      <c r="B117" s="91"/>
      <c r="C117" s="91"/>
      <c r="D117" s="91"/>
      <c r="E117" s="91"/>
      <c r="F117" s="91"/>
      <c r="G117" s="91"/>
      <c r="H117" s="91"/>
      <c r="I117" s="91"/>
      <c r="J117" s="91"/>
      <c r="K117" s="91"/>
      <c r="L117" s="91"/>
      <c r="M117" s="91"/>
      <c r="N117" s="92"/>
      <c r="O117" s="93"/>
      <c r="P117" s="94">
        <f>SUM(P110:P116)</f>
        <v>31210</v>
      </c>
      <c r="Q117" s="95"/>
      <c r="R117" s="96"/>
      <c r="S117" s="97">
        <f>P117</f>
        <v>31210</v>
      </c>
    </row>
    <row r="118" spans="1:19" ht="22.5" customHeight="1" x14ac:dyDescent="0.25">
      <c r="A118" s="75">
        <v>42611</v>
      </c>
      <c r="B118" s="76" t="s">
        <v>17</v>
      </c>
      <c r="C118" s="76" t="s">
        <v>508</v>
      </c>
      <c r="D118" s="76" t="s">
        <v>198</v>
      </c>
      <c r="E118" s="76"/>
      <c r="F118" s="76">
        <v>1083</v>
      </c>
      <c r="G118" s="76" t="s">
        <v>509</v>
      </c>
      <c r="H118" s="76">
        <v>2</v>
      </c>
      <c r="I118" s="76" t="s">
        <v>22</v>
      </c>
      <c r="J118" s="76">
        <v>75013</v>
      </c>
      <c r="K118" s="76" t="s">
        <v>510</v>
      </c>
      <c r="L118" s="76" t="s">
        <v>24</v>
      </c>
      <c r="M118" s="76" t="s">
        <v>418</v>
      </c>
      <c r="N118" s="77">
        <v>0.1</v>
      </c>
      <c r="O118" s="78">
        <v>6498</v>
      </c>
      <c r="P118" s="79">
        <v>6498</v>
      </c>
      <c r="Q118" s="80">
        <f>IF(ISBLANK(N118),"",P118/(1+N118))</f>
        <v>5907.272727272727</v>
      </c>
      <c r="R118" s="81"/>
      <c r="S118" s="82"/>
    </row>
    <row r="119" spans="1:19" ht="22.5" customHeight="1" x14ac:dyDescent="0.25">
      <c r="A119" s="75">
        <v>42612</v>
      </c>
      <c r="B119" s="76" t="s">
        <v>65</v>
      </c>
      <c r="C119" s="76" t="s">
        <v>511</v>
      </c>
      <c r="D119" s="76" t="s">
        <v>187</v>
      </c>
      <c r="E119" s="76"/>
      <c r="F119" s="76">
        <v>1229</v>
      </c>
      <c r="G119" s="76" t="s">
        <v>512</v>
      </c>
      <c r="H119" s="76" t="s">
        <v>513</v>
      </c>
      <c r="I119" s="76" t="s">
        <v>22</v>
      </c>
      <c r="J119" s="76">
        <v>75019</v>
      </c>
      <c r="K119" s="76" t="s">
        <v>514</v>
      </c>
      <c r="L119" s="76" t="s">
        <v>24</v>
      </c>
      <c r="M119" s="76" t="s">
        <v>515</v>
      </c>
      <c r="N119" s="77">
        <v>0.1</v>
      </c>
      <c r="O119" s="78">
        <v>11882</v>
      </c>
      <c r="P119" s="79">
        <v>11882</v>
      </c>
      <c r="Q119" s="80">
        <f>IF(ISBLANK(N119),"",P119/(1+N119))</f>
        <v>10801.81818181818</v>
      </c>
      <c r="R119" s="81"/>
      <c r="S119" s="82"/>
    </row>
    <row r="120" spans="1:19" ht="22.5" hidden="1" customHeight="1" x14ac:dyDescent="0.25">
      <c r="A120" s="90" t="s">
        <v>516</v>
      </c>
      <c r="B120" s="91"/>
      <c r="C120" s="91"/>
      <c r="D120" s="91"/>
      <c r="E120" s="91"/>
      <c r="F120" s="91"/>
      <c r="G120" s="91"/>
      <c r="H120" s="91"/>
      <c r="I120" s="91"/>
      <c r="J120" s="91"/>
      <c r="K120" s="91"/>
      <c r="L120" s="91"/>
      <c r="M120" s="91"/>
      <c r="N120" s="92"/>
      <c r="O120" s="93"/>
      <c r="P120" s="94">
        <f>SUM(P118:P119)</f>
        <v>18380</v>
      </c>
      <c r="Q120" s="95"/>
      <c r="R120" s="96"/>
      <c r="S120" s="97">
        <f>P120</f>
        <v>18380</v>
      </c>
    </row>
    <row r="121" spans="1:19" ht="22.5" customHeight="1" x14ac:dyDescent="0.25">
      <c r="A121" s="75">
        <v>42614</v>
      </c>
      <c r="B121" s="76" t="s">
        <v>17</v>
      </c>
      <c r="C121" s="76" t="s">
        <v>517</v>
      </c>
      <c r="D121" s="76" t="s">
        <v>503</v>
      </c>
      <c r="E121" s="76"/>
      <c r="F121" s="76">
        <v>1169</v>
      </c>
      <c r="G121" s="76" t="s">
        <v>518</v>
      </c>
      <c r="H121" s="76"/>
      <c r="I121" s="76" t="s">
        <v>519</v>
      </c>
      <c r="J121" s="76">
        <v>94550</v>
      </c>
      <c r="K121" s="76" t="s">
        <v>520</v>
      </c>
      <c r="L121" s="76" t="s">
        <v>43</v>
      </c>
      <c r="M121" s="76" t="s">
        <v>443</v>
      </c>
      <c r="N121" s="77">
        <v>5.5E-2</v>
      </c>
      <c r="O121" s="78">
        <v>6282</v>
      </c>
      <c r="P121" s="79">
        <v>6282</v>
      </c>
      <c r="Q121" s="80">
        <f>IF(ISBLANK(N121),"",P121/(1+N121))</f>
        <v>5954.5023696682465</v>
      </c>
      <c r="R121" s="81"/>
      <c r="S121" s="82"/>
    </row>
    <row r="122" spans="1:19" ht="22.5" customHeight="1" x14ac:dyDescent="0.25">
      <c r="A122" s="75">
        <v>42614</v>
      </c>
      <c r="B122" s="76" t="s">
        <v>17</v>
      </c>
      <c r="C122" s="76" t="s">
        <v>521</v>
      </c>
      <c r="D122" s="76" t="s">
        <v>522</v>
      </c>
      <c r="E122" s="76"/>
      <c r="F122" s="76">
        <v>1086</v>
      </c>
      <c r="G122" s="76" t="s">
        <v>523</v>
      </c>
      <c r="H122" s="76" t="s">
        <v>524</v>
      </c>
      <c r="I122" s="76" t="s">
        <v>22</v>
      </c>
      <c r="J122" s="76">
        <v>75003</v>
      </c>
      <c r="K122" s="76" t="s">
        <v>525</v>
      </c>
      <c r="L122" s="76" t="s">
        <v>24</v>
      </c>
      <c r="M122" s="76" t="s">
        <v>205</v>
      </c>
      <c r="N122" s="77">
        <v>0.1</v>
      </c>
      <c r="O122" s="78">
        <v>8982</v>
      </c>
      <c r="P122" s="79">
        <v>8982</v>
      </c>
      <c r="Q122" s="80">
        <f>IF(ISBLANK(N122),"",P122/(1+N122))</f>
        <v>8165.454545454545</v>
      </c>
      <c r="R122" s="81"/>
      <c r="S122" s="82"/>
    </row>
    <row r="123" spans="1:19" ht="22.5" customHeight="1" x14ac:dyDescent="0.25">
      <c r="A123" s="75">
        <v>42615</v>
      </c>
      <c r="B123" s="76" t="s">
        <v>65</v>
      </c>
      <c r="C123" s="76" t="s">
        <v>526</v>
      </c>
      <c r="D123" s="76" t="s">
        <v>527</v>
      </c>
      <c r="E123" s="76"/>
      <c r="F123" s="76">
        <v>1196</v>
      </c>
      <c r="G123" s="76" t="s">
        <v>528</v>
      </c>
      <c r="H123" s="76" t="s">
        <v>529</v>
      </c>
      <c r="I123" s="76" t="s">
        <v>22</v>
      </c>
      <c r="J123" s="76">
        <v>75018</v>
      </c>
      <c r="K123" s="76" t="s">
        <v>530</v>
      </c>
      <c r="L123" s="76" t="s">
        <v>43</v>
      </c>
      <c r="M123" s="76" t="s">
        <v>51</v>
      </c>
      <c r="N123" s="77">
        <v>0.1</v>
      </c>
      <c r="O123" s="78">
        <v>8982</v>
      </c>
      <c r="P123" s="79">
        <v>8982</v>
      </c>
      <c r="Q123" s="80">
        <f>IF(ISBLANK(N123),"",P123/(1+N123))</f>
        <v>8165.454545454545</v>
      </c>
      <c r="R123" s="81"/>
      <c r="S123" s="82"/>
    </row>
    <row r="124" spans="1:19" ht="22.5" customHeight="1" x14ac:dyDescent="0.25">
      <c r="A124" s="75">
        <v>42615</v>
      </c>
      <c r="B124" s="76" t="s">
        <v>65</v>
      </c>
      <c r="C124" s="76" t="s">
        <v>526</v>
      </c>
      <c r="D124" s="76" t="s">
        <v>527</v>
      </c>
      <c r="E124" s="76"/>
      <c r="F124" s="76">
        <v>1125</v>
      </c>
      <c r="G124" s="76" t="s">
        <v>528</v>
      </c>
      <c r="H124" s="76" t="s">
        <v>529</v>
      </c>
      <c r="I124" s="76" t="s">
        <v>22</v>
      </c>
      <c r="J124" s="76">
        <v>75018</v>
      </c>
      <c r="K124" s="76" t="s">
        <v>530</v>
      </c>
      <c r="L124" s="76" t="s">
        <v>43</v>
      </c>
      <c r="M124" s="76" t="s">
        <v>51</v>
      </c>
      <c r="N124" s="77">
        <v>0.1</v>
      </c>
      <c r="O124" s="78">
        <v>9850</v>
      </c>
      <c r="P124" s="79">
        <v>9850</v>
      </c>
      <c r="Q124" s="80">
        <f>IF(ISBLANK(N124),"",P124/(1+N124))</f>
        <v>8954.545454545454</v>
      </c>
      <c r="R124" s="81"/>
      <c r="S124" s="82"/>
    </row>
    <row r="125" spans="1:19" ht="22.5" customHeight="1" x14ac:dyDescent="0.25">
      <c r="A125" s="75">
        <v>42626</v>
      </c>
      <c r="B125" s="76" t="s">
        <v>17</v>
      </c>
      <c r="C125" s="76" t="s">
        <v>531</v>
      </c>
      <c r="D125" s="76" t="s">
        <v>532</v>
      </c>
      <c r="E125" s="76"/>
      <c r="F125" s="76">
        <v>1197</v>
      </c>
      <c r="G125" s="76" t="s">
        <v>533</v>
      </c>
      <c r="H125" s="76" t="s">
        <v>436</v>
      </c>
      <c r="I125" s="76" t="s">
        <v>22</v>
      </c>
      <c r="J125" s="76">
        <v>75019</v>
      </c>
      <c r="K125" s="76" t="s">
        <v>534</v>
      </c>
      <c r="L125" s="76" t="s">
        <v>43</v>
      </c>
      <c r="M125" s="76" t="s">
        <v>535</v>
      </c>
      <c r="N125" s="77">
        <v>5.5E-2</v>
      </c>
      <c r="O125" s="78">
        <v>8450</v>
      </c>
      <c r="P125" s="79">
        <v>8450</v>
      </c>
      <c r="Q125" s="80">
        <v>8450</v>
      </c>
      <c r="R125" s="81"/>
      <c r="S125" s="82"/>
    </row>
    <row r="126" spans="1:19" ht="22.5" customHeight="1" x14ac:dyDescent="0.25">
      <c r="A126" s="75">
        <v>42626</v>
      </c>
      <c r="B126" s="76" t="s">
        <v>65</v>
      </c>
      <c r="C126" s="76" t="s">
        <v>112</v>
      </c>
      <c r="D126" s="76" t="s">
        <v>113</v>
      </c>
      <c r="E126" s="76"/>
      <c r="F126" s="76">
        <v>1263</v>
      </c>
      <c r="G126" s="76" t="s">
        <v>114</v>
      </c>
      <c r="H126" s="76">
        <v>2</v>
      </c>
      <c r="I126" s="76" t="s">
        <v>115</v>
      </c>
      <c r="J126" s="76">
        <v>93250</v>
      </c>
      <c r="K126" s="76" t="s">
        <v>116</v>
      </c>
      <c r="L126" s="76" t="s">
        <v>37</v>
      </c>
      <c r="M126" s="76" t="s">
        <v>111</v>
      </c>
      <c r="N126" s="77">
        <v>0.1</v>
      </c>
      <c r="O126" s="78">
        <v>3682</v>
      </c>
      <c r="P126" s="79">
        <v>3682</v>
      </c>
      <c r="Q126" s="80">
        <f t="shared" ref="Q126:Q135" si="8">IF(ISBLANK(N126),"",P126/(1+N126))</f>
        <v>3347.272727272727</v>
      </c>
      <c r="R126" s="81"/>
      <c r="S126" s="82"/>
    </row>
    <row r="127" spans="1:19" ht="22.5" customHeight="1" x14ac:dyDescent="0.25">
      <c r="A127" s="75">
        <v>42626</v>
      </c>
      <c r="B127" s="76" t="s">
        <v>17</v>
      </c>
      <c r="C127" s="76" t="s">
        <v>536</v>
      </c>
      <c r="D127" s="76" t="s">
        <v>537</v>
      </c>
      <c r="E127" s="76"/>
      <c r="F127" s="76">
        <v>1022</v>
      </c>
      <c r="G127" s="76" t="s">
        <v>538</v>
      </c>
      <c r="H127" s="76"/>
      <c r="I127" s="76" t="s">
        <v>308</v>
      </c>
      <c r="J127" s="76">
        <v>94130</v>
      </c>
      <c r="K127" s="76" t="s">
        <v>539</v>
      </c>
      <c r="L127" s="76" t="s">
        <v>57</v>
      </c>
      <c r="M127" s="76" t="s">
        <v>111</v>
      </c>
      <c r="N127" s="77">
        <v>0.1</v>
      </c>
      <c r="O127" s="78">
        <v>4482</v>
      </c>
      <c r="P127" s="79">
        <v>4482</v>
      </c>
      <c r="Q127" s="80">
        <f t="shared" si="8"/>
        <v>4074.545454545454</v>
      </c>
      <c r="R127" s="81"/>
      <c r="S127" s="82"/>
    </row>
    <row r="128" spans="1:19" ht="22.5" customHeight="1" x14ac:dyDescent="0.25">
      <c r="A128" s="75">
        <v>42633</v>
      </c>
      <c r="B128" s="76" t="s">
        <v>17</v>
      </c>
      <c r="C128" s="76" t="s">
        <v>481</v>
      </c>
      <c r="D128" s="76" t="s">
        <v>131</v>
      </c>
      <c r="E128" s="76"/>
      <c r="F128" s="76">
        <v>1199</v>
      </c>
      <c r="G128" s="76" t="s">
        <v>482</v>
      </c>
      <c r="H128" s="76"/>
      <c r="I128" s="76" t="s">
        <v>22</v>
      </c>
      <c r="J128" s="76">
        <v>75014</v>
      </c>
      <c r="K128" s="76" t="s">
        <v>483</v>
      </c>
      <c r="L128" s="76" t="s">
        <v>24</v>
      </c>
      <c r="M128" s="76" t="s">
        <v>540</v>
      </c>
      <c r="N128" s="77">
        <v>0.1</v>
      </c>
      <c r="O128" s="78">
        <v>19982</v>
      </c>
      <c r="P128" s="79">
        <v>19982</v>
      </c>
      <c r="Q128" s="80">
        <f t="shared" si="8"/>
        <v>18165.454545454544</v>
      </c>
      <c r="R128" s="81"/>
      <c r="S128" s="82"/>
    </row>
    <row r="129" spans="1:19" ht="22.5" customHeight="1" x14ac:dyDescent="0.25">
      <c r="A129" s="75">
        <v>42635</v>
      </c>
      <c r="B129" s="76" t="s">
        <v>17</v>
      </c>
      <c r="C129" s="76" t="s">
        <v>477</v>
      </c>
      <c r="D129" s="76" t="s">
        <v>503</v>
      </c>
      <c r="E129" s="76"/>
      <c r="F129" s="76">
        <v>12001082</v>
      </c>
      <c r="G129" s="76" t="s">
        <v>504</v>
      </c>
      <c r="H129" s="76">
        <v>2</v>
      </c>
      <c r="I129" s="76" t="s">
        <v>22</v>
      </c>
      <c r="J129" s="76">
        <v>75019</v>
      </c>
      <c r="K129" s="76" t="s">
        <v>505</v>
      </c>
      <c r="L129" s="76" t="s">
        <v>24</v>
      </c>
      <c r="M129" s="76" t="s">
        <v>506</v>
      </c>
      <c r="N129" s="77">
        <v>0.1</v>
      </c>
      <c r="O129" s="78">
        <v>8000</v>
      </c>
      <c r="P129" s="79">
        <v>8000</v>
      </c>
      <c r="Q129" s="80">
        <f t="shared" si="8"/>
        <v>7272.7272727272721</v>
      </c>
      <c r="R129" s="81"/>
      <c r="S129" s="82"/>
    </row>
    <row r="130" spans="1:19" ht="22.5" customHeight="1" x14ac:dyDescent="0.25">
      <c r="A130" s="75">
        <v>42635</v>
      </c>
      <c r="B130" s="76" t="s">
        <v>17</v>
      </c>
      <c r="C130" s="76" t="s">
        <v>467</v>
      </c>
      <c r="D130" s="76" t="s">
        <v>468</v>
      </c>
      <c r="E130" s="76"/>
      <c r="F130" s="76">
        <v>1159</v>
      </c>
      <c r="G130" s="76" t="s">
        <v>469</v>
      </c>
      <c r="H130" s="76"/>
      <c r="I130" s="76" t="s">
        <v>22</v>
      </c>
      <c r="J130" s="76">
        <v>75014</v>
      </c>
      <c r="K130" s="76" t="s">
        <v>470</v>
      </c>
      <c r="L130" s="76" t="s">
        <v>37</v>
      </c>
      <c r="M130" s="76" t="s">
        <v>160</v>
      </c>
      <c r="N130" s="77">
        <v>0.1</v>
      </c>
      <c r="O130" s="78">
        <v>7000</v>
      </c>
      <c r="P130" s="79">
        <v>7000</v>
      </c>
      <c r="Q130" s="80">
        <f t="shared" si="8"/>
        <v>6363.6363636363631</v>
      </c>
      <c r="R130" s="81"/>
      <c r="S130" s="82"/>
    </row>
    <row r="131" spans="1:19" ht="22.5" customHeight="1" x14ac:dyDescent="0.25">
      <c r="A131" s="75">
        <v>42636</v>
      </c>
      <c r="B131" s="76" t="s">
        <v>236</v>
      </c>
      <c r="C131" s="76" t="s">
        <v>294</v>
      </c>
      <c r="D131" s="76" t="s">
        <v>295</v>
      </c>
      <c r="E131" s="76"/>
      <c r="F131" s="76">
        <v>1497</v>
      </c>
      <c r="G131" s="76" t="s">
        <v>296</v>
      </c>
      <c r="H131" s="76" t="s">
        <v>541</v>
      </c>
      <c r="I131" s="76" t="s">
        <v>298</v>
      </c>
      <c r="J131" s="76">
        <v>92230</v>
      </c>
      <c r="K131" s="76" t="s">
        <v>299</v>
      </c>
      <c r="L131" s="76" t="s">
        <v>24</v>
      </c>
      <c r="M131" s="76" t="s">
        <v>542</v>
      </c>
      <c r="N131" s="77">
        <v>5.5E-2</v>
      </c>
      <c r="O131" s="78">
        <v>7982</v>
      </c>
      <c r="P131" s="79">
        <v>7982</v>
      </c>
      <c r="Q131" s="80">
        <f t="shared" si="8"/>
        <v>7565.8767772511856</v>
      </c>
      <c r="R131" s="81"/>
      <c r="S131" s="82"/>
    </row>
    <row r="132" spans="1:19" ht="22.5" customHeight="1" x14ac:dyDescent="0.25">
      <c r="A132" s="75">
        <v>42639</v>
      </c>
      <c r="B132" s="76" t="s">
        <v>17</v>
      </c>
      <c r="C132" s="76" t="s">
        <v>543</v>
      </c>
      <c r="D132" s="76" t="s">
        <v>544</v>
      </c>
      <c r="E132" s="76"/>
      <c r="F132" s="76">
        <v>1202</v>
      </c>
      <c r="G132" s="76" t="s">
        <v>545</v>
      </c>
      <c r="H132" s="76" t="s">
        <v>546</v>
      </c>
      <c r="I132" s="76" t="s">
        <v>547</v>
      </c>
      <c r="J132" s="76">
        <v>75016</v>
      </c>
      <c r="K132" s="76" t="s">
        <v>548</v>
      </c>
      <c r="L132" s="76" t="s">
        <v>24</v>
      </c>
      <c r="M132" s="76" t="s">
        <v>549</v>
      </c>
      <c r="N132" s="77">
        <v>5.5E-2</v>
      </c>
      <c r="O132" s="78">
        <v>2482</v>
      </c>
      <c r="P132" s="79">
        <v>2482</v>
      </c>
      <c r="Q132" s="80">
        <f t="shared" si="8"/>
        <v>2352.6066350710903</v>
      </c>
      <c r="R132" s="81"/>
      <c r="S132" s="82"/>
    </row>
    <row r="133" spans="1:19" ht="22.5" customHeight="1" x14ac:dyDescent="0.25">
      <c r="A133" s="75">
        <v>42640</v>
      </c>
      <c r="B133" s="76" t="s">
        <v>65</v>
      </c>
      <c r="C133" s="76" t="s">
        <v>550</v>
      </c>
      <c r="D133" s="76" t="s">
        <v>551</v>
      </c>
      <c r="E133" s="76"/>
      <c r="F133" s="76">
        <v>1174</v>
      </c>
      <c r="G133" s="76" t="s">
        <v>552</v>
      </c>
      <c r="H133" s="76"/>
      <c r="I133" s="76" t="s">
        <v>22</v>
      </c>
      <c r="J133" s="76">
        <v>75015</v>
      </c>
      <c r="K133" s="76" t="s">
        <v>553</v>
      </c>
      <c r="L133" s="76" t="s">
        <v>43</v>
      </c>
      <c r="M133" s="76" t="s">
        <v>304</v>
      </c>
      <c r="N133" s="77">
        <v>0.1</v>
      </c>
      <c r="O133" s="78">
        <v>6982</v>
      </c>
      <c r="P133" s="79">
        <v>6982</v>
      </c>
      <c r="Q133" s="80">
        <f t="shared" si="8"/>
        <v>6347.272727272727</v>
      </c>
      <c r="R133" s="81"/>
      <c r="S133" s="82"/>
    </row>
    <row r="134" spans="1:19" ht="22.5" customHeight="1" x14ac:dyDescent="0.25">
      <c r="A134" s="75">
        <v>42641</v>
      </c>
      <c r="B134" s="76" t="s">
        <v>65</v>
      </c>
      <c r="C134" s="76" t="s">
        <v>166</v>
      </c>
      <c r="D134" s="76" t="s">
        <v>83</v>
      </c>
      <c r="E134" s="76"/>
      <c r="F134" s="76">
        <v>1161</v>
      </c>
      <c r="G134" s="76" t="s">
        <v>167</v>
      </c>
      <c r="H134" s="76"/>
      <c r="I134" s="76" t="s">
        <v>168</v>
      </c>
      <c r="J134" s="76">
        <v>93200</v>
      </c>
      <c r="K134" s="76" t="s">
        <v>169</v>
      </c>
      <c r="L134" s="76" t="s">
        <v>37</v>
      </c>
      <c r="M134" s="76" t="s">
        <v>438</v>
      </c>
      <c r="N134" s="77">
        <v>0.1</v>
      </c>
      <c r="O134" s="78">
        <v>6000</v>
      </c>
      <c r="P134" s="79">
        <v>6000</v>
      </c>
      <c r="Q134" s="80">
        <f t="shared" si="8"/>
        <v>5454.545454545454</v>
      </c>
      <c r="R134" s="81"/>
      <c r="S134" s="82"/>
    </row>
    <row r="135" spans="1:19" ht="22.5" customHeight="1" x14ac:dyDescent="0.25">
      <c r="A135" s="75">
        <v>42641</v>
      </c>
      <c r="B135" s="76" t="s">
        <v>65</v>
      </c>
      <c r="C135" s="76" t="s">
        <v>166</v>
      </c>
      <c r="D135" s="76" t="s">
        <v>83</v>
      </c>
      <c r="E135" s="76"/>
      <c r="F135" s="76">
        <v>1284</v>
      </c>
      <c r="G135" s="76" t="s">
        <v>167</v>
      </c>
      <c r="H135" s="76"/>
      <c r="I135" s="76" t="s">
        <v>168</v>
      </c>
      <c r="J135" s="76">
        <v>93200</v>
      </c>
      <c r="K135" s="76" t="s">
        <v>169</v>
      </c>
      <c r="L135" s="76" t="s">
        <v>37</v>
      </c>
      <c r="M135" s="76" t="s">
        <v>170</v>
      </c>
      <c r="N135" s="77">
        <v>0.1</v>
      </c>
      <c r="O135" s="78">
        <v>7282</v>
      </c>
      <c r="P135" s="79">
        <v>7282</v>
      </c>
      <c r="Q135" s="80">
        <f t="shared" si="8"/>
        <v>6619.9999999999991</v>
      </c>
      <c r="R135" s="81"/>
      <c r="S135" s="82"/>
    </row>
    <row r="136" spans="1:19" ht="46" hidden="1" customHeight="1" x14ac:dyDescent="0.25">
      <c r="A136" s="90" t="s">
        <v>554</v>
      </c>
      <c r="B136" s="91"/>
      <c r="C136" s="91"/>
      <c r="D136" s="91"/>
      <c r="E136" s="91"/>
      <c r="F136" s="91"/>
      <c r="G136" s="91"/>
      <c r="H136" s="91"/>
      <c r="I136" s="91"/>
      <c r="J136" s="91"/>
      <c r="K136" s="91"/>
      <c r="L136" s="91"/>
      <c r="M136" s="91"/>
      <c r="N136" s="92"/>
      <c r="O136" s="93"/>
      <c r="P136" s="94">
        <f>SUM(P121:P135)</f>
        <v>116420</v>
      </c>
      <c r="Q136" s="95"/>
      <c r="R136" s="96"/>
      <c r="S136" s="97">
        <f>P136</f>
        <v>116420</v>
      </c>
    </row>
    <row r="137" spans="1:19" ht="22.5" customHeight="1" x14ac:dyDescent="0.25">
      <c r="A137" s="75">
        <v>42647</v>
      </c>
      <c r="B137" s="76" t="s">
        <v>17</v>
      </c>
      <c r="C137" s="76" t="s">
        <v>555</v>
      </c>
      <c r="D137" s="76" t="s">
        <v>177</v>
      </c>
      <c r="E137" s="76"/>
      <c r="F137" s="76">
        <v>1162</v>
      </c>
      <c r="G137" s="76" t="s">
        <v>556</v>
      </c>
      <c r="H137" s="76" t="s">
        <v>557</v>
      </c>
      <c r="I137" s="76" t="s">
        <v>558</v>
      </c>
      <c r="J137" s="76">
        <v>94170</v>
      </c>
      <c r="K137" s="76" t="s">
        <v>559</v>
      </c>
      <c r="L137" s="76" t="s">
        <v>37</v>
      </c>
      <c r="M137" s="76" t="s">
        <v>160</v>
      </c>
      <c r="N137" s="77">
        <v>0.1</v>
      </c>
      <c r="O137" s="78">
        <v>8482</v>
      </c>
      <c r="P137" s="79">
        <v>8482</v>
      </c>
      <c r="Q137" s="80">
        <f t="shared" ref="Q137:Q150" si="9">IF(ISBLANK(N137),"",P137/(1+N137))</f>
        <v>7710.9090909090901</v>
      </c>
      <c r="R137" s="81"/>
      <c r="S137" s="82"/>
    </row>
    <row r="138" spans="1:19" ht="22.5" customHeight="1" x14ac:dyDescent="0.25">
      <c r="A138" s="75">
        <v>42650</v>
      </c>
      <c r="B138" s="76" t="s">
        <v>65</v>
      </c>
      <c r="C138" s="76" t="s">
        <v>400</v>
      </c>
      <c r="D138" s="76" t="s">
        <v>263</v>
      </c>
      <c r="E138" s="76"/>
      <c r="F138" s="76">
        <v>1165</v>
      </c>
      <c r="G138" s="76" t="s">
        <v>560</v>
      </c>
      <c r="H138" s="76" t="s">
        <v>561</v>
      </c>
      <c r="I138" s="76" t="s">
        <v>22</v>
      </c>
      <c r="J138" s="76">
        <v>75015</v>
      </c>
      <c r="K138" s="76" t="s">
        <v>403</v>
      </c>
      <c r="L138" s="76" t="s">
        <v>37</v>
      </c>
      <c r="M138" s="76" t="s">
        <v>331</v>
      </c>
      <c r="N138" s="77">
        <v>5.5E-2</v>
      </c>
      <c r="O138" s="78">
        <v>3677</v>
      </c>
      <c r="P138" s="79">
        <v>3677</v>
      </c>
      <c r="Q138" s="80">
        <f t="shared" si="9"/>
        <v>3485.3080568720379</v>
      </c>
      <c r="R138" s="81"/>
      <c r="S138" s="82"/>
    </row>
    <row r="139" spans="1:19" ht="22.5" customHeight="1" x14ac:dyDescent="0.25">
      <c r="A139" s="75">
        <v>42653</v>
      </c>
      <c r="B139" s="76" t="s">
        <v>65</v>
      </c>
      <c r="C139" s="76" t="s">
        <v>511</v>
      </c>
      <c r="D139" s="76" t="s">
        <v>187</v>
      </c>
      <c r="E139" s="76"/>
      <c r="F139" s="76">
        <v>1229</v>
      </c>
      <c r="G139" s="76" t="s">
        <v>512</v>
      </c>
      <c r="H139" s="76" t="s">
        <v>513</v>
      </c>
      <c r="I139" s="76" t="s">
        <v>22</v>
      </c>
      <c r="J139" s="76">
        <v>75019</v>
      </c>
      <c r="K139" s="76" t="s">
        <v>514</v>
      </c>
      <c r="L139" s="76" t="s">
        <v>24</v>
      </c>
      <c r="M139" s="76" t="s">
        <v>123</v>
      </c>
      <c r="N139" s="77">
        <v>5.5E-2</v>
      </c>
      <c r="O139" s="78">
        <v>7982</v>
      </c>
      <c r="P139" s="79">
        <v>7982</v>
      </c>
      <c r="Q139" s="80">
        <f t="shared" si="9"/>
        <v>7565.8767772511856</v>
      </c>
      <c r="R139" s="81"/>
      <c r="S139" s="82"/>
    </row>
    <row r="140" spans="1:19" ht="22.5" customHeight="1" x14ac:dyDescent="0.25">
      <c r="A140" s="75">
        <v>42655</v>
      </c>
      <c r="B140" s="76" t="s">
        <v>17</v>
      </c>
      <c r="C140" s="76" t="s">
        <v>562</v>
      </c>
      <c r="D140" s="76" t="s">
        <v>563</v>
      </c>
      <c r="E140" s="76"/>
      <c r="F140" s="76">
        <v>1166</v>
      </c>
      <c r="G140" s="76" t="s">
        <v>564</v>
      </c>
      <c r="H140" s="76" t="s">
        <v>565</v>
      </c>
      <c r="I140" s="76" t="s">
        <v>386</v>
      </c>
      <c r="J140" s="76">
        <v>94000</v>
      </c>
      <c r="K140" s="76" t="s">
        <v>566</v>
      </c>
      <c r="L140" s="76" t="s">
        <v>37</v>
      </c>
      <c r="M140" s="76" t="s">
        <v>567</v>
      </c>
      <c r="N140" s="77">
        <v>0.1</v>
      </c>
      <c r="O140" s="78">
        <v>7282</v>
      </c>
      <c r="P140" s="79">
        <v>7282</v>
      </c>
      <c r="Q140" s="80">
        <f t="shared" si="9"/>
        <v>6619.9999999999991</v>
      </c>
      <c r="R140" s="81"/>
      <c r="S140" s="82"/>
    </row>
    <row r="141" spans="1:19" ht="22.5" customHeight="1" x14ac:dyDescent="0.25">
      <c r="A141" s="75">
        <v>42656</v>
      </c>
      <c r="B141" s="76" t="s">
        <v>17</v>
      </c>
      <c r="C141" s="76" t="s">
        <v>472</v>
      </c>
      <c r="D141" s="76" t="s">
        <v>248</v>
      </c>
      <c r="E141" s="76"/>
      <c r="F141" s="76">
        <v>1167</v>
      </c>
      <c r="G141" s="76" t="s">
        <v>473</v>
      </c>
      <c r="H141" s="76" t="s">
        <v>474</v>
      </c>
      <c r="I141" s="76" t="s">
        <v>317</v>
      </c>
      <c r="J141" s="76">
        <v>92110</v>
      </c>
      <c r="K141" s="76" t="s">
        <v>475</v>
      </c>
      <c r="L141" s="76" t="s">
        <v>37</v>
      </c>
      <c r="M141" s="76" t="s">
        <v>568</v>
      </c>
      <c r="N141" s="77">
        <v>0.1</v>
      </c>
      <c r="O141" s="78">
        <v>3282</v>
      </c>
      <c r="P141" s="79">
        <v>3282</v>
      </c>
      <c r="Q141" s="80">
        <f t="shared" si="9"/>
        <v>2983.6363636363635</v>
      </c>
      <c r="R141" s="81"/>
      <c r="S141" s="82"/>
    </row>
    <row r="142" spans="1:19" ht="22.5" customHeight="1" x14ac:dyDescent="0.25">
      <c r="A142" s="75">
        <v>42657</v>
      </c>
      <c r="B142" s="76" t="s">
        <v>17</v>
      </c>
      <c r="C142" s="76" t="s">
        <v>569</v>
      </c>
      <c r="D142" s="76" t="s">
        <v>570</v>
      </c>
      <c r="E142" s="76"/>
      <c r="F142" s="76">
        <v>1163</v>
      </c>
      <c r="G142" s="76" t="s">
        <v>571</v>
      </c>
      <c r="H142" s="76">
        <v>9543</v>
      </c>
      <c r="I142" s="76" t="s">
        <v>308</v>
      </c>
      <c r="J142" s="76">
        <v>94130</v>
      </c>
      <c r="K142" s="76" t="s">
        <v>572</v>
      </c>
      <c r="L142" s="76" t="s">
        <v>573</v>
      </c>
      <c r="M142" s="76" t="s">
        <v>170</v>
      </c>
      <c r="N142" s="77">
        <v>0.1</v>
      </c>
      <c r="O142" s="78">
        <f>P142/2</f>
        <v>4141</v>
      </c>
      <c r="P142" s="79">
        <v>8282</v>
      </c>
      <c r="Q142" s="80">
        <f t="shared" si="9"/>
        <v>7529.0909090909081</v>
      </c>
      <c r="R142" s="81"/>
      <c r="S142" s="82"/>
    </row>
    <row r="143" spans="1:19" ht="22.5" customHeight="1" x14ac:dyDescent="0.25">
      <c r="A143" s="75">
        <v>42657</v>
      </c>
      <c r="B143" s="76" t="s">
        <v>65</v>
      </c>
      <c r="C143" s="76" t="s">
        <v>574</v>
      </c>
      <c r="D143" s="76" t="s">
        <v>575</v>
      </c>
      <c r="E143" s="76"/>
      <c r="F143" s="76">
        <v>1194</v>
      </c>
      <c r="G143" s="76" t="s">
        <v>576</v>
      </c>
      <c r="H143" s="76" t="s">
        <v>577</v>
      </c>
      <c r="I143" s="76" t="s">
        <v>240</v>
      </c>
      <c r="J143" s="76">
        <v>92120</v>
      </c>
      <c r="K143" s="76" t="s">
        <v>578</v>
      </c>
      <c r="L143" s="76" t="s">
        <v>43</v>
      </c>
      <c r="M143" s="76" t="s">
        <v>304</v>
      </c>
      <c r="N143" s="77">
        <v>0.1</v>
      </c>
      <c r="O143" s="78">
        <v>6982</v>
      </c>
      <c r="P143" s="79">
        <v>6982</v>
      </c>
      <c r="Q143" s="80">
        <f t="shared" si="9"/>
        <v>6347.272727272727</v>
      </c>
      <c r="R143" s="81"/>
      <c r="S143" s="82"/>
    </row>
    <row r="144" spans="1:19" ht="22.5" customHeight="1" x14ac:dyDescent="0.25">
      <c r="A144" s="75">
        <v>42661</v>
      </c>
      <c r="B144" s="76" t="s">
        <v>65</v>
      </c>
      <c r="C144" s="76" t="s">
        <v>579</v>
      </c>
      <c r="D144" s="76" t="s">
        <v>580</v>
      </c>
      <c r="E144" s="76"/>
      <c r="F144" s="76">
        <v>1108</v>
      </c>
      <c r="G144" s="76" t="s">
        <v>581</v>
      </c>
      <c r="H144" s="76"/>
      <c r="I144" s="76" t="s">
        <v>582</v>
      </c>
      <c r="J144" s="76">
        <v>92700</v>
      </c>
      <c r="K144" s="76" t="s">
        <v>583</v>
      </c>
      <c r="L144" s="76" t="s">
        <v>37</v>
      </c>
      <c r="M144" s="76" t="s">
        <v>331</v>
      </c>
      <c r="N144" s="77">
        <v>5.5E-2</v>
      </c>
      <c r="O144" s="78">
        <v>948</v>
      </c>
      <c r="P144" s="79">
        <v>948</v>
      </c>
      <c r="Q144" s="80">
        <f t="shared" si="9"/>
        <v>898.57819905213273</v>
      </c>
      <c r="R144" s="81"/>
      <c r="S144" s="82"/>
    </row>
    <row r="145" spans="1:19" ht="22.5" customHeight="1" x14ac:dyDescent="0.25">
      <c r="A145" s="75">
        <v>42661</v>
      </c>
      <c r="B145" s="76" t="s">
        <v>17</v>
      </c>
      <c r="C145" s="76" t="s">
        <v>584</v>
      </c>
      <c r="D145" s="76" t="s">
        <v>94</v>
      </c>
      <c r="E145" s="76"/>
      <c r="F145" s="76">
        <v>1170</v>
      </c>
      <c r="G145" s="76" t="s">
        <v>585</v>
      </c>
      <c r="H145" s="76" t="s">
        <v>586</v>
      </c>
      <c r="I145" s="76" t="s">
        <v>587</v>
      </c>
      <c r="J145" s="76">
        <v>95880</v>
      </c>
      <c r="K145" s="76" t="s">
        <v>588</v>
      </c>
      <c r="L145" s="76" t="s">
        <v>43</v>
      </c>
      <c r="M145" s="76" t="s">
        <v>304</v>
      </c>
      <c r="N145" s="77">
        <v>0.1</v>
      </c>
      <c r="O145" s="78">
        <v>7282</v>
      </c>
      <c r="P145" s="79">
        <v>7282</v>
      </c>
      <c r="Q145" s="80">
        <f t="shared" si="9"/>
        <v>6619.9999999999991</v>
      </c>
      <c r="R145" s="81"/>
      <c r="S145" s="82"/>
    </row>
    <row r="146" spans="1:19" ht="22.5" customHeight="1" x14ac:dyDescent="0.25">
      <c r="A146" s="75">
        <v>42662</v>
      </c>
      <c r="B146" s="76" t="s">
        <v>65</v>
      </c>
      <c r="C146" s="76" t="s">
        <v>589</v>
      </c>
      <c r="D146" s="76" t="s">
        <v>590</v>
      </c>
      <c r="E146" s="76"/>
      <c r="F146" s="76">
        <v>1122</v>
      </c>
      <c r="G146" s="76" t="s">
        <v>591</v>
      </c>
      <c r="H146" s="76" t="s">
        <v>592</v>
      </c>
      <c r="I146" s="76" t="s">
        <v>22</v>
      </c>
      <c r="J146" s="76">
        <v>75014</v>
      </c>
      <c r="K146" s="76" t="s">
        <v>593</v>
      </c>
      <c r="L146" s="76" t="s">
        <v>43</v>
      </c>
      <c r="M146" s="76" t="s">
        <v>170</v>
      </c>
      <c r="N146" s="77">
        <v>0.1</v>
      </c>
      <c r="O146" s="78">
        <v>6582</v>
      </c>
      <c r="P146" s="79">
        <v>6582</v>
      </c>
      <c r="Q146" s="80">
        <f t="shared" si="9"/>
        <v>5983.6363636363631</v>
      </c>
      <c r="R146" s="81"/>
      <c r="S146" s="82"/>
    </row>
    <row r="147" spans="1:19" ht="22.5" customHeight="1" x14ac:dyDescent="0.25">
      <c r="A147" s="75">
        <v>42664</v>
      </c>
      <c r="B147" s="76" t="s">
        <v>65</v>
      </c>
      <c r="C147" s="76" t="s">
        <v>594</v>
      </c>
      <c r="D147" s="76" t="s">
        <v>192</v>
      </c>
      <c r="E147" s="76"/>
      <c r="F147" s="76">
        <v>1313</v>
      </c>
      <c r="G147" s="76" t="s">
        <v>595</v>
      </c>
      <c r="H147" s="76" t="s">
        <v>596</v>
      </c>
      <c r="I147" s="76" t="s">
        <v>22</v>
      </c>
      <c r="J147" s="76">
        <v>75015</v>
      </c>
      <c r="K147" s="76" t="s">
        <v>597</v>
      </c>
      <c r="L147" s="76" t="s">
        <v>43</v>
      </c>
      <c r="M147" s="76" t="s">
        <v>58</v>
      </c>
      <c r="N147" s="77">
        <v>0.1</v>
      </c>
      <c r="O147" s="78">
        <v>9582</v>
      </c>
      <c r="P147" s="79">
        <v>9582</v>
      </c>
      <c r="Q147" s="80">
        <f t="shared" si="9"/>
        <v>8710.9090909090901</v>
      </c>
      <c r="R147" s="81"/>
      <c r="S147" s="82"/>
    </row>
    <row r="148" spans="1:19" ht="22.5" customHeight="1" x14ac:dyDescent="0.25">
      <c r="A148" s="75">
        <v>42666</v>
      </c>
      <c r="B148" s="76" t="s">
        <v>65</v>
      </c>
      <c r="C148" s="76" t="s">
        <v>598</v>
      </c>
      <c r="D148" s="76" t="s">
        <v>395</v>
      </c>
      <c r="E148" s="76"/>
      <c r="F148" s="76">
        <v>1352</v>
      </c>
      <c r="G148" s="76" t="s">
        <v>599</v>
      </c>
      <c r="H148" s="76" t="s">
        <v>600</v>
      </c>
      <c r="I148" s="76" t="s">
        <v>283</v>
      </c>
      <c r="J148" s="76">
        <v>93100</v>
      </c>
      <c r="K148" s="76" t="s">
        <v>601</v>
      </c>
      <c r="L148" s="76" t="s">
        <v>43</v>
      </c>
      <c r="M148" s="76" t="s">
        <v>602</v>
      </c>
      <c r="N148" s="77">
        <v>5.5E-2</v>
      </c>
      <c r="O148" s="78">
        <v>5982</v>
      </c>
      <c r="P148" s="79">
        <v>5982</v>
      </c>
      <c r="Q148" s="80">
        <f t="shared" si="9"/>
        <v>5670.1421800947874</v>
      </c>
      <c r="R148" s="81"/>
      <c r="S148" s="82"/>
    </row>
    <row r="149" spans="1:19" ht="22.5" customHeight="1" x14ac:dyDescent="0.25">
      <c r="A149" s="75">
        <v>42671</v>
      </c>
      <c r="B149" s="76" t="s">
        <v>65</v>
      </c>
      <c r="C149" s="76" t="s">
        <v>423</v>
      </c>
      <c r="D149" s="76" t="s">
        <v>424</v>
      </c>
      <c r="E149" s="76"/>
      <c r="F149" s="76">
        <v>1710</v>
      </c>
      <c r="G149" s="76" t="s">
        <v>425</v>
      </c>
      <c r="H149" s="76"/>
      <c r="I149" s="76" t="s">
        <v>22</v>
      </c>
      <c r="J149" s="76">
        <v>75011</v>
      </c>
      <c r="K149" s="76" t="s">
        <v>426</v>
      </c>
      <c r="L149" s="76" t="s">
        <v>37</v>
      </c>
      <c r="M149" s="76" t="s">
        <v>105</v>
      </c>
      <c r="N149" s="77">
        <v>0.1</v>
      </c>
      <c r="O149" s="78">
        <v>5200</v>
      </c>
      <c r="P149" s="79">
        <v>5200</v>
      </c>
      <c r="Q149" s="80">
        <f t="shared" si="9"/>
        <v>4727.272727272727</v>
      </c>
      <c r="R149" s="81"/>
      <c r="S149" s="82"/>
    </row>
    <row r="150" spans="1:19" ht="22.5" customHeight="1" x14ac:dyDescent="0.25">
      <c r="A150" s="75">
        <v>42672</v>
      </c>
      <c r="B150" s="76" t="s">
        <v>17</v>
      </c>
      <c r="C150" s="76" t="s">
        <v>603</v>
      </c>
      <c r="D150" s="76" t="s">
        <v>503</v>
      </c>
      <c r="E150" s="76"/>
      <c r="F150" s="76">
        <v>1736</v>
      </c>
      <c r="G150" s="76" t="s">
        <v>604</v>
      </c>
      <c r="H150" s="76" t="s">
        <v>605</v>
      </c>
      <c r="I150" s="76" t="s">
        <v>48</v>
      </c>
      <c r="J150" s="76">
        <v>92300</v>
      </c>
      <c r="K150" s="76" t="s">
        <v>606</v>
      </c>
      <c r="L150" s="76" t="s">
        <v>43</v>
      </c>
      <c r="M150" s="76" t="s">
        <v>607</v>
      </c>
      <c r="N150" s="77">
        <v>0.1</v>
      </c>
      <c r="O150" s="78">
        <v>4182</v>
      </c>
      <c r="P150" s="79">
        <v>4182</v>
      </c>
      <c r="Q150" s="80">
        <f t="shared" si="9"/>
        <v>3801.8181818181815</v>
      </c>
      <c r="R150" s="81"/>
      <c r="S150" s="82"/>
    </row>
    <row r="151" spans="1:19" ht="45" hidden="1" customHeight="1" x14ac:dyDescent="0.25">
      <c r="A151" s="90" t="s">
        <v>608</v>
      </c>
      <c r="B151" s="91"/>
      <c r="C151" s="91"/>
      <c r="D151" s="91"/>
      <c r="E151" s="91"/>
      <c r="F151" s="91"/>
      <c r="G151" s="91"/>
      <c r="H151" s="91"/>
      <c r="I151" s="91"/>
      <c r="J151" s="91"/>
      <c r="K151" s="91"/>
      <c r="L151" s="91"/>
      <c r="M151" s="91"/>
      <c r="N151" s="92"/>
      <c r="O151" s="93"/>
      <c r="P151" s="94">
        <f>SUM(P137:P150)</f>
        <v>85727</v>
      </c>
      <c r="Q151" s="95"/>
      <c r="R151" s="96"/>
      <c r="S151" s="97">
        <f>P151</f>
        <v>85727</v>
      </c>
    </row>
    <row r="152" spans="1:19" ht="22.5" customHeight="1" x14ac:dyDescent="0.25">
      <c r="A152" s="75">
        <v>42682</v>
      </c>
      <c r="B152" s="76" t="s">
        <v>17</v>
      </c>
      <c r="C152" s="76" t="s">
        <v>427</v>
      </c>
      <c r="D152" s="76" t="s">
        <v>428</v>
      </c>
      <c r="E152" s="76"/>
      <c r="F152" s="76">
        <v>1760</v>
      </c>
      <c r="G152" s="76" t="s">
        <v>429</v>
      </c>
      <c r="H152" s="76" t="s">
        <v>430</v>
      </c>
      <c r="I152" s="76" t="s">
        <v>22</v>
      </c>
      <c r="J152" s="76">
        <v>75015</v>
      </c>
      <c r="K152" s="76" t="s">
        <v>431</v>
      </c>
      <c r="L152" s="76" t="s">
        <v>335</v>
      </c>
      <c r="M152" s="76" t="s">
        <v>432</v>
      </c>
      <c r="N152" s="77">
        <v>0.1</v>
      </c>
      <c r="O152" s="78">
        <f>P152/2</f>
        <v>1991</v>
      </c>
      <c r="P152" s="79">
        <v>3982</v>
      </c>
      <c r="Q152" s="80">
        <f t="shared" ref="Q152:Q166" si="10">IF(ISBLANK(N152),"",P152/(1+N152))</f>
        <v>3619.9999999999995</v>
      </c>
      <c r="R152" s="81"/>
      <c r="S152" s="82"/>
    </row>
    <row r="153" spans="1:19" ht="22.5" customHeight="1" x14ac:dyDescent="0.25">
      <c r="A153" s="75">
        <v>42683</v>
      </c>
      <c r="B153" s="76" t="s">
        <v>17</v>
      </c>
      <c r="C153" s="76" t="s">
        <v>609</v>
      </c>
      <c r="D153" s="76" t="s">
        <v>610</v>
      </c>
      <c r="E153" s="76"/>
      <c r="F153" s="76">
        <v>1714</v>
      </c>
      <c r="G153" s="76" t="s">
        <v>611</v>
      </c>
      <c r="H153" s="76" t="s">
        <v>612</v>
      </c>
      <c r="I153" s="76" t="s">
        <v>22</v>
      </c>
      <c r="J153" s="76">
        <v>75014</v>
      </c>
      <c r="K153" s="76" t="s">
        <v>613</v>
      </c>
      <c r="L153" s="76" t="s">
        <v>37</v>
      </c>
      <c r="M153" s="76" t="s">
        <v>160</v>
      </c>
      <c r="N153" s="77">
        <v>0.1</v>
      </c>
      <c r="O153" s="78">
        <v>7282</v>
      </c>
      <c r="P153" s="79">
        <v>7282</v>
      </c>
      <c r="Q153" s="80">
        <f t="shared" si="10"/>
        <v>6619.9999999999991</v>
      </c>
      <c r="R153" s="81"/>
      <c r="S153" s="82"/>
    </row>
    <row r="154" spans="1:19" ht="22.5" customHeight="1" x14ac:dyDescent="0.25">
      <c r="A154" s="75">
        <v>42690</v>
      </c>
      <c r="B154" s="76" t="s">
        <v>65</v>
      </c>
      <c r="C154" s="76" t="s">
        <v>614</v>
      </c>
      <c r="D154" s="76" t="s">
        <v>522</v>
      </c>
      <c r="E154" s="76"/>
      <c r="F154" s="76">
        <v>1181</v>
      </c>
      <c r="G154" s="76" t="s">
        <v>615</v>
      </c>
      <c r="H154" s="76" t="s">
        <v>616</v>
      </c>
      <c r="I154" s="76" t="s">
        <v>587</v>
      </c>
      <c r="J154" s="76">
        <v>95880</v>
      </c>
      <c r="K154" s="76" t="s">
        <v>617</v>
      </c>
      <c r="L154" s="76" t="s">
        <v>618</v>
      </c>
      <c r="M154" s="76" t="s">
        <v>111</v>
      </c>
      <c r="N154" s="77">
        <v>0.1</v>
      </c>
      <c r="O154" s="78">
        <v>2982</v>
      </c>
      <c r="P154" s="79">
        <v>2982</v>
      </c>
      <c r="Q154" s="80">
        <f t="shared" si="10"/>
        <v>2710.9090909090905</v>
      </c>
      <c r="R154" s="81"/>
      <c r="S154" s="82"/>
    </row>
    <row r="155" spans="1:19" ht="22.5" customHeight="1" x14ac:dyDescent="0.25">
      <c r="A155" s="75">
        <v>42692</v>
      </c>
      <c r="B155" s="76" t="s">
        <v>17</v>
      </c>
      <c r="C155" s="76" t="s">
        <v>619</v>
      </c>
      <c r="D155" s="76" t="s">
        <v>620</v>
      </c>
      <c r="E155" s="76"/>
      <c r="F155" s="76">
        <v>1449</v>
      </c>
      <c r="G155" s="76" t="s">
        <v>621</v>
      </c>
      <c r="H155" s="76"/>
      <c r="I155" s="76" t="s">
        <v>22</v>
      </c>
      <c r="J155" s="76">
        <v>75010</v>
      </c>
      <c r="K155" s="76" t="s">
        <v>622</v>
      </c>
      <c r="L155" s="76" t="s">
        <v>43</v>
      </c>
      <c r="M155" s="76" t="s">
        <v>51</v>
      </c>
      <c r="N155" s="77">
        <v>0.1</v>
      </c>
      <c r="O155" s="78">
        <v>4282</v>
      </c>
      <c r="P155" s="79">
        <v>4282</v>
      </c>
      <c r="Q155" s="80">
        <f t="shared" si="10"/>
        <v>3892.7272727272725</v>
      </c>
      <c r="R155" s="81"/>
      <c r="S155" s="82"/>
    </row>
    <row r="156" spans="1:19" ht="22.5" customHeight="1" x14ac:dyDescent="0.25">
      <c r="A156" s="75">
        <v>42695</v>
      </c>
      <c r="B156" s="76" t="s">
        <v>17</v>
      </c>
      <c r="C156" s="76" t="s">
        <v>623</v>
      </c>
      <c r="D156" s="76" t="s">
        <v>624</v>
      </c>
      <c r="E156" s="76"/>
      <c r="F156" s="76">
        <v>1218</v>
      </c>
      <c r="G156" s="76" t="s">
        <v>625</v>
      </c>
      <c r="H156" s="76" t="s">
        <v>626</v>
      </c>
      <c r="I156" s="76" t="s">
        <v>22</v>
      </c>
      <c r="J156" s="76">
        <v>75015</v>
      </c>
      <c r="K156" s="76" t="s">
        <v>627</v>
      </c>
      <c r="L156" s="76" t="s">
        <v>628</v>
      </c>
      <c r="M156" s="76" t="s">
        <v>443</v>
      </c>
      <c r="N156" s="77">
        <v>0.1</v>
      </c>
      <c r="O156" s="78">
        <v>6582</v>
      </c>
      <c r="P156" s="79">
        <v>6582</v>
      </c>
      <c r="Q156" s="80">
        <f t="shared" si="10"/>
        <v>5983.6363636363631</v>
      </c>
      <c r="R156" s="81"/>
      <c r="S156" s="82"/>
    </row>
    <row r="157" spans="1:19" ht="22.5" customHeight="1" x14ac:dyDescent="0.25">
      <c r="A157" s="75">
        <v>42696</v>
      </c>
      <c r="B157" s="76" t="s">
        <v>17</v>
      </c>
      <c r="C157" s="76" t="s">
        <v>629</v>
      </c>
      <c r="D157" s="76" t="s">
        <v>563</v>
      </c>
      <c r="E157" s="76"/>
      <c r="F157" s="76">
        <v>1205</v>
      </c>
      <c r="G157" s="76" t="s">
        <v>523</v>
      </c>
      <c r="H157" s="76" t="s">
        <v>630</v>
      </c>
      <c r="I157" s="76" t="s">
        <v>22</v>
      </c>
      <c r="J157" s="76">
        <v>75003</v>
      </c>
      <c r="K157" s="76" t="s">
        <v>631</v>
      </c>
      <c r="L157" s="76" t="s">
        <v>24</v>
      </c>
      <c r="M157" s="76" t="s">
        <v>632</v>
      </c>
      <c r="N157" s="77">
        <v>0.1</v>
      </c>
      <c r="O157" s="78">
        <v>9382</v>
      </c>
      <c r="P157" s="79">
        <v>9382</v>
      </c>
      <c r="Q157" s="80">
        <f t="shared" si="10"/>
        <v>8529.0909090909081</v>
      </c>
      <c r="R157" s="81"/>
      <c r="S157" s="82"/>
    </row>
    <row r="158" spans="1:19" ht="22.5" customHeight="1" x14ac:dyDescent="0.25">
      <c r="A158" s="75">
        <v>42698</v>
      </c>
      <c r="B158" s="76" t="s">
        <v>17</v>
      </c>
      <c r="C158" s="76" t="s">
        <v>633</v>
      </c>
      <c r="D158" s="76" t="s">
        <v>131</v>
      </c>
      <c r="E158" s="76"/>
      <c r="F158" s="76">
        <v>1243</v>
      </c>
      <c r="G158" s="76" t="s">
        <v>634</v>
      </c>
      <c r="H158" s="76" t="s">
        <v>635</v>
      </c>
      <c r="I158" s="76" t="s">
        <v>22</v>
      </c>
      <c r="J158" s="76">
        <v>75014</v>
      </c>
      <c r="K158" s="76" t="s">
        <v>636</v>
      </c>
      <c r="L158" s="76" t="s">
        <v>37</v>
      </c>
      <c r="M158" s="76" t="s">
        <v>300</v>
      </c>
      <c r="N158" s="77">
        <v>5.5E-2</v>
      </c>
      <c r="O158" s="78">
        <v>25982</v>
      </c>
      <c r="P158" s="79">
        <v>25982</v>
      </c>
      <c r="Q158" s="80">
        <f t="shared" si="10"/>
        <v>24627.48815165877</v>
      </c>
      <c r="R158" s="81"/>
      <c r="S158" s="82"/>
    </row>
    <row r="159" spans="1:19" ht="22.5" customHeight="1" x14ac:dyDescent="0.25">
      <c r="A159" s="75">
        <v>42698</v>
      </c>
      <c r="B159" s="76" t="s">
        <v>65</v>
      </c>
      <c r="C159" s="76" t="s">
        <v>637</v>
      </c>
      <c r="D159" s="76" t="s">
        <v>263</v>
      </c>
      <c r="E159" s="76"/>
      <c r="F159" s="76">
        <v>1207</v>
      </c>
      <c r="G159" s="76" t="s">
        <v>638</v>
      </c>
      <c r="H159" s="76" t="s">
        <v>630</v>
      </c>
      <c r="I159" s="76" t="s">
        <v>639</v>
      </c>
      <c r="J159" s="76">
        <v>92100</v>
      </c>
      <c r="K159" s="76" t="s">
        <v>640</v>
      </c>
      <c r="L159" s="76" t="s">
        <v>417</v>
      </c>
      <c r="M159" s="76" t="s">
        <v>408</v>
      </c>
      <c r="N159" s="77">
        <v>5.5E-2</v>
      </c>
      <c r="O159" s="78"/>
      <c r="P159" s="79">
        <v>0</v>
      </c>
      <c r="Q159" s="80">
        <f t="shared" si="10"/>
        <v>0</v>
      </c>
      <c r="R159" s="81"/>
      <c r="S159" s="82"/>
    </row>
    <row r="160" spans="1:19" ht="22.5" customHeight="1" x14ac:dyDescent="0.25">
      <c r="A160" s="75">
        <v>42698</v>
      </c>
      <c r="B160" s="76" t="s">
        <v>17</v>
      </c>
      <c r="C160" s="76" t="s">
        <v>641</v>
      </c>
      <c r="D160" s="76" t="s">
        <v>94</v>
      </c>
      <c r="E160" s="76"/>
      <c r="F160" s="76">
        <v>1001</v>
      </c>
      <c r="G160" s="76" t="s">
        <v>642</v>
      </c>
      <c r="H160" s="76"/>
      <c r="I160" s="76" t="s">
        <v>22</v>
      </c>
      <c r="J160" s="76">
        <v>75014</v>
      </c>
      <c r="K160" s="76" t="s">
        <v>643</v>
      </c>
      <c r="L160" s="76" t="s">
        <v>43</v>
      </c>
      <c r="M160" s="76" t="s">
        <v>92</v>
      </c>
      <c r="N160" s="77">
        <v>0.1</v>
      </c>
      <c r="O160" s="78">
        <v>4800</v>
      </c>
      <c r="P160" s="79">
        <v>4800</v>
      </c>
      <c r="Q160" s="80">
        <f t="shared" si="10"/>
        <v>4363.6363636363631</v>
      </c>
      <c r="R160" s="81"/>
      <c r="S160" s="82"/>
    </row>
    <row r="161" spans="1:20" ht="22.5" customHeight="1" x14ac:dyDescent="0.25">
      <c r="A161" s="75">
        <v>42700</v>
      </c>
      <c r="B161" s="76" t="s">
        <v>65</v>
      </c>
      <c r="C161" s="76" t="s">
        <v>644</v>
      </c>
      <c r="D161" s="76" t="s">
        <v>645</v>
      </c>
      <c r="E161" s="76"/>
      <c r="F161" s="76">
        <v>1407</v>
      </c>
      <c r="G161" s="76" t="s">
        <v>646</v>
      </c>
      <c r="H161" s="76"/>
      <c r="I161" s="76" t="s">
        <v>22</v>
      </c>
      <c r="J161" s="76">
        <v>75020</v>
      </c>
      <c r="K161" s="76" t="s">
        <v>647</v>
      </c>
      <c r="L161" s="76" t="s">
        <v>37</v>
      </c>
      <c r="M161" s="76" t="s">
        <v>648</v>
      </c>
      <c r="N161" s="77">
        <v>0.1</v>
      </c>
      <c r="O161" s="78">
        <v>6482</v>
      </c>
      <c r="P161" s="79">
        <v>6482</v>
      </c>
      <c r="Q161" s="80">
        <f t="shared" si="10"/>
        <v>5892.7272727272721</v>
      </c>
      <c r="R161" s="81"/>
      <c r="S161" s="82"/>
    </row>
    <row r="162" spans="1:20" ht="22.5" customHeight="1" x14ac:dyDescent="0.25">
      <c r="A162" s="75">
        <v>42702</v>
      </c>
      <c r="B162" s="76" t="s">
        <v>65</v>
      </c>
      <c r="C162" s="76" t="s">
        <v>649</v>
      </c>
      <c r="D162" s="76" t="s">
        <v>650</v>
      </c>
      <c r="E162" s="76"/>
      <c r="F162" s="76">
        <v>1503</v>
      </c>
      <c r="G162" s="76" t="s">
        <v>651</v>
      </c>
      <c r="H162" s="76"/>
      <c r="I162" s="76" t="s">
        <v>22</v>
      </c>
      <c r="J162" s="76">
        <v>75011</v>
      </c>
      <c r="K162" s="76" t="s">
        <v>652</v>
      </c>
      <c r="L162" s="76" t="s">
        <v>37</v>
      </c>
      <c r="M162" s="76" t="s">
        <v>653</v>
      </c>
      <c r="N162" s="77">
        <v>0.1</v>
      </c>
      <c r="O162" s="78">
        <v>2682</v>
      </c>
      <c r="P162" s="79">
        <v>2682</v>
      </c>
      <c r="Q162" s="80">
        <f t="shared" si="10"/>
        <v>2438.181818181818</v>
      </c>
      <c r="R162" s="81"/>
      <c r="S162" s="82"/>
    </row>
    <row r="163" spans="1:20" ht="22.5" customHeight="1" x14ac:dyDescent="0.25">
      <c r="A163" s="75">
        <v>42702</v>
      </c>
      <c r="B163" s="76" t="s">
        <v>17</v>
      </c>
      <c r="C163" s="76" t="s">
        <v>654</v>
      </c>
      <c r="D163" s="76" t="s">
        <v>655</v>
      </c>
      <c r="E163" s="76"/>
      <c r="F163" s="76">
        <v>1502</v>
      </c>
      <c r="G163" s="76" t="s">
        <v>656</v>
      </c>
      <c r="H163" s="76">
        <v>4</v>
      </c>
      <c r="I163" s="76" t="s">
        <v>22</v>
      </c>
      <c r="J163" s="76">
        <v>75005</v>
      </c>
      <c r="K163" s="76" t="s">
        <v>657</v>
      </c>
      <c r="L163" s="76" t="s">
        <v>37</v>
      </c>
      <c r="M163" s="76" t="s">
        <v>658</v>
      </c>
      <c r="N163" s="77">
        <v>0.1</v>
      </c>
      <c r="O163" s="78">
        <v>7282</v>
      </c>
      <c r="P163" s="79">
        <v>7282</v>
      </c>
      <c r="Q163" s="80">
        <f t="shared" si="10"/>
        <v>6619.9999999999991</v>
      </c>
      <c r="R163" s="81"/>
      <c r="S163" s="82"/>
    </row>
    <row r="164" spans="1:20" ht="22.5" customHeight="1" x14ac:dyDescent="0.25">
      <c r="A164" s="75">
        <v>42704</v>
      </c>
      <c r="B164" s="76" t="s">
        <v>65</v>
      </c>
      <c r="C164" s="76" t="s">
        <v>659</v>
      </c>
      <c r="D164" s="76" t="s">
        <v>660</v>
      </c>
      <c r="E164" s="76"/>
      <c r="F164" s="76">
        <v>1412</v>
      </c>
      <c r="G164" s="76" t="s">
        <v>661</v>
      </c>
      <c r="H164" s="76"/>
      <c r="I164" s="76" t="s">
        <v>662</v>
      </c>
      <c r="J164" s="76">
        <v>78100</v>
      </c>
      <c r="K164" s="76" t="s">
        <v>663</v>
      </c>
      <c r="L164" s="76" t="s">
        <v>43</v>
      </c>
      <c r="M164" s="76" t="s">
        <v>31</v>
      </c>
      <c r="N164" s="77">
        <v>0.1</v>
      </c>
      <c r="O164" s="78">
        <v>2482</v>
      </c>
      <c r="P164" s="79">
        <v>2482</v>
      </c>
      <c r="Q164" s="80">
        <f t="shared" si="10"/>
        <v>2256.363636363636</v>
      </c>
      <c r="R164" s="81"/>
      <c r="S164" s="82"/>
    </row>
    <row r="165" spans="1:20" ht="22.5" customHeight="1" x14ac:dyDescent="0.25">
      <c r="A165" s="115">
        <v>42704</v>
      </c>
      <c r="B165" s="116" t="s">
        <v>65</v>
      </c>
      <c r="C165" s="116" t="s">
        <v>664</v>
      </c>
      <c r="D165" s="116" t="s">
        <v>449</v>
      </c>
      <c r="E165" s="116"/>
      <c r="F165" s="116">
        <v>1501</v>
      </c>
      <c r="G165" s="116" t="s">
        <v>665</v>
      </c>
      <c r="H165" s="116" t="s">
        <v>666</v>
      </c>
      <c r="I165" s="116" t="s">
        <v>667</v>
      </c>
      <c r="J165" s="116">
        <v>94300</v>
      </c>
      <c r="K165" s="116" t="s">
        <v>668</v>
      </c>
      <c r="L165" s="116" t="s">
        <v>43</v>
      </c>
      <c r="M165" s="116" t="s">
        <v>170</v>
      </c>
      <c r="N165" s="117">
        <v>0.1</v>
      </c>
      <c r="O165" s="78">
        <v>6882</v>
      </c>
      <c r="P165" s="118">
        <v>6882</v>
      </c>
      <c r="Q165" s="119">
        <f t="shared" si="10"/>
        <v>6256.363636363636</v>
      </c>
      <c r="R165" s="120">
        <v>6882</v>
      </c>
      <c r="S165" s="121"/>
      <c r="T165" s="74" t="s">
        <v>44</v>
      </c>
    </row>
    <row r="166" spans="1:20" ht="22.5" customHeight="1" x14ac:dyDescent="0.25">
      <c r="A166" s="75">
        <v>42704</v>
      </c>
      <c r="B166" s="76" t="s">
        <v>17</v>
      </c>
      <c r="C166" s="76" t="s">
        <v>669</v>
      </c>
      <c r="D166" s="76" t="s">
        <v>198</v>
      </c>
      <c r="E166" s="76"/>
      <c r="F166" s="76">
        <v>1724</v>
      </c>
      <c r="G166" s="76" t="s">
        <v>670</v>
      </c>
      <c r="H166" s="76"/>
      <c r="I166" s="76" t="s">
        <v>22</v>
      </c>
      <c r="J166" s="76">
        <v>75016</v>
      </c>
      <c r="K166" s="76" t="s">
        <v>671</v>
      </c>
      <c r="L166" s="76" t="s">
        <v>117</v>
      </c>
      <c r="M166" s="76" t="s">
        <v>111</v>
      </c>
      <c r="N166" s="77">
        <v>0.1</v>
      </c>
      <c r="O166" s="78">
        <f>P166/2</f>
        <v>1991</v>
      </c>
      <c r="P166" s="79">
        <v>3982</v>
      </c>
      <c r="Q166" s="80">
        <f t="shared" si="10"/>
        <v>3619.9999999999995</v>
      </c>
      <c r="R166" s="81"/>
      <c r="S166" s="82"/>
    </row>
    <row r="167" spans="1:20" ht="32" hidden="1" customHeight="1" x14ac:dyDescent="0.25">
      <c r="A167" s="90" t="s">
        <v>672</v>
      </c>
      <c r="B167" s="91"/>
      <c r="C167" s="91"/>
      <c r="D167" s="91"/>
      <c r="E167" s="91"/>
      <c r="F167" s="91"/>
      <c r="G167" s="91"/>
      <c r="H167" s="91"/>
      <c r="I167" s="91"/>
      <c r="J167" s="91"/>
      <c r="K167" s="91"/>
      <c r="L167" s="91"/>
      <c r="M167" s="91"/>
      <c r="N167" s="92"/>
      <c r="O167" s="93"/>
      <c r="P167" s="94">
        <f>SUM(P152:P166)</f>
        <v>95066</v>
      </c>
      <c r="Q167" s="95"/>
      <c r="R167" s="96">
        <v>6882</v>
      </c>
      <c r="S167" s="97">
        <f>P167-R167</f>
        <v>88184</v>
      </c>
    </row>
    <row r="168" spans="1:20" ht="22.5" customHeight="1" x14ac:dyDescent="0.25">
      <c r="A168" s="122">
        <v>42705</v>
      </c>
      <c r="B168" s="123" t="s">
        <v>65</v>
      </c>
      <c r="C168" s="123" t="s">
        <v>262</v>
      </c>
      <c r="D168" s="123" t="s">
        <v>263</v>
      </c>
      <c r="E168" s="123"/>
      <c r="F168" s="123">
        <v>1506</v>
      </c>
      <c r="G168" s="123" t="s">
        <v>264</v>
      </c>
      <c r="H168" s="123">
        <v>3</v>
      </c>
      <c r="I168" s="123" t="s">
        <v>22</v>
      </c>
      <c r="J168" s="123">
        <v>75019</v>
      </c>
      <c r="K168" s="123" t="s">
        <v>265</v>
      </c>
      <c r="L168" s="123" t="s">
        <v>37</v>
      </c>
      <c r="M168" s="123" t="s">
        <v>673</v>
      </c>
      <c r="N168" s="124">
        <v>0.1</v>
      </c>
      <c r="O168" s="125">
        <v>3382</v>
      </c>
      <c r="P168" s="126">
        <v>3382</v>
      </c>
      <c r="Q168" s="127">
        <f t="shared" ref="Q168:Q184" si="11">IF(ISBLANK(N168),"",P168/(1+N168))</f>
        <v>3074.5454545454545</v>
      </c>
      <c r="R168" s="128"/>
      <c r="S168" s="129"/>
    </row>
    <row r="169" spans="1:20" ht="22.5" customHeight="1" x14ac:dyDescent="0.25">
      <c r="A169" s="122">
        <v>42706</v>
      </c>
      <c r="B169" s="123" t="s">
        <v>65</v>
      </c>
      <c r="C169" s="123" t="s">
        <v>674</v>
      </c>
      <c r="D169" s="123" t="s">
        <v>590</v>
      </c>
      <c r="E169" s="123"/>
      <c r="F169" s="123">
        <v>1733</v>
      </c>
      <c r="G169" s="123" t="s">
        <v>675</v>
      </c>
      <c r="H169" s="123"/>
      <c r="I169" s="123" t="s">
        <v>22</v>
      </c>
      <c r="J169" s="123">
        <v>75017</v>
      </c>
      <c r="K169" s="123" t="s">
        <v>676</v>
      </c>
      <c r="L169" s="123" t="s">
        <v>37</v>
      </c>
      <c r="M169" s="123" t="s">
        <v>111</v>
      </c>
      <c r="N169" s="124">
        <v>0.1</v>
      </c>
      <c r="O169" s="125">
        <v>3382</v>
      </c>
      <c r="P169" s="126">
        <v>3382</v>
      </c>
      <c r="Q169" s="127">
        <f t="shared" si="11"/>
        <v>3074.5454545454545</v>
      </c>
      <c r="R169" s="128"/>
      <c r="S169" s="129"/>
    </row>
    <row r="170" spans="1:20" ht="22.5" customHeight="1" x14ac:dyDescent="0.25">
      <c r="A170" s="122">
        <v>42710</v>
      </c>
      <c r="B170" s="123" t="s">
        <v>65</v>
      </c>
      <c r="C170" s="123" t="s">
        <v>498</v>
      </c>
      <c r="D170" s="123" t="s">
        <v>83</v>
      </c>
      <c r="E170" s="123"/>
      <c r="F170" s="123">
        <v>1507</v>
      </c>
      <c r="G170" s="123" t="s">
        <v>499</v>
      </c>
      <c r="H170" s="123"/>
      <c r="I170" s="123" t="s">
        <v>501</v>
      </c>
      <c r="J170" s="123">
        <v>93260</v>
      </c>
      <c r="K170" s="123" t="s">
        <v>677</v>
      </c>
      <c r="L170" s="123" t="s">
        <v>37</v>
      </c>
      <c r="M170" s="123" t="s">
        <v>678</v>
      </c>
      <c r="N170" s="124">
        <v>0.1</v>
      </c>
      <c r="O170" s="125">
        <v>3982</v>
      </c>
      <c r="P170" s="126">
        <v>3982</v>
      </c>
      <c r="Q170" s="127">
        <f t="shared" si="11"/>
        <v>3619.9999999999995</v>
      </c>
      <c r="R170" s="128"/>
      <c r="S170" s="129"/>
    </row>
    <row r="171" spans="1:20" ht="22.5" customHeight="1" x14ac:dyDescent="0.25">
      <c r="A171" s="122">
        <v>42710</v>
      </c>
      <c r="B171" s="123" t="s">
        <v>17</v>
      </c>
      <c r="C171" s="123" t="s">
        <v>679</v>
      </c>
      <c r="D171" s="123" t="s">
        <v>680</v>
      </c>
      <c r="E171" s="123"/>
      <c r="F171" s="123">
        <v>1735</v>
      </c>
      <c r="G171" s="123" t="s">
        <v>681</v>
      </c>
      <c r="H171" s="123"/>
      <c r="I171" s="123" t="s">
        <v>22</v>
      </c>
      <c r="J171" s="123">
        <v>75018</v>
      </c>
      <c r="K171" s="123" t="s">
        <v>682</v>
      </c>
      <c r="L171" s="123" t="s">
        <v>628</v>
      </c>
      <c r="M171" s="123" t="s">
        <v>304</v>
      </c>
      <c r="N171" s="124">
        <v>0.1</v>
      </c>
      <c r="O171" s="125">
        <v>4500</v>
      </c>
      <c r="P171" s="126">
        <v>4500</v>
      </c>
      <c r="Q171" s="127">
        <f t="shared" si="11"/>
        <v>4090.9090909090905</v>
      </c>
      <c r="R171" s="128"/>
      <c r="S171" s="129"/>
    </row>
    <row r="172" spans="1:20" ht="22.5" customHeight="1" x14ac:dyDescent="0.25">
      <c r="A172" s="122">
        <v>42712</v>
      </c>
      <c r="B172" s="123" t="s">
        <v>17</v>
      </c>
      <c r="C172" s="123" t="s">
        <v>562</v>
      </c>
      <c r="D172" s="123" t="s">
        <v>563</v>
      </c>
      <c r="E172" s="123"/>
      <c r="F172" s="123">
        <v>1166</v>
      </c>
      <c r="G172" s="123" t="s">
        <v>564</v>
      </c>
      <c r="H172" s="123" t="s">
        <v>565</v>
      </c>
      <c r="I172" s="123" t="s">
        <v>386</v>
      </c>
      <c r="J172" s="123">
        <v>94000</v>
      </c>
      <c r="K172" s="123" t="s">
        <v>566</v>
      </c>
      <c r="L172" s="123" t="s">
        <v>37</v>
      </c>
      <c r="M172" s="123" t="s">
        <v>38</v>
      </c>
      <c r="N172" s="124">
        <v>5.5E-2</v>
      </c>
      <c r="O172" s="125">
        <v>6682</v>
      </c>
      <c r="P172" s="126">
        <v>6682</v>
      </c>
      <c r="Q172" s="127">
        <f t="shared" si="11"/>
        <v>6333.6492890995269</v>
      </c>
      <c r="R172" s="128"/>
      <c r="S172" s="129"/>
    </row>
    <row r="173" spans="1:20" ht="22.5" customHeight="1" x14ac:dyDescent="0.25">
      <c r="A173" s="122">
        <v>42713</v>
      </c>
      <c r="B173" s="123" t="s">
        <v>65</v>
      </c>
      <c r="C173" s="123" t="s">
        <v>555</v>
      </c>
      <c r="D173" s="123" t="s">
        <v>177</v>
      </c>
      <c r="E173" s="123"/>
      <c r="F173" s="123">
        <v>1515</v>
      </c>
      <c r="G173" s="123" t="s">
        <v>683</v>
      </c>
      <c r="H173" s="123" t="s">
        <v>684</v>
      </c>
      <c r="I173" s="123" t="s">
        <v>558</v>
      </c>
      <c r="J173" s="123">
        <v>94170</v>
      </c>
      <c r="K173" s="123" t="s">
        <v>559</v>
      </c>
      <c r="L173" s="123" t="s">
        <v>37</v>
      </c>
      <c r="M173" s="123" t="s">
        <v>92</v>
      </c>
      <c r="N173" s="124">
        <v>0.1</v>
      </c>
      <c r="O173" s="125">
        <v>2682</v>
      </c>
      <c r="P173" s="126">
        <v>2682</v>
      </c>
      <c r="Q173" s="127">
        <f t="shared" si="11"/>
        <v>2438.181818181818</v>
      </c>
      <c r="R173" s="128"/>
      <c r="S173" s="129"/>
    </row>
    <row r="174" spans="1:20" ht="22.5" customHeight="1" x14ac:dyDescent="0.25">
      <c r="A174" s="122">
        <v>42713</v>
      </c>
      <c r="B174" s="123" t="s">
        <v>65</v>
      </c>
      <c r="C174" s="123" t="s">
        <v>336</v>
      </c>
      <c r="D174" s="123" t="s">
        <v>337</v>
      </c>
      <c r="E174" s="123"/>
      <c r="F174" s="123">
        <v>1278</v>
      </c>
      <c r="G174" s="123" t="s">
        <v>338</v>
      </c>
      <c r="H174" s="123" t="s">
        <v>339</v>
      </c>
      <c r="I174" s="123" t="s">
        <v>22</v>
      </c>
      <c r="J174" s="123">
        <v>75019</v>
      </c>
      <c r="K174" s="123" t="s">
        <v>340</v>
      </c>
      <c r="L174" s="123" t="s">
        <v>37</v>
      </c>
      <c r="M174" s="123" t="s">
        <v>685</v>
      </c>
      <c r="N174" s="124">
        <v>0.1</v>
      </c>
      <c r="O174" s="125">
        <v>6982</v>
      </c>
      <c r="P174" s="126">
        <v>6982</v>
      </c>
      <c r="Q174" s="127">
        <f t="shared" si="11"/>
        <v>6347.272727272727</v>
      </c>
      <c r="R174" s="128"/>
      <c r="S174" s="129"/>
    </row>
    <row r="175" spans="1:20" ht="22.5" customHeight="1" x14ac:dyDescent="0.25">
      <c r="A175" s="122">
        <v>42715</v>
      </c>
      <c r="B175" s="123" t="s">
        <v>65</v>
      </c>
      <c r="C175" s="123" t="s">
        <v>686</v>
      </c>
      <c r="D175" s="123" t="s">
        <v>687</v>
      </c>
      <c r="E175" s="123"/>
      <c r="F175" s="123">
        <v>1421</v>
      </c>
      <c r="G175" s="123" t="s">
        <v>688</v>
      </c>
      <c r="H175" s="123"/>
      <c r="I175" s="123" t="s">
        <v>326</v>
      </c>
      <c r="J175" s="123">
        <v>92200</v>
      </c>
      <c r="K175" s="123" t="s">
        <v>689</v>
      </c>
      <c r="L175" s="123" t="s">
        <v>24</v>
      </c>
      <c r="M175" s="123" t="s">
        <v>443</v>
      </c>
      <c r="N175" s="124">
        <v>5.5E-2</v>
      </c>
      <c r="O175" s="125">
        <v>8582</v>
      </c>
      <c r="P175" s="126">
        <v>8582</v>
      </c>
      <c r="Q175" s="127">
        <f t="shared" si="11"/>
        <v>8134.5971563981047</v>
      </c>
      <c r="R175" s="128"/>
      <c r="S175" s="129"/>
    </row>
    <row r="176" spans="1:20" ht="22.5" customHeight="1" x14ac:dyDescent="0.25">
      <c r="A176" s="122">
        <v>42717</v>
      </c>
      <c r="B176" s="123" t="s">
        <v>17</v>
      </c>
      <c r="C176" s="123" t="s">
        <v>690</v>
      </c>
      <c r="D176" s="123" t="s">
        <v>691</v>
      </c>
      <c r="E176" s="123"/>
      <c r="F176" s="123">
        <v>1517</v>
      </c>
      <c r="G176" s="123" t="s">
        <v>692</v>
      </c>
      <c r="H176" s="123"/>
      <c r="I176" s="123" t="s">
        <v>693</v>
      </c>
      <c r="J176" s="123">
        <v>75013</v>
      </c>
      <c r="K176" s="123" t="s">
        <v>694</v>
      </c>
      <c r="L176" s="123" t="s">
        <v>37</v>
      </c>
      <c r="M176" s="123" t="s">
        <v>111</v>
      </c>
      <c r="N176" s="124">
        <v>0.1</v>
      </c>
      <c r="O176" s="125">
        <v>5482</v>
      </c>
      <c r="P176" s="126">
        <v>5482</v>
      </c>
      <c r="Q176" s="127">
        <f t="shared" si="11"/>
        <v>4983.6363636363631</v>
      </c>
      <c r="R176" s="128"/>
      <c r="S176" s="129"/>
    </row>
    <row r="177" spans="1:20" ht="22.5" customHeight="1" x14ac:dyDescent="0.25">
      <c r="A177" s="122">
        <v>42718</v>
      </c>
      <c r="B177" s="123" t="s">
        <v>65</v>
      </c>
      <c r="C177" s="123" t="s">
        <v>649</v>
      </c>
      <c r="D177" s="123" t="s">
        <v>650</v>
      </c>
      <c r="E177" s="123"/>
      <c r="F177" s="123">
        <v>1518</v>
      </c>
      <c r="G177" s="123" t="s">
        <v>651</v>
      </c>
      <c r="H177" s="123" t="s">
        <v>695</v>
      </c>
      <c r="I177" s="123" t="s">
        <v>22</v>
      </c>
      <c r="J177" s="123">
        <v>75011</v>
      </c>
      <c r="K177" s="123" t="s">
        <v>696</v>
      </c>
      <c r="L177" s="123" t="s">
        <v>37</v>
      </c>
      <c r="M177" s="123" t="s">
        <v>697</v>
      </c>
      <c r="N177" s="124">
        <v>0.1</v>
      </c>
      <c r="O177" s="125">
        <v>8482</v>
      </c>
      <c r="P177" s="126">
        <v>8482</v>
      </c>
      <c r="Q177" s="127">
        <f t="shared" si="11"/>
        <v>7710.9090909090901</v>
      </c>
      <c r="R177" s="128"/>
      <c r="S177" s="129"/>
    </row>
    <row r="178" spans="1:20" ht="22.5" customHeight="1" x14ac:dyDescent="0.25">
      <c r="A178" s="83">
        <v>42721</v>
      </c>
      <c r="B178" s="84" t="s">
        <v>65</v>
      </c>
      <c r="C178" s="84" t="s">
        <v>698</v>
      </c>
      <c r="D178" s="84" t="s">
        <v>699</v>
      </c>
      <c r="E178" s="84"/>
      <c r="F178" s="84">
        <v>1340</v>
      </c>
      <c r="G178" s="84" t="s">
        <v>700</v>
      </c>
      <c r="H178" s="84">
        <v>2307</v>
      </c>
      <c r="I178" s="84" t="s">
        <v>22</v>
      </c>
      <c r="J178" s="84">
        <v>75015</v>
      </c>
      <c r="K178" s="84" t="s">
        <v>701</v>
      </c>
      <c r="L178" s="84" t="s">
        <v>24</v>
      </c>
      <c r="M178" s="84" t="s">
        <v>702</v>
      </c>
      <c r="N178" s="85">
        <v>0.1</v>
      </c>
      <c r="O178" s="78">
        <v>9982</v>
      </c>
      <c r="P178" s="86">
        <v>9982</v>
      </c>
      <c r="Q178" s="99">
        <f t="shared" si="11"/>
        <v>9074.545454545454</v>
      </c>
      <c r="R178" s="88">
        <v>9982</v>
      </c>
      <c r="S178" s="89"/>
      <c r="T178" s="74" t="s">
        <v>44</v>
      </c>
    </row>
    <row r="179" spans="1:20" ht="22.5" customHeight="1" x14ac:dyDescent="0.25">
      <c r="A179" s="122">
        <v>42724</v>
      </c>
      <c r="B179" s="123" t="s">
        <v>17</v>
      </c>
      <c r="C179" s="123" t="s">
        <v>703</v>
      </c>
      <c r="D179" s="123" t="s">
        <v>384</v>
      </c>
      <c r="E179" s="123"/>
      <c r="F179" s="123">
        <v>1542</v>
      </c>
      <c r="G179" s="123" t="s">
        <v>704</v>
      </c>
      <c r="H179" s="123" t="s">
        <v>705</v>
      </c>
      <c r="I179" s="123" t="s">
        <v>667</v>
      </c>
      <c r="J179" s="123">
        <v>94300</v>
      </c>
      <c r="K179" s="123" t="s">
        <v>706</v>
      </c>
      <c r="L179" s="123" t="s">
        <v>628</v>
      </c>
      <c r="M179" s="123" t="s">
        <v>38</v>
      </c>
      <c r="N179" s="124">
        <v>5.5E-2</v>
      </c>
      <c r="O179" s="125">
        <v>2782</v>
      </c>
      <c r="P179" s="126">
        <v>2782</v>
      </c>
      <c r="Q179" s="127">
        <f t="shared" si="11"/>
        <v>2636.9668246445499</v>
      </c>
      <c r="R179" s="128"/>
      <c r="S179" s="129"/>
    </row>
    <row r="180" spans="1:20" ht="22.5" customHeight="1" x14ac:dyDescent="0.25">
      <c r="A180" s="122">
        <v>42724</v>
      </c>
      <c r="B180" s="123" t="s">
        <v>65</v>
      </c>
      <c r="C180" s="123" t="s">
        <v>124</v>
      </c>
      <c r="D180" s="123" t="s">
        <v>125</v>
      </c>
      <c r="E180" s="123"/>
      <c r="F180" s="123">
        <v>1543</v>
      </c>
      <c r="G180" s="123" t="s">
        <v>126</v>
      </c>
      <c r="H180" s="123" t="s">
        <v>127</v>
      </c>
      <c r="I180" s="123" t="s">
        <v>22</v>
      </c>
      <c r="J180" s="123">
        <v>75009</v>
      </c>
      <c r="K180" s="123" t="s">
        <v>128</v>
      </c>
      <c r="L180" s="123" t="s">
        <v>628</v>
      </c>
      <c r="M180" s="123" t="s">
        <v>123</v>
      </c>
      <c r="N180" s="124">
        <v>5.5E-2</v>
      </c>
      <c r="O180" s="125">
        <v>5982</v>
      </c>
      <c r="P180" s="126">
        <v>5982</v>
      </c>
      <c r="Q180" s="127">
        <f t="shared" si="11"/>
        <v>5670.1421800947874</v>
      </c>
      <c r="R180" s="128"/>
      <c r="S180" s="129"/>
    </row>
    <row r="181" spans="1:20" ht="22.5" customHeight="1" x14ac:dyDescent="0.25">
      <c r="A181" s="122">
        <v>42725</v>
      </c>
      <c r="B181" s="123" t="s">
        <v>236</v>
      </c>
      <c r="C181" s="123" t="s">
        <v>707</v>
      </c>
      <c r="D181" s="123" t="s">
        <v>708</v>
      </c>
      <c r="E181" s="123"/>
      <c r="F181" s="123">
        <v>1238</v>
      </c>
      <c r="G181" s="123" t="s">
        <v>709</v>
      </c>
      <c r="H181" s="123"/>
      <c r="I181" s="123" t="s">
        <v>22</v>
      </c>
      <c r="J181" s="123">
        <v>75012</v>
      </c>
      <c r="K181" s="123" t="s">
        <v>710</v>
      </c>
      <c r="L181" s="123" t="s">
        <v>628</v>
      </c>
      <c r="M181" s="123" t="s">
        <v>304</v>
      </c>
      <c r="N181" s="124">
        <v>0.1</v>
      </c>
      <c r="O181" s="125">
        <v>8982</v>
      </c>
      <c r="P181" s="126">
        <v>8982</v>
      </c>
      <c r="Q181" s="127">
        <f t="shared" si="11"/>
        <v>8165.454545454545</v>
      </c>
      <c r="R181" s="128"/>
      <c r="S181" s="129"/>
    </row>
    <row r="182" spans="1:20" ht="22.5" customHeight="1" x14ac:dyDescent="0.25">
      <c r="A182" s="122">
        <v>42726</v>
      </c>
      <c r="B182" s="123" t="s">
        <v>17</v>
      </c>
      <c r="C182" s="123" t="s">
        <v>711</v>
      </c>
      <c r="D182" s="123" t="s">
        <v>198</v>
      </c>
      <c r="E182" s="123"/>
      <c r="F182" s="123">
        <v>1536</v>
      </c>
      <c r="G182" s="123" t="s">
        <v>316</v>
      </c>
      <c r="H182" s="123"/>
      <c r="I182" s="123" t="s">
        <v>317</v>
      </c>
      <c r="J182" s="123">
        <v>92110</v>
      </c>
      <c r="K182" s="123" t="s">
        <v>712</v>
      </c>
      <c r="L182" s="123" t="s">
        <v>43</v>
      </c>
      <c r="M182" s="123" t="s">
        <v>713</v>
      </c>
      <c r="N182" s="124">
        <v>5.5E-2</v>
      </c>
      <c r="O182" s="125">
        <v>3982</v>
      </c>
      <c r="P182" s="126">
        <v>3982</v>
      </c>
      <c r="Q182" s="127">
        <f t="shared" si="11"/>
        <v>3774.4075829383887</v>
      </c>
      <c r="R182" s="128"/>
      <c r="S182" s="129"/>
    </row>
    <row r="183" spans="1:20" ht="22.5" customHeight="1" x14ac:dyDescent="0.25">
      <c r="A183" s="122">
        <v>42734</v>
      </c>
      <c r="B183" s="123" t="s">
        <v>17</v>
      </c>
      <c r="C183" s="123" t="s">
        <v>714</v>
      </c>
      <c r="D183" s="123" t="s">
        <v>19</v>
      </c>
      <c r="E183" s="123"/>
      <c r="F183" s="123">
        <v>1387</v>
      </c>
      <c r="G183" s="123" t="s">
        <v>715</v>
      </c>
      <c r="H183" s="123" t="s">
        <v>716</v>
      </c>
      <c r="I183" s="123" t="s">
        <v>717</v>
      </c>
      <c r="J183" s="123">
        <v>95130</v>
      </c>
      <c r="K183" s="123" t="s">
        <v>718</v>
      </c>
      <c r="L183" s="123" t="s">
        <v>573</v>
      </c>
      <c r="M183" s="123" t="s">
        <v>719</v>
      </c>
      <c r="N183" s="124">
        <v>0.1</v>
      </c>
      <c r="O183" s="125">
        <f>P183/2</f>
        <v>4091</v>
      </c>
      <c r="P183" s="126">
        <v>8182</v>
      </c>
      <c r="Q183" s="127">
        <f t="shared" si="11"/>
        <v>7438.181818181818</v>
      </c>
      <c r="R183" s="128"/>
      <c r="S183" s="129"/>
    </row>
    <row r="184" spans="1:20" ht="22.5" customHeight="1" x14ac:dyDescent="0.25">
      <c r="A184" s="115">
        <v>42735</v>
      </c>
      <c r="B184" s="116"/>
      <c r="C184" s="116" t="s">
        <v>720</v>
      </c>
      <c r="D184" s="116"/>
      <c r="E184" s="116"/>
      <c r="F184" s="116"/>
      <c r="G184" s="116" t="s">
        <v>721</v>
      </c>
      <c r="H184" s="116"/>
      <c r="I184" s="116"/>
      <c r="J184" s="116"/>
      <c r="K184" s="116"/>
      <c r="L184" s="116" t="s">
        <v>618</v>
      </c>
      <c r="M184" s="116"/>
      <c r="N184" s="117">
        <v>5.5E-2</v>
      </c>
      <c r="O184" s="78">
        <v>3282</v>
      </c>
      <c r="P184" s="118">
        <v>3282</v>
      </c>
      <c r="Q184" s="130">
        <f t="shared" si="11"/>
        <v>3110.9004739336497</v>
      </c>
      <c r="R184" s="120">
        <v>3282</v>
      </c>
      <c r="S184" s="121"/>
      <c r="T184" s="74" t="s">
        <v>44</v>
      </c>
    </row>
    <row r="185" spans="1:20" ht="44" hidden="1" customHeight="1" x14ac:dyDescent="0.25">
      <c r="A185" s="90" t="s">
        <v>722</v>
      </c>
      <c r="B185" s="91"/>
      <c r="C185" s="91"/>
      <c r="D185" s="91"/>
      <c r="E185" s="91"/>
      <c r="F185" s="91"/>
      <c r="G185" s="91"/>
      <c r="H185" s="91"/>
      <c r="I185" s="91"/>
      <c r="J185" s="91"/>
      <c r="K185" s="91"/>
      <c r="L185" s="91"/>
      <c r="M185" s="91"/>
      <c r="N185" s="92"/>
      <c r="O185" s="93"/>
      <c r="P185" s="94">
        <f>SUM(P168:P184)</f>
        <v>97312</v>
      </c>
      <c r="Q185" s="131"/>
      <c r="R185" s="96">
        <f>SUM(R178:R184)</f>
        <v>13264</v>
      </c>
      <c r="S185" s="97">
        <f>P185-R185</f>
        <v>84048</v>
      </c>
    </row>
    <row r="186" spans="1:20" ht="22.5" customHeight="1" x14ac:dyDescent="0.25">
      <c r="A186" s="132">
        <v>42736</v>
      </c>
      <c r="B186" s="133" t="s">
        <v>17</v>
      </c>
      <c r="C186" s="133" t="s">
        <v>723</v>
      </c>
      <c r="D186" s="133" t="s">
        <v>131</v>
      </c>
      <c r="E186" s="133"/>
      <c r="F186" s="133"/>
      <c r="G186" s="133" t="s">
        <v>724</v>
      </c>
      <c r="H186" s="133"/>
      <c r="I186" s="133" t="s">
        <v>22</v>
      </c>
      <c r="J186" s="133">
        <v>75014</v>
      </c>
      <c r="K186" s="133"/>
      <c r="L186" s="133" t="s">
        <v>43</v>
      </c>
      <c r="M186" s="133" t="s">
        <v>725</v>
      </c>
      <c r="N186" s="134">
        <v>0.1</v>
      </c>
      <c r="O186" s="135">
        <v>6582</v>
      </c>
      <c r="P186" s="136">
        <v>6582</v>
      </c>
      <c r="Q186" s="137">
        <f t="shared" ref="Q186:Q199" si="12">IF(ISBLANK(N186),"",P186/(1+N186))</f>
        <v>5983.6363636363631</v>
      </c>
      <c r="R186" s="138"/>
      <c r="S186" s="139"/>
    </row>
    <row r="187" spans="1:20" ht="22.5" customHeight="1" x14ac:dyDescent="0.25">
      <c r="A187" s="132">
        <v>42737</v>
      </c>
      <c r="B187" s="133" t="s">
        <v>17</v>
      </c>
      <c r="C187" s="133" t="s">
        <v>726</v>
      </c>
      <c r="D187" s="133" t="s">
        <v>727</v>
      </c>
      <c r="E187" s="133"/>
      <c r="F187" s="133">
        <v>1561</v>
      </c>
      <c r="G187" s="133" t="s">
        <v>728</v>
      </c>
      <c r="H187" s="133" t="s">
        <v>729</v>
      </c>
      <c r="I187" s="133" t="s">
        <v>121</v>
      </c>
      <c r="J187" s="133">
        <v>94100</v>
      </c>
      <c r="K187" s="133" t="s">
        <v>730</v>
      </c>
      <c r="L187" s="133" t="s">
        <v>618</v>
      </c>
      <c r="M187" s="133" t="s">
        <v>731</v>
      </c>
      <c r="N187" s="134">
        <v>5.5E-2</v>
      </c>
      <c r="O187" s="135">
        <v>3000</v>
      </c>
      <c r="P187" s="136">
        <v>3000</v>
      </c>
      <c r="Q187" s="137">
        <f t="shared" si="12"/>
        <v>2843.6018957345973</v>
      </c>
      <c r="R187" s="138"/>
      <c r="S187" s="139"/>
    </row>
    <row r="188" spans="1:20" ht="22.5" customHeight="1" x14ac:dyDescent="0.25">
      <c r="A188" s="132">
        <v>42738</v>
      </c>
      <c r="B188" s="133" t="s">
        <v>65</v>
      </c>
      <c r="C188" s="133" t="s">
        <v>323</v>
      </c>
      <c r="D188" s="133" t="s">
        <v>324</v>
      </c>
      <c r="E188" s="133"/>
      <c r="F188" s="133">
        <v>1591</v>
      </c>
      <c r="G188" s="133" t="s">
        <v>732</v>
      </c>
      <c r="H188" s="133" t="s">
        <v>733</v>
      </c>
      <c r="I188" s="133" t="s">
        <v>326</v>
      </c>
      <c r="J188" s="133">
        <v>92200</v>
      </c>
      <c r="K188" s="133" t="s">
        <v>327</v>
      </c>
      <c r="L188" s="133" t="s">
        <v>37</v>
      </c>
      <c r="M188" s="133" t="s">
        <v>734</v>
      </c>
      <c r="N188" s="134">
        <v>0.1</v>
      </c>
      <c r="O188" s="135">
        <v>6200</v>
      </c>
      <c r="P188" s="136">
        <v>6200</v>
      </c>
      <c r="Q188" s="137">
        <f t="shared" si="12"/>
        <v>5636.363636363636</v>
      </c>
      <c r="R188" s="138"/>
      <c r="S188" s="139"/>
    </row>
    <row r="189" spans="1:20" ht="22.5" customHeight="1" x14ac:dyDescent="0.25">
      <c r="A189" s="132">
        <v>42746</v>
      </c>
      <c r="B189" s="133" t="s">
        <v>17</v>
      </c>
      <c r="C189" s="133" t="s">
        <v>735</v>
      </c>
      <c r="D189" s="133" t="s">
        <v>736</v>
      </c>
      <c r="E189" s="133"/>
      <c r="F189" s="133">
        <v>1535</v>
      </c>
      <c r="G189" s="133" t="s">
        <v>737</v>
      </c>
      <c r="H189" s="133" t="s">
        <v>738</v>
      </c>
      <c r="I189" s="133" t="s">
        <v>22</v>
      </c>
      <c r="J189" s="133">
        <v>75011</v>
      </c>
      <c r="K189" s="133" t="s">
        <v>739</v>
      </c>
      <c r="L189" s="133" t="s">
        <v>43</v>
      </c>
      <c r="M189" s="133" t="s">
        <v>170</v>
      </c>
      <c r="N189" s="134">
        <v>0.1</v>
      </c>
      <c r="O189" s="135">
        <v>7582</v>
      </c>
      <c r="P189" s="136">
        <v>7582</v>
      </c>
      <c r="Q189" s="137">
        <f t="shared" si="12"/>
        <v>6892.7272727272721</v>
      </c>
      <c r="R189" s="138"/>
      <c r="S189" s="139"/>
    </row>
    <row r="190" spans="1:20" ht="22.5" customHeight="1" x14ac:dyDescent="0.25">
      <c r="A190" s="132">
        <v>42748</v>
      </c>
      <c r="B190" s="133" t="s">
        <v>65</v>
      </c>
      <c r="C190" s="133" t="s">
        <v>740</v>
      </c>
      <c r="D190" s="133" t="s">
        <v>590</v>
      </c>
      <c r="E190" s="133"/>
      <c r="F190" s="133">
        <v>1583</v>
      </c>
      <c r="G190" s="133" t="s">
        <v>741</v>
      </c>
      <c r="H190" s="133" t="s">
        <v>742</v>
      </c>
      <c r="I190" s="133" t="s">
        <v>743</v>
      </c>
      <c r="J190" s="133">
        <v>93340</v>
      </c>
      <c r="K190" s="133" t="s">
        <v>744</v>
      </c>
      <c r="L190" s="133" t="s">
        <v>43</v>
      </c>
      <c r="M190" s="133" t="s">
        <v>745</v>
      </c>
      <c r="N190" s="134">
        <v>0.1</v>
      </c>
      <c r="O190" s="135">
        <v>6782</v>
      </c>
      <c r="P190" s="136">
        <v>6782</v>
      </c>
      <c r="Q190" s="137">
        <f t="shared" si="12"/>
        <v>6165.454545454545</v>
      </c>
      <c r="R190" s="138"/>
      <c r="S190" s="139"/>
    </row>
    <row r="191" spans="1:20" ht="22.5" customHeight="1" x14ac:dyDescent="0.25">
      <c r="A191" s="132">
        <v>42751</v>
      </c>
      <c r="B191" s="133" t="s">
        <v>65</v>
      </c>
      <c r="C191" s="133" t="s">
        <v>746</v>
      </c>
      <c r="D191" s="133" t="s">
        <v>747</v>
      </c>
      <c r="E191" s="133"/>
      <c r="F191" s="133">
        <v>1574</v>
      </c>
      <c r="G191" s="133" t="s">
        <v>748</v>
      </c>
      <c r="H191" s="133" t="s">
        <v>749</v>
      </c>
      <c r="I191" s="133" t="s">
        <v>97</v>
      </c>
      <c r="J191" s="133">
        <v>92600</v>
      </c>
      <c r="K191" s="133" t="s">
        <v>750</v>
      </c>
      <c r="L191" s="133" t="s">
        <v>628</v>
      </c>
      <c r="M191" s="133" t="s">
        <v>751</v>
      </c>
      <c r="N191" s="134">
        <v>5.5E-2</v>
      </c>
      <c r="O191" s="135">
        <v>5482</v>
      </c>
      <c r="P191" s="136">
        <v>5482</v>
      </c>
      <c r="Q191" s="137">
        <f t="shared" si="12"/>
        <v>5196.2085308056876</v>
      </c>
      <c r="R191" s="138"/>
      <c r="S191" s="139"/>
    </row>
    <row r="192" spans="1:20" ht="22.5" customHeight="1" x14ac:dyDescent="0.25">
      <c r="A192" s="132">
        <v>42754</v>
      </c>
      <c r="B192" s="133" t="s">
        <v>65</v>
      </c>
      <c r="C192" s="133" t="s">
        <v>550</v>
      </c>
      <c r="D192" s="133" t="s">
        <v>551</v>
      </c>
      <c r="E192" s="133"/>
      <c r="F192" s="133">
        <v>1581</v>
      </c>
      <c r="G192" s="133" t="s">
        <v>752</v>
      </c>
      <c r="H192" s="133" t="s">
        <v>753</v>
      </c>
      <c r="I192" s="133" t="s">
        <v>22</v>
      </c>
      <c r="J192" s="133">
        <v>75015</v>
      </c>
      <c r="K192" s="133" t="s">
        <v>754</v>
      </c>
      <c r="L192" s="133" t="s">
        <v>43</v>
      </c>
      <c r="M192" s="133" t="s">
        <v>755</v>
      </c>
      <c r="N192" s="134">
        <v>5.5E-2</v>
      </c>
      <c r="O192" s="135">
        <v>3900</v>
      </c>
      <c r="P192" s="136">
        <v>3900</v>
      </c>
      <c r="Q192" s="137">
        <f t="shared" si="12"/>
        <v>3696.6824644549765</v>
      </c>
      <c r="R192" s="138"/>
      <c r="S192" s="139"/>
    </row>
    <row r="193" spans="1:19" ht="22.5" customHeight="1" x14ac:dyDescent="0.25">
      <c r="A193" s="132">
        <v>42759</v>
      </c>
      <c r="B193" s="133" t="s">
        <v>65</v>
      </c>
      <c r="C193" s="133" t="s">
        <v>756</v>
      </c>
      <c r="D193" s="133" t="s">
        <v>67</v>
      </c>
      <c r="E193" s="133"/>
      <c r="F193" s="133">
        <v>1640</v>
      </c>
      <c r="G193" s="133" t="s">
        <v>757</v>
      </c>
      <c r="H193" s="133" t="s">
        <v>758</v>
      </c>
      <c r="I193" s="133" t="s">
        <v>326</v>
      </c>
      <c r="J193" s="133">
        <v>92200</v>
      </c>
      <c r="K193" s="133" t="s">
        <v>759</v>
      </c>
      <c r="L193" s="133" t="s">
        <v>335</v>
      </c>
      <c r="M193" s="133" t="s">
        <v>751</v>
      </c>
      <c r="N193" s="134">
        <v>5.5E-2</v>
      </c>
      <c r="O193" s="135">
        <f>P193/2</f>
        <v>1391</v>
      </c>
      <c r="P193" s="136">
        <v>2782</v>
      </c>
      <c r="Q193" s="137">
        <f t="shared" si="12"/>
        <v>2636.9668246445499</v>
      </c>
      <c r="R193" s="138"/>
      <c r="S193" s="139"/>
    </row>
    <row r="194" spans="1:19" ht="22.5" customHeight="1" x14ac:dyDescent="0.25">
      <c r="A194" s="132">
        <v>42759</v>
      </c>
      <c r="B194" s="133" t="s">
        <v>17</v>
      </c>
      <c r="C194" s="133" t="s">
        <v>760</v>
      </c>
      <c r="D194" s="133" t="s">
        <v>761</v>
      </c>
      <c r="E194" s="133"/>
      <c r="F194" s="133">
        <v>1745</v>
      </c>
      <c r="G194" s="133" t="s">
        <v>762</v>
      </c>
      <c r="H194" s="133"/>
      <c r="I194" s="133" t="s">
        <v>22</v>
      </c>
      <c r="J194" s="133">
        <v>75010</v>
      </c>
      <c r="K194" s="133" t="s">
        <v>763</v>
      </c>
      <c r="L194" s="133" t="s">
        <v>24</v>
      </c>
      <c r="M194" s="133" t="s">
        <v>31</v>
      </c>
      <c r="N194" s="134">
        <v>0.1</v>
      </c>
      <c r="O194" s="135">
        <v>7582</v>
      </c>
      <c r="P194" s="136">
        <v>7582</v>
      </c>
      <c r="Q194" s="137">
        <f t="shared" si="12"/>
        <v>6892.7272727272721</v>
      </c>
      <c r="R194" s="138"/>
      <c r="S194" s="139"/>
    </row>
    <row r="195" spans="1:19" ht="22.5" customHeight="1" x14ac:dyDescent="0.25">
      <c r="A195" s="132">
        <v>42759</v>
      </c>
      <c r="B195" s="133" t="s">
        <v>65</v>
      </c>
      <c r="C195" s="133" t="s">
        <v>764</v>
      </c>
      <c r="D195" s="133" t="s">
        <v>765</v>
      </c>
      <c r="E195" s="133"/>
      <c r="F195" s="133">
        <v>1550</v>
      </c>
      <c r="G195" s="133" t="s">
        <v>766</v>
      </c>
      <c r="H195" s="133" t="s">
        <v>767</v>
      </c>
      <c r="I195" s="133" t="s">
        <v>768</v>
      </c>
      <c r="J195" s="133">
        <v>94220</v>
      </c>
      <c r="K195" s="133" t="s">
        <v>769</v>
      </c>
      <c r="L195" s="133" t="s">
        <v>618</v>
      </c>
      <c r="M195" s="133" t="s">
        <v>770</v>
      </c>
      <c r="N195" s="134">
        <v>0.1</v>
      </c>
      <c r="O195" s="135">
        <v>6982</v>
      </c>
      <c r="P195" s="136">
        <v>6982</v>
      </c>
      <c r="Q195" s="137">
        <f t="shared" si="12"/>
        <v>6347.272727272727</v>
      </c>
      <c r="R195" s="138"/>
      <c r="S195" s="139"/>
    </row>
    <row r="196" spans="1:19" ht="22.5" customHeight="1" x14ac:dyDescent="0.25">
      <c r="A196" s="132">
        <v>42762</v>
      </c>
      <c r="B196" s="133" t="s">
        <v>17</v>
      </c>
      <c r="C196" s="133" t="s">
        <v>771</v>
      </c>
      <c r="D196" s="133" t="s">
        <v>772</v>
      </c>
      <c r="E196" s="133"/>
      <c r="F196" s="133">
        <v>1634</v>
      </c>
      <c r="G196" s="133" t="s">
        <v>773</v>
      </c>
      <c r="H196" s="133"/>
      <c r="I196" s="133" t="s">
        <v>774</v>
      </c>
      <c r="J196" s="133">
        <v>93100</v>
      </c>
      <c r="K196" s="133" t="s">
        <v>775</v>
      </c>
      <c r="L196" s="133" t="s">
        <v>43</v>
      </c>
      <c r="M196" s="133" t="s">
        <v>304</v>
      </c>
      <c r="N196" s="134">
        <v>5.5E-2</v>
      </c>
      <c r="O196" s="135">
        <v>5982</v>
      </c>
      <c r="P196" s="136">
        <v>5982</v>
      </c>
      <c r="Q196" s="137">
        <f t="shared" si="12"/>
        <v>5670.1421800947874</v>
      </c>
      <c r="R196" s="138"/>
      <c r="S196" s="139"/>
    </row>
    <row r="197" spans="1:19" ht="22.5" customHeight="1" x14ac:dyDescent="0.25">
      <c r="A197" s="132">
        <v>42766</v>
      </c>
      <c r="B197" s="133" t="s">
        <v>17</v>
      </c>
      <c r="C197" s="133" t="s">
        <v>776</v>
      </c>
      <c r="D197" s="133" t="s">
        <v>777</v>
      </c>
      <c r="E197" s="133"/>
      <c r="F197" s="133">
        <v>1584</v>
      </c>
      <c r="G197" s="133" t="s">
        <v>778</v>
      </c>
      <c r="H197" s="133"/>
      <c r="I197" s="133" t="s">
        <v>779</v>
      </c>
      <c r="J197" s="133">
        <v>91200</v>
      </c>
      <c r="K197" s="133" t="s">
        <v>780</v>
      </c>
      <c r="L197" s="133" t="s">
        <v>628</v>
      </c>
      <c r="M197" s="133" t="s">
        <v>781</v>
      </c>
      <c r="N197" s="134">
        <v>5.5E-2</v>
      </c>
      <c r="O197" s="135">
        <v>13982</v>
      </c>
      <c r="P197" s="136">
        <v>13982</v>
      </c>
      <c r="Q197" s="137">
        <f t="shared" si="12"/>
        <v>13253.080568720379</v>
      </c>
      <c r="R197" s="138"/>
      <c r="S197" s="139"/>
    </row>
    <row r="198" spans="1:19" ht="22.5" customHeight="1" x14ac:dyDescent="0.25">
      <c r="A198" s="132">
        <v>42766</v>
      </c>
      <c r="B198" s="133" t="s">
        <v>17</v>
      </c>
      <c r="C198" s="133" t="s">
        <v>782</v>
      </c>
      <c r="D198" s="133" t="s">
        <v>232</v>
      </c>
      <c r="E198" s="133"/>
      <c r="F198" s="133">
        <v>1544</v>
      </c>
      <c r="G198" s="133" t="s">
        <v>783</v>
      </c>
      <c r="H198" s="133" t="s">
        <v>784</v>
      </c>
      <c r="I198" s="133" t="s">
        <v>785</v>
      </c>
      <c r="J198" s="133">
        <v>94600</v>
      </c>
      <c r="K198" s="133" t="s">
        <v>786</v>
      </c>
      <c r="L198" s="133" t="s">
        <v>628</v>
      </c>
      <c r="M198" s="133" t="s">
        <v>123</v>
      </c>
      <c r="N198" s="134">
        <v>5.5E-2</v>
      </c>
      <c r="O198" s="135">
        <v>4482</v>
      </c>
      <c r="P198" s="136">
        <v>4482</v>
      </c>
      <c r="Q198" s="137">
        <f t="shared" si="12"/>
        <v>4248.341232227488</v>
      </c>
      <c r="R198" s="138"/>
      <c r="S198" s="139"/>
    </row>
    <row r="199" spans="1:19" ht="22.5" customHeight="1" x14ac:dyDescent="0.25">
      <c r="A199" s="132">
        <v>42766</v>
      </c>
      <c r="B199" s="132" t="s">
        <v>17</v>
      </c>
      <c r="C199" s="133" t="s">
        <v>787</v>
      </c>
      <c r="D199" s="133"/>
      <c r="E199" s="133"/>
      <c r="F199" s="133">
        <v>1748</v>
      </c>
      <c r="G199" s="133" t="s">
        <v>788</v>
      </c>
      <c r="H199" s="133" t="s">
        <v>789</v>
      </c>
      <c r="I199" s="133" t="s">
        <v>22</v>
      </c>
      <c r="J199" s="133">
        <v>75015</v>
      </c>
      <c r="K199" s="133" t="s">
        <v>790</v>
      </c>
      <c r="L199" s="133" t="s">
        <v>24</v>
      </c>
      <c r="M199" s="133" t="s">
        <v>791</v>
      </c>
      <c r="N199" s="140">
        <v>0.1</v>
      </c>
      <c r="O199" s="135">
        <v>2282</v>
      </c>
      <c r="P199" s="136">
        <v>2282</v>
      </c>
      <c r="Q199" s="137">
        <f t="shared" si="12"/>
        <v>2074.5454545454545</v>
      </c>
      <c r="R199" s="138"/>
      <c r="S199" s="139"/>
    </row>
    <row r="200" spans="1:19" ht="35" hidden="1" customHeight="1" x14ac:dyDescent="0.25">
      <c r="A200" s="90" t="s">
        <v>792</v>
      </c>
      <c r="B200" s="90"/>
      <c r="C200" s="91"/>
      <c r="D200" s="91"/>
      <c r="E200" s="91"/>
      <c r="F200" s="91"/>
      <c r="G200" s="91"/>
      <c r="H200" s="91"/>
      <c r="I200" s="91"/>
      <c r="J200" s="91"/>
      <c r="K200" s="91"/>
      <c r="L200" s="91"/>
      <c r="M200" s="91"/>
      <c r="N200" s="141"/>
      <c r="O200" s="93"/>
      <c r="P200" s="94">
        <f>SUM(P186:P199)</f>
        <v>83602</v>
      </c>
      <c r="Q200" s="95"/>
      <c r="R200" s="96"/>
      <c r="S200" s="97">
        <f>P200</f>
        <v>83602</v>
      </c>
    </row>
    <row r="201" spans="1:19" ht="22.5" customHeight="1" x14ac:dyDescent="0.25">
      <c r="A201" s="132">
        <v>42769</v>
      </c>
      <c r="B201" s="133" t="s">
        <v>65</v>
      </c>
      <c r="C201" s="133" t="s">
        <v>793</v>
      </c>
      <c r="D201" s="133" t="s">
        <v>794</v>
      </c>
      <c r="E201" s="133"/>
      <c r="F201" s="133">
        <v>1587</v>
      </c>
      <c r="G201" s="133" t="s">
        <v>795</v>
      </c>
      <c r="H201" s="133"/>
      <c r="I201" s="133" t="s">
        <v>22</v>
      </c>
      <c r="J201" s="133">
        <v>75013</v>
      </c>
      <c r="K201" s="133" t="s">
        <v>796</v>
      </c>
      <c r="L201" s="133" t="s">
        <v>628</v>
      </c>
      <c r="M201" s="133" t="s">
        <v>797</v>
      </c>
      <c r="N201" s="134">
        <v>0.1</v>
      </c>
      <c r="O201" s="135">
        <v>79982</v>
      </c>
      <c r="P201" s="136">
        <v>79982</v>
      </c>
      <c r="Q201" s="137">
        <f t="shared" ref="Q201:Q212" si="13">IF(ISBLANK(N201),"",P201/(1+N201))</f>
        <v>72710.909090909088</v>
      </c>
      <c r="R201" s="138"/>
      <c r="S201" s="139"/>
    </row>
    <row r="202" spans="1:19" ht="22.5" customHeight="1" x14ac:dyDescent="0.25">
      <c r="A202" s="132">
        <v>42769</v>
      </c>
      <c r="B202" s="133" t="s">
        <v>65</v>
      </c>
      <c r="C202" s="133" t="s">
        <v>798</v>
      </c>
      <c r="D202" s="133" t="s">
        <v>187</v>
      </c>
      <c r="E202" s="133"/>
      <c r="F202" s="133">
        <v>1659</v>
      </c>
      <c r="G202" s="133" t="s">
        <v>799</v>
      </c>
      <c r="H202" s="133" t="s">
        <v>800</v>
      </c>
      <c r="I202" s="133" t="s">
        <v>22</v>
      </c>
      <c r="J202" s="133">
        <v>75014</v>
      </c>
      <c r="K202" s="133" t="s">
        <v>801</v>
      </c>
      <c r="L202" s="133" t="s">
        <v>24</v>
      </c>
      <c r="M202" s="133" t="s">
        <v>802</v>
      </c>
      <c r="N202" s="134">
        <v>5.5E-2</v>
      </c>
      <c r="O202" s="135">
        <v>3582</v>
      </c>
      <c r="P202" s="136">
        <v>3582</v>
      </c>
      <c r="Q202" s="137">
        <f t="shared" si="13"/>
        <v>3395.2606635071093</v>
      </c>
      <c r="R202" s="138"/>
      <c r="S202" s="139"/>
    </row>
    <row r="203" spans="1:19" ht="22.5" customHeight="1" x14ac:dyDescent="0.25">
      <c r="A203" s="132">
        <v>42776</v>
      </c>
      <c r="B203" s="133" t="s">
        <v>65</v>
      </c>
      <c r="C203" s="133" t="s">
        <v>803</v>
      </c>
      <c r="D203" s="133" t="s">
        <v>804</v>
      </c>
      <c r="E203" s="133"/>
      <c r="F203" s="133">
        <v>1551</v>
      </c>
      <c r="G203" s="133" t="s">
        <v>805</v>
      </c>
      <c r="H203" s="133" t="s">
        <v>806</v>
      </c>
      <c r="I203" s="133" t="s">
        <v>22</v>
      </c>
      <c r="J203" s="133">
        <v>75011</v>
      </c>
      <c r="K203" s="133" t="s">
        <v>807</v>
      </c>
      <c r="L203" s="133" t="s">
        <v>618</v>
      </c>
      <c r="M203" s="133" t="s">
        <v>443</v>
      </c>
      <c r="N203" s="134">
        <v>0.1</v>
      </c>
      <c r="O203" s="135">
        <v>6982</v>
      </c>
      <c r="P203" s="136">
        <v>6982</v>
      </c>
      <c r="Q203" s="137">
        <f t="shared" si="13"/>
        <v>6347.272727272727</v>
      </c>
      <c r="R203" s="138"/>
      <c r="S203" s="139"/>
    </row>
    <row r="204" spans="1:19" ht="22.5" customHeight="1" x14ac:dyDescent="0.25">
      <c r="A204" s="132">
        <v>42781</v>
      </c>
      <c r="B204" s="133" t="s">
        <v>17</v>
      </c>
      <c r="C204" s="133" t="s">
        <v>808</v>
      </c>
      <c r="D204" s="133" t="s">
        <v>19</v>
      </c>
      <c r="E204" s="133"/>
      <c r="F204" s="133">
        <v>1552</v>
      </c>
      <c r="G204" s="133" t="s">
        <v>809</v>
      </c>
      <c r="H204" s="133" t="s">
        <v>810</v>
      </c>
      <c r="I204" s="133" t="s">
        <v>768</v>
      </c>
      <c r="J204" s="133">
        <v>94220</v>
      </c>
      <c r="K204" s="133" t="s">
        <v>811</v>
      </c>
      <c r="L204" s="133" t="s">
        <v>618</v>
      </c>
      <c r="M204" s="133" t="s">
        <v>812</v>
      </c>
      <c r="N204" s="134">
        <v>5.5E-2</v>
      </c>
      <c r="O204" s="135">
        <v>1882</v>
      </c>
      <c r="P204" s="136">
        <v>1882</v>
      </c>
      <c r="Q204" s="137">
        <f t="shared" si="13"/>
        <v>1783.8862559241707</v>
      </c>
      <c r="R204" s="138"/>
      <c r="S204" s="139"/>
    </row>
    <row r="205" spans="1:19" ht="22.5" customHeight="1" x14ac:dyDescent="0.25">
      <c r="A205" s="132">
        <v>42782</v>
      </c>
      <c r="B205" s="133" t="s">
        <v>813</v>
      </c>
      <c r="C205" s="133" t="s">
        <v>814</v>
      </c>
      <c r="D205" s="133" t="s">
        <v>815</v>
      </c>
      <c r="E205" s="133"/>
      <c r="F205" s="133">
        <v>1658</v>
      </c>
      <c r="G205" s="133" t="s">
        <v>816</v>
      </c>
      <c r="H205" s="142" t="s">
        <v>817</v>
      </c>
      <c r="I205" s="133" t="s">
        <v>22</v>
      </c>
      <c r="J205" s="133">
        <v>75015</v>
      </c>
      <c r="K205" s="133" t="s">
        <v>818</v>
      </c>
      <c r="L205" s="133" t="s">
        <v>43</v>
      </c>
      <c r="M205" s="133" t="s">
        <v>819</v>
      </c>
      <c r="N205" s="140">
        <v>0.1</v>
      </c>
      <c r="O205" s="135">
        <v>7982</v>
      </c>
      <c r="P205" s="136">
        <v>7982</v>
      </c>
      <c r="Q205" s="137">
        <f t="shared" si="13"/>
        <v>7256.363636363636</v>
      </c>
      <c r="R205" s="138"/>
      <c r="S205" s="139"/>
    </row>
    <row r="206" spans="1:19" ht="22.5" customHeight="1" x14ac:dyDescent="0.25">
      <c r="A206" s="132">
        <v>42782</v>
      </c>
      <c r="B206" s="133" t="s">
        <v>65</v>
      </c>
      <c r="C206" s="133" t="s">
        <v>820</v>
      </c>
      <c r="D206" s="133" t="s">
        <v>219</v>
      </c>
      <c r="E206" s="133"/>
      <c r="F206" s="133">
        <v>1592</v>
      </c>
      <c r="G206" s="133" t="s">
        <v>821</v>
      </c>
      <c r="H206" s="133" t="s">
        <v>822</v>
      </c>
      <c r="I206" s="133" t="s">
        <v>22</v>
      </c>
      <c r="J206" s="133">
        <v>75020</v>
      </c>
      <c r="K206" s="133" t="s">
        <v>823</v>
      </c>
      <c r="L206" s="133" t="s">
        <v>37</v>
      </c>
      <c r="M206" s="133" t="s">
        <v>123</v>
      </c>
      <c r="N206" s="134">
        <v>5.5E-2</v>
      </c>
      <c r="O206" s="135">
        <v>4682</v>
      </c>
      <c r="P206" s="136">
        <v>4682</v>
      </c>
      <c r="Q206" s="137">
        <f t="shared" si="13"/>
        <v>4437.9146919431287</v>
      </c>
      <c r="R206" s="138"/>
      <c r="S206" s="139"/>
    </row>
    <row r="207" spans="1:19" ht="22.5" customHeight="1" x14ac:dyDescent="0.25">
      <c r="A207" s="132">
        <v>42783</v>
      </c>
      <c r="B207" s="133" t="s">
        <v>236</v>
      </c>
      <c r="C207" s="133" t="s">
        <v>824</v>
      </c>
      <c r="D207" s="133" t="s">
        <v>825</v>
      </c>
      <c r="E207" s="133"/>
      <c r="F207" s="133">
        <v>1687</v>
      </c>
      <c r="G207" s="133" t="s">
        <v>826</v>
      </c>
      <c r="H207" s="133" t="s">
        <v>827</v>
      </c>
      <c r="I207" s="133" t="s">
        <v>22</v>
      </c>
      <c r="J207" s="133">
        <v>75013</v>
      </c>
      <c r="K207" s="133" t="s">
        <v>828</v>
      </c>
      <c r="L207" s="133" t="s">
        <v>628</v>
      </c>
      <c r="M207" s="133" t="s">
        <v>432</v>
      </c>
      <c r="N207" s="140">
        <v>0.1</v>
      </c>
      <c r="O207" s="135">
        <v>3482</v>
      </c>
      <c r="P207" s="136">
        <v>3482</v>
      </c>
      <c r="Q207" s="137">
        <f t="shared" si="13"/>
        <v>3165.454545454545</v>
      </c>
      <c r="R207" s="138"/>
      <c r="S207" s="139"/>
    </row>
    <row r="208" spans="1:19" ht="22.5" customHeight="1" x14ac:dyDescent="0.25">
      <c r="A208" s="132">
        <v>42783</v>
      </c>
      <c r="B208" s="133" t="s">
        <v>17</v>
      </c>
      <c r="C208" s="133" t="s">
        <v>481</v>
      </c>
      <c r="D208" s="133" t="s">
        <v>131</v>
      </c>
      <c r="E208" s="133"/>
      <c r="F208" s="133">
        <v>1663</v>
      </c>
      <c r="G208" s="133" t="s">
        <v>482</v>
      </c>
      <c r="H208" s="133" t="s">
        <v>829</v>
      </c>
      <c r="I208" s="133" t="s">
        <v>22</v>
      </c>
      <c r="J208" s="133">
        <v>75014</v>
      </c>
      <c r="K208" s="133" t="s">
        <v>483</v>
      </c>
      <c r="L208" s="133" t="s">
        <v>24</v>
      </c>
      <c r="M208" s="133" t="s">
        <v>830</v>
      </c>
      <c r="N208" s="134">
        <v>0.1</v>
      </c>
      <c r="O208" s="135">
        <v>8900</v>
      </c>
      <c r="P208" s="136">
        <v>8900</v>
      </c>
      <c r="Q208" s="137">
        <f t="shared" si="13"/>
        <v>8090.9090909090901</v>
      </c>
      <c r="R208" s="138"/>
      <c r="S208" s="139"/>
    </row>
    <row r="209" spans="1:19" ht="22.5" customHeight="1" x14ac:dyDescent="0.25">
      <c r="A209" s="132">
        <v>42787</v>
      </c>
      <c r="B209" s="133" t="s">
        <v>17</v>
      </c>
      <c r="C209" s="133" t="s">
        <v>831</v>
      </c>
      <c r="D209" s="133" t="s">
        <v>832</v>
      </c>
      <c r="E209" s="133"/>
      <c r="F209" s="133">
        <v>1593</v>
      </c>
      <c r="G209" s="133" t="s">
        <v>833</v>
      </c>
      <c r="H209" s="133" t="s">
        <v>524</v>
      </c>
      <c r="I209" s="133" t="s">
        <v>22</v>
      </c>
      <c r="J209" s="133">
        <v>75019</v>
      </c>
      <c r="K209" s="133" t="s">
        <v>834</v>
      </c>
      <c r="L209" s="133" t="s">
        <v>37</v>
      </c>
      <c r="M209" s="133" t="s">
        <v>751</v>
      </c>
      <c r="N209" s="134">
        <v>5.5E-2</v>
      </c>
      <c r="O209" s="135">
        <v>1982</v>
      </c>
      <c r="P209" s="136">
        <v>1982</v>
      </c>
      <c r="Q209" s="137">
        <f t="shared" si="13"/>
        <v>1878.6729857819905</v>
      </c>
      <c r="R209" s="138"/>
      <c r="S209" s="139"/>
    </row>
    <row r="210" spans="1:19" ht="22.5" customHeight="1" x14ac:dyDescent="0.25">
      <c r="A210" s="132">
        <v>42789</v>
      </c>
      <c r="B210" s="133" t="s">
        <v>65</v>
      </c>
      <c r="C210" s="133" t="s">
        <v>353</v>
      </c>
      <c r="D210" s="133" t="s">
        <v>765</v>
      </c>
      <c r="E210" s="133"/>
      <c r="F210" s="133">
        <v>1689</v>
      </c>
      <c r="G210" s="133" t="s">
        <v>355</v>
      </c>
      <c r="H210" s="133" t="s">
        <v>835</v>
      </c>
      <c r="I210" s="133" t="s">
        <v>836</v>
      </c>
      <c r="J210" s="133">
        <v>94480</v>
      </c>
      <c r="K210" s="133" t="s">
        <v>357</v>
      </c>
      <c r="L210" s="133" t="s">
        <v>628</v>
      </c>
      <c r="M210" s="133" t="s">
        <v>837</v>
      </c>
      <c r="N210" s="134">
        <v>5.5E-2</v>
      </c>
      <c r="O210" s="135">
        <v>10000</v>
      </c>
      <c r="P210" s="136">
        <v>10000</v>
      </c>
      <c r="Q210" s="137">
        <f t="shared" si="13"/>
        <v>9478.6729857819919</v>
      </c>
      <c r="R210" s="138"/>
      <c r="S210" s="139"/>
    </row>
    <row r="211" spans="1:19" ht="22.5" customHeight="1" x14ac:dyDescent="0.25">
      <c r="A211" s="132">
        <v>42791</v>
      </c>
      <c r="B211" s="133" t="s">
        <v>17</v>
      </c>
      <c r="C211" s="133" t="s">
        <v>152</v>
      </c>
      <c r="D211" s="133" t="s">
        <v>131</v>
      </c>
      <c r="E211" s="133"/>
      <c r="F211" s="133">
        <v>1685</v>
      </c>
      <c r="G211" s="133" t="s">
        <v>838</v>
      </c>
      <c r="H211" s="133" t="s">
        <v>154</v>
      </c>
      <c r="I211" s="133" t="s">
        <v>155</v>
      </c>
      <c r="J211" s="133">
        <v>91940</v>
      </c>
      <c r="K211" s="133" t="s">
        <v>839</v>
      </c>
      <c r="L211" s="133" t="s">
        <v>628</v>
      </c>
      <c r="M211" s="133" t="s">
        <v>840</v>
      </c>
      <c r="N211" s="134">
        <v>5.5E-2</v>
      </c>
      <c r="O211" s="135">
        <v>6000</v>
      </c>
      <c r="P211" s="136">
        <v>6000</v>
      </c>
      <c r="Q211" s="137">
        <f t="shared" si="13"/>
        <v>5687.2037914691946</v>
      </c>
      <c r="R211" s="138"/>
      <c r="S211" s="139"/>
    </row>
    <row r="212" spans="1:19" ht="22.5" customHeight="1" x14ac:dyDescent="0.25">
      <c r="A212" s="132">
        <v>42794</v>
      </c>
      <c r="B212" s="133" t="s">
        <v>17</v>
      </c>
      <c r="C212" s="133" t="s">
        <v>841</v>
      </c>
      <c r="D212" s="133" t="s">
        <v>40</v>
      </c>
      <c r="E212" s="133"/>
      <c r="F212" s="133">
        <v>1553</v>
      </c>
      <c r="G212" s="133" t="s">
        <v>842</v>
      </c>
      <c r="H212" s="133" t="s">
        <v>843</v>
      </c>
      <c r="I212" s="133" t="s">
        <v>22</v>
      </c>
      <c r="J212" s="133">
        <v>75011</v>
      </c>
      <c r="K212" s="133" t="s">
        <v>844</v>
      </c>
      <c r="L212" s="133" t="s">
        <v>618</v>
      </c>
      <c r="M212" s="133" t="s">
        <v>845</v>
      </c>
      <c r="N212" s="134">
        <v>5.5E-2</v>
      </c>
      <c r="O212" s="135">
        <v>7682</v>
      </c>
      <c r="P212" s="136">
        <v>7682</v>
      </c>
      <c r="Q212" s="137">
        <f t="shared" si="13"/>
        <v>7281.5165876777255</v>
      </c>
      <c r="R212" s="138"/>
      <c r="S212" s="139"/>
    </row>
    <row r="213" spans="1:19" ht="42" hidden="1" customHeight="1" x14ac:dyDescent="0.25">
      <c r="A213" s="90" t="s">
        <v>846</v>
      </c>
      <c r="B213" s="91"/>
      <c r="C213" s="91"/>
      <c r="D213" s="91"/>
      <c r="E213" s="91"/>
      <c r="F213" s="91"/>
      <c r="G213" s="91"/>
      <c r="H213" s="91"/>
      <c r="I213" s="91"/>
      <c r="J213" s="91"/>
      <c r="K213" s="91"/>
      <c r="L213" s="91"/>
      <c r="M213" s="91"/>
      <c r="N213" s="92"/>
      <c r="O213" s="93"/>
      <c r="P213" s="94">
        <f>SUM(P201:P212)</f>
        <v>143138</v>
      </c>
      <c r="Q213" s="95"/>
      <c r="R213" s="96"/>
      <c r="S213" s="97">
        <f>P213</f>
        <v>143138</v>
      </c>
    </row>
    <row r="214" spans="1:19" ht="22.5" customHeight="1" x14ac:dyDescent="0.25">
      <c r="A214" s="132">
        <v>42800</v>
      </c>
      <c r="B214" s="133" t="s">
        <v>17</v>
      </c>
      <c r="C214" s="133" t="s">
        <v>847</v>
      </c>
      <c r="D214" s="133" t="s">
        <v>848</v>
      </c>
      <c r="E214" s="133"/>
      <c r="F214" s="133">
        <v>1594</v>
      </c>
      <c r="G214" s="133" t="s">
        <v>849</v>
      </c>
      <c r="H214" s="133" t="s">
        <v>850</v>
      </c>
      <c r="I214" s="133" t="s">
        <v>851</v>
      </c>
      <c r="J214" s="133">
        <v>94230</v>
      </c>
      <c r="K214" s="133" t="s">
        <v>852</v>
      </c>
      <c r="L214" s="133" t="s">
        <v>628</v>
      </c>
      <c r="M214" s="133" t="s">
        <v>812</v>
      </c>
      <c r="N214" s="134">
        <v>5.5E-2</v>
      </c>
      <c r="O214" s="135">
        <v>4982</v>
      </c>
      <c r="P214" s="136">
        <v>4982</v>
      </c>
      <c r="Q214" s="137">
        <f t="shared" ref="Q214:Q224" si="14">IF(ISBLANK(N214),"",P214/(1+N214))</f>
        <v>4722.2748815165878</v>
      </c>
      <c r="R214" s="138"/>
      <c r="S214" s="139"/>
    </row>
    <row r="215" spans="1:19" ht="22.5" customHeight="1" x14ac:dyDescent="0.25">
      <c r="A215" s="132">
        <v>42801</v>
      </c>
      <c r="B215" s="133" t="s">
        <v>17</v>
      </c>
      <c r="C215" s="133" t="s">
        <v>853</v>
      </c>
      <c r="D215" s="133" t="s">
        <v>854</v>
      </c>
      <c r="E215" s="133"/>
      <c r="F215" s="133">
        <v>1604</v>
      </c>
      <c r="G215" s="133" t="s">
        <v>855</v>
      </c>
      <c r="H215" s="133" t="s">
        <v>856</v>
      </c>
      <c r="I215" s="133" t="s">
        <v>22</v>
      </c>
      <c r="J215" s="133">
        <v>75011</v>
      </c>
      <c r="K215" s="133" t="s">
        <v>857</v>
      </c>
      <c r="L215" s="133" t="s">
        <v>858</v>
      </c>
      <c r="M215" s="133" t="s">
        <v>99</v>
      </c>
      <c r="N215" s="134">
        <v>0.1</v>
      </c>
      <c r="O215" s="135">
        <f>P215/2</f>
        <v>591</v>
      </c>
      <c r="P215" s="136">
        <v>1182</v>
      </c>
      <c r="Q215" s="137">
        <f t="shared" si="14"/>
        <v>1074.5454545454545</v>
      </c>
      <c r="R215" s="138"/>
      <c r="S215" s="139"/>
    </row>
    <row r="216" spans="1:19" ht="22.5" customHeight="1" x14ac:dyDescent="0.25">
      <c r="A216" s="132">
        <v>42801</v>
      </c>
      <c r="B216" s="133" t="s">
        <v>17</v>
      </c>
      <c r="C216" s="133" t="s">
        <v>859</v>
      </c>
      <c r="D216" s="133" t="s">
        <v>131</v>
      </c>
      <c r="E216" s="133"/>
      <c r="F216" s="133">
        <v>1679</v>
      </c>
      <c r="G216" s="133" t="s">
        <v>860</v>
      </c>
      <c r="H216" s="133" t="s">
        <v>861</v>
      </c>
      <c r="I216" s="133" t="s">
        <v>22</v>
      </c>
      <c r="J216" s="133">
        <v>75011</v>
      </c>
      <c r="K216" s="133" t="s">
        <v>862</v>
      </c>
      <c r="L216" s="133" t="s">
        <v>24</v>
      </c>
      <c r="M216" s="133" t="s">
        <v>863</v>
      </c>
      <c r="N216" s="134">
        <v>0.1</v>
      </c>
      <c r="O216" s="135">
        <v>8982</v>
      </c>
      <c r="P216" s="136">
        <v>8982</v>
      </c>
      <c r="Q216" s="137">
        <f t="shared" si="14"/>
        <v>8165.454545454545</v>
      </c>
      <c r="R216" s="138"/>
      <c r="S216" s="139"/>
    </row>
    <row r="217" spans="1:19" ht="22.5" customHeight="1" x14ac:dyDescent="0.25">
      <c r="A217" s="132">
        <v>42801</v>
      </c>
      <c r="B217" s="133" t="s">
        <v>17</v>
      </c>
      <c r="C217" s="133" t="s">
        <v>864</v>
      </c>
      <c r="D217" s="133" t="s">
        <v>73</v>
      </c>
      <c r="E217" s="133"/>
      <c r="F217" s="133">
        <v>1668</v>
      </c>
      <c r="G217" s="133" t="s">
        <v>865</v>
      </c>
      <c r="H217" s="133" t="s">
        <v>866</v>
      </c>
      <c r="I217" s="133" t="s">
        <v>867</v>
      </c>
      <c r="J217" s="133">
        <v>94700</v>
      </c>
      <c r="K217" s="133" t="s">
        <v>868</v>
      </c>
      <c r="L217" s="133" t="s">
        <v>628</v>
      </c>
      <c r="M217" s="133" t="s">
        <v>443</v>
      </c>
      <c r="N217" s="134">
        <v>0.1</v>
      </c>
      <c r="O217" s="135">
        <v>7282</v>
      </c>
      <c r="P217" s="136">
        <v>7282</v>
      </c>
      <c r="Q217" s="137">
        <f t="shared" si="14"/>
        <v>6619.9999999999991</v>
      </c>
      <c r="R217" s="138"/>
      <c r="S217" s="139"/>
    </row>
    <row r="218" spans="1:19" ht="22.5" customHeight="1" x14ac:dyDescent="0.25">
      <c r="A218" s="132">
        <v>42803</v>
      </c>
      <c r="B218" s="133" t="s">
        <v>17</v>
      </c>
      <c r="C218" s="133" t="s">
        <v>869</v>
      </c>
      <c r="D218" s="133" t="s">
        <v>131</v>
      </c>
      <c r="E218" s="133"/>
      <c r="F218" s="133">
        <v>1633</v>
      </c>
      <c r="G218" s="133" t="s">
        <v>870</v>
      </c>
      <c r="H218" s="133" t="s">
        <v>871</v>
      </c>
      <c r="I218" s="133" t="s">
        <v>174</v>
      </c>
      <c r="J218" s="133">
        <v>93500</v>
      </c>
      <c r="K218" s="133" t="s">
        <v>872</v>
      </c>
      <c r="L218" s="133" t="s">
        <v>43</v>
      </c>
      <c r="M218" s="133" t="s">
        <v>123</v>
      </c>
      <c r="N218" s="134">
        <v>5.5E-2</v>
      </c>
      <c r="O218" s="135">
        <v>7982</v>
      </c>
      <c r="P218" s="136">
        <v>7982</v>
      </c>
      <c r="Q218" s="137">
        <f t="shared" si="14"/>
        <v>7565.8767772511856</v>
      </c>
      <c r="R218" s="138"/>
      <c r="S218" s="139"/>
    </row>
    <row r="219" spans="1:19" ht="22.5" customHeight="1" x14ac:dyDescent="0.25">
      <c r="A219" s="132">
        <v>42808</v>
      </c>
      <c r="B219" s="133" t="s">
        <v>17</v>
      </c>
      <c r="C219" s="133" t="s">
        <v>873</v>
      </c>
      <c r="D219" s="133" t="s">
        <v>874</v>
      </c>
      <c r="E219" s="133"/>
      <c r="F219" s="133">
        <v>1577</v>
      </c>
      <c r="G219" s="133" t="s">
        <v>875</v>
      </c>
      <c r="H219" s="133" t="s">
        <v>876</v>
      </c>
      <c r="I219" s="133" t="s">
        <v>877</v>
      </c>
      <c r="J219" s="133">
        <v>78400</v>
      </c>
      <c r="K219" s="133" t="s">
        <v>878</v>
      </c>
      <c r="L219" s="133" t="s">
        <v>628</v>
      </c>
      <c r="M219" s="133" t="s">
        <v>879</v>
      </c>
      <c r="N219" s="134">
        <v>5.5E-2</v>
      </c>
      <c r="O219" s="135">
        <v>7882</v>
      </c>
      <c r="P219" s="136">
        <v>7882</v>
      </c>
      <c r="Q219" s="137">
        <f t="shared" si="14"/>
        <v>7471.0900473933652</v>
      </c>
      <c r="R219" s="138"/>
      <c r="S219" s="139"/>
    </row>
    <row r="220" spans="1:19" ht="22.5" customHeight="1" x14ac:dyDescent="0.25">
      <c r="A220" s="132">
        <v>42808</v>
      </c>
      <c r="B220" s="133" t="s">
        <v>17</v>
      </c>
      <c r="C220" s="133" t="s">
        <v>864</v>
      </c>
      <c r="D220" s="133" t="s">
        <v>147</v>
      </c>
      <c r="E220" s="133"/>
      <c r="F220" s="133">
        <v>1667</v>
      </c>
      <c r="G220" s="133" t="s">
        <v>880</v>
      </c>
      <c r="H220" s="133" t="s">
        <v>881</v>
      </c>
      <c r="I220" s="133" t="s">
        <v>743</v>
      </c>
      <c r="J220" s="133">
        <v>93340</v>
      </c>
      <c r="K220" s="133" t="s">
        <v>882</v>
      </c>
      <c r="L220" s="133" t="s">
        <v>628</v>
      </c>
      <c r="M220" s="133" t="s">
        <v>755</v>
      </c>
      <c r="N220" s="134">
        <v>5.5E-2</v>
      </c>
      <c r="O220" s="135">
        <v>2500</v>
      </c>
      <c r="P220" s="136">
        <v>2500</v>
      </c>
      <c r="Q220" s="137">
        <f t="shared" si="14"/>
        <v>2369.668246445498</v>
      </c>
      <c r="R220" s="138"/>
      <c r="S220" s="139"/>
    </row>
    <row r="221" spans="1:19" ht="22.5" customHeight="1" x14ac:dyDescent="0.25">
      <c r="A221" s="132">
        <v>42808</v>
      </c>
      <c r="B221" s="133" t="s">
        <v>17</v>
      </c>
      <c r="C221" s="133" t="s">
        <v>883</v>
      </c>
      <c r="D221" s="133" t="s">
        <v>563</v>
      </c>
      <c r="E221" s="133"/>
      <c r="F221" s="133">
        <v>1525</v>
      </c>
      <c r="G221" s="133" t="s">
        <v>564</v>
      </c>
      <c r="H221" s="133" t="s">
        <v>884</v>
      </c>
      <c r="I221" s="133" t="s">
        <v>386</v>
      </c>
      <c r="J221" s="133">
        <v>94000</v>
      </c>
      <c r="K221" s="133" t="s">
        <v>566</v>
      </c>
      <c r="L221" s="133" t="s">
        <v>37</v>
      </c>
      <c r="M221" s="133" t="s">
        <v>781</v>
      </c>
      <c r="N221" s="134">
        <v>5.5E-2</v>
      </c>
      <c r="O221" s="135">
        <v>6982</v>
      </c>
      <c r="P221" s="136">
        <v>6982</v>
      </c>
      <c r="Q221" s="137">
        <f t="shared" si="14"/>
        <v>6618.009478672986</v>
      </c>
      <c r="R221" s="138"/>
      <c r="S221" s="139"/>
    </row>
    <row r="222" spans="1:19" ht="22.5" customHeight="1" x14ac:dyDescent="0.25">
      <c r="A222" s="132">
        <v>42809</v>
      </c>
      <c r="B222" s="133" t="s">
        <v>17</v>
      </c>
      <c r="C222" s="133" t="s">
        <v>885</v>
      </c>
      <c r="D222" s="133" t="s">
        <v>886</v>
      </c>
      <c r="E222" s="133"/>
      <c r="F222" s="133">
        <v>1683</v>
      </c>
      <c r="G222" s="133" t="s">
        <v>887</v>
      </c>
      <c r="H222" s="133" t="s">
        <v>888</v>
      </c>
      <c r="I222" s="133" t="s">
        <v>889</v>
      </c>
      <c r="J222" s="133">
        <v>78110</v>
      </c>
      <c r="K222" s="133" t="s">
        <v>890</v>
      </c>
      <c r="L222" s="133" t="s">
        <v>628</v>
      </c>
      <c r="M222" s="133" t="s">
        <v>751</v>
      </c>
      <c r="N222" s="134">
        <v>5.5E-2</v>
      </c>
      <c r="O222" s="135">
        <v>18982</v>
      </c>
      <c r="P222" s="136">
        <v>18982</v>
      </c>
      <c r="Q222" s="137">
        <f t="shared" si="14"/>
        <v>17992.417061611377</v>
      </c>
      <c r="R222" s="138"/>
      <c r="S222" s="139"/>
    </row>
    <row r="223" spans="1:19" ht="22.5" customHeight="1" x14ac:dyDescent="0.25">
      <c r="A223" s="132">
        <v>42814</v>
      </c>
      <c r="B223" s="143" t="s">
        <v>17</v>
      </c>
      <c r="C223" s="143" t="s">
        <v>891</v>
      </c>
      <c r="D223" s="143" t="s">
        <v>892</v>
      </c>
      <c r="E223" s="143"/>
      <c r="F223" s="133">
        <v>26</v>
      </c>
      <c r="G223" s="143" t="s">
        <v>893</v>
      </c>
      <c r="H223" s="143" t="s">
        <v>894</v>
      </c>
      <c r="I223" s="133" t="s">
        <v>22</v>
      </c>
      <c r="J223" s="133">
        <v>75010</v>
      </c>
      <c r="K223" s="143" t="s">
        <v>895</v>
      </c>
      <c r="L223" s="143" t="s">
        <v>896</v>
      </c>
      <c r="M223" s="143" t="s">
        <v>897</v>
      </c>
      <c r="N223" s="134">
        <v>5.5E-2</v>
      </c>
      <c r="O223" s="135">
        <f>P223/2</f>
        <v>5850</v>
      </c>
      <c r="P223" s="136">
        <v>11700</v>
      </c>
      <c r="Q223" s="137">
        <f t="shared" si="14"/>
        <v>11090.04739336493</v>
      </c>
      <c r="R223" s="138"/>
      <c r="S223" s="139"/>
    </row>
    <row r="224" spans="1:19" ht="22.5" customHeight="1" x14ac:dyDescent="0.25">
      <c r="A224" s="132">
        <v>42815</v>
      </c>
      <c r="B224" s="133" t="s">
        <v>65</v>
      </c>
      <c r="C224" s="133" t="s">
        <v>898</v>
      </c>
      <c r="D224" s="133" t="s">
        <v>563</v>
      </c>
      <c r="E224" s="133"/>
      <c r="F224" s="133">
        <v>1614</v>
      </c>
      <c r="G224" s="133" t="s">
        <v>899</v>
      </c>
      <c r="H224" s="133" t="s">
        <v>900</v>
      </c>
      <c r="I224" s="133" t="s">
        <v>22</v>
      </c>
      <c r="J224" s="133">
        <v>75007</v>
      </c>
      <c r="K224" s="133" t="s">
        <v>901</v>
      </c>
      <c r="L224" s="133" t="s">
        <v>43</v>
      </c>
      <c r="M224" s="133" t="s">
        <v>902</v>
      </c>
      <c r="N224" s="134">
        <v>0.1</v>
      </c>
      <c r="O224" s="135">
        <v>2482</v>
      </c>
      <c r="P224" s="136">
        <v>2482</v>
      </c>
      <c r="Q224" s="137">
        <f t="shared" si="14"/>
        <v>2256.363636363636</v>
      </c>
      <c r="R224" s="138"/>
      <c r="S224" s="139"/>
    </row>
    <row r="225" spans="1:19" ht="34" hidden="1" customHeight="1" x14ac:dyDescent="0.25">
      <c r="A225" s="90" t="s">
        <v>903</v>
      </c>
      <c r="B225" s="91"/>
      <c r="C225" s="91"/>
      <c r="D225" s="91"/>
      <c r="E225" s="91"/>
      <c r="F225" s="91"/>
      <c r="G225" s="91"/>
      <c r="H225" s="91"/>
      <c r="I225" s="91"/>
      <c r="J225" s="91"/>
      <c r="K225" s="91"/>
      <c r="L225" s="91"/>
      <c r="M225" s="91"/>
      <c r="N225" s="92"/>
      <c r="O225" s="93"/>
      <c r="P225" s="94">
        <f>SUM(P214:P224)</f>
        <v>80938</v>
      </c>
      <c r="Q225" s="95"/>
      <c r="R225" s="96"/>
      <c r="S225" s="97">
        <f>P225</f>
        <v>80938</v>
      </c>
    </row>
    <row r="226" spans="1:19" ht="22.5" customHeight="1" x14ac:dyDescent="0.25">
      <c r="A226" s="132">
        <v>42829</v>
      </c>
      <c r="B226" s="133" t="s">
        <v>65</v>
      </c>
      <c r="C226" s="133" t="s">
        <v>898</v>
      </c>
      <c r="D226" s="133" t="s">
        <v>563</v>
      </c>
      <c r="E226" s="133"/>
      <c r="F226" s="133">
        <v>1614</v>
      </c>
      <c r="G226" s="133" t="s">
        <v>899</v>
      </c>
      <c r="H226" s="133" t="s">
        <v>900</v>
      </c>
      <c r="I226" s="133" t="s">
        <v>22</v>
      </c>
      <c r="J226" s="133">
        <v>75007</v>
      </c>
      <c r="K226" s="133" t="s">
        <v>901</v>
      </c>
      <c r="L226" s="133" t="s">
        <v>43</v>
      </c>
      <c r="M226" s="133" t="s">
        <v>25</v>
      </c>
      <c r="N226" s="134">
        <v>0.1</v>
      </c>
      <c r="O226" s="135">
        <v>7582</v>
      </c>
      <c r="P226" s="136">
        <v>7582</v>
      </c>
      <c r="Q226" s="137">
        <f t="shared" ref="Q226:Q239" si="15">IF(ISBLANK(N226),"",P226/(1+N226))</f>
        <v>6892.7272727272721</v>
      </c>
      <c r="R226" s="138"/>
      <c r="S226" s="139"/>
    </row>
    <row r="227" spans="1:19" ht="22.5" customHeight="1" x14ac:dyDescent="0.25">
      <c r="A227" s="132">
        <v>42829</v>
      </c>
      <c r="B227" s="133" t="s">
        <v>17</v>
      </c>
      <c r="C227" s="133" t="s">
        <v>904</v>
      </c>
      <c r="D227" s="133" t="s">
        <v>232</v>
      </c>
      <c r="E227" s="133"/>
      <c r="F227" s="133">
        <v>1616</v>
      </c>
      <c r="G227" s="133" t="s">
        <v>905</v>
      </c>
      <c r="H227" s="133" t="s">
        <v>906</v>
      </c>
      <c r="I227" s="133" t="s">
        <v>907</v>
      </c>
      <c r="J227" s="133">
        <v>91170</v>
      </c>
      <c r="K227" s="133" t="s">
        <v>908</v>
      </c>
      <c r="L227" s="133" t="s">
        <v>628</v>
      </c>
      <c r="M227" s="133" t="s">
        <v>909</v>
      </c>
      <c r="N227" s="134">
        <v>5.5E-2</v>
      </c>
      <c r="O227" s="144"/>
      <c r="P227" s="136">
        <v>0</v>
      </c>
      <c r="Q227" s="137">
        <f t="shared" si="15"/>
        <v>0</v>
      </c>
      <c r="R227" s="138"/>
      <c r="S227" s="139"/>
    </row>
    <row r="228" spans="1:19" ht="22.5" customHeight="1" x14ac:dyDescent="0.25">
      <c r="A228" s="132">
        <v>42831</v>
      </c>
      <c r="B228" s="133" t="s">
        <v>17</v>
      </c>
      <c r="C228" s="133" t="s">
        <v>910</v>
      </c>
      <c r="D228" s="133" t="s">
        <v>911</v>
      </c>
      <c r="E228" s="133"/>
      <c r="F228" s="133">
        <v>1644</v>
      </c>
      <c r="G228" s="133" t="s">
        <v>912</v>
      </c>
      <c r="H228" s="133" t="s">
        <v>913</v>
      </c>
      <c r="I228" s="133" t="s">
        <v>313</v>
      </c>
      <c r="J228" s="133">
        <v>94501</v>
      </c>
      <c r="K228" s="133" t="s">
        <v>914</v>
      </c>
      <c r="L228" s="133" t="s">
        <v>618</v>
      </c>
      <c r="M228" s="133" t="s">
        <v>38</v>
      </c>
      <c r="N228" s="134">
        <v>5.5E-2</v>
      </c>
      <c r="O228" s="135">
        <v>10982</v>
      </c>
      <c r="P228" s="136">
        <v>10982</v>
      </c>
      <c r="Q228" s="137">
        <f t="shared" si="15"/>
        <v>10409.478672985782</v>
      </c>
      <c r="R228" s="138"/>
      <c r="S228" s="139"/>
    </row>
    <row r="229" spans="1:19" ht="22.5" customHeight="1" x14ac:dyDescent="0.25">
      <c r="A229" s="132">
        <v>42835</v>
      </c>
      <c r="B229" s="133" t="s">
        <v>65</v>
      </c>
      <c r="C229" s="133" t="s">
        <v>915</v>
      </c>
      <c r="D229" s="133" t="s">
        <v>140</v>
      </c>
      <c r="E229" s="133"/>
      <c r="F229" s="133">
        <v>1608</v>
      </c>
      <c r="G229" s="133" t="s">
        <v>916</v>
      </c>
      <c r="H229" s="133" t="s">
        <v>917</v>
      </c>
      <c r="I229" s="133" t="s">
        <v>918</v>
      </c>
      <c r="J229" s="133">
        <v>78150</v>
      </c>
      <c r="K229" s="133">
        <f>SUM('[1]TABLEAU DES VENTES'!$J$9)</f>
        <v>75014</v>
      </c>
      <c r="L229" s="133" t="s">
        <v>628</v>
      </c>
      <c r="M229" s="133" t="s">
        <v>919</v>
      </c>
      <c r="N229" s="134">
        <v>5.5E-2</v>
      </c>
      <c r="O229" s="144"/>
      <c r="P229" s="136">
        <v>2982</v>
      </c>
      <c r="Q229" s="137">
        <f t="shared" si="15"/>
        <v>2826.5402843601896</v>
      </c>
      <c r="R229" s="138"/>
      <c r="S229" s="139"/>
    </row>
    <row r="230" spans="1:19" ht="22.5" customHeight="1" x14ac:dyDescent="0.25">
      <c r="A230" s="132">
        <v>42836</v>
      </c>
      <c r="B230" s="133" t="s">
        <v>65</v>
      </c>
      <c r="C230" s="133" t="s">
        <v>920</v>
      </c>
      <c r="D230" s="133"/>
      <c r="E230" s="133"/>
      <c r="F230" s="133">
        <v>1642</v>
      </c>
      <c r="G230" s="133" t="s">
        <v>921</v>
      </c>
      <c r="H230" s="133" t="s">
        <v>922</v>
      </c>
      <c r="I230" s="133" t="s">
        <v>923</v>
      </c>
      <c r="J230" s="133">
        <v>92100</v>
      </c>
      <c r="K230" s="133" t="s">
        <v>924</v>
      </c>
      <c r="L230" s="133" t="s">
        <v>618</v>
      </c>
      <c r="M230" s="133" t="s">
        <v>86</v>
      </c>
      <c r="N230" s="140">
        <v>0.1</v>
      </c>
      <c r="O230" s="135">
        <v>6982</v>
      </c>
      <c r="P230" s="136">
        <v>6982</v>
      </c>
      <c r="Q230" s="137">
        <f t="shared" si="15"/>
        <v>6347.272727272727</v>
      </c>
      <c r="R230" s="138"/>
      <c r="S230" s="139"/>
    </row>
    <row r="231" spans="1:19" ht="22.5" customHeight="1" x14ac:dyDescent="0.25">
      <c r="A231" s="132">
        <v>42839</v>
      </c>
      <c r="B231" s="133" t="s">
        <v>65</v>
      </c>
      <c r="C231" s="133" t="s">
        <v>569</v>
      </c>
      <c r="D231" s="133" t="s">
        <v>570</v>
      </c>
      <c r="E231" s="133"/>
      <c r="F231" s="133">
        <v>1508</v>
      </c>
      <c r="G231" s="133" t="s">
        <v>925</v>
      </c>
      <c r="H231" s="133" t="s">
        <v>926</v>
      </c>
      <c r="I231" s="133" t="s">
        <v>308</v>
      </c>
      <c r="J231" s="133">
        <v>94130</v>
      </c>
      <c r="K231" s="133" t="s">
        <v>572</v>
      </c>
      <c r="L231" s="133" t="s">
        <v>628</v>
      </c>
      <c r="M231" s="133" t="s">
        <v>927</v>
      </c>
      <c r="N231" s="134">
        <v>5.5E-2</v>
      </c>
      <c r="O231" s="135">
        <v>5982</v>
      </c>
      <c r="P231" s="136">
        <v>5982</v>
      </c>
      <c r="Q231" s="137">
        <f t="shared" si="15"/>
        <v>5670.1421800947874</v>
      </c>
      <c r="R231" s="138"/>
      <c r="S231" s="139"/>
    </row>
    <row r="232" spans="1:19" ht="22.5" customHeight="1" x14ac:dyDescent="0.25">
      <c r="A232" s="132">
        <v>42845</v>
      </c>
      <c r="B232" s="133" t="s">
        <v>65</v>
      </c>
      <c r="C232" s="133" t="s">
        <v>362</v>
      </c>
      <c r="D232" s="133" t="s">
        <v>363</v>
      </c>
      <c r="E232" s="133"/>
      <c r="F232" s="133">
        <v>1726</v>
      </c>
      <c r="G232" s="133" t="s">
        <v>928</v>
      </c>
      <c r="H232" s="133" t="s">
        <v>929</v>
      </c>
      <c r="I232" s="133" t="s">
        <v>184</v>
      </c>
      <c r="J232" s="133">
        <v>92170</v>
      </c>
      <c r="K232" s="133" t="s">
        <v>930</v>
      </c>
      <c r="L232" s="133" t="s">
        <v>37</v>
      </c>
      <c r="M232" s="133" t="s">
        <v>484</v>
      </c>
      <c r="N232" s="140">
        <v>0.1</v>
      </c>
      <c r="O232" s="135">
        <v>5982</v>
      </c>
      <c r="P232" s="136">
        <v>5982</v>
      </c>
      <c r="Q232" s="137">
        <f t="shared" si="15"/>
        <v>5438.181818181818</v>
      </c>
      <c r="R232" s="138"/>
      <c r="S232" s="139"/>
    </row>
    <row r="233" spans="1:19" ht="22.5" customHeight="1" x14ac:dyDescent="0.25">
      <c r="A233" s="132">
        <v>42845</v>
      </c>
      <c r="B233" s="133" t="s">
        <v>342</v>
      </c>
      <c r="C233" s="133" t="s">
        <v>931</v>
      </c>
      <c r="D233" s="133" t="s">
        <v>932</v>
      </c>
      <c r="E233" s="133"/>
      <c r="F233" s="133">
        <v>1527</v>
      </c>
      <c r="G233" s="133" t="s">
        <v>933</v>
      </c>
      <c r="H233" s="133" t="s">
        <v>934</v>
      </c>
      <c r="I233" s="133" t="s">
        <v>22</v>
      </c>
      <c r="J233" s="133">
        <v>75019</v>
      </c>
      <c r="K233" s="133" t="s">
        <v>935</v>
      </c>
      <c r="L233" s="133" t="s">
        <v>573</v>
      </c>
      <c r="M233" s="133" t="s">
        <v>38</v>
      </c>
      <c r="N233" s="134">
        <v>5.5E-2</v>
      </c>
      <c r="O233" s="135">
        <f>P233/2</f>
        <v>6991</v>
      </c>
      <c r="P233" s="136">
        <v>13982</v>
      </c>
      <c r="Q233" s="137">
        <f t="shared" si="15"/>
        <v>13253.080568720379</v>
      </c>
      <c r="R233" s="138"/>
      <c r="S233" s="139"/>
    </row>
    <row r="234" spans="1:19" ht="22.5" customHeight="1" x14ac:dyDescent="0.25">
      <c r="A234" s="132">
        <v>42845</v>
      </c>
      <c r="B234" s="133" t="s">
        <v>17</v>
      </c>
      <c r="C234" s="133" t="s">
        <v>869</v>
      </c>
      <c r="D234" s="133" t="s">
        <v>131</v>
      </c>
      <c r="E234" s="133"/>
      <c r="F234" s="133">
        <v>1701</v>
      </c>
      <c r="G234" s="133" t="s">
        <v>870</v>
      </c>
      <c r="H234" s="133" t="s">
        <v>871</v>
      </c>
      <c r="I234" s="133" t="s">
        <v>174</v>
      </c>
      <c r="J234" s="133">
        <v>93500</v>
      </c>
      <c r="K234" s="133" t="s">
        <v>872</v>
      </c>
      <c r="L234" s="133" t="s">
        <v>43</v>
      </c>
      <c r="M234" s="133" t="s">
        <v>936</v>
      </c>
      <c r="N234" s="134">
        <v>0.1</v>
      </c>
      <c r="O234" s="135">
        <v>4982</v>
      </c>
      <c r="P234" s="136">
        <v>4982</v>
      </c>
      <c r="Q234" s="137">
        <f t="shared" si="15"/>
        <v>4529.090909090909</v>
      </c>
      <c r="R234" s="138"/>
      <c r="S234" s="139"/>
    </row>
    <row r="235" spans="1:19" ht="22.5" customHeight="1" x14ac:dyDescent="0.25">
      <c r="A235" s="132">
        <v>42850</v>
      </c>
      <c r="B235" s="133" t="s">
        <v>236</v>
      </c>
      <c r="C235" s="133" t="s">
        <v>937</v>
      </c>
      <c r="D235" s="133" t="s">
        <v>395</v>
      </c>
      <c r="E235" s="133"/>
      <c r="F235" s="133">
        <v>1727</v>
      </c>
      <c r="G235" s="133" t="s">
        <v>938</v>
      </c>
      <c r="H235" s="133"/>
      <c r="I235" s="133" t="s">
        <v>939</v>
      </c>
      <c r="J235" s="133">
        <v>78700</v>
      </c>
      <c r="K235" s="133" t="s">
        <v>940</v>
      </c>
      <c r="L235" s="133" t="s">
        <v>37</v>
      </c>
      <c r="M235" s="133" t="s">
        <v>443</v>
      </c>
      <c r="N235" s="134">
        <v>0.1</v>
      </c>
      <c r="O235" s="135">
        <v>5982</v>
      </c>
      <c r="P235" s="136">
        <v>5982</v>
      </c>
      <c r="Q235" s="137">
        <f t="shared" si="15"/>
        <v>5438.181818181818</v>
      </c>
      <c r="R235" s="138"/>
      <c r="S235" s="139"/>
    </row>
    <row r="236" spans="1:19" ht="22.5" customHeight="1" x14ac:dyDescent="0.25">
      <c r="A236" s="132">
        <v>42851</v>
      </c>
      <c r="B236" s="133" t="s">
        <v>17</v>
      </c>
      <c r="C236" s="133" t="s">
        <v>941</v>
      </c>
      <c r="D236" s="133" t="s">
        <v>198</v>
      </c>
      <c r="E236" s="133"/>
      <c r="F236" s="133">
        <v>1529</v>
      </c>
      <c r="G236" s="133" t="s">
        <v>942</v>
      </c>
      <c r="H236" s="133" t="s">
        <v>943</v>
      </c>
      <c r="I236" s="133" t="s">
        <v>22</v>
      </c>
      <c r="J236" s="133">
        <v>75019</v>
      </c>
      <c r="K236" s="133" t="s">
        <v>944</v>
      </c>
      <c r="L236" s="133" t="s">
        <v>945</v>
      </c>
      <c r="M236" s="133" t="s">
        <v>443</v>
      </c>
      <c r="N236" s="134">
        <v>0.1</v>
      </c>
      <c r="O236" s="135">
        <v>14281</v>
      </c>
      <c r="P236" s="136">
        <v>14281</v>
      </c>
      <c r="Q236" s="137">
        <f t="shared" si="15"/>
        <v>12982.727272727272</v>
      </c>
      <c r="R236" s="138"/>
      <c r="S236" s="139"/>
    </row>
    <row r="237" spans="1:19" ht="22.5" customHeight="1" x14ac:dyDescent="0.25">
      <c r="A237" s="132">
        <v>42851</v>
      </c>
      <c r="B237" s="133" t="s">
        <v>17</v>
      </c>
      <c r="C237" s="133" t="s">
        <v>726</v>
      </c>
      <c r="D237" s="133" t="s">
        <v>727</v>
      </c>
      <c r="E237" s="133"/>
      <c r="F237" s="133">
        <v>1647</v>
      </c>
      <c r="G237" s="133" t="s">
        <v>728</v>
      </c>
      <c r="H237" s="133" t="s">
        <v>729</v>
      </c>
      <c r="I237" s="133" t="s">
        <v>121</v>
      </c>
      <c r="J237" s="133">
        <v>94100</v>
      </c>
      <c r="K237" s="133" t="s">
        <v>730</v>
      </c>
      <c r="L237" s="133" t="s">
        <v>618</v>
      </c>
      <c r="M237" s="133" t="s">
        <v>946</v>
      </c>
      <c r="N237" s="134">
        <v>5.5E-2</v>
      </c>
      <c r="O237" s="135">
        <v>3282</v>
      </c>
      <c r="P237" s="136">
        <v>3282</v>
      </c>
      <c r="Q237" s="137">
        <f t="shared" si="15"/>
        <v>3110.9004739336497</v>
      </c>
      <c r="R237" s="138"/>
      <c r="S237" s="139"/>
    </row>
    <row r="238" spans="1:19" ht="22.5" customHeight="1" x14ac:dyDescent="0.25">
      <c r="A238" s="132">
        <v>42852</v>
      </c>
      <c r="B238" s="133" t="s">
        <v>17</v>
      </c>
      <c r="C238" s="133" t="s">
        <v>101</v>
      </c>
      <c r="D238" s="133" t="s">
        <v>947</v>
      </c>
      <c r="E238" s="133"/>
      <c r="F238" s="133">
        <v>1233</v>
      </c>
      <c r="G238" s="133" t="s">
        <v>948</v>
      </c>
      <c r="H238" s="133"/>
      <c r="I238" s="133" t="s">
        <v>22</v>
      </c>
      <c r="J238" s="133">
        <v>75018</v>
      </c>
      <c r="K238" s="133" t="s">
        <v>949</v>
      </c>
      <c r="L238" s="133" t="s">
        <v>37</v>
      </c>
      <c r="M238" s="133" t="s">
        <v>751</v>
      </c>
      <c r="N238" s="134">
        <v>5.5E-2</v>
      </c>
      <c r="O238" s="135">
        <v>6482</v>
      </c>
      <c r="P238" s="136">
        <v>6482</v>
      </c>
      <c r="Q238" s="137">
        <f t="shared" si="15"/>
        <v>6144.0758293838862</v>
      </c>
      <c r="R238" s="138"/>
      <c r="S238" s="139"/>
    </row>
    <row r="239" spans="1:19" ht="22.5" customHeight="1" x14ac:dyDescent="0.25">
      <c r="A239" s="132">
        <v>42852</v>
      </c>
      <c r="B239" s="133" t="s">
        <v>17</v>
      </c>
      <c r="C239" s="133" t="s">
        <v>950</v>
      </c>
      <c r="D239" s="133" t="s">
        <v>395</v>
      </c>
      <c r="E239" s="133"/>
      <c r="F239" s="133">
        <v>1737</v>
      </c>
      <c r="G239" s="133" t="s">
        <v>951</v>
      </c>
      <c r="H239" s="133" t="s">
        <v>952</v>
      </c>
      <c r="I239" s="133" t="s">
        <v>22</v>
      </c>
      <c r="J239" s="133">
        <v>75015</v>
      </c>
      <c r="K239" s="133" t="s">
        <v>953</v>
      </c>
      <c r="L239" s="133" t="s">
        <v>24</v>
      </c>
      <c r="M239" s="133" t="s">
        <v>38</v>
      </c>
      <c r="N239" s="134">
        <v>5.5E-2</v>
      </c>
      <c r="O239" s="135">
        <v>6000</v>
      </c>
      <c r="P239" s="136">
        <v>6000</v>
      </c>
      <c r="Q239" s="137">
        <f t="shared" si="15"/>
        <v>5687.2037914691946</v>
      </c>
      <c r="R239" s="138"/>
      <c r="S239" s="139"/>
    </row>
    <row r="240" spans="1:19" ht="39" hidden="1" customHeight="1" x14ac:dyDescent="0.25">
      <c r="A240" s="90" t="s">
        <v>954</v>
      </c>
      <c r="B240" s="91"/>
      <c r="C240" s="91"/>
      <c r="D240" s="91"/>
      <c r="E240" s="91"/>
      <c r="F240" s="91"/>
      <c r="G240" s="91"/>
      <c r="H240" s="91"/>
      <c r="I240" s="91"/>
      <c r="J240" s="91"/>
      <c r="K240" s="91"/>
      <c r="L240" s="91"/>
      <c r="M240" s="91"/>
      <c r="N240" s="92"/>
      <c r="O240" s="93"/>
      <c r="P240" s="94">
        <f>SUM(P226:P239)</f>
        <v>95483</v>
      </c>
      <c r="Q240" s="95"/>
      <c r="R240" s="96"/>
      <c r="S240" s="97">
        <f>P240</f>
        <v>95483</v>
      </c>
    </row>
    <row r="241" spans="1:19" ht="22.5" customHeight="1" x14ac:dyDescent="0.25">
      <c r="A241" s="132">
        <v>42865</v>
      </c>
      <c r="B241" s="133" t="s">
        <v>17</v>
      </c>
      <c r="C241" s="133" t="s">
        <v>955</v>
      </c>
      <c r="D241" s="133" t="s">
        <v>306</v>
      </c>
      <c r="E241" s="133"/>
      <c r="F241" s="133">
        <v>1596</v>
      </c>
      <c r="G241" s="133" t="s">
        <v>956</v>
      </c>
      <c r="H241" s="133" t="s">
        <v>957</v>
      </c>
      <c r="I241" s="133" t="s">
        <v>22</v>
      </c>
      <c r="J241" s="133">
        <v>75014</v>
      </c>
      <c r="K241" s="133" t="s">
        <v>958</v>
      </c>
      <c r="L241" s="133" t="s">
        <v>37</v>
      </c>
      <c r="M241" s="133" t="s">
        <v>602</v>
      </c>
      <c r="N241" s="134">
        <v>5.5E-2</v>
      </c>
      <c r="O241" s="135">
        <v>8482</v>
      </c>
      <c r="P241" s="136">
        <v>8482</v>
      </c>
      <c r="Q241" s="137">
        <f t="shared" ref="Q241:Q247" si="16">IF(ISBLANK(N241),"",P241/(1+N241))</f>
        <v>8039.8104265402844</v>
      </c>
      <c r="R241" s="138"/>
      <c r="S241" s="139"/>
    </row>
    <row r="242" spans="1:19" ht="22.5" customHeight="1" x14ac:dyDescent="0.25">
      <c r="A242" s="132">
        <v>42870</v>
      </c>
      <c r="B242" s="133" t="s">
        <v>17</v>
      </c>
      <c r="C242" s="133" t="s">
        <v>959</v>
      </c>
      <c r="D242" s="133" t="s">
        <v>960</v>
      </c>
      <c r="E242" s="133"/>
      <c r="F242" s="133">
        <v>1505</v>
      </c>
      <c r="G242" s="133" t="s">
        <v>961</v>
      </c>
      <c r="H242" s="133" t="s">
        <v>962</v>
      </c>
      <c r="I242" s="133" t="s">
        <v>22</v>
      </c>
      <c r="J242" s="133">
        <v>75013</v>
      </c>
      <c r="K242" s="133" t="s">
        <v>963</v>
      </c>
      <c r="L242" s="133" t="s">
        <v>37</v>
      </c>
      <c r="M242" s="133" t="s">
        <v>602</v>
      </c>
      <c r="N242" s="134">
        <v>5.5E-2</v>
      </c>
      <c r="O242" s="135">
        <v>6982</v>
      </c>
      <c r="P242" s="136">
        <v>6982</v>
      </c>
      <c r="Q242" s="137">
        <f t="shared" si="16"/>
        <v>6618.009478672986</v>
      </c>
      <c r="R242" s="138"/>
      <c r="S242" s="139"/>
    </row>
    <row r="243" spans="1:19" ht="22.5" customHeight="1" x14ac:dyDescent="0.25">
      <c r="A243" s="132">
        <v>42870</v>
      </c>
      <c r="B243" s="133" t="s">
        <v>65</v>
      </c>
      <c r="C243" s="133" t="s">
        <v>964</v>
      </c>
      <c r="D243" s="133" t="s">
        <v>965</v>
      </c>
      <c r="E243" s="133"/>
      <c r="F243" s="133">
        <v>1597</v>
      </c>
      <c r="G243" s="133" t="s">
        <v>966</v>
      </c>
      <c r="H243" s="133" t="s">
        <v>967</v>
      </c>
      <c r="I243" s="133" t="s">
        <v>22</v>
      </c>
      <c r="J243" s="133">
        <v>75014</v>
      </c>
      <c r="K243" s="133" t="s">
        <v>968</v>
      </c>
      <c r="L243" s="133" t="s">
        <v>37</v>
      </c>
      <c r="M243" s="133" t="s">
        <v>969</v>
      </c>
      <c r="N243" s="134">
        <v>5.5E-2</v>
      </c>
      <c r="O243" s="135">
        <v>2641</v>
      </c>
      <c r="P243" s="136">
        <v>2641</v>
      </c>
      <c r="Q243" s="137">
        <f t="shared" si="16"/>
        <v>2503.3175355450239</v>
      </c>
      <c r="R243" s="138"/>
      <c r="S243" s="139"/>
    </row>
    <row r="244" spans="1:19" ht="22.5" customHeight="1" x14ac:dyDescent="0.25">
      <c r="A244" s="132">
        <v>42870</v>
      </c>
      <c r="B244" s="133" t="s">
        <v>65</v>
      </c>
      <c r="C244" s="133" t="s">
        <v>964</v>
      </c>
      <c r="D244" s="133" t="s">
        <v>965</v>
      </c>
      <c r="E244" s="133"/>
      <c r="F244" s="133">
        <v>1802</v>
      </c>
      <c r="G244" s="133" t="s">
        <v>966</v>
      </c>
      <c r="H244" s="133" t="s">
        <v>967</v>
      </c>
      <c r="I244" s="133" t="s">
        <v>22</v>
      </c>
      <c r="J244" s="133">
        <v>75014</v>
      </c>
      <c r="K244" s="133" t="s">
        <v>968</v>
      </c>
      <c r="L244" s="133" t="s">
        <v>37</v>
      </c>
      <c r="M244" s="133" t="s">
        <v>970</v>
      </c>
      <c r="N244" s="134">
        <v>5.5E-2</v>
      </c>
      <c r="O244" s="135">
        <v>7482</v>
      </c>
      <c r="P244" s="136">
        <v>7482</v>
      </c>
      <c r="Q244" s="137">
        <f t="shared" si="16"/>
        <v>7091.9431279620858</v>
      </c>
      <c r="R244" s="138"/>
      <c r="S244" s="139"/>
    </row>
    <row r="245" spans="1:19" ht="22.5" customHeight="1" x14ac:dyDescent="0.25">
      <c r="A245" s="132">
        <v>42870</v>
      </c>
      <c r="B245" s="133" t="s">
        <v>17</v>
      </c>
      <c r="C245" s="133" t="s">
        <v>971</v>
      </c>
      <c r="D245" s="133" t="s">
        <v>131</v>
      </c>
      <c r="E245" s="133"/>
      <c r="F245" s="133">
        <v>1511</v>
      </c>
      <c r="G245" s="133" t="s">
        <v>972</v>
      </c>
      <c r="H245" s="133" t="s">
        <v>973</v>
      </c>
      <c r="I245" s="133" t="s">
        <v>22</v>
      </c>
      <c r="J245" s="133">
        <v>75005</v>
      </c>
      <c r="K245" s="133" t="s">
        <v>974</v>
      </c>
      <c r="L245" s="133" t="s">
        <v>945</v>
      </c>
      <c r="M245" s="133" t="s">
        <v>975</v>
      </c>
      <c r="N245" s="134">
        <v>0.1</v>
      </c>
      <c r="O245" s="135">
        <v>9986</v>
      </c>
      <c r="P245" s="136">
        <v>9986</v>
      </c>
      <c r="Q245" s="137">
        <f t="shared" si="16"/>
        <v>9078.181818181818</v>
      </c>
      <c r="R245" s="138"/>
      <c r="S245" s="139"/>
    </row>
    <row r="246" spans="1:19" ht="22.5" customHeight="1" x14ac:dyDescent="0.25">
      <c r="A246" s="132">
        <v>42879</v>
      </c>
      <c r="B246" s="133" t="s">
        <v>342</v>
      </c>
      <c r="C246" s="133" t="s">
        <v>232</v>
      </c>
      <c r="D246" s="133" t="s">
        <v>976</v>
      </c>
      <c r="E246" s="133"/>
      <c r="F246" s="133">
        <v>1061</v>
      </c>
      <c r="G246" s="133" t="s">
        <v>977</v>
      </c>
      <c r="H246" s="133" t="s">
        <v>978</v>
      </c>
      <c r="I246" s="133" t="s">
        <v>979</v>
      </c>
      <c r="J246" s="133">
        <v>78330</v>
      </c>
      <c r="K246" s="133" t="s">
        <v>980</v>
      </c>
      <c r="L246" s="133" t="s">
        <v>43</v>
      </c>
      <c r="M246" s="133" t="s">
        <v>170</v>
      </c>
      <c r="N246" s="134">
        <v>0.1</v>
      </c>
      <c r="O246" s="135">
        <v>6982</v>
      </c>
      <c r="P246" s="136">
        <v>6982</v>
      </c>
      <c r="Q246" s="137">
        <f t="shared" si="16"/>
        <v>6347.272727272727</v>
      </c>
      <c r="R246" s="138"/>
      <c r="S246" s="139"/>
    </row>
    <row r="247" spans="1:19" ht="22.5" customHeight="1" x14ac:dyDescent="0.25">
      <c r="A247" s="132">
        <v>42879</v>
      </c>
      <c r="B247" s="133" t="s">
        <v>65</v>
      </c>
      <c r="C247" s="133" t="s">
        <v>981</v>
      </c>
      <c r="D247" s="133" t="s">
        <v>982</v>
      </c>
      <c r="E247" s="133"/>
      <c r="F247" s="133">
        <v>1236</v>
      </c>
      <c r="G247" s="133" t="s">
        <v>983</v>
      </c>
      <c r="H247" s="133" t="s">
        <v>984</v>
      </c>
      <c r="I247" s="133" t="s">
        <v>22</v>
      </c>
      <c r="J247" s="133">
        <v>75011</v>
      </c>
      <c r="K247" s="133" t="s">
        <v>985</v>
      </c>
      <c r="L247" s="133" t="s">
        <v>628</v>
      </c>
      <c r="M247" s="133" t="s">
        <v>38</v>
      </c>
      <c r="N247" s="134">
        <v>5.5E-2</v>
      </c>
      <c r="O247" s="135">
        <v>11982</v>
      </c>
      <c r="P247" s="136">
        <v>11982</v>
      </c>
      <c r="Q247" s="137">
        <f t="shared" si="16"/>
        <v>11357.345971563982</v>
      </c>
      <c r="R247" s="138"/>
      <c r="S247" s="139"/>
    </row>
    <row r="248" spans="1:19" ht="40" hidden="1" customHeight="1" x14ac:dyDescent="0.25">
      <c r="A248" s="90" t="s">
        <v>986</v>
      </c>
      <c r="B248" s="91"/>
      <c r="C248" s="91"/>
      <c r="D248" s="91"/>
      <c r="E248" s="91"/>
      <c r="F248" s="91"/>
      <c r="G248" s="91"/>
      <c r="H248" s="91"/>
      <c r="I248" s="91"/>
      <c r="J248" s="91"/>
      <c r="K248" s="91"/>
      <c r="L248" s="91"/>
      <c r="M248" s="91"/>
      <c r="N248" s="92"/>
      <c r="O248" s="93"/>
      <c r="P248" s="94">
        <f>SUM(P241:P247)</f>
        <v>54537</v>
      </c>
      <c r="Q248" s="95"/>
      <c r="R248" s="96"/>
      <c r="S248" s="97">
        <f>P248</f>
        <v>54537</v>
      </c>
    </row>
    <row r="249" spans="1:19" ht="22.5" customHeight="1" x14ac:dyDescent="0.25">
      <c r="A249" s="132">
        <v>42888</v>
      </c>
      <c r="B249" s="133" t="s">
        <v>17</v>
      </c>
      <c r="C249" s="133" t="s">
        <v>847</v>
      </c>
      <c r="D249" s="133" t="s">
        <v>848</v>
      </c>
      <c r="E249" s="133"/>
      <c r="F249" s="133">
        <v>1469</v>
      </c>
      <c r="G249" s="133" t="s">
        <v>849</v>
      </c>
      <c r="H249" s="133" t="s">
        <v>850</v>
      </c>
      <c r="I249" s="133" t="s">
        <v>851</v>
      </c>
      <c r="J249" s="133">
        <v>94230</v>
      </c>
      <c r="K249" s="133" t="s">
        <v>852</v>
      </c>
      <c r="L249" s="133" t="s">
        <v>628</v>
      </c>
      <c r="M249" s="133" t="s">
        <v>751</v>
      </c>
      <c r="N249" s="134">
        <v>5.5E-2</v>
      </c>
      <c r="O249" s="135">
        <v>2000</v>
      </c>
      <c r="P249" s="136">
        <v>2000</v>
      </c>
      <c r="Q249" s="137">
        <f t="shared" ref="Q249:Q256" si="17">IF(ISBLANK(N249),"",P249/(1+N249))</f>
        <v>1895.7345971563982</v>
      </c>
      <c r="R249" s="138"/>
      <c r="S249" s="139"/>
    </row>
    <row r="250" spans="1:19" ht="22.5" customHeight="1" x14ac:dyDescent="0.25">
      <c r="A250" s="132">
        <v>42902</v>
      </c>
      <c r="B250" s="133" t="s">
        <v>17</v>
      </c>
      <c r="C250" s="133" t="s">
        <v>987</v>
      </c>
      <c r="D250" s="133" t="s">
        <v>19</v>
      </c>
      <c r="E250" s="133"/>
      <c r="F250" s="133">
        <v>1654</v>
      </c>
      <c r="G250" s="133" t="s">
        <v>988</v>
      </c>
      <c r="H250" s="133" t="s">
        <v>989</v>
      </c>
      <c r="I250" s="133" t="s">
        <v>22</v>
      </c>
      <c r="J250" s="133">
        <v>75011</v>
      </c>
      <c r="K250" s="133" t="s">
        <v>990</v>
      </c>
      <c r="L250" s="133" t="s">
        <v>618</v>
      </c>
      <c r="M250" s="133" t="s">
        <v>38</v>
      </c>
      <c r="N250" s="134">
        <v>5.5E-2</v>
      </c>
      <c r="O250" s="135">
        <v>2582</v>
      </c>
      <c r="P250" s="136">
        <v>2582</v>
      </c>
      <c r="Q250" s="137">
        <f t="shared" si="17"/>
        <v>2447.3933649289102</v>
      </c>
      <c r="R250" s="138"/>
      <c r="S250" s="139"/>
    </row>
    <row r="251" spans="1:19" ht="22.5" customHeight="1" x14ac:dyDescent="0.25">
      <c r="A251" s="132">
        <v>42906</v>
      </c>
      <c r="B251" s="133" t="s">
        <v>65</v>
      </c>
      <c r="C251" s="133" t="s">
        <v>991</v>
      </c>
      <c r="D251" s="133" t="s">
        <v>992</v>
      </c>
      <c r="E251" s="133"/>
      <c r="F251" s="133">
        <v>1562</v>
      </c>
      <c r="G251" s="133" t="s">
        <v>993</v>
      </c>
      <c r="H251" s="133" t="s">
        <v>254</v>
      </c>
      <c r="I251" s="133" t="s">
        <v>867</v>
      </c>
      <c r="J251" s="133">
        <v>94700</v>
      </c>
      <c r="K251" s="133" t="s">
        <v>994</v>
      </c>
      <c r="L251" s="133" t="s">
        <v>618</v>
      </c>
      <c r="M251" s="133" t="s">
        <v>995</v>
      </c>
      <c r="N251" s="134">
        <v>5.5E-2</v>
      </c>
      <c r="O251" s="135">
        <v>5882</v>
      </c>
      <c r="P251" s="136">
        <v>5882</v>
      </c>
      <c r="Q251" s="137">
        <f t="shared" si="17"/>
        <v>5575.355450236967</v>
      </c>
      <c r="R251" s="138"/>
      <c r="S251" s="139"/>
    </row>
    <row r="252" spans="1:19" ht="22.5" customHeight="1" x14ac:dyDescent="0.25">
      <c r="A252" s="132">
        <v>42909</v>
      </c>
      <c r="B252" s="133" t="s">
        <v>65</v>
      </c>
      <c r="C252" s="133" t="s">
        <v>996</v>
      </c>
      <c r="D252" s="133" t="s">
        <v>997</v>
      </c>
      <c r="E252" s="133"/>
      <c r="F252" s="133">
        <v>1815</v>
      </c>
      <c r="G252" s="133" t="s">
        <v>998</v>
      </c>
      <c r="H252" s="133" t="s">
        <v>999</v>
      </c>
      <c r="I252" s="133" t="s">
        <v>22</v>
      </c>
      <c r="J252" s="133">
        <v>75019</v>
      </c>
      <c r="K252" s="133" t="s">
        <v>1000</v>
      </c>
      <c r="L252" s="133" t="s">
        <v>628</v>
      </c>
      <c r="M252" s="133" t="s">
        <v>751</v>
      </c>
      <c r="N252" s="134">
        <v>5.5E-2</v>
      </c>
      <c r="O252" s="135">
        <v>1582</v>
      </c>
      <c r="P252" s="136">
        <v>1582</v>
      </c>
      <c r="Q252" s="137">
        <f t="shared" si="17"/>
        <v>1499.5260663507111</v>
      </c>
      <c r="R252" s="138"/>
      <c r="S252" s="139"/>
    </row>
    <row r="253" spans="1:19" ht="22.5" customHeight="1" x14ac:dyDescent="0.25">
      <c r="A253" s="132">
        <v>42910</v>
      </c>
      <c r="B253" s="133" t="s">
        <v>65</v>
      </c>
      <c r="C253" s="133" t="s">
        <v>1001</v>
      </c>
      <c r="D253" s="133" t="s">
        <v>1002</v>
      </c>
      <c r="E253" s="133"/>
      <c r="F253" s="133">
        <v>1627</v>
      </c>
      <c r="G253" s="133" t="s">
        <v>1003</v>
      </c>
      <c r="H253" s="133"/>
      <c r="I253" s="133" t="s">
        <v>22</v>
      </c>
      <c r="J253" s="133">
        <v>75019</v>
      </c>
      <c r="K253" s="133" t="s">
        <v>1004</v>
      </c>
      <c r="L253" s="133" t="s">
        <v>628</v>
      </c>
      <c r="M253" s="133" t="s">
        <v>751</v>
      </c>
      <c r="N253" s="134">
        <v>5.5E-2</v>
      </c>
      <c r="O253" s="135">
        <v>13982</v>
      </c>
      <c r="P253" s="136">
        <v>13982</v>
      </c>
      <c r="Q253" s="137">
        <f t="shared" si="17"/>
        <v>13253.080568720379</v>
      </c>
      <c r="R253" s="138"/>
      <c r="S253" s="139"/>
    </row>
    <row r="254" spans="1:19" ht="22.5" customHeight="1" x14ac:dyDescent="0.25">
      <c r="A254" s="132">
        <v>42912</v>
      </c>
      <c r="B254" s="133" t="s">
        <v>17</v>
      </c>
      <c r="C254" s="133" t="s">
        <v>1005</v>
      </c>
      <c r="D254" s="133" t="s">
        <v>477</v>
      </c>
      <c r="E254" s="133"/>
      <c r="F254" s="133">
        <v>1606</v>
      </c>
      <c r="G254" s="133" t="s">
        <v>1006</v>
      </c>
      <c r="H254" s="133" t="s">
        <v>1007</v>
      </c>
      <c r="I254" s="133" t="s">
        <v>1008</v>
      </c>
      <c r="J254" s="133">
        <v>94340</v>
      </c>
      <c r="K254" s="133" t="s">
        <v>1009</v>
      </c>
      <c r="L254" s="133" t="s">
        <v>37</v>
      </c>
      <c r="M254" s="133" t="s">
        <v>975</v>
      </c>
      <c r="N254" s="134">
        <v>0.1</v>
      </c>
      <c r="O254" s="135">
        <v>5982</v>
      </c>
      <c r="P254" s="136">
        <v>5982</v>
      </c>
      <c r="Q254" s="137">
        <f t="shared" si="17"/>
        <v>5438.181818181818</v>
      </c>
      <c r="R254" s="138"/>
      <c r="S254" s="139"/>
    </row>
    <row r="255" spans="1:19" ht="22.5" customHeight="1" x14ac:dyDescent="0.25">
      <c r="A255" s="132">
        <v>42915</v>
      </c>
      <c r="B255" s="133" t="s">
        <v>17</v>
      </c>
      <c r="C255" s="133" t="s">
        <v>1010</v>
      </c>
      <c r="D255" s="133" t="s">
        <v>854</v>
      </c>
      <c r="E255" s="133"/>
      <c r="F255" s="133">
        <v>1799</v>
      </c>
      <c r="G255" s="133" t="s">
        <v>1011</v>
      </c>
      <c r="H255" s="133" t="s">
        <v>1012</v>
      </c>
      <c r="I255" s="133" t="s">
        <v>240</v>
      </c>
      <c r="J255" s="133">
        <v>92120</v>
      </c>
      <c r="K255" s="133" t="s">
        <v>1013</v>
      </c>
      <c r="L255" s="133" t="s">
        <v>37</v>
      </c>
      <c r="M255" s="133" t="s">
        <v>484</v>
      </c>
      <c r="N255" s="134">
        <v>0.1</v>
      </c>
      <c r="O255" s="135">
        <v>4282</v>
      </c>
      <c r="P255" s="136">
        <v>4282</v>
      </c>
      <c r="Q255" s="137">
        <f t="shared" si="17"/>
        <v>3892.7272727272725</v>
      </c>
      <c r="R255" s="138"/>
      <c r="S255" s="139"/>
    </row>
    <row r="256" spans="1:19" ht="22.5" customHeight="1" x14ac:dyDescent="0.25">
      <c r="A256" s="132">
        <v>42916</v>
      </c>
      <c r="B256" s="133" t="s">
        <v>17</v>
      </c>
      <c r="C256" s="133" t="s">
        <v>1014</v>
      </c>
      <c r="D256" s="133" t="s">
        <v>232</v>
      </c>
      <c r="E256" s="133"/>
      <c r="F256" s="133">
        <v>1793</v>
      </c>
      <c r="G256" s="133" t="s">
        <v>1015</v>
      </c>
      <c r="H256" s="133" t="s">
        <v>1016</v>
      </c>
      <c r="I256" s="133" t="s">
        <v>877</v>
      </c>
      <c r="J256" s="133">
        <v>78400</v>
      </c>
      <c r="K256" s="133" t="s">
        <v>1017</v>
      </c>
      <c r="L256" s="133" t="s">
        <v>628</v>
      </c>
      <c r="M256" s="133" t="s">
        <v>751</v>
      </c>
      <c r="N256" s="134">
        <v>5.5E-2</v>
      </c>
      <c r="O256" s="135">
        <v>4982</v>
      </c>
      <c r="P256" s="136">
        <v>4982</v>
      </c>
      <c r="Q256" s="137">
        <f t="shared" si="17"/>
        <v>4722.2748815165878</v>
      </c>
      <c r="R256" s="138"/>
      <c r="S256" s="139"/>
    </row>
    <row r="257" spans="1:19" ht="32" hidden="1" customHeight="1" x14ac:dyDescent="0.25">
      <c r="A257" s="90" t="s">
        <v>1018</v>
      </c>
      <c r="B257" s="91"/>
      <c r="C257" s="91"/>
      <c r="D257" s="91"/>
      <c r="E257" s="91"/>
      <c r="F257" s="91"/>
      <c r="G257" s="91"/>
      <c r="H257" s="91"/>
      <c r="I257" s="91"/>
      <c r="J257" s="91"/>
      <c r="K257" s="91"/>
      <c r="L257" s="91"/>
      <c r="M257" s="91"/>
      <c r="N257" s="92"/>
      <c r="O257" s="93"/>
      <c r="P257" s="94">
        <f>SUM(P249:P256)</f>
        <v>41274</v>
      </c>
      <c r="Q257" s="95"/>
      <c r="R257" s="96"/>
      <c r="S257" s="97">
        <f>P257</f>
        <v>41274</v>
      </c>
    </row>
    <row r="258" spans="1:19" ht="22.5" customHeight="1" x14ac:dyDescent="0.25">
      <c r="A258" s="132">
        <v>42927</v>
      </c>
      <c r="B258" s="133" t="s">
        <v>17</v>
      </c>
      <c r="C258" s="133" t="s">
        <v>1014</v>
      </c>
      <c r="D258" s="133" t="s">
        <v>232</v>
      </c>
      <c r="E258" s="133"/>
      <c r="F258" s="133">
        <v>1797</v>
      </c>
      <c r="G258" s="133" t="s">
        <v>1015</v>
      </c>
      <c r="H258" s="133" t="s">
        <v>1016</v>
      </c>
      <c r="I258" s="133" t="s">
        <v>877</v>
      </c>
      <c r="J258" s="133">
        <v>78400</v>
      </c>
      <c r="K258" s="133" t="s">
        <v>1017</v>
      </c>
      <c r="L258" s="133" t="s">
        <v>628</v>
      </c>
      <c r="M258" s="133" t="s">
        <v>1019</v>
      </c>
      <c r="N258" s="134">
        <v>5.5E-2</v>
      </c>
      <c r="O258" s="135">
        <v>3682</v>
      </c>
      <c r="P258" s="136">
        <v>3682</v>
      </c>
      <c r="Q258" s="137">
        <f t="shared" ref="Q258:Q263" si="18">IF(ISBLANK(N258),"",P258/(1+N258))</f>
        <v>3490.0473933649291</v>
      </c>
      <c r="R258" s="138"/>
      <c r="S258" s="139"/>
    </row>
    <row r="259" spans="1:19" ht="22.5" customHeight="1" x14ac:dyDescent="0.25">
      <c r="A259" s="132">
        <v>42933</v>
      </c>
      <c r="B259" s="133" t="s">
        <v>17</v>
      </c>
      <c r="C259" s="133" t="s">
        <v>1020</v>
      </c>
      <c r="D259" s="133" t="s">
        <v>19</v>
      </c>
      <c r="E259" s="133"/>
      <c r="F259" s="133">
        <v>1822</v>
      </c>
      <c r="G259" s="133" t="s">
        <v>178</v>
      </c>
      <c r="H259" s="133" t="s">
        <v>1021</v>
      </c>
      <c r="I259" s="133" t="s">
        <v>22</v>
      </c>
      <c r="J259" s="133">
        <v>75015</v>
      </c>
      <c r="K259" s="133" t="s">
        <v>1022</v>
      </c>
      <c r="L259" s="133" t="s">
        <v>43</v>
      </c>
      <c r="M259" s="133" t="s">
        <v>745</v>
      </c>
      <c r="N259" s="140">
        <v>0.1</v>
      </c>
      <c r="O259" s="135">
        <v>9582</v>
      </c>
      <c r="P259" s="136">
        <v>9582</v>
      </c>
      <c r="Q259" s="137">
        <f t="shared" si="18"/>
        <v>8710.9090909090901</v>
      </c>
      <c r="R259" s="138"/>
      <c r="S259" s="139"/>
    </row>
    <row r="260" spans="1:19" ht="22.5" customHeight="1" x14ac:dyDescent="0.25">
      <c r="A260" s="132">
        <v>42933</v>
      </c>
      <c r="B260" s="133" t="s">
        <v>17</v>
      </c>
      <c r="C260" s="133" t="s">
        <v>1023</v>
      </c>
      <c r="D260" s="133" t="s">
        <v>1024</v>
      </c>
      <c r="E260" s="133"/>
      <c r="F260" s="133">
        <v>1782</v>
      </c>
      <c r="G260" s="133" t="s">
        <v>1025</v>
      </c>
      <c r="H260" s="133" t="s">
        <v>1026</v>
      </c>
      <c r="I260" s="133" t="s">
        <v>22</v>
      </c>
      <c r="J260" s="133">
        <v>75014</v>
      </c>
      <c r="K260" s="133" t="s">
        <v>1027</v>
      </c>
      <c r="L260" s="133" t="s">
        <v>37</v>
      </c>
      <c r="M260" s="133" t="s">
        <v>438</v>
      </c>
      <c r="N260" s="134">
        <v>0.1</v>
      </c>
      <c r="O260" s="135">
        <v>4382</v>
      </c>
      <c r="P260" s="136">
        <v>4382</v>
      </c>
      <c r="Q260" s="137">
        <f t="shared" si="18"/>
        <v>3983.6363636363635</v>
      </c>
      <c r="R260" s="138"/>
      <c r="S260" s="139"/>
    </row>
    <row r="261" spans="1:19" ht="22.5" customHeight="1" x14ac:dyDescent="0.25">
      <c r="A261" s="132">
        <v>42934</v>
      </c>
      <c r="B261" s="133" t="s">
        <v>65</v>
      </c>
      <c r="C261" s="133" t="s">
        <v>1028</v>
      </c>
      <c r="D261" s="133" t="s">
        <v>1029</v>
      </c>
      <c r="E261" s="133"/>
      <c r="F261" s="133">
        <v>1212</v>
      </c>
      <c r="G261" s="133" t="s">
        <v>1030</v>
      </c>
      <c r="H261" s="133" t="s">
        <v>1031</v>
      </c>
      <c r="I261" s="133" t="s">
        <v>22</v>
      </c>
      <c r="J261" s="133">
        <v>75014</v>
      </c>
      <c r="K261" s="133" t="s">
        <v>1032</v>
      </c>
      <c r="L261" s="133" t="s">
        <v>945</v>
      </c>
      <c r="M261" s="133" t="s">
        <v>975</v>
      </c>
      <c r="N261" s="134">
        <v>0.1</v>
      </c>
      <c r="O261" s="135">
        <v>13300</v>
      </c>
      <c r="P261" s="136">
        <v>13300</v>
      </c>
      <c r="Q261" s="137">
        <f t="shared" si="18"/>
        <v>12090.90909090909</v>
      </c>
      <c r="R261" s="138"/>
      <c r="S261" s="139"/>
    </row>
    <row r="262" spans="1:19" ht="22.5" customHeight="1" x14ac:dyDescent="0.25">
      <c r="A262" s="132">
        <v>42934</v>
      </c>
      <c r="B262" s="133" t="s">
        <v>65</v>
      </c>
      <c r="C262" s="133" t="s">
        <v>323</v>
      </c>
      <c r="D262" s="133" t="s">
        <v>324</v>
      </c>
      <c r="E262" s="133"/>
      <c r="F262" s="133">
        <v>1303</v>
      </c>
      <c r="G262" s="133" t="s">
        <v>325</v>
      </c>
      <c r="H262" s="133"/>
      <c r="I262" s="133" t="s">
        <v>326</v>
      </c>
      <c r="J262" s="133">
        <v>92200</v>
      </c>
      <c r="K262" s="133" t="s">
        <v>327</v>
      </c>
      <c r="L262" s="133" t="s">
        <v>1033</v>
      </c>
      <c r="M262" s="133" t="s">
        <v>1034</v>
      </c>
      <c r="N262" s="134">
        <v>0.1</v>
      </c>
      <c r="O262" s="135">
        <f>P262/2</f>
        <v>2191</v>
      </c>
      <c r="P262" s="136">
        <v>4382</v>
      </c>
      <c r="Q262" s="137">
        <f t="shared" si="18"/>
        <v>3983.6363636363635</v>
      </c>
      <c r="R262" s="138"/>
      <c r="S262" s="139"/>
    </row>
    <row r="263" spans="1:19" ht="22.5" customHeight="1" x14ac:dyDescent="0.25">
      <c r="A263" s="132">
        <v>42940</v>
      </c>
      <c r="B263" s="133" t="s">
        <v>17</v>
      </c>
      <c r="C263" s="133" t="s">
        <v>1035</v>
      </c>
      <c r="D263" s="133" t="s">
        <v>40</v>
      </c>
      <c r="E263" s="133"/>
      <c r="F263" s="133">
        <v>1752</v>
      </c>
      <c r="G263" s="133" t="s">
        <v>1036</v>
      </c>
      <c r="H263" s="133" t="s">
        <v>1037</v>
      </c>
      <c r="I263" s="133" t="s">
        <v>22</v>
      </c>
      <c r="J263" s="133">
        <v>75014</v>
      </c>
      <c r="K263" s="133" t="s">
        <v>1038</v>
      </c>
      <c r="L263" s="133" t="s">
        <v>37</v>
      </c>
      <c r="M263" s="133" t="s">
        <v>1039</v>
      </c>
      <c r="N263" s="134">
        <v>5.5E-2</v>
      </c>
      <c r="O263" s="135">
        <v>1182</v>
      </c>
      <c r="P263" s="136">
        <v>1182</v>
      </c>
      <c r="Q263" s="137">
        <f t="shared" si="18"/>
        <v>1120.3791469194314</v>
      </c>
      <c r="R263" s="138"/>
      <c r="S263" s="139"/>
    </row>
    <row r="264" spans="1:19" ht="34" hidden="1" customHeight="1" x14ac:dyDescent="0.25">
      <c r="A264" s="90" t="s">
        <v>1040</v>
      </c>
      <c r="B264" s="91"/>
      <c r="C264" s="91"/>
      <c r="D264" s="91"/>
      <c r="E264" s="91"/>
      <c r="F264" s="91"/>
      <c r="G264" s="91"/>
      <c r="H264" s="91"/>
      <c r="I264" s="91"/>
      <c r="J264" s="91"/>
      <c r="K264" s="91"/>
      <c r="L264" s="91"/>
      <c r="M264" s="91"/>
      <c r="N264" s="92"/>
      <c r="O264" s="93"/>
      <c r="P264" s="94">
        <f>SUM(P258:P263)</f>
        <v>36510</v>
      </c>
      <c r="Q264" s="95"/>
      <c r="R264" s="96"/>
      <c r="S264" s="97">
        <f>P264</f>
        <v>36510</v>
      </c>
    </row>
    <row r="265" spans="1:19" ht="22.5" customHeight="1" x14ac:dyDescent="0.25">
      <c r="A265" s="145">
        <v>42976</v>
      </c>
      <c r="B265" s="146" t="s">
        <v>65</v>
      </c>
      <c r="C265" s="146" t="s">
        <v>453</v>
      </c>
      <c r="D265" s="146" t="s">
        <v>454</v>
      </c>
      <c r="E265" s="146"/>
      <c r="F265" s="146">
        <v>1785</v>
      </c>
      <c r="G265" s="146" t="s">
        <v>1041</v>
      </c>
      <c r="H265" s="146" t="s">
        <v>1042</v>
      </c>
      <c r="I265" s="146" t="s">
        <v>22</v>
      </c>
      <c r="J265" s="146">
        <v>75019</v>
      </c>
      <c r="K265" s="146" t="s">
        <v>1043</v>
      </c>
      <c r="L265" s="146" t="s">
        <v>37</v>
      </c>
      <c r="M265" s="146" t="s">
        <v>408</v>
      </c>
      <c r="N265" s="147">
        <v>5.5E-2</v>
      </c>
      <c r="O265" s="78">
        <v>1082</v>
      </c>
      <c r="P265" s="148">
        <v>1082</v>
      </c>
      <c r="Q265" s="149">
        <f>IF(ISBLANK(N265),"",P265/(1+N265))</f>
        <v>1025.5924170616115</v>
      </c>
      <c r="R265" s="150"/>
      <c r="S265" s="151"/>
    </row>
    <row r="266" spans="1:19" ht="22.5" customHeight="1" x14ac:dyDescent="0.25">
      <c r="A266" s="145">
        <v>42976</v>
      </c>
      <c r="B266" s="146" t="s">
        <v>65</v>
      </c>
      <c r="C266" s="146" t="s">
        <v>453</v>
      </c>
      <c r="D266" s="146" t="s">
        <v>454</v>
      </c>
      <c r="E266" s="146"/>
      <c r="F266" s="146">
        <v>1785</v>
      </c>
      <c r="G266" s="146" t="s">
        <v>455</v>
      </c>
      <c r="H266" s="146" t="s">
        <v>1044</v>
      </c>
      <c r="I266" s="146" t="s">
        <v>22</v>
      </c>
      <c r="J266" s="146">
        <v>75019</v>
      </c>
      <c r="K266" s="146" t="s">
        <v>1045</v>
      </c>
      <c r="L266" s="146" t="s">
        <v>37</v>
      </c>
      <c r="M266" s="146" t="s">
        <v>812</v>
      </c>
      <c r="N266" s="147">
        <v>5.5E-2</v>
      </c>
      <c r="O266" s="78">
        <v>1082</v>
      </c>
      <c r="P266" s="148">
        <v>1082</v>
      </c>
      <c r="Q266" s="149">
        <f>IF(ISBLANK(N266),"",P266/(1+N266))</f>
        <v>1025.5924170616115</v>
      </c>
      <c r="R266" s="150"/>
      <c r="S266" s="151"/>
    </row>
    <row r="267" spans="1:19" ht="40" hidden="1" customHeight="1" x14ac:dyDescent="0.25">
      <c r="A267" s="90" t="s">
        <v>1046</v>
      </c>
      <c r="B267" s="91"/>
      <c r="C267" s="91"/>
      <c r="D267" s="91"/>
      <c r="E267" s="91"/>
      <c r="F267" s="91"/>
      <c r="G267" s="91"/>
      <c r="H267" s="91"/>
      <c r="I267" s="91"/>
      <c r="J267" s="91"/>
      <c r="K267" s="91"/>
      <c r="L267" s="91"/>
      <c r="M267" s="91"/>
      <c r="N267" s="92"/>
      <c r="O267" s="93"/>
      <c r="P267" s="94">
        <f>SUM(P265:P266)</f>
        <v>2164</v>
      </c>
      <c r="Q267" s="95"/>
      <c r="R267" s="96"/>
      <c r="S267" s="97">
        <f>P267</f>
        <v>2164</v>
      </c>
    </row>
    <row r="268" spans="1:19" ht="22.5" customHeight="1" x14ac:dyDescent="0.25">
      <c r="A268" s="132">
        <v>42991</v>
      </c>
      <c r="B268" s="132" t="s">
        <v>17</v>
      </c>
      <c r="C268" s="133" t="s">
        <v>1047</v>
      </c>
      <c r="D268" s="133"/>
      <c r="E268" s="133"/>
      <c r="F268" s="133">
        <v>1922</v>
      </c>
      <c r="G268" s="133" t="s">
        <v>1048</v>
      </c>
      <c r="H268" s="142" t="s">
        <v>1049</v>
      </c>
      <c r="I268" s="133" t="s">
        <v>1050</v>
      </c>
      <c r="J268" s="133">
        <v>92160</v>
      </c>
      <c r="K268" s="133" t="s">
        <v>1051</v>
      </c>
      <c r="L268" s="133" t="s">
        <v>43</v>
      </c>
      <c r="M268" s="133" t="s">
        <v>1052</v>
      </c>
      <c r="N268" s="140">
        <v>0.1</v>
      </c>
      <c r="O268" s="135">
        <v>6000</v>
      </c>
      <c r="P268" s="136">
        <v>6000</v>
      </c>
      <c r="Q268" s="137">
        <f t="shared" ref="Q268:Q289" si="19">IF(ISBLANK(N268),"",P268/(1+N268))</f>
        <v>5454.545454545454</v>
      </c>
      <c r="R268" s="138"/>
      <c r="S268" s="139"/>
    </row>
    <row r="269" spans="1:19" ht="22.5" customHeight="1" x14ac:dyDescent="0.25">
      <c r="A269" s="132">
        <v>42992</v>
      </c>
      <c r="B269" s="132" t="s">
        <v>65</v>
      </c>
      <c r="C269" s="133" t="s">
        <v>1053</v>
      </c>
      <c r="D269" s="133"/>
      <c r="E269" s="133"/>
      <c r="F269" s="133">
        <v>1929</v>
      </c>
      <c r="G269" s="133" t="s">
        <v>1054</v>
      </c>
      <c r="H269" s="133" t="s">
        <v>1055</v>
      </c>
      <c r="I269" s="133" t="s">
        <v>313</v>
      </c>
      <c r="J269" s="133">
        <v>94500</v>
      </c>
      <c r="K269" s="133" t="s">
        <v>1056</v>
      </c>
      <c r="L269" s="133" t="s">
        <v>37</v>
      </c>
      <c r="M269" s="133" t="s">
        <v>484</v>
      </c>
      <c r="N269" s="140">
        <v>0.1</v>
      </c>
      <c r="O269" s="135">
        <v>6982</v>
      </c>
      <c r="P269" s="136">
        <v>6982</v>
      </c>
      <c r="Q269" s="137">
        <f t="shared" si="19"/>
        <v>6347.272727272727</v>
      </c>
      <c r="R269" s="138"/>
      <c r="S269" s="139"/>
    </row>
    <row r="270" spans="1:19" ht="22.5" customHeight="1" x14ac:dyDescent="0.25">
      <c r="A270" s="132">
        <v>42992</v>
      </c>
      <c r="B270" s="133" t="s">
        <v>17</v>
      </c>
      <c r="C270" s="133" t="s">
        <v>726</v>
      </c>
      <c r="D270" s="133"/>
      <c r="E270" s="133"/>
      <c r="F270" s="133">
        <v>1561</v>
      </c>
      <c r="G270" s="133" t="s">
        <v>1057</v>
      </c>
      <c r="H270" s="133" t="s">
        <v>1058</v>
      </c>
      <c r="I270" s="133" t="s">
        <v>121</v>
      </c>
      <c r="J270" s="133">
        <v>94100</v>
      </c>
      <c r="K270" s="133" t="s">
        <v>730</v>
      </c>
      <c r="L270" s="133" t="s">
        <v>618</v>
      </c>
      <c r="M270" s="133" t="s">
        <v>751</v>
      </c>
      <c r="N270" s="134">
        <v>5.5E-2</v>
      </c>
      <c r="O270" s="144"/>
      <c r="P270" s="136">
        <v>3000</v>
      </c>
      <c r="Q270" s="137">
        <f t="shared" si="19"/>
        <v>2843.6018957345973</v>
      </c>
      <c r="R270" s="138"/>
      <c r="S270" s="139"/>
    </row>
    <row r="271" spans="1:19" ht="22.5" customHeight="1" x14ac:dyDescent="0.25">
      <c r="A271" s="132">
        <v>42992</v>
      </c>
      <c r="B271" s="133" t="s">
        <v>17</v>
      </c>
      <c r="C271" s="133" t="s">
        <v>726</v>
      </c>
      <c r="D271" s="133"/>
      <c r="E271" s="133"/>
      <c r="F271" s="133">
        <v>1563</v>
      </c>
      <c r="G271" s="133" t="s">
        <v>1057</v>
      </c>
      <c r="H271" s="133" t="s">
        <v>1058</v>
      </c>
      <c r="I271" s="133" t="s">
        <v>121</v>
      </c>
      <c r="J271" s="133">
        <v>94100</v>
      </c>
      <c r="K271" s="133" t="s">
        <v>730</v>
      </c>
      <c r="L271" s="133" t="s">
        <v>618</v>
      </c>
      <c r="M271" s="133" t="s">
        <v>751</v>
      </c>
      <c r="N271" s="134">
        <v>5.5E-2</v>
      </c>
      <c r="O271" s="135">
        <v>2782</v>
      </c>
      <c r="P271" s="136">
        <v>2782</v>
      </c>
      <c r="Q271" s="137">
        <f t="shared" si="19"/>
        <v>2636.9668246445499</v>
      </c>
      <c r="R271" s="138"/>
      <c r="S271" s="139"/>
    </row>
    <row r="272" spans="1:19" ht="22.5" customHeight="1" x14ac:dyDescent="0.25">
      <c r="A272" s="132">
        <v>42993</v>
      </c>
      <c r="B272" s="133" t="s">
        <v>65</v>
      </c>
      <c r="C272" s="133" t="s">
        <v>964</v>
      </c>
      <c r="D272" s="133"/>
      <c r="E272" s="133"/>
      <c r="F272" s="133">
        <v>1930</v>
      </c>
      <c r="G272" s="133" t="s">
        <v>1025</v>
      </c>
      <c r="H272" s="133" t="s">
        <v>1059</v>
      </c>
      <c r="I272" s="133" t="s">
        <v>22</v>
      </c>
      <c r="J272" s="133">
        <v>75014</v>
      </c>
      <c r="K272" s="133" t="s">
        <v>968</v>
      </c>
      <c r="L272" s="133" t="s">
        <v>37</v>
      </c>
      <c r="M272" s="133" t="s">
        <v>471</v>
      </c>
      <c r="N272" s="134">
        <v>5.5E-2</v>
      </c>
      <c r="O272" s="135">
        <v>1282</v>
      </c>
      <c r="P272" s="136">
        <v>1282</v>
      </c>
      <c r="Q272" s="137">
        <f t="shared" si="19"/>
        <v>1215.1658767772512</v>
      </c>
      <c r="R272" s="138"/>
      <c r="S272" s="139"/>
    </row>
    <row r="273" spans="1:19" ht="22.5" customHeight="1" x14ac:dyDescent="0.25">
      <c r="A273" s="132">
        <v>42996</v>
      </c>
      <c r="B273" s="133" t="s">
        <v>65</v>
      </c>
      <c r="C273" s="133" t="s">
        <v>1060</v>
      </c>
      <c r="D273" s="133"/>
      <c r="E273" s="133"/>
      <c r="F273" s="133">
        <v>1728</v>
      </c>
      <c r="G273" s="133" t="s">
        <v>1061</v>
      </c>
      <c r="H273" s="133" t="s">
        <v>1062</v>
      </c>
      <c r="I273" s="133" t="s">
        <v>22</v>
      </c>
      <c r="J273" s="133">
        <v>75014</v>
      </c>
      <c r="K273" s="142" t="s">
        <v>1063</v>
      </c>
      <c r="L273" s="133" t="s">
        <v>37</v>
      </c>
      <c r="M273" s="133" t="s">
        <v>408</v>
      </c>
      <c r="N273" s="134">
        <v>5.5E-2</v>
      </c>
      <c r="O273" s="135">
        <v>1482</v>
      </c>
      <c r="P273" s="136">
        <v>1482</v>
      </c>
      <c r="Q273" s="137">
        <f t="shared" si="19"/>
        <v>1404.739336492891</v>
      </c>
      <c r="R273" s="138"/>
      <c r="S273" s="139"/>
    </row>
    <row r="274" spans="1:19" ht="22.5" customHeight="1" x14ac:dyDescent="0.25">
      <c r="A274" s="132">
        <v>42997</v>
      </c>
      <c r="B274" s="133" t="s">
        <v>65</v>
      </c>
      <c r="C274" s="133" t="s">
        <v>1064</v>
      </c>
      <c r="D274" s="133" t="s">
        <v>1065</v>
      </c>
      <c r="E274" s="133"/>
      <c r="F274" s="133">
        <v>1776</v>
      </c>
      <c r="G274" s="133" t="s">
        <v>1066</v>
      </c>
      <c r="H274" s="133" t="s">
        <v>1067</v>
      </c>
      <c r="I274" s="133" t="s">
        <v>22</v>
      </c>
      <c r="J274" s="133">
        <v>75020</v>
      </c>
      <c r="K274" s="133" t="s">
        <v>1068</v>
      </c>
      <c r="L274" s="133" t="s">
        <v>628</v>
      </c>
      <c r="M274" s="133" t="s">
        <v>770</v>
      </c>
      <c r="N274" s="140">
        <v>0.1</v>
      </c>
      <c r="O274" s="135">
        <v>5882</v>
      </c>
      <c r="P274" s="136">
        <v>5882</v>
      </c>
      <c r="Q274" s="137">
        <f t="shared" si="19"/>
        <v>5347.272727272727</v>
      </c>
      <c r="R274" s="138"/>
      <c r="S274" s="139"/>
    </row>
    <row r="275" spans="1:19" ht="22.5" customHeight="1" x14ac:dyDescent="0.25">
      <c r="A275" s="132">
        <v>42997</v>
      </c>
      <c r="B275" s="133" t="s">
        <v>65</v>
      </c>
      <c r="C275" s="133" t="s">
        <v>1069</v>
      </c>
      <c r="D275" s="133" t="s">
        <v>1070</v>
      </c>
      <c r="E275" s="133"/>
      <c r="F275" s="133">
        <v>1768</v>
      </c>
      <c r="G275" s="133" t="s">
        <v>1071</v>
      </c>
      <c r="H275" s="133" t="s">
        <v>1072</v>
      </c>
      <c r="I275" s="133" t="s">
        <v>22</v>
      </c>
      <c r="J275" s="133">
        <v>75011</v>
      </c>
      <c r="K275" s="133" t="s">
        <v>1073</v>
      </c>
      <c r="L275" s="133" t="s">
        <v>945</v>
      </c>
      <c r="M275" s="133" t="s">
        <v>38</v>
      </c>
      <c r="N275" s="134">
        <v>5.5E-2</v>
      </c>
      <c r="O275" s="135">
        <v>10682</v>
      </c>
      <c r="P275" s="136">
        <v>10682</v>
      </c>
      <c r="Q275" s="137">
        <f t="shared" si="19"/>
        <v>10125.118483412323</v>
      </c>
      <c r="R275" s="138"/>
      <c r="S275" s="139"/>
    </row>
    <row r="276" spans="1:19" ht="22.5" customHeight="1" x14ac:dyDescent="0.25">
      <c r="A276" s="132">
        <v>42998</v>
      </c>
      <c r="B276" s="133" t="s">
        <v>65</v>
      </c>
      <c r="C276" s="133" t="s">
        <v>1074</v>
      </c>
      <c r="D276" s="133" t="s">
        <v>1075</v>
      </c>
      <c r="E276" s="133"/>
      <c r="F276" s="133">
        <v>1767</v>
      </c>
      <c r="G276" s="133" t="s">
        <v>1076</v>
      </c>
      <c r="H276" s="133" t="s">
        <v>1077</v>
      </c>
      <c r="I276" s="133" t="s">
        <v>1078</v>
      </c>
      <c r="J276" s="133">
        <v>94470</v>
      </c>
      <c r="K276" s="133" t="s">
        <v>1079</v>
      </c>
      <c r="L276" s="133" t="s">
        <v>945</v>
      </c>
      <c r="M276" s="133" t="s">
        <v>1080</v>
      </c>
      <c r="N276" s="140">
        <v>0.1</v>
      </c>
      <c r="O276" s="135">
        <v>2982</v>
      </c>
      <c r="P276" s="136">
        <v>2982</v>
      </c>
      <c r="Q276" s="137">
        <f t="shared" si="19"/>
        <v>2710.9090909090905</v>
      </c>
      <c r="R276" s="138"/>
      <c r="S276" s="139"/>
    </row>
    <row r="277" spans="1:19" ht="22.5" customHeight="1" x14ac:dyDescent="0.25">
      <c r="A277" s="132">
        <v>42998</v>
      </c>
      <c r="B277" s="133" t="s">
        <v>65</v>
      </c>
      <c r="C277" s="133" t="s">
        <v>824</v>
      </c>
      <c r="D277" s="133" t="s">
        <v>1081</v>
      </c>
      <c r="E277" s="133"/>
      <c r="F277" s="133">
        <v>1778</v>
      </c>
      <c r="G277" s="133" t="s">
        <v>826</v>
      </c>
      <c r="H277" s="133" t="s">
        <v>1082</v>
      </c>
      <c r="I277" s="133" t="s">
        <v>22</v>
      </c>
      <c r="J277" s="133">
        <v>75013</v>
      </c>
      <c r="K277" s="133" t="s">
        <v>828</v>
      </c>
      <c r="L277" s="133" t="s">
        <v>628</v>
      </c>
      <c r="M277" s="133" t="s">
        <v>1083</v>
      </c>
      <c r="N277" s="140">
        <v>0.1</v>
      </c>
      <c r="O277" s="135">
        <v>1182</v>
      </c>
      <c r="P277" s="136">
        <v>1182</v>
      </c>
      <c r="Q277" s="137">
        <f t="shared" si="19"/>
        <v>1074.5454545454545</v>
      </c>
      <c r="R277" s="138"/>
      <c r="S277" s="139"/>
    </row>
    <row r="278" spans="1:19" ht="22.5" customHeight="1" x14ac:dyDescent="0.25">
      <c r="A278" s="132">
        <v>42998</v>
      </c>
      <c r="B278" s="133" t="s">
        <v>65</v>
      </c>
      <c r="C278" s="133" t="s">
        <v>1084</v>
      </c>
      <c r="D278" s="133" t="s">
        <v>424</v>
      </c>
      <c r="E278" s="133"/>
      <c r="F278" s="133">
        <v>1648</v>
      </c>
      <c r="G278" s="133" t="s">
        <v>1085</v>
      </c>
      <c r="H278" s="133" t="s">
        <v>1086</v>
      </c>
      <c r="I278" s="133" t="s">
        <v>121</v>
      </c>
      <c r="J278" s="133">
        <v>94210</v>
      </c>
      <c r="K278" s="133" t="s">
        <v>1087</v>
      </c>
      <c r="L278" s="133" t="s">
        <v>618</v>
      </c>
      <c r="M278" s="133" t="s">
        <v>1039</v>
      </c>
      <c r="N278" s="134">
        <v>5.5E-2</v>
      </c>
      <c r="O278" s="135">
        <v>1582</v>
      </c>
      <c r="P278" s="136">
        <v>1582</v>
      </c>
      <c r="Q278" s="137">
        <f t="shared" si="19"/>
        <v>1499.5260663507111</v>
      </c>
      <c r="R278" s="138"/>
      <c r="S278" s="139"/>
    </row>
    <row r="279" spans="1:19" ht="22.5" customHeight="1" x14ac:dyDescent="0.25">
      <c r="A279" s="132">
        <v>42998</v>
      </c>
      <c r="B279" s="133" t="s">
        <v>65</v>
      </c>
      <c r="C279" s="133" t="s">
        <v>1088</v>
      </c>
      <c r="D279" s="133" t="s">
        <v>1089</v>
      </c>
      <c r="E279" s="133"/>
      <c r="F279" s="133">
        <v>1921</v>
      </c>
      <c r="G279" s="133" t="s">
        <v>1090</v>
      </c>
      <c r="H279" s="133" t="s">
        <v>1091</v>
      </c>
      <c r="I279" s="133" t="s">
        <v>1092</v>
      </c>
      <c r="J279" s="133">
        <v>95880</v>
      </c>
      <c r="K279" s="133" t="s">
        <v>1093</v>
      </c>
      <c r="L279" s="133" t="s">
        <v>43</v>
      </c>
      <c r="M279" s="133" t="s">
        <v>602</v>
      </c>
      <c r="N279" s="134">
        <v>5.5E-2</v>
      </c>
      <c r="O279" s="135">
        <v>4500</v>
      </c>
      <c r="P279" s="136">
        <v>4500</v>
      </c>
      <c r="Q279" s="137">
        <f t="shared" si="19"/>
        <v>4265.4028436018962</v>
      </c>
      <c r="R279" s="138"/>
      <c r="S279" s="139"/>
    </row>
    <row r="280" spans="1:19" ht="22.5" customHeight="1" x14ac:dyDescent="0.25">
      <c r="A280" s="132">
        <v>42999</v>
      </c>
      <c r="B280" s="133" t="s">
        <v>65</v>
      </c>
      <c r="C280" s="133" t="s">
        <v>1094</v>
      </c>
      <c r="D280" s="133" t="s">
        <v>1095</v>
      </c>
      <c r="E280" s="133"/>
      <c r="F280" s="133">
        <v>1571</v>
      </c>
      <c r="G280" s="133" t="s">
        <v>1096</v>
      </c>
      <c r="H280" s="133" t="s">
        <v>1097</v>
      </c>
      <c r="I280" s="133" t="s">
        <v>386</v>
      </c>
      <c r="J280" s="133">
        <v>94000</v>
      </c>
      <c r="K280" s="133" t="s">
        <v>1098</v>
      </c>
      <c r="L280" s="133" t="s">
        <v>1099</v>
      </c>
      <c r="M280" s="133" t="s">
        <v>1039</v>
      </c>
      <c r="N280" s="134">
        <v>5.5E-2</v>
      </c>
      <c r="O280" s="135">
        <f>P280/2</f>
        <v>641</v>
      </c>
      <c r="P280" s="136">
        <v>1282</v>
      </c>
      <c r="Q280" s="137">
        <f t="shared" si="19"/>
        <v>1215.1658767772512</v>
      </c>
      <c r="R280" s="138"/>
      <c r="S280" s="139"/>
    </row>
    <row r="281" spans="1:19" ht="22.5" customHeight="1" x14ac:dyDescent="0.25">
      <c r="A281" s="132">
        <v>42999</v>
      </c>
      <c r="B281" s="133" t="s">
        <v>17</v>
      </c>
      <c r="C281" s="133" t="s">
        <v>472</v>
      </c>
      <c r="D281" s="133" t="s">
        <v>248</v>
      </c>
      <c r="E281" s="133"/>
      <c r="F281" s="133">
        <v>1931</v>
      </c>
      <c r="G281" s="133" t="s">
        <v>473</v>
      </c>
      <c r="H281" s="133" t="s">
        <v>1100</v>
      </c>
      <c r="I281" s="133" t="s">
        <v>1101</v>
      </c>
      <c r="J281" s="133">
        <v>91110</v>
      </c>
      <c r="K281" s="133" t="s">
        <v>1102</v>
      </c>
      <c r="L281" s="133" t="s">
        <v>37</v>
      </c>
      <c r="M281" s="133" t="s">
        <v>86</v>
      </c>
      <c r="N281" s="134">
        <v>0.1</v>
      </c>
      <c r="O281" s="135">
        <v>6982</v>
      </c>
      <c r="P281" s="136">
        <v>6982</v>
      </c>
      <c r="Q281" s="137">
        <f t="shared" si="19"/>
        <v>6347.272727272727</v>
      </c>
      <c r="R281" s="138"/>
      <c r="S281" s="139"/>
    </row>
    <row r="282" spans="1:19" ht="22.5" customHeight="1" x14ac:dyDescent="0.25">
      <c r="A282" s="132">
        <v>43000</v>
      </c>
      <c r="B282" s="133" t="s">
        <v>17</v>
      </c>
      <c r="C282" s="133" t="s">
        <v>1103</v>
      </c>
      <c r="D282" s="133" t="s">
        <v>655</v>
      </c>
      <c r="E282" s="133"/>
      <c r="F282" s="133">
        <v>1570</v>
      </c>
      <c r="G282" s="133" t="s">
        <v>1104</v>
      </c>
      <c r="H282" s="133" t="s">
        <v>1105</v>
      </c>
      <c r="I282" s="133" t="s">
        <v>1008</v>
      </c>
      <c r="J282" s="133">
        <v>94340</v>
      </c>
      <c r="K282" s="133" t="s">
        <v>1106</v>
      </c>
      <c r="L282" s="133" t="s">
        <v>618</v>
      </c>
      <c r="M282" s="133" t="s">
        <v>1107</v>
      </c>
      <c r="N282" s="134">
        <v>5.5E-2</v>
      </c>
      <c r="O282" s="135">
        <v>3855</v>
      </c>
      <c r="P282" s="136">
        <v>3855</v>
      </c>
      <c r="Q282" s="137">
        <f t="shared" si="19"/>
        <v>3654.0284360189576</v>
      </c>
      <c r="R282" s="138"/>
      <c r="S282" s="139"/>
    </row>
    <row r="283" spans="1:19" ht="22.5" customHeight="1" x14ac:dyDescent="0.25">
      <c r="A283" s="132">
        <v>43000</v>
      </c>
      <c r="B283" s="133" t="s">
        <v>65</v>
      </c>
      <c r="C283" s="133" t="s">
        <v>1108</v>
      </c>
      <c r="D283" s="133" t="s">
        <v>1109</v>
      </c>
      <c r="E283" s="133"/>
      <c r="F283" s="133">
        <v>1569</v>
      </c>
      <c r="G283" s="133" t="s">
        <v>1110</v>
      </c>
      <c r="H283" s="142" t="s">
        <v>1111</v>
      </c>
      <c r="I283" s="133" t="s">
        <v>22</v>
      </c>
      <c r="J283" s="133">
        <v>75012</v>
      </c>
      <c r="K283" s="133" t="s">
        <v>1112</v>
      </c>
      <c r="L283" s="133" t="s">
        <v>618</v>
      </c>
      <c r="M283" s="133" t="s">
        <v>304</v>
      </c>
      <c r="N283" s="134">
        <v>0.1</v>
      </c>
      <c r="O283" s="135">
        <v>9982</v>
      </c>
      <c r="P283" s="136">
        <v>9982</v>
      </c>
      <c r="Q283" s="137">
        <f t="shared" si="19"/>
        <v>9074.545454545454</v>
      </c>
      <c r="R283" s="138"/>
      <c r="S283" s="139"/>
    </row>
    <row r="284" spans="1:19" ht="22.5" customHeight="1" x14ac:dyDescent="0.25">
      <c r="A284" s="132">
        <v>43003</v>
      </c>
      <c r="B284" s="133" t="s">
        <v>65</v>
      </c>
      <c r="C284" s="133" t="s">
        <v>1113</v>
      </c>
      <c r="D284" s="133" t="s">
        <v>1114</v>
      </c>
      <c r="E284" s="133"/>
      <c r="F284" s="133">
        <v>1932</v>
      </c>
      <c r="G284" s="133" t="s">
        <v>1115</v>
      </c>
      <c r="H284" s="133" t="s">
        <v>1116</v>
      </c>
      <c r="I284" s="133" t="s">
        <v>386</v>
      </c>
      <c r="J284" s="133">
        <v>94000</v>
      </c>
      <c r="K284" s="133" t="s">
        <v>1117</v>
      </c>
      <c r="L284" s="133" t="s">
        <v>37</v>
      </c>
      <c r="M284" s="133" t="s">
        <v>1118</v>
      </c>
      <c r="N284" s="134">
        <v>5.5E-2</v>
      </c>
      <c r="O284" s="135">
        <v>3282</v>
      </c>
      <c r="P284" s="136">
        <v>3282</v>
      </c>
      <c r="Q284" s="137">
        <f t="shared" si="19"/>
        <v>3110.9004739336497</v>
      </c>
      <c r="R284" s="138"/>
      <c r="S284" s="139"/>
    </row>
    <row r="285" spans="1:19" ht="22.5" customHeight="1" x14ac:dyDescent="0.25">
      <c r="A285" s="132">
        <v>43003</v>
      </c>
      <c r="B285" s="133" t="s">
        <v>17</v>
      </c>
      <c r="C285" s="133" t="s">
        <v>1119</v>
      </c>
      <c r="D285" s="133" t="s">
        <v>624</v>
      </c>
      <c r="E285" s="133"/>
      <c r="F285" s="133">
        <v>1943</v>
      </c>
      <c r="G285" s="133" t="s">
        <v>1120</v>
      </c>
      <c r="H285" s="133" t="s">
        <v>1121</v>
      </c>
      <c r="I285" s="133" t="s">
        <v>22</v>
      </c>
      <c r="J285" s="133">
        <v>75019</v>
      </c>
      <c r="K285" s="133" t="s">
        <v>1122</v>
      </c>
      <c r="L285" s="133" t="s">
        <v>628</v>
      </c>
      <c r="M285" s="133" t="s">
        <v>1123</v>
      </c>
      <c r="N285" s="134">
        <v>5.5E-2</v>
      </c>
      <c r="O285" s="135">
        <v>16982</v>
      </c>
      <c r="P285" s="136">
        <v>16982</v>
      </c>
      <c r="Q285" s="137">
        <f t="shared" si="19"/>
        <v>16096.682464454978</v>
      </c>
      <c r="R285" s="138"/>
      <c r="S285" s="139"/>
    </row>
    <row r="286" spans="1:19" ht="22.5" customHeight="1" x14ac:dyDescent="0.25">
      <c r="A286" s="132">
        <v>43004</v>
      </c>
      <c r="B286" s="133" t="s">
        <v>65</v>
      </c>
      <c r="C286" s="133" t="s">
        <v>1124</v>
      </c>
      <c r="D286" s="133" t="s">
        <v>1125</v>
      </c>
      <c r="E286" s="133"/>
      <c r="F286" s="133">
        <v>1766</v>
      </c>
      <c r="G286" s="133" t="s">
        <v>1126</v>
      </c>
      <c r="H286" s="133" t="s">
        <v>1127</v>
      </c>
      <c r="I286" s="133" t="s">
        <v>22</v>
      </c>
      <c r="J286" s="133">
        <v>75011</v>
      </c>
      <c r="K286" s="133" t="s">
        <v>1128</v>
      </c>
      <c r="L286" s="133" t="s">
        <v>945</v>
      </c>
      <c r="M286" s="133" t="s">
        <v>755</v>
      </c>
      <c r="N286" s="134">
        <v>5.5E-2</v>
      </c>
      <c r="O286" s="135">
        <v>982</v>
      </c>
      <c r="P286" s="136">
        <v>982</v>
      </c>
      <c r="Q286" s="137">
        <f t="shared" si="19"/>
        <v>930.80568720379154</v>
      </c>
      <c r="R286" s="138"/>
      <c r="S286" s="139"/>
    </row>
    <row r="287" spans="1:19" ht="22.5" customHeight="1" x14ac:dyDescent="0.25">
      <c r="A287" s="132">
        <v>43004</v>
      </c>
      <c r="B287" s="133" t="s">
        <v>17</v>
      </c>
      <c r="C287" s="133" t="s">
        <v>1005</v>
      </c>
      <c r="D287" s="133" t="s">
        <v>1129</v>
      </c>
      <c r="E287" s="133"/>
      <c r="F287" s="133">
        <v>1650</v>
      </c>
      <c r="G287" s="133" t="s">
        <v>1006</v>
      </c>
      <c r="H287" s="133" t="s">
        <v>1091</v>
      </c>
      <c r="I287" s="133" t="s">
        <v>1008</v>
      </c>
      <c r="J287" s="133">
        <v>94340</v>
      </c>
      <c r="K287" s="133" t="s">
        <v>1130</v>
      </c>
      <c r="L287" s="133" t="s">
        <v>618</v>
      </c>
      <c r="M287" s="133" t="s">
        <v>1131</v>
      </c>
      <c r="N287" s="134">
        <v>0.1</v>
      </c>
      <c r="O287" s="135">
        <v>1500</v>
      </c>
      <c r="P287" s="136">
        <v>1500</v>
      </c>
      <c r="Q287" s="137">
        <f t="shared" si="19"/>
        <v>1363.6363636363635</v>
      </c>
      <c r="R287" s="138"/>
      <c r="S287" s="139"/>
    </row>
    <row r="288" spans="1:19" ht="22.5" customHeight="1" x14ac:dyDescent="0.25">
      <c r="A288" s="132">
        <v>43005</v>
      </c>
      <c r="B288" s="133" t="s">
        <v>65</v>
      </c>
      <c r="C288" s="133" t="s">
        <v>1132</v>
      </c>
      <c r="D288" s="133" t="s">
        <v>1089</v>
      </c>
      <c r="E288" s="133"/>
      <c r="F288" s="133">
        <v>1920</v>
      </c>
      <c r="G288" s="133" t="s">
        <v>1133</v>
      </c>
      <c r="H288" s="133" t="s">
        <v>1134</v>
      </c>
      <c r="I288" s="133" t="s">
        <v>1135</v>
      </c>
      <c r="J288" s="133">
        <v>94410</v>
      </c>
      <c r="K288" s="133" t="s">
        <v>1136</v>
      </c>
      <c r="L288" s="133" t="s">
        <v>43</v>
      </c>
      <c r="M288" s="133" t="s">
        <v>25</v>
      </c>
      <c r="N288" s="134">
        <v>0.1</v>
      </c>
      <c r="O288" s="135">
        <v>10882</v>
      </c>
      <c r="P288" s="136">
        <v>10882</v>
      </c>
      <c r="Q288" s="137">
        <f t="shared" si="19"/>
        <v>9892.7272727272721</v>
      </c>
      <c r="R288" s="138"/>
      <c r="S288" s="139"/>
    </row>
    <row r="289" spans="1:20" ht="22.5" customHeight="1" x14ac:dyDescent="0.25">
      <c r="A289" s="132">
        <v>43008</v>
      </c>
      <c r="B289" s="133" t="s">
        <v>65</v>
      </c>
      <c r="C289" s="133" t="s">
        <v>1137</v>
      </c>
      <c r="D289" s="133" t="s">
        <v>1138</v>
      </c>
      <c r="E289" s="133"/>
      <c r="F289" s="133">
        <v>1232</v>
      </c>
      <c r="G289" s="133" t="s">
        <v>1139</v>
      </c>
      <c r="H289" s="142" t="s">
        <v>1140</v>
      </c>
      <c r="I289" s="133" t="s">
        <v>22</v>
      </c>
      <c r="J289" s="133">
        <v>75019</v>
      </c>
      <c r="K289" s="133" t="s">
        <v>1141</v>
      </c>
      <c r="L289" s="133" t="s">
        <v>37</v>
      </c>
      <c r="M289" s="133" t="s">
        <v>160</v>
      </c>
      <c r="N289" s="140">
        <v>0.1</v>
      </c>
      <c r="O289" s="135">
        <v>7982</v>
      </c>
      <c r="P289" s="136">
        <v>7982</v>
      </c>
      <c r="Q289" s="137">
        <f t="shared" si="19"/>
        <v>7256.363636363636</v>
      </c>
      <c r="R289" s="138"/>
      <c r="S289" s="139"/>
    </row>
    <row r="290" spans="1:20" ht="35" hidden="1" customHeight="1" x14ac:dyDescent="0.25">
      <c r="A290" s="90" t="s">
        <v>1142</v>
      </c>
      <c r="B290" s="91"/>
      <c r="C290" s="91"/>
      <c r="D290" s="91"/>
      <c r="E290" s="91"/>
      <c r="F290" s="91"/>
      <c r="G290" s="91"/>
      <c r="H290" s="152"/>
      <c r="I290" s="91"/>
      <c r="J290" s="91"/>
      <c r="K290" s="91"/>
      <c r="L290" s="91"/>
      <c r="M290" s="91"/>
      <c r="N290" s="141"/>
      <c r="O290" s="93"/>
      <c r="P290" s="94">
        <f>SUM(P268:P289)</f>
        <v>112049</v>
      </c>
      <c r="Q290" s="95"/>
      <c r="R290" s="96"/>
      <c r="S290" s="97">
        <f>P290</f>
        <v>112049</v>
      </c>
    </row>
    <row r="291" spans="1:20" ht="22.5" customHeight="1" x14ac:dyDescent="0.25">
      <c r="A291" s="153">
        <v>43010</v>
      </c>
      <c r="B291" s="154" t="s">
        <v>1143</v>
      </c>
      <c r="C291" s="154" t="s">
        <v>1020</v>
      </c>
      <c r="D291" s="154" t="s">
        <v>19</v>
      </c>
      <c r="E291" s="154"/>
      <c r="F291" s="154">
        <v>1822</v>
      </c>
      <c r="G291" s="154" t="s">
        <v>178</v>
      </c>
      <c r="H291" s="154" t="s">
        <v>1144</v>
      </c>
      <c r="I291" s="154" t="s">
        <v>22</v>
      </c>
      <c r="J291" s="154">
        <v>75015</v>
      </c>
      <c r="K291" s="154" t="s">
        <v>1022</v>
      </c>
      <c r="L291" s="154" t="s">
        <v>43</v>
      </c>
      <c r="M291" s="154" t="s">
        <v>1145</v>
      </c>
      <c r="N291" s="155">
        <v>0.1</v>
      </c>
      <c r="O291" s="78">
        <v>2982</v>
      </c>
      <c r="P291" s="156">
        <v>2982</v>
      </c>
      <c r="Q291" s="157">
        <f t="shared" ref="Q291:Q322" si="20">IF(ISBLANK(N291),"",P291/(1+N291))</f>
        <v>2710.9090909090905</v>
      </c>
      <c r="R291" s="158"/>
      <c r="S291" s="159"/>
    </row>
    <row r="292" spans="1:20" ht="22.5" customHeight="1" x14ac:dyDescent="0.25">
      <c r="A292" s="153">
        <v>43012</v>
      </c>
      <c r="B292" s="154" t="s">
        <v>1146</v>
      </c>
      <c r="C292" s="154" t="s">
        <v>847</v>
      </c>
      <c r="D292" s="154" t="s">
        <v>848</v>
      </c>
      <c r="E292" s="154"/>
      <c r="F292" s="154">
        <v>1933</v>
      </c>
      <c r="G292" s="154" t="s">
        <v>1147</v>
      </c>
      <c r="H292" s="154" t="s">
        <v>1148</v>
      </c>
      <c r="I292" s="154" t="s">
        <v>851</v>
      </c>
      <c r="J292" s="154">
        <v>94230</v>
      </c>
      <c r="K292" s="154" t="s">
        <v>852</v>
      </c>
      <c r="L292" s="154" t="s">
        <v>573</v>
      </c>
      <c r="M292" s="154" t="s">
        <v>1149</v>
      </c>
      <c r="N292" s="160">
        <v>0.1</v>
      </c>
      <c r="O292" s="78">
        <f>P292/2</f>
        <v>1050</v>
      </c>
      <c r="P292" s="156">
        <v>2100</v>
      </c>
      <c r="Q292" s="157">
        <f t="shared" si="20"/>
        <v>1909.090909090909</v>
      </c>
      <c r="R292" s="158"/>
      <c r="S292" s="159"/>
    </row>
    <row r="293" spans="1:20" ht="22.5" customHeight="1" x14ac:dyDescent="0.25">
      <c r="A293" s="153">
        <v>43013</v>
      </c>
      <c r="B293" s="154" t="s">
        <v>236</v>
      </c>
      <c r="C293" s="154" t="s">
        <v>1150</v>
      </c>
      <c r="D293" s="154" t="s">
        <v>113</v>
      </c>
      <c r="E293" s="154"/>
      <c r="F293" s="154">
        <v>1842</v>
      </c>
      <c r="G293" s="154" t="s">
        <v>1151</v>
      </c>
      <c r="H293" s="154" t="s">
        <v>1152</v>
      </c>
      <c r="I293" s="154" t="s">
        <v>121</v>
      </c>
      <c r="J293" s="154">
        <v>94100</v>
      </c>
      <c r="K293" s="154" t="s">
        <v>1153</v>
      </c>
      <c r="L293" s="154" t="s">
        <v>618</v>
      </c>
      <c r="M293" s="154" t="s">
        <v>1154</v>
      </c>
      <c r="N293" s="160">
        <v>0.1</v>
      </c>
      <c r="O293" s="78">
        <v>9982</v>
      </c>
      <c r="P293" s="156">
        <v>9982</v>
      </c>
      <c r="Q293" s="157">
        <f t="shared" si="20"/>
        <v>9074.545454545454</v>
      </c>
      <c r="R293" s="158"/>
      <c r="S293" s="159"/>
    </row>
    <row r="294" spans="1:20" ht="22.5" customHeight="1" x14ac:dyDescent="0.25">
      <c r="A294" s="153">
        <v>43013</v>
      </c>
      <c r="B294" s="154" t="s">
        <v>65</v>
      </c>
      <c r="C294" s="154" t="s">
        <v>1155</v>
      </c>
      <c r="D294" s="154" t="s">
        <v>1156</v>
      </c>
      <c r="E294" s="154"/>
      <c r="F294" s="154">
        <v>1846</v>
      </c>
      <c r="G294" s="154" t="s">
        <v>1157</v>
      </c>
      <c r="H294" s="154" t="s">
        <v>1105</v>
      </c>
      <c r="I294" s="154" t="s">
        <v>121</v>
      </c>
      <c r="J294" s="154">
        <v>94100</v>
      </c>
      <c r="K294" s="154" t="s">
        <v>1158</v>
      </c>
      <c r="L294" s="154" t="s">
        <v>618</v>
      </c>
      <c r="M294" s="154" t="s">
        <v>1159</v>
      </c>
      <c r="N294" s="160">
        <v>0.1</v>
      </c>
      <c r="O294" s="78">
        <v>6982</v>
      </c>
      <c r="P294" s="156">
        <v>6982</v>
      </c>
      <c r="Q294" s="157">
        <f t="shared" si="20"/>
        <v>6347.272727272727</v>
      </c>
      <c r="R294" s="158"/>
      <c r="S294" s="159"/>
    </row>
    <row r="295" spans="1:20" ht="22.5" customHeight="1" x14ac:dyDescent="0.25">
      <c r="A295" s="153">
        <v>43013</v>
      </c>
      <c r="B295" s="154" t="s">
        <v>236</v>
      </c>
      <c r="C295" s="154" t="s">
        <v>1160</v>
      </c>
      <c r="D295" s="154" t="s">
        <v>1161</v>
      </c>
      <c r="E295" s="154"/>
      <c r="F295" s="154">
        <v>1968</v>
      </c>
      <c r="G295" s="154" t="s">
        <v>1162</v>
      </c>
      <c r="H295" s="154" t="s">
        <v>1163</v>
      </c>
      <c r="I295" s="154" t="s">
        <v>1164</v>
      </c>
      <c r="J295" s="154">
        <v>94120</v>
      </c>
      <c r="K295" s="154" t="s">
        <v>1165</v>
      </c>
      <c r="L295" s="154" t="s">
        <v>628</v>
      </c>
      <c r="M295" s="154" t="s">
        <v>38</v>
      </c>
      <c r="N295" s="160">
        <v>5.5E-2</v>
      </c>
      <c r="O295" s="78">
        <v>5982</v>
      </c>
      <c r="P295" s="156">
        <v>5982</v>
      </c>
      <c r="Q295" s="157">
        <f t="shared" si="20"/>
        <v>5670.1421800947874</v>
      </c>
      <c r="R295" s="158"/>
      <c r="S295" s="159"/>
    </row>
    <row r="296" spans="1:20" ht="22.5" customHeight="1" x14ac:dyDescent="0.25">
      <c r="A296" s="153">
        <v>43018</v>
      </c>
      <c r="B296" s="154" t="s">
        <v>17</v>
      </c>
      <c r="C296" s="154" t="s">
        <v>1166</v>
      </c>
      <c r="D296" s="154" t="s">
        <v>147</v>
      </c>
      <c r="E296" s="154"/>
      <c r="F296" s="154">
        <v>1834</v>
      </c>
      <c r="G296" s="154" t="s">
        <v>1167</v>
      </c>
      <c r="H296" s="154" t="s">
        <v>1168</v>
      </c>
      <c r="I296" s="154" t="s">
        <v>313</v>
      </c>
      <c r="J296" s="154">
        <v>94500</v>
      </c>
      <c r="K296" s="154" t="s">
        <v>1169</v>
      </c>
      <c r="L296" s="154" t="s">
        <v>618</v>
      </c>
      <c r="M296" s="154" t="s">
        <v>1170</v>
      </c>
      <c r="N296" s="160">
        <v>5.5E-2</v>
      </c>
      <c r="O296" s="78">
        <v>3982</v>
      </c>
      <c r="P296" s="156">
        <v>3982</v>
      </c>
      <c r="Q296" s="157">
        <f t="shared" si="20"/>
        <v>3774.4075829383887</v>
      </c>
      <c r="R296" s="158"/>
      <c r="S296" s="159"/>
    </row>
    <row r="297" spans="1:20" ht="22.5" customHeight="1" x14ac:dyDescent="0.25">
      <c r="A297" s="153">
        <v>43018</v>
      </c>
      <c r="B297" s="154" t="s">
        <v>17</v>
      </c>
      <c r="C297" s="154" t="s">
        <v>1171</v>
      </c>
      <c r="D297" s="154" t="s">
        <v>19</v>
      </c>
      <c r="E297" s="154"/>
      <c r="F297" s="154">
        <v>1934</v>
      </c>
      <c r="G297" s="154" t="s">
        <v>1172</v>
      </c>
      <c r="H297" s="154" t="s">
        <v>1173</v>
      </c>
      <c r="I297" s="154" t="s">
        <v>22</v>
      </c>
      <c r="J297" s="154">
        <v>75015</v>
      </c>
      <c r="K297" s="154" t="s">
        <v>1174</v>
      </c>
      <c r="L297" s="154" t="s">
        <v>37</v>
      </c>
      <c r="M297" s="154" t="s">
        <v>170</v>
      </c>
      <c r="N297" s="160">
        <v>0.1</v>
      </c>
      <c r="O297" s="78">
        <v>9482</v>
      </c>
      <c r="P297" s="156">
        <v>9482</v>
      </c>
      <c r="Q297" s="157">
        <f t="shared" si="20"/>
        <v>8620</v>
      </c>
      <c r="R297" s="158"/>
      <c r="S297" s="159"/>
    </row>
    <row r="298" spans="1:20" ht="22.5" customHeight="1" x14ac:dyDescent="0.25">
      <c r="A298" s="153">
        <v>43019</v>
      </c>
      <c r="B298" s="154" t="s">
        <v>17</v>
      </c>
      <c r="C298" s="154" t="s">
        <v>427</v>
      </c>
      <c r="D298" s="154" t="s">
        <v>428</v>
      </c>
      <c r="E298" s="154"/>
      <c r="F298" s="154">
        <v>1760</v>
      </c>
      <c r="G298" s="154" t="s">
        <v>429</v>
      </c>
      <c r="H298" s="154" t="s">
        <v>430</v>
      </c>
      <c r="I298" s="154" t="s">
        <v>22</v>
      </c>
      <c r="J298" s="154">
        <v>75015</v>
      </c>
      <c r="K298" s="154" t="s">
        <v>431</v>
      </c>
      <c r="L298" s="161" t="s">
        <v>335</v>
      </c>
      <c r="M298" s="154" t="s">
        <v>1175</v>
      </c>
      <c r="N298" s="160">
        <v>0.1</v>
      </c>
      <c r="O298" s="78">
        <f>P298/2</f>
        <v>5291</v>
      </c>
      <c r="P298" s="156">
        <v>10582</v>
      </c>
      <c r="Q298" s="157">
        <f t="shared" si="20"/>
        <v>9620</v>
      </c>
      <c r="R298" s="158"/>
      <c r="S298" s="159"/>
    </row>
    <row r="299" spans="1:20" ht="22.5" customHeight="1" x14ac:dyDescent="0.25">
      <c r="A299" s="153">
        <v>43019</v>
      </c>
      <c r="B299" s="154" t="s">
        <v>17</v>
      </c>
      <c r="C299" s="154" t="s">
        <v>1176</v>
      </c>
      <c r="D299" s="154" t="s">
        <v>113</v>
      </c>
      <c r="E299" s="154"/>
      <c r="F299" s="154">
        <v>1956</v>
      </c>
      <c r="G299" s="154" t="s">
        <v>1177</v>
      </c>
      <c r="H299" s="154" t="s">
        <v>1178</v>
      </c>
      <c r="I299" s="154" t="s">
        <v>1179</v>
      </c>
      <c r="J299" s="154">
        <v>91260</v>
      </c>
      <c r="K299" s="154" t="s">
        <v>1180</v>
      </c>
      <c r="L299" s="154" t="s">
        <v>945</v>
      </c>
      <c r="M299" s="154" t="s">
        <v>1181</v>
      </c>
      <c r="N299" s="160">
        <v>5.5E-2</v>
      </c>
      <c r="O299" s="78">
        <v>3282</v>
      </c>
      <c r="P299" s="156">
        <v>3282</v>
      </c>
      <c r="Q299" s="157">
        <f t="shared" si="20"/>
        <v>3110.9004739336497</v>
      </c>
      <c r="R299" s="158"/>
      <c r="S299" s="159"/>
    </row>
    <row r="300" spans="1:20" ht="22.5" customHeight="1" x14ac:dyDescent="0.25">
      <c r="A300" s="153">
        <v>43019</v>
      </c>
      <c r="B300" s="154" t="s">
        <v>17</v>
      </c>
      <c r="C300" s="154" t="s">
        <v>869</v>
      </c>
      <c r="D300" s="154" t="s">
        <v>131</v>
      </c>
      <c r="E300" s="154"/>
      <c r="F300" s="154">
        <v>1971</v>
      </c>
      <c r="G300" s="154" t="s">
        <v>1182</v>
      </c>
      <c r="H300" s="154" t="s">
        <v>1183</v>
      </c>
      <c r="I300" s="154" t="s">
        <v>174</v>
      </c>
      <c r="J300" s="154">
        <v>93500</v>
      </c>
      <c r="K300" s="154" t="s">
        <v>872</v>
      </c>
      <c r="L300" s="154" t="s">
        <v>618</v>
      </c>
      <c r="M300" s="154" t="s">
        <v>1184</v>
      </c>
      <c r="N300" s="160">
        <v>0.1</v>
      </c>
      <c r="O300" s="78">
        <v>2982</v>
      </c>
      <c r="P300" s="156">
        <v>2982</v>
      </c>
      <c r="Q300" s="157">
        <f t="shared" si="20"/>
        <v>2710.9090909090905</v>
      </c>
      <c r="R300" s="158"/>
      <c r="S300" s="159"/>
    </row>
    <row r="301" spans="1:20" ht="22.5" customHeight="1" x14ac:dyDescent="0.25">
      <c r="A301" s="153">
        <v>43024</v>
      </c>
      <c r="B301" s="154" t="s">
        <v>65</v>
      </c>
      <c r="C301" s="154" t="s">
        <v>423</v>
      </c>
      <c r="D301" s="154" t="s">
        <v>424</v>
      </c>
      <c r="E301" s="154"/>
      <c r="F301" s="154">
        <v>1976</v>
      </c>
      <c r="G301" s="154" t="s">
        <v>1185</v>
      </c>
      <c r="H301" s="154" t="s">
        <v>1186</v>
      </c>
      <c r="I301" s="154" t="s">
        <v>22</v>
      </c>
      <c r="J301" s="154">
        <v>75011</v>
      </c>
      <c r="K301" s="154" t="s">
        <v>426</v>
      </c>
      <c r="L301" s="154" t="s">
        <v>1099</v>
      </c>
      <c r="M301" s="154" t="s">
        <v>1187</v>
      </c>
      <c r="N301" s="160">
        <v>0.1</v>
      </c>
      <c r="O301" s="78">
        <f>P301/2</f>
        <v>1491</v>
      </c>
      <c r="P301" s="156">
        <v>2982</v>
      </c>
      <c r="Q301" s="157">
        <f t="shared" si="20"/>
        <v>2710.9090909090905</v>
      </c>
      <c r="R301" s="158"/>
      <c r="S301" s="159"/>
    </row>
    <row r="302" spans="1:20" ht="22.5" customHeight="1" x14ac:dyDescent="0.25">
      <c r="A302" s="153">
        <v>43025</v>
      </c>
      <c r="B302" s="154" t="s">
        <v>17</v>
      </c>
      <c r="C302" s="154" t="s">
        <v>1188</v>
      </c>
      <c r="D302" s="154" t="s">
        <v>101</v>
      </c>
      <c r="E302" s="154"/>
      <c r="F302" s="154">
        <v>1975</v>
      </c>
      <c r="G302" s="154" t="s">
        <v>1189</v>
      </c>
      <c r="H302" s="154" t="s">
        <v>1190</v>
      </c>
      <c r="I302" s="154" t="s">
        <v>174</v>
      </c>
      <c r="J302" s="154">
        <v>93500</v>
      </c>
      <c r="K302" s="154" t="s">
        <v>1191</v>
      </c>
      <c r="L302" s="154" t="s">
        <v>618</v>
      </c>
      <c r="M302" s="154" t="s">
        <v>1192</v>
      </c>
      <c r="N302" s="160">
        <v>0.1</v>
      </c>
      <c r="O302" s="78">
        <v>4982</v>
      </c>
      <c r="P302" s="156">
        <v>4982</v>
      </c>
      <c r="Q302" s="157">
        <f t="shared" si="20"/>
        <v>4529.090909090909</v>
      </c>
      <c r="R302" s="158"/>
      <c r="S302" s="159"/>
    </row>
    <row r="303" spans="1:20" ht="22.5" customHeight="1" x14ac:dyDescent="0.25">
      <c r="A303" s="115">
        <v>43025</v>
      </c>
      <c r="B303" s="116" t="s">
        <v>65</v>
      </c>
      <c r="C303" s="116" t="s">
        <v>291</v>
      </c>
      <c r="D303" s="116" t="s">
        <v>187</v>
      </c>
      <c r="E303" s="116"/>
      <c r="F303" s="116">
        <v>1763</v>
      </c>
      <c r="G303" s="116" t="s">
        <v>292</v>
      </c>
      <c r="H303" s="116" t="s">
        <v>1193</v>
      </c>
      <c r="I303" s="116" t="s">
        <v>22</v>
      </c>
      <c r="J303" s="116">
        <v>75020</v>
      </c>
      <c r="K303" s="116" t="s">
        <v>293</v>
      </c>
      <c r="L303" s="116" t="s">
        <v>1194</v>
      </c>
      <c r="M303" s="116" t="s">
        <v>1195</v>
      </c>
      <c r="N303" s="117">
        <v>5.5E-2</v>
      </c>
      <c r="O303" s="78">
        <f>P303/2</f>
        <v>4141</v>
      </c>
      <c r="P303" s="118">
        <v>8282</v>
      </c>
      <c r="Q303" s="119">
        <f t="shared" si="20"/>
        <v>7850.2369668246447</v>
      </c>
      <c r="R303" s="120">
        <v>8282</v>
      </c>
      <c r="S303" s="121"/>
      <c r="T303" s="74" t="s">
        <v>44</v>
      </c>
    </row>
    <row r="304" spans="1:20" ht="22.5" customHeight="1" x14ac:dyDescent="0.25">
      <c r="A304" s="132">
        <v>43026</v>
      </c>
      <c r="B304" s="133" t="s">
        <v>17</v>
      </c>
      <c r="C304" s="133" t="s">
        <v>18</v>
      </c>
      <c r="D304" s="133" t="s">
        <v>19</v>
      </c>
      <c r="E304" s="133"/>
      <c r="F304" s="133">
        <v>1979</v>
      </c>
      <c r="G304" s="133" t="s">
        <v>20</v>
      </c>
      <c r="H304" s="133" t="s">
        <v>1196</v>
      </c>
      <c r="I304" s="133" t="s">
        <v>22</v>
      </c>
      <c r="J304" s="133">
        <v>75020</v>
      </c>
      <c r="K304" s="133" t="s">
        <v>1197</v>
      </c>
      <c r="L304" s="133" t="s">
        <v>50</v>
      </c>
      <c r="M304" s="133" t="s">
        <v>418</v>
      </c>
      <c r="N304" s="134">
        <v>0.1</v>
      </c>
      <c r="O304" s="135">
        <f>P304/2</f>
        <v>1491</v>
      </c>
      <c r="P304" s="136">
        <v>2982</v>
      </c>
      <c r="Q304" s="137">
        <f t="shared" si="20"/>
        <v>2710.9090909090905</v>
      </c>
      <c r="R304" s="138"/>
      <c r="S304" s="139"/>
    </row>
    <row r="305" spans="1:20" ht="22.5" customHeight="1" x14ac:dyDescent="0.25">
      <c r="A305" s="115">
        <v>43026</v>
      </c>
      <c r="B305" s="116" t="s">
        <v>17</v>
      </c>
      <c r="C305" s="116" t="s">
        <v>1198</v>
      </c>
      <c r="D305" s="116" t="s">
        <v>424</v>
      </c>
      <c r="E305" s="116"/>
      <c r="F305" s="116">
        <v>1964</v>
      </c>
      <c r="G305" s="116" t="s">
        <v>1199</v>
      </c>
      <c r="H305" s="116" t="s">
        <v>1200</v>
      </c>
      <c r="I305" s="116" t="s">
        <v>386</v>
      </c>
      <c r="J305" s="116">
        <v>94000</v>
      </c>
      <c r="K305" s="116" t="s">
        <v>1201</v>
      </c>
      <c r="L305" s="116" t="s">
        <v>628</v>
      </c>
      <c r="M305" s="116" t="s">
        <v>1202</v>
      </c>
      <c r="N305" s="117">
        <v>0.1</v>
      </c>
      <c r="O305" s="78">
        <v>8982</v>
      </c>
      <c r="P305" s="118">
        <v>8982</v>
      </c>
      <c r="Q305" s="119">
        <f t="shared" si="20"/>
        <v>8165.454545454545</v>
      </c>
      <c r="R305" s="120">
        <v>8982</v>
      </c>
      <c r="S305" s="121"/>
    </row>
    <row r="306" spans="1:20" ht="22.5" customHeight="1" x14ac:dyDescent="0.25">
      <c r="A306" s="153">
        <v>43027</v>
      </c>
      <c r="B306" s="154" t="s">
        <v>17</v>
      </c>
      <c r="C306" s="154" t="s">
        <v>1203</v>
      </c>
      <c r="D306" s="154" t="s">
        <v>248</v>
      </c>
      <c r="E306" s="154"/>
      <c r="F306" s="154">
        <v>1700</v>
      </c>
      <c r="G306" s="154" t="s">
        <v>1204</v>
      </c>
      <c r="H306" s="154" t="s">
        <v>1205</v>
      </c>
      <c r="I306" s="154" t="s">
        <v>667</v>
      </c>
      <c r="J306" s="154">
        <v>94300</v>
      </c>
      <c r="K306" s="154" t="s">
        <v>1206</v>
      </c>
      <c r="L306" s="154" t="s">
        <v>43</v>
      </c>
      <c r="M306" s="154" t="s">
        <v>1207</v>
      </c>
      <c r="N306" s="160">
        <v>5.5E-2</v>
      </c>
      <c r="O306" s="78">
        <v>10982</v>
      </c>
      <c r="P306" s="156">
        <v>10982</v>
      </c>
      <c r="Q306" s="157">
        <f t="shared" si="20"/>
        <v>10409.478672985782</v>
      </c>
      <c r="R306" s="158"/>
      <c r="S306" s="159"/>
    </row>
    <row r="307" spans="1:20" ht="22.5" customHeight="1" x14ac:dyDescent="0.25">
      <c r="A307" s="115">
        <v>43027</v>
      </c>
      <c r="B307" s="116" t="s">
        <v>65</v>
      </c>
      <c r="C307" s="116" t="s">
        <v>171</v>
      </c>
      <c r="D307" s="116" t="s">
        <v>172</v>
      </c>
      <c r="E307" s="116"/>
      <c r="F307" s="116">
        <v>1955</v>
      </c>
      <c r="G307" s="116" t="s">
        <v>173</v>
      </c>
      <c r="H307" s="116" t="s">
        <v>1208</v>
      </c>
      <c r="I307" s="116" t="s">
        <v>174</v>
      </c>
      <c r="J307" s="116">
        <v>93500</v>
      </c>
      <c r="K307" s="116" t="s">
        <v>175</v>
      </c>
      <c r="L307" s="116" t="s">
        <v>24</v>
      </c>
      <c r="M307" s="116" t="s">
        <v>770</v>
      </c>
      <c r="N307" s="117">
        <v>0.1</v>
      </c>
      <c r="O307" s="78">
        <v>8982</v>
      </c>
      <c r="P307" s="118">
        <v>8982</v>
      </c>
      <c r="Q307" s="119">
        <f t="shared" si="20"/>
        <v>8165.454545454545</v>
      </c>
      <c r="R307" s="120">
        <v>8982</v>
      </c>
      <c r="S307" s="121"/>
      <c r="T307" s="74" t="s">
        <v>44</v>
      </c>
    </row>
    <row r="308" spans="1:20" ht="22.5" customHeight="1" x14ac:dyDescent="0.25">
      <c r="A308" s="115">
        <v>43032</v>
      </c>
      <c r="B308" s="116" t="s">
        <v>65</v>
      </c>
      <c r="C308" s="116" t="s">
        <v>1209</v>
      </c>
      <c r="D308" s="116" t="s">
        <v>590</v>
      </c>
      <c r="E308" s="116"/>
      <c r="F308" s="116">
        <v>1981</v>
      </c>
      <c r="G308" s="116" t="s">
        <v>928</v>
      </c>
      <c r="H308" s="116" t="s">
        <v>1210</v>
      </c>
      <c r="I308" s="116" t="s">
        <v>184</v>
      </c>
      <c r="J308" s="116">
        <v>92170</v>
      </c>
      <c r="K308" s="116" t="s">
        <v>1211</v>
      </c>
      <c r="L308" s="116" t="s">
        <v>37</v>
      </c>
      <c r="M308" s="116" t="s">
        <v>1212</v>
      </c>
      <c r="N308" s="117">
        <v>0.1</v>
      </c>
      <c r="O308" s="78">
        <v>2282</v>
      </c>
      <c r="P308" s="118">
        <v>2282</v>
      </c>
      <c r="Q308" s="119">
        <f t="shared" si="20"/>
        <v>2074.5454545454545</v>
      </c>
      <c r="R308" s="120">
        <v>2282</v>
      </c>
      <c r="S308" s="121"/>
      <c r="T308" s="74" t="s">
        <v>44</v>
      </c>
    </row>
    <row r="309" spans="1:20" ht="22.5" customHeight="1" x14ac:dyDescent="0.25">
      <c r="A309" s="153">
        <v>43032</v>
      </c>
      <c r="B309" s="154" t="s">
        <v>65</v>
      </c>
      <c r="C309" s="154" t="s">
        <v>1213</v>
      </c>
      <c r="D309" s="154" t="s">
        <v>1214</v>
      </c>
      <c r="E309" s="154"/>
      <c r="F309" s="154">
        <v>1980</v>
      </c>
      <c r="G309" s="154" t="s">
        <v>1215</v>
      </c>
      <c r="H309" s="154" t="s">
        <v>1216</v>
      </c>
      <c r="I309" s="154" t="s">
        <v>22</v>
      </c>
      <c r="J309" s="154">
        <v>75016</v>
      </c>
      <c r="K309" s="154" t="s">
        <v>1217</v>
      </c>
      <c r="L309" s="154" t="s">
        <v>37</v>
      </c>
      <c r="M309" s="154" t="s">
        <v>1218</v>
      </c>
      <c r="N309" s="160">
        <v>5.5E-2</v>
      </c>
      <c r="O309" s="78">
        <v>6482</v>
      </c>
      <c r="P309" s="156">
        <v>6482</v>
      </c>
      <c r="Q309" s="157">
        <f t="shared" si="20"/>
        <v>6144.0758293838862</v>
      </c>
      <c r="R309" s="158"/>
      <c r="S309" s="159"/>
    </row>
    <row r="310" spans="1:20" ht="22.5" customHeight="1" x14ac:dyDescent="0.25">
      <c r="A310" s="153">
        <v>43032</v>
      </c>
      <c r="B310" s="154" t="s">
        <v>65</v>
      </c>
      <c r="C310" s="154" t="s">
        <v>1219</v>
      </c>
      <c r="D310" s="154" t="s">
        <v>67</v>
      </c>
      <c r="E310" s="154"/>
      <c r="F310" s="154">
        <v>1759</v>
      </c>
      <c r="G310" s="154" t="s">
        <v>1220</v>
      </c>
      <c r="H310" s="154" t="s">
        <v>1221</v>
      </c>
      <c r="I310" s="154" t="s">
        <v>667</v>
      </c>
      <c r="J310" s="154">
        <v>94300</v>
      </c>
      <c r="K310" s="154" t="s">
        <v>1222</v>
      </c>
      <c r="L310" s="154" t="s">
        <v>43</v>
      </c>
      <c r="M310" s="154" t="s">
        <v>1223</v>
      </c>
      <c r="N310" s="160">
        <v>5.5E-2</v>
      </c>
      <c r="O310" s="78">
        <v>7882</v>
      </c>
      <c r="P310" s="156">
        <v>7882</v>
      </c>
      <c r="Q310" s="157">
        <f t="shared" si="20"/>
        <v>7471.0900473933652</v>
      </c>
      <c r="R310" s="158"/>
      <c r="S310" s="159"/>
    </row>
    <row r="311" spans="1:20" ht="22.5" customHeight="1" x14ac:dyDescent="0.25">
      <c r="A311" s="115">
        <v>43032</v>
      </c>
      <c r="B311" s="116" t="s">
        <v>65</v>
      </c>
      <c r="C311" s="116" t="s">
        <v>1224</v>
      </c>
      <c r="D311" s="116" t="s">
        <v>1225</v>
      </c>
      <c r="E311" s="116"/>
      <c r="F311" s="116">
        <v>1927</v>
      </c>
      <c r="G311" s="116" t="s">
        <v>1226</v>
      </c>
      <c r="H311" s="116" t="s">
        <v>1227</v>
      </c>
      <c r="I311" s="116" t="s">
        <v>133</v>
      </c>
      <c r="J311" s="116">
        <v>92400</v>
      </c>
      <c r="K311" s="116" t="s">
        <v>1228</v>
      </c>
      <c r="L311" s="116" t="s">
        <v>24</v>
      </c>
      <c r="M311" s="116" t="s">
        <v>879</v>
      </c>
      <c r="N311" s="117">
        <v>5.5E-2</v>
      </c>
      <c r="O311" s="78">
        <v>4982</v>
      </c>
      <c r="P311" s="118">
        <v>4982</v>
      </c>
      <c r="Q311" s="119">
        <f t="shared" si="20"/>
        <v>4722.2748815165878</v>
      </c>
      <c r="R311" s="120">
        <v>4982</v>
      </c>
      <c r="S311" s="121"/>
      <c r="T311" s="74" t="s">
        <v>44</v>
      </c>
    </row>
    <row r="312" spans="1:20" ht="22.5" customHeight="1" x14ac:dyDescent="0.25">
      <c r="A312" s="153">
        <v>43032</v>
      </c>
      <c r="B312" s="154" t="s">
        <v>65</v>
      </c>
      <c r="C312" s="154" t="s">
        <v>423</v>
      </c>
      <c r="D312" s="154" t="s">
        <v>590</v>
      </c>
      <c r="E312" s="154"/>
      <c r="F312" s="154">
        <v>1963</v>
      </c>
      <c r="G312" s="154" t="s">
        <v>1229</v>
      </c>
      <c r="H312" s="154" t="s">
        <v>1230</v>
      </c>
      <c r="I312" s="154" t="s">
        <v>22</v>
      </c>
      <c r="J312" s="154">
        <v>75012</v>
      </c>
      <c r="K312" s="154" t="s">
        <v>1231</v>
      </c>
      <c r="L312" s="154" t="s">
        <v>628</v>
      </c>
      <c r="M312" s="154" t="s">
        <v>1232</v>
      </c>
      <c r="N312" s="160">
        <v>5.5E-2</v>
      </c>
      <c r="O312" s="78">
        <v>1182</v>
      </c>
      <c r="P312" s="156">
        <v>1182</v>
      </c>
      <c r="Q312" s="157">
        <f t="shared" si="20"/>
        <v>1120.3791469194314</v>
      </c>
      <c r="R312" s="158"/>
      <c r="S312" s="159"/>
    </row>
    <row r="313" spans="1:20" ht="22.5" customHeight="1" x14ac:dyDescent="0.25">
      <c r="A313" s="153">
        <v>43032</v>
      </c>
      <c r="B313" s="154" t="s">
        <v>65</v>
      </c>
      <c r="C313" s="154" t="s">
        <v>1233</v>
      </c>
      <c r="D313" s="154" t="s">
        <v>1075</v>
      </c>
      <c r="E313" s="154"/>
      <c r="F313" s="154">
        <v>1957</v>
      </c>
      <c r="G313" s="154" t="s">
        <v>1226</v>
      </c>
      <c r="H313" s="154" t="s">
        <v>1234</v>
      </c>
      <c r="I313" s="154" t="s">
        <v>133</v>
      </c>
      <c r="J313" s="154">
        <v>92400</v>
      </c>
      <c r="K313" s="154" t="s">
        <v>1235</v>
      </c>
      <c r="L313" s="154" t="s">
        <v>24</v>
      </c>
      <c r="M313" s="154" t="s">
        <v>170</v>
      </c>
      <c r="N313" s="160">
        <v>0.1</v>
      </c>
      <c r="O313" s="78">
        <v>6000</v>
      </c>
      <c r="P313" s="156">
        <v>6000</v>
      </c>
      <c r="Q313" s="157">
        <f t="shared" si="20"/>
        <v>5454.545454545454</v>
      </c>
      <c r="R313" s="158"/>
      <c r="S313" s="159"/>
    </row>
    <row r="314" spans="1:20" ht="22.5" customHeight="1" x14ac:dyDescent="0.25">
      <c r="A314" s="115">
        <v>43032</v>
      </c>
      <c r="B314" s="116" t="s">
        <v>65</v>
      </c>
      <c r="C314" s="116" t="s">
        <v>1233</v>
      </c>
      <c r="D314" s="116" t="s">
        <v>1075</v>
      </c>
      <c r="E314" s="116"/>
      <c r="F314" s="116">
        <v>10253</v>
      </c>
      <c r="G314" s="116" t="s">
        <v>1226</v>
      </c>
      <c r="H314" s="116" t="s">
        <v>1234</v>
      </c>
      <c r="I314" s="116" t="s">
        <v>133</v>
      </c>
      <c r="J314" s="116">
        <v>92400</v>
      </c>
      <c r="K314" s="116" t="s">
        <v>1235</v>
      </c>
      <c r="L314" s="116" t="s">
        <v>335</v>
      </c>
      <c r="M314" s="116" t="s">
        <v>1236</v>
      </c>
      <c r="N314" s="117">
        <v>5.5E-2</v>
      </c>
      <c r="O314" s="78">
        <f>P314/2</f>
        <v>2191</v>
      </c>
      <c r="P314" s="118">
        <v>4382</v>
      </c>
      <c r="Q314" s="119">
        <f t="shared" si="20"/>
        <v>4153.5545023696686</v>
      </c>
      <c r="R314" s="120">
        <v>4382</v>
      </c>
      <c r="S314" s="121"/>
      <c r="T314" s="74" t="s">
        <v>44</v>
      </c>
    </row>
    <row r="315" spans="1:20" ht="22.5" customHeight="1" x14ac:dyDescent="0.25">
      <c r="A315" s="162">
        <v>43034</v>
      </c>
      <c r="B315" s="163" t="s">
        <v>17</v>
      </c>
      <c r="C315" s="163" t="s">
        <v>232</v>
      </c>
      <c r="D315" s="163" t="s">
        <v>1237</v>
      </c>
      <c r="E315" s="163"/>
      <c r="F315" s="163">
        <v>1875</v>
      </c>
      <c r="G315" s="163" t="s">
        <v>1238</v>
      </c>
      <c r="H315" s="163" t="s">
        <v>1239</v>
      </c>
      <c r="I315" s="163" t="s">
        <v>22</v>
      </c>
      <c r="J315" s="163">
        <v>75012</v>
      </c>
      <c r="K315" s="163" t="s">
        <v>1240</v>
      </c>
      <c r="L315" s="163" t="s">
        <v>417</v>
      </c>
      <c r="M315" s="163" t="s">
        <v>1241</v>
      </c>
      <c r="N315" s="164">
        <v>0.1</v>
      </c>
      <c r="O315" s="78">
        <f>P315/2</f>
        <v>2246</v>
      </c>
      <c r="P315" s="165">
        <v>4492</v>
      </c>
      <c r="Q315" s="166">
        <f t="shared" si="20"/>
        <v>4083.6363636363635</v>
      </c>
      <c r="R315" s="120">
        <v>4492</v>
      </c>
      <c r="S315" s="121"/>
      <c r="T315" s="74" t="s">
        <v>44</v>
      </c>
    </row>
    <row r="316" spans="1:20" ht="22.5" customHeight="1" x14ac:dyDescent="0.25">
      <c r="A316" s="167">
        <v>43034</v>
      </c>
      <c r="B316" s="168" t="s">
        <v>65</v>
      </c>
      <c r="C316" s="168" t="s">
        <v>1242</v>
      </c>
      <c r="D316" s="168" t="s">
        <v>273</v>
      </c>
      <c r="E316" s="168"/>
      <c r="F316" s="168">
        <v>1985</v>
      </c>
      <c r="G316" s="168" t="s">
        <v>1243</v>
      </c>
      <c r="H316" s="168"/>
      <c r="I316" s="168" t="s">
        <v>1101</v>
      </c>
      <c r="J316" s="168">
        <v>92110</v>
      </c>
      <c r="K316" s="168" t="s">
        <v>1244</v>
      </c>
      <c r="L316" s="168" t="s">
        <v>945</v>
      </c>
      <c r="M316" s="168" t="s">
        <v>1212</v>
      </c>
      <c r="N316" s="169">
        <v>0.1</v>
      </c>
      <c r="O316" s="170">
        <v>2500</v>
      </c>
      <c r="P316" s="171">
        <v>2500</v>
      </c>
      <c r="Q316" s="172">
        <f t="shared" si="20"/>
        <v>2272.7272727272725</v>
      </c>
      <c r="R316" s="158"/>
      <c r="S316" s="159"/>
    </row>
    <row r="317" spans="1:20" ht="22.5" customHeight="1" x14ac:dyDescent="0.25">
      <c r="A317" s="167">
        <v>43034</v>
      </c>
      <c r="B317" s="168" t="s">
        <v>65</v>
      </c>
      <c r="C317" s="168" t="s">
        <v>1245</v>
      </c>
      <c r="D317" s="168" t="s">
        <v>965</v>
      </c>
      <c r="E317" s="168"/>
      <c r="F317" s="168">
        <v>1876</v>
      </c>
      <c r="G317" s="168" t="s">
        <v>1246</v>
      </c>
      <c r="H317" s="168" t="s">
        <v>1105</v>
      </c>
      <c r="I317" s="168" t="s">
        <v>22</v>
      </c>
      <c r="J317" s="168">
        <v>75013</v>
      </c>
      <c r="K317" s="168" t="s">
        <v>1247</v>
      </c>
      <c r="L317" s="168" t="s">
        <v>1248</v>
      </c>
      <c r="M317" s="168" t="s">
        <v>1212</v>
      </c>
      <c r="N317" s="169">
        <v>0.1</v>
      </c>
      <c r="O317" s="78">
        <f>P317/2</f>
        <v>1491</v>
      </c>
      <c r="P317" s="171">
        <v>2982</v>
      </c>
      <c r="Q317" s="172">
        <f t="shared" si="20"/>
        <v>2710.9090909090905</v>
      </c>
      <c r="R317" s="158"/>
      <c r="S317" s="159"/>
    </row>
    <row r="318" spans="1:20" ht="22.5" customHeight="1" x14ac:dyDescent="0.25">
      <c r="A318" s="167">
        <v>43034</v>
      </c>
      <c r="B318" s="168" t="s">
        <v>65</v>
      </c>
      <c r="C318" s="168" t="s">
        <v>166</v>
      </c>
      <c r="D318" s="168" t="s">
        <v>83</v>
      </c>
      <c r="E318" s="168"/>
      <c r="F318" s="168">
        <v>1982</v>
      </c>
      <c r="G318" s="168" t="s">
        <v>167</v>
      </c>
      <c r="H318" s="168" t="s">
        <v>1249</v>
      </c>
      <c r="I318" s="168" t="s">
        <v>168</v>
      </c>
      <c r="J318" s="168">
        <v>93200</v>
      </c>
      <c r="K318" s="168" t="s">
        <v>1250</v>
      </c>
      <c r="L318" s="154" t="s">
        <v>37</v>
      </c>
      <c r="M318" s="168" t="s">
        <v>105</v>
      </c>
      <c r="N318" s="169">
        <v>0.1</v>
      </c>
      <c r="O318" s="170">
        <v>10482</v>
      </c>
      <c r="P318" s="171">
        <v>10482</v>
      </c>
      <c r="Q318" s="172">
        <f t="shared" si="20"/>
        <v>9529.0909090909081</v>
      </c>
      <c r="R318" s="158"/>
      <c r="S318" s="159"/>
    </row>
    <row r="319" spans="1:20" ht="22.5" customHeight="1" x14ac:dyDescent="0.25">
      <c r="A319" s="173">
        <v>43035</v>
      </c>
      <c r="B319" s="174" t="s">
        <v>65</v>
      </c>
      <c r="C319" s="174" t="s">
        <v>1251</v>
      </c>
      <c r="D319" s="174" t="s">
        <v>454</v>
      </c>
      <c r="E319" s="174"/>
      <c r="F319" s="174">
        <v>1962</v>
      </c>
      <c r="G319" s="174" t="s">
        <v>1252</v>
      </c>
      <c r="H319" s="174" t="s">
        <v>1253</v>
      </c>
      <c r="I319" s="174" t="s">
        <v>22</v>
      </c>
      <c r="J319" s="174">
        <v>75009</v>
      </c>
      <c r="K319" s="174" t="s">
        <v>1254</v>
      </c>
      <c r="L319" s="174" t="s">
        <v>628</v>
      </c>
      <c r="M319" s="174" t="s">
        <v>751</v>
      </c>
      <c r="N319" s="164">
        <v>5.5E-2</v>
      </c>
      <c r="O319" s="170">
        <v>3282</v>
      </c>
      <c r="P319" s="165">
        <v>3282</v>
      </c>
      <c r="Q319" s="166">
        <f t="shared" si="20"/>
        <v>3110.9004739336497</v>
      </c>
      <c r="R319" s="120">
        <v>3282</v>
      </c>
      <c r="S319" s="121"/>
      <c r="T319" s="74" t="s">
        <v>44</v>
      </c>
    </row>
    <row r="320" spans="1:20" ht="22.5" customHeight="1" x14ac:dyDescent="0.25">
      <c r="A320" s="175">
        <v>43038</v>
      </c>
      <c r="B320" s="176" t="s">
        <v>65</v>
      </c>
      <c r="C320" s="176" t="s">
        <v>1255</v>
      </c>
      <c r="D320" s="176" t="s">
        <v>1089</v>
      </c>
      <c r="E320" s="176"/>
      <c r="F320" s="176">
        <v>1883</v>
      </c>
      <c r="G320" s="176" t="s">
        <v>1256</v>
      </c>
      <c r="H320" s="176" t="s">
        <v>1257</v>
      </c>
      <c r="I320" s="176" t="s">
        <v>1164</v>
      </c>
      <c r="J320" s="176">
        <v>94120</v>
      </c>
      <c r="K320" s="176" t="s">
        <v>1258</v>
      </c>
      <c r="L320" s="176" t="s">
        <v>43</v>
      </c>
      <c r="M320" s="176" t="s">
        <v>170</v>
      </c>
      <c r="N320" s="177">
        <v>0.1</v>
      </c>
      <c r="O320" s="178">
        <v>6682</v>
      </c>
      <c r="P320" s="179">
        <v>6682</v>
      </c>
      <c r="Q320" s="180">
        <f t="shared" si="20"/>
        <v>6074.545454545454</v>
      </c>
      <c r="R320" s="138"/>
      <c r="S320" s="139"/>
    </row>
    <row r="321" spans="1:20" ht="22.5" customHeight="1" x14ac:dyDescent="0.25">
      <c r="A321" s="167">
        <v>43039</v>
      </c>
      <c r="B321" s="168" t="s">
        <v>65</v>
      </c>
      <c r="C321" s="168" t="s">
        <v>756</v>
      </c>
      <c r="D321" s="168" t="s">
        <v>67</v>
      </c>
      <c r="E321" s="168"/>
      <c r="F321" s="168">
        <v>1882</v>
      </c>
      <c r="G321" s="168" t="s">
        <v>757</v>
      </c>
      <c r="H321" s="168"/>
      <c r="I321" s="168" t="s">
        <v>326</v>
      </c>
      <c r="J321" s="168">
        <v>92200</v>
      </c>
      <c r="K321" s="168" t="s">
        <v>1259</v>
      </c>
      <c r="L321" s="168" t="s">
        <v>335</v>
      </c>
      <c r="M321" s="168" t="s">
        <v>304</v>
      </c>
      <c r="N321" s="169">
        <v>0.1</v>
      </c>
      <c r="O321" s="78">
        <f>P321/2</f>
        <v>3000</v>
      </c>
      <c r="P321" s="171">
        <v>6000</v>
      </c>
      <c r="Q321" s="172">
        <f t="shared" si="20"/>
        <v>5454.545454545454</v>
      </c>
      <c r="R321" s="158"/>
      <c r="S321" s="159"/>
    </row>
    <row r="322" spans="1:20" ht="22.5" customHeight="1" x14ac:dyDescent="0.25">
      <c r="A322" s="167">
        <v>43039</v>
      </c>
      <c r="B322" s="168" t="s">
        <v>65</v>
      </c>
      <c r="C322" s="168" t="s">
        <v>1260</v>
      </c>
      <c r="D322" s="168" t="s">
        <v>747</v>
      </c>
      <c r="E322" s="168"/>
      <c r="F322" s="168">
        <v>1988</v>
      </c>
      <c r="G322" s="168" t="s">
        <v>1261</v>
      </c>
      <c r="H322" s="168" t="s">
        <v>1262</v>
      </c>
      <c r="I322" s="168" t="s">
        <v>22</v>
      </c>
      <c r="J322" s="168">
        <v>75012</v>
      </c>
      <c r="K322" s="168" t="s">
        <v>1263</v>
      </c>
      <c r="L322" s="168" t="s">
        <v>1264</v>
      </c>
      <c r="M322" s="168" t="s">
        <v>160</v>
      </c>
      <c r="N322" s="169">
        <v>0.1</v>
      </c>
      <c r="O322" s="78">
        <f>P322/2</f>
        <v>4491</v>
      </c>
      <c r="P322" s="171">
        <v>8982</v>
      </c>
      <c r="Q322" s="172">
        <f t="shared" si="20"/>
        <v>8165.454545454545</v>
      </c>
      <c r="R322" s="158"/>
      <c r="S322" s="159"/>
    </row>
    <row r="323" spans="1:20" ht="34" hidden="1" customHeight="1" x14ac:dyDescent="0.25">
      <c r="A323" s="181" t="s">
        <v>1265</v>
      </c>
      <c r="B323" s="182"/>
      <c r="C323" s="182"/>
      <c r="D323" s="182"/>
      <c r="E323" s="182"/>
      <c r="F323" s="182"/>
      <c r="G323" s="182"/>
      <c r="H323" s="182"/>
      <c r="I323" s="182"/>
      <c r="J323" s="182"/>
      <c r="K323" s="182"/>
      <c r="L323" s="182"/>
      <c r="M323" s="182"/>
      <c r="N323" s="183"/>
      <c r="O323" s="184"/>
      <c r="P323" s="185">
        <f>SUM(P291:P322)</f>
        <v>185106</v>
      </c>
      <c r="Q323" s="186"/>
      <c r="R323" s="96">
        <f>SUM(R291:R322)</f>
        <v>45666</v>
      </c>
      <c r="S323" s="97">
        <f>P323-R323</f>
        <v>139440</v>
      </c>
    </row>
    <row r="324" spans="1:20" ht="22.5" customHeight="1" x14ac:dyDescent="0.25">
      <c r="A324" s="167">
        <v>43041</v>
      </c>
      <c r="B324" s="168" t="s">
        <v>17</v>
      </c>
      <c r="C324" s="168" t="s">
        <v>1266</v>
      </c>
      <c r="D324" s="168" t="s">
        <v>1267</v>
      </c>
      <c r="E324" s="168"/>
      <c r="F324" s="168">
        <v>1987</v>
      </c>
      <c r="G324" s="168" t="s">
        <v>1268</v>
      </c>
      <c r="H324" s="168" t="s">
        <v>1269</v>
      </c>
      <c r="I324" s="168" t="s">
        <v>22</v>
      </c>
      <c r="J324" s="168">
        <v>75009</v>
      </c>
      <c r="K324" s="168" t="s">
        <v>1270</v>
      </c>
      <c r="L324" s="168" t="s">
        <v>618</v>
      </c>
      <c r="M324" s="168" t="s">
        <v>731</v>
      </c>
      <c r="N324" s="169">
        <v>5.5E-2</v>
      </c>
      <c r="O324" s="170">
        <v>3182</v>
      </c>
      <c r="P324" s="171">
        <v>3182</v>
      </c>
      <c r="Q324" s="172">
        <f t="shared" ref="Q324:Q352" si="21">IF(ISBLANK(N324),"",P324/(1+N324))</f>
        <v>3016.1137440758293</v>
      </c>
      <c r="R324" s="158"/>
      <c r="S324" s="159"/>
    </row>
    <row r="325" spans="1:20" ht="22.5" customHeight="1" x14ac:dyDescent="0.25">
      <c r="A325" s="167">
        <v>43045</v>
      </c>
      <c r="B325" s="168" t="s">
        <v>65</v>
      </c>
      <c r="C325" s="168" t="s">
        <v>1271</v>
      </c>
      <c r="D325" s="168" t="s">
        <v>1272</v>
      </c>
      <c r="E325" s="168"/>
      <c r="F325" s="168">
        <v>1885</v>
      </c>
      <c r="G325" s="168" t="s">
        <v>1066</v>
      </c>
      <c r="H325" s="168"/>
      <c r="I325" s="168" t="s">
        <v>22</v>
      </c>
      <c r="J325" s="168">
        <v>75020</v>
      </c>
      <c r="K325" s="168" t="s">
        <v>1068</v>
      </c>
      <c r="L325" s="168" t="s">
        <v>1273</v>
      </c>
      <c r="M325" s="168" t="s">
        <v>1274</v>
      </c>
      <c r="N325" s="169">
        <v>0.1</v>
      </c>
      <c r="O325" s="78">
        <f>P325/2</f>
        <v>991</v>
      </c>
      <c r="P325" s="171">
        <v>1982</v>
      </c>
      <c r="Q325" s="172">
        <f t="shared" si="21"/>
        <v>1801.8181818181818</v>
      </c>
      <c r="R325" s="158"/>
      <c r="S325" s="159"/>
    </row>
    <row r="326" spans="1:20" ht="22.5" customHeight="1" x14ac:dyDescent="0.25">
      <c r="A326" s="173">
        <v>43046</v>
      </c>
      <c r="B326" s="174" t="s">
        <v>65</v>
      </c>
      <c r="C326" s="174" t="s">
        <v>1275</v>
      </c>
      <c r="D326" s="174" t="s">
        <v>1276</v>
      </c>
      <c r="E326" s="174"/>
      <c r="F326" s="174">
        <v>1983</v>
      </c>
      <c r="G326" s="174" t="s">
        <v>1277</v>
      </c>
      <c r="H326" s="174" t="s">
        <v>1278</v>
      </c>
      <c r="I326" s="174" t="s">
        <v>22</v>
      </c>
      <c r="J326" s="174">
        <v>75013</v>
      </c>
      <c r="K326" s="174" t="s">
        <v>1279</v>
      </c>
      <c r="L326" s="174" t="s">
        <v>37</v>
      </c>
      <c r="M326" s="174" t="s">
        <v>1280</v>
      </c>
      <c r="N326" s="164">
        <v>5.5E-2</v>
      </c>
      <c r="O326" s="170">
        <v>4482</v>
      </c>
      <c r="P326" s="165">
        <v>4482</v>
      </c>
      <c r="Q326" s="166">
        <f t="shared" si="21"/>
        <v>4248.341232227488</v>
      </c>
      <c r="R326" s="120">
        <v>4482</v>
      </c>
      <c r="S326" s="121"/>
      <c r="T326" s="74" t="s">
        <v>44</v>
      </c>
    </row>
    <row r="327" spans="1:20" ht="22.5" customHeight="1" x14ac:dyDescent="0.25">
      <c r="A327" s="167">
        <v>43046</v>
      </c>
      <c r="B327" s="168" t="s">
        <v>65</v>
      </c>
      <c r="C327" s="168" t="s">
        <v>1281</v>
      </c>
      <c r="D327" s="168" t="s">
        <v>650</v>
      </c>
      <c r="E327" s="168"/>
      <c r="F327" s="168">
        <v>1877</v>
      </c>
      <c r="G327" s="168" t="s">
        <v>1282</v>
      </c>
      <c r="H327" s="168" t="s">
        <v>1283</v>
      </c>
      <c r="I327" s="168" t="s">
        <v>22</v>
      </c>
      <c r="J327" s="168">
        <v>75010</v>
      </c>
      <c r="K327" s="168" t="s">
        <v>1284</v>
      </c>
      <c r="L327" s="168" t="s">
        <v>945</v>
      </c>
      <c r="M327" s="168" t="s">
        <v>1184</v>
      </c>
      <c r="N327" s="169">
        <v>0.1</v>
      </c>
      <c r="O327" s="170">
        <v>2982</v>
      </c>
      <c r="P327" s="171">
        <v>2982</v>
      </c>
      <c r="Q327" s="172">
        <f t="shared" si="21"/>
        <v>2710.9090909090905</v>
      </c>
      <c r="R327" s="158"/>
      <c r="S327" s="159"/>
    </row>
    <row r="328" spans="1:20" ht="22.5" customHeight="1" x14ac:dyDescent="0.25">
      <c r="A328" s="167">
        <v>43047</v>
      </c>
      <c r="B328" s="168" t="s">
        <v>65</v>
      </c>
      <c r="C328" s="168" t="s">
        <v>1285</v>
      </c>
      <c r="D328" s="168" t="s">
        <v>708</v>
      </c>
      <c r="E328" s="168"/>
      <c r="F328" s="168">
        <v>1884</v>
      </c>
      <c r="G328" s="168" t="s">
        <v>1286</v>
      </c>
      <c r="H328" s="168" t="s">
        <v>1287</v>
      </c>
      <c r="I328" s="168" t="s">
        <v>851</v>
      </c>
      <c r="J328" s="168">
        <v>94230</v>
      </c>
      <c r="K328" s="168" t="s">
        <v>1288</v>
      </c>
      <c r="L328" s="168" t="s">
        <v>573</v>
      </c>
      <c r="M328" s="168" t="s">
        <v>300</v>
      </c>
      <c r="N328" s="169">
        <v>5.5E-2</v>
      </c>
      <c r="O328" s="78">
        <f>P328/2</f>
        <v>2491</v>
      </c>
      <c r="P328" s="171">
        <v>4982</v>
      </c>
      <c r="Q328" s="172">
        <f t="shared" si="21"/>
        <v>4722.2748815165878</v>
      </c>
      <c r="R328" s="158"/>
      <c r="S328" s="159"/>
    </row>
    <row r="329" spans="1:20" ht="22.5" customHeight="1" x14ac:dyDescent="0.25">
      <c r="A329" s="167">
        <v>43047</v>
      </c>
      <c r="B329" s="187" t="s">
        <v>17</v>
      </c>
      <c r="C329" s="187" t="s">
        <v>1289</v>
      </c>
      <c r="D329" s="187" t="s">
        <v>1290</v>
      </c>
      <c r="E329" s="187"/>
      <c r="F329" s="168">
        <v>1755</v>
      </c>
      <c r="G329" s="187" t="s">
        <v>1291</v>
      </c>
      <c r="H329" s="187" t="s">
        <v>1292</v>
      </c>
      <c r="I329" s="168" t="s">
        <v>979</v>
      </c>
      <c r="J329" s="168">
        <v>78330</v>
      </c>
      <c r="K329" s="187" t="s">
        <v>1293</v>
      </c>
      <c r="L329" s="188" t="s">
        <v>24</v>
      </c>
      <c r="M329" s="187" t="s">
        <v>86</v>
      </c>
      <c r="N329" s="169">
        <v>0.1</v>
      </c>
      <c r="O329" s="170">
        <v>10482</v>
      </c>
      <c r="P329" s="171">
        <v>10482</v>
      </c>
      <c r="Q329" s="172">
        <f t="shared" si="21"/>
        <v>9529.0909090909081</v>
      </c>
      <c r="R329" s="158"/>
      <c r="S329" s="159"/>
    </row>
    <row r="330" spans="1:20" ht="22.5" customHeight="1" x14ac:dyDescent="0.25">
      <c r="A330" s="167">
        <v>43049</v>
      </c>
      <c r="B330" s="187" t="s">
        <v>17</v>
      </c>
      <c r="C330" s="187" t="s">
        <v>669</v>
      </c>
      <c r="D330" s="187" t="s">
        <v>198</v>
      </c>
      <c r="E330" s="187"/>
      <c r="F330" s="168">
        <v>1890</v>
      </c>
      <c r="G330" s="187" t="s">
        <v>1294</v>
      </c>
      <c r="H330" s="187" t="s">
        <v>1295</v>
      </c>
      <c r="I330" s="168" t="s">
        <v>22</v>
      </c>
      <c r="J330" s="168">
        <v>75016</v>
      </c>
      <c r="K330" s="187" t="s">
        <v>671</v>
      </c>
      <c r="L330" s="187" t="s">
        <v>573</v>
      </c>
      <c r="M330" s="187" t="s">
        <v>1184</v>
      </c>
      <c r="N330" s="169">
        <v>0.1</v>
      </c>
      <c r="O330" s="78">
        <f>P330/2</f>
        <v>1491</v>
      </c>
      <c r="P330" s="171">
        <v>2982</v>
      </c>
      <c r="Q330" s="172">
        <f t="shared" si="21"/>
        <v>2710.9090909090905</v>
      </c>
      <c r="R330" s="158"/>
      <c r="S330" s="159"/>
    </row>
    <row r="331" spans="1:20" ht="22.5" customHeight="1" x14ac:dyDescent="0.25">
      <c r="A331" s="167">
        <v>43052</v>
      </c>
      <c r="B331" s="187" t="s">
        <v>65</v>
      </c>
      <c r="C331" s="187" t="s">
        <v>649</v>
      </c>
      <c r="D331" s="187" t="s">
        <v>650</v>
      </c>
      <c r="E331" s="187"/>
      <c r="F331" s="168">
        <v>1911</v>
      </c>
      <c r="G331" s="187" t="s">
        <v>651</v>
      </c>
      <c r="H331" s="187" t="s">
        <v>1296</v>
      </c>
      <c r="I331" s="168" t="s">
        <v>22</v>
      </c>
      <c r="J331" s="168">
        <v>75011</v>
      </c>
      <c r="K331" s="187" t="s">
        <v>652</v>
      </c>
      <c r="L331" s="187" t="s">
        <v>335</v>
      </c>
      <c r="M331" s="187" t="s">
        <v>170</v>
      </c>
      <c r="N331" s="169">
        <v>0.1</v>
      </c>
      <c r="O331" s="78">
        <f>P331/2</f>
        <v>5125</v>
      </c>
      <c r="P331" s="171">
        <v>10250</v>
      </c>
      <c r="Q331" s="172">
        <f t="shared" si="21"/>
        <v>9318.181818181818</v>
      </c>
      <c r="R331" s="158"/>
      <c r="S331" s="159"/>
    </row>
    <row r="332" spans="1:20" ht="22.5" customHeight="1" x14ac:dyDescent="0.25">
      <c r="A332" s="167">
        <v>43052</v>
      </c>
      <c r="B332" s="187" t="s">
        <v>65</v>
      </c>
      <c r="C332" s="187" t="s">
        <v>649</v>
      </c>
      <c r="D332" s="187" t="s">
        <v>650</v>
      </c>
      <c r="E332" s="187"/>
      <c r="F332" s="168">
        <v>1911</v>
      </c>
      <c r="G332" s="187" t="s">
        <v>651</v>
      </c>
      <c r="H332" s="187" t="s">
        <v>1296</v>
      </c>
      <c r="I332" s="168" t="s">
        <v>22</v>
      </c>
      <c r="J332" s="168">
        <v>75011</v>
      </c>
      <c r="K332" s="187" t="s">
        <v>652</v>
      </c>
      <c r="L332" s="168" t="s">
        <v>335</v>
      </c>
      <c r="M332" s="187" t="s">
        <v>170</v>
      </c>
      <c r="N332" s="169">
        <v>5.5E-2</v>
      </c>
      <c r="O332" s="78">
        <f>P332/2</f>
        <v>7241</v>
      </c>
      <c r="P332" s="189">
        <v>14482</v>
      </c>
      <c r="Q332" s="190">
        <f t="shared" si="21"/>
        <v>13727.014218009479</v>
      </c>
      <c r="R332" s="158"/>
      <c r="S332" s="159"/>
    </row>
    <row r="333" spans="1:20" ht="22.5" customHeight="1" x14ac:dyDescent="0.25">
      <c r="A333" s="175">
        <v>43054</v>
      </c>
      <c r="B333" s="191" t="s">
        <v>17</v>
      </c>
      <c r="C333" s="191" t="s">
        <v>910</v>
      </c>
      <c r="D333" s="191" t="s">
        <v>1297</v>
      </c>
      <c r="E333" s="191"/>
      <c r="F333" s="176">
        <v>1908</v>
      </c>
      <c r="G333" s="191" t="s">
        <v>1298</v>
      </c>
      <c r="H333" s="191" t="s">
        <v>1299</v>
      </c>
      <c r="I333" s="176" t="s">
        <v>313</v>
      </c>
      <c r="J333" s="176">
        <v>94500</v>
      </c>
      <c r="K333" s="191" t="s">
        <v>1300</v>
      </c>
      <c r="L333" s="133" t="s">
        <v>1099</v>
      </c>
      <c r="M333" s="191" t="s">
        <v>123</v>
      </c>
      <c r="N333" s="177">
        <v>5.5E-2</v>
      </c>
      <c r="O333" s="135">
        <f>P333/2</f>
        <v>3991</v>
      </c>
      <c r="P333" s="192">
        <v>7982</v>
      </c>
      <c r="Q333" s="193">
        <f t="shared" si="21"/>
        <v>7565.8767772511856</v>
      </c>
      <c r="R333" s="138"/>
      <c r="S333" s="139"/>
    </row>
    <row r="334" spans="1:20" ht="22.5" customHeight="1" x14ac:dyDescent="0.25">
      <c r="A334" s="175">
        <v>43054</v>
      </c>
      <c r="B334" s="191" t="s">
        <v>17</v>
      </c>
      <c r="C334" s="191" t="s">
        <v>910</v>
      </c>
      <c r="D334" s="191" t="s">
        <v>1297</v>
      </c>
      <c r="E334" s="191"/>
      <c r="F334" s="176">
        <v>1908</v>
      </c>
      <c r="G334" s="191" t="s">
        <v>1298</v>
      </c>
      <c r="H334" s="191" t="s">
        <v>1299</v>
      </c>
      <c r="I334" s="176" t="s">
        <v>313</v>
      </c>
      <c r="J334" s="176">
        <v>94500</v>
      </c>
      <c r="K334" s="191" t="s">
        <v>1300</v>
      </c>
      <c r="L334" s="133" t="s">
        <v>1099</v>
      </c>
      <c r="M334" s="191" t="s">
        <v>123</v>
      </c>
      <c r="N334" s="177">
        <v>0.1</v>
      </c>
      <c r="O334" s="135">
        <f>P334/2</f>
        <v>9991</v>
      </c>
      <c r="P334" s="192">
        <v>19982</v>
      </c>
      <c r="Q334" s="193">
        <f t="shared" si="21"/>
        <v>18165.454545454544</v>
      </c>
      <c r="R334" s="138"/>
      <c r="S334" s="139"/>
    </row>
    <row r="335" spans="1:20" ht="22.5" customHeight="1" x14ac:dyDescent="0.25">
      <c r="A335" s="173">
        <v>43056</v>
      </c>
      <c r="B335" s="194" t="s">
        <v>17</v>
      </c>
      <c r="C335" s="194" t="s">
        <v>1301</v>
      </c>
      <c r="D335" s="194" t="s">
        <v>19</v>
      </c>
      <c r="E335" s="194"/>
      <c r="F335" s="174">
        <v>1977</v>
      </c>
      <c r="G335" s="194" t="s">
        <v>1302</v>
      </c>
      <c r="H335" s="194" t="s">
        <v>1303</v>
      </c>
      <c r="I335" s="174" t="s">
        <v>22</v>
      </c>
      <c r="J335" s="174">
        <v>75020</v>
      </c>
      <c r="K335" s="194" t="s">
        <v>1304</v>
      </c>
      <c r="L335" s="194" t="s">
        <v>37</v>
      </c>
      <c r="M335" s="194" t="s">
        <v>38</v>
      </c>
      <c r="N335" s="164">
        <v>5.5E-2</v>
      </c>
      <c r="O335" s="195">
        <v>23882</v>
      </c>
      <c r="P335" s="196">
        <v>23882</v>
      </c>
      <c r="Q335" s="197">
        <f t="shared" si="21"/>
        <v>22636.966824644551</v>
      </c>
      <c r="R335" s="120">
        <v>23882</v>
      </c>
      <c r="S335" s="121"/>
      <c r="T335" s="74" t="s">
        <v>44</v>
      </c>
    </row>
    <row r="336" spans="1:20" ht="22.5" customHeight="1" x14ac:dyDescent="0.25">
      <c r="A336" s="167">
        <v>43059</v>
      </c>
      <c r="B336" s="187" t="s">
        <v>65</v>
      </c>
      <c r="C336" s="187" t="s">
        <v>764</v>
      </c>
      <c r="D336" s="187" t="s">
        <v>329</v>
      </c>
      <c r="E336" s="187"/>
      <c r="F336" s="168">
        <v>1915</v>
      </c>
      <c r="G336" s="187" t="s">
        <v>1305</v>
      </c>
      <c r="H336" s="187" t="s">
        <v>1306</v>
      </c>
      <c r="I336" s="168" t="s">
        <v>22</v>
      </c>
      <c r="J336" s="168">
        <v>75020</v>
      </c>
      <c r="K336" s="187" t="s">
        <v>1307</v>
      </c>
      <c r="L336" s="187" t="s">
        <v>1308</v>
      </c>
      <c r="M336" s="187" t="s">
        <v>170</v>
      </c>
      <c r="N336" s="169">
        <v>0.1</v>
      </c>
      <c r="O336" s="78">
        <f>P336/2</f>
        <v>3941</v>
      </c>
      <c r="P336" s="189">
        <v>7882</v>
      </c>
      <c r="Q336" s="190">
        <f t="shared" si="21"/>
        <v>7165.454545454545</v>
      </c>
      <c r="R336" s="158"/>
      <c r="S336" s="159"/>
    </row>
    <row r="337" spans="1:20" ht="22.5" customHeight="1" x14ac:dyDescent="0.25">
      <c r="A337" s="167">
        <v>43059</v>
      </c>
      <c r="B337" s="187" t="s">
        <v>65</v>
      </c>
      <c r="C337" s="187" t="s">
        <v>1309</v>
      </c>
      <c r="D337" s="187" t="s">
        <v>1310</v>
      </c>
      <c r="E337" s="187"/>
      <c r="F337" s="168">
        <v>22</v>
      </c>
      <c r="G337" s="187" t="s">
        <v>1311</v>
      </c>
      <c r="H337" s="187" t="s">
        <v>1312</v>
      </c>
      <c r="I337" s="168" t="s">
        <v>22</v>
      </c>
      <c r="J337" s="168">
        <v>75011</v>
      </c>
      <c r="K337" s="187" t="s">
        <v>1313</v>
      </c>
      <c r="L337" s="168" t="s">
        <v>50</v>
      </c>
      <c r="M337" s="187" t="s">
        <v>160</v>
      </c>
      <c r="N337" s="169">
        <v>0.1</v>
      </c>
      <c r="O337" s="78">
        <f>P337/2</f>
        <v>4241</v>
      </c>
      <c r="P337" s="189">
        <v>8482</v>
      </c>
      <c r="Q337" s="190">
        <f t="shared" si="21"/>
        <v>7710.9090909090901</v>
      </c>
      <c r="R337" s="158"/>
      <c r="S337" s="159"/>
    </row>
    <row r="338" spans="1:20" ht="22.5" customHeight="1" x14ac:dyDescent="0.25">
      <c r="A338" s="173">
        <v>43059</v>
      </c>
      <c r="B338" s="194" t="s">
        <v>65</v>
      </c>
      <c r="C338" s="194" t="s">
        <v>1314</v>
      </c>
      <c r="D338" s="194" t="s">
        <v>67</v>
      </c>
      <c r="E338" s="194"/>
      <c r="F338" s="174">
        <v>1978</v>
      </c>
      <c r="G338" s="194" t="s">
        <v>269</v>
      </c>
      <c r="H338" s="194" t="s">
        <v>1315</v>
      </c>
      <c r="I338" s="174" t="s">
        <v>22</v>
      </c>
      <c r="J338" s="174">
        <v>75020</v>
      </c>
      <c r="K338" s="194" t="s">
        <v>1316</v>
      </c>
      <c r="L338" s="194" t="s">
        <v>1308</v>
      </c>
      <c r="M338" s="194" t="s">
        <v>170</v>
      </c>
      <c r="N338" s="164">
        <v>0.1</v>
      </c>
      <c r="O338" s="78">
        <f>P338/2</f>
        <v>3491</v>
      </c>
      <c r="P338" s="196">
        <v>6982</v>
      </c>
      <c r="Q338" s="197">
        <f t="shared" si="21"/>
        <v>6347.272727272727</v>
      </c>
      <c r="R338" s="120">
        <v>6982</v>
      </c>
      <c r="S338" s="121"/>
      <c r="T338" s="74" t="s">
        <v>44</v>
      </c>
    </row>
    <row r="339" spans="1:20" ht="22.5" customHeight="1" x14ac:dyDescent="0.25">
      <c r="A339" s="173">
        <v>43061</v>
      </c>
      <c r="B339" s="194" t="s">
        <v>65</v>
      </c>
      <c r="C339" s="194" t="s">
        <v>1317</v>
      </c>
      <c r="D339" s="194" t="s">
        <v>1318</v>
      </c>
      <c r="E339" s="194"/>
      <c r="F339" s="174">
        <v>31</v>
      </c>
      <c r="G339" s="194" t="s">
        <v>1319</v>
      </c>
      <c r="H339" s="194" t="s">
        <v>1320</v>
      </c>
      <c r="I339" s="174" t="s">
        <v>313</v>
      </c>
      <c r="J339" s="174">
        <v>94500</v>
      </c>
      <c r="K339" s="194" t="s">
        <v>1321</v>
      </c>
      <c r="L339" s="174" t="s">
        <v>618</v>
      </c>
      <c r="M339" s="194" t="s">
        <v>1322</v>
      </c>
      <c r="N339" s="164">
        <v>5.5E-2</v>
      </c>
      <c r="O339" s="195">
        <v>16982</v>
      </c>
      <c r="P339" s="196">
        <v>16982</v>
      </c>
      <c r="Q339" s="197">
        <f t="shared" si="21"/>
        <v>16096.682464454978</v>
      </c>
      <c r="R339" s="120">
        <v>16982</v>
      </c>
      <c r="S339" s="121"/>
      <c r="T339" s="74" t="s">
        <v>44</v>
      </c>
    </row>
    <row r="340" spans="1:20" ht="22.5" customHeight="1" x14ac:dyDescent="0.25">
      <c r="A340" s="167">
        <v>43061</v>
      </c>
      <c r="B340" s="187" t="s">
        <v>65</v>
      </c>
      <c r="C340" s="187" t="s">
        <v>526</v>
      </c>
      <c r="D340" s="187" t="s">
        <v>19</v>
      </c>
      <c r="E340" s="187"/>
      <c r="F340" s="168">
        <v>82</v>
      </c>
      <c r="G340" s="187" t="s">
        <v>528</v>
      </c>
      <c r="H340" s="187" t="s">
        <v>1323</v>
      </c>
      <c r="I340" s="168" t="s">
        <v>22</v>
      </c>
      <c r="J340" s="168">
        <v>75018</v>
      </c>
      <c r="K340" s="187" t="s">
        <v>1324</v>
      </c>
      <c r="L340" s="187" t="s">
        <v>417</v>
      </c>
      <c r="M340" s="187" t="s">
        <v>1325</v>
      </c>
      <c r="N340" s="169">
        <v>5.5E-2</v>
      </c>
      <c r="O340" s="78">
        <f>P340/2</f>
        <v>8291</v>
      </c>
      <c r="P340" s="189">
        <v>16582</v>
      </c>
      <c r="Q340" s="190">
        <f t="shared" si="21"/>
        <v>15717.535545023698</v>
      </c>
      <c r="R340" s="158"/>
      <c r="S340" s="159"/>
    </row>
    <row r="341" spans="1:20" ht="22.5" customHeight="1" x14ac:dyDescent="0.25">
      <c r="A341" s="198">
        <v>43062</v>
      </c>
      <c r="B341" s="199" t="s">
        <v>17</v>
      </c>
      <c r="C341" s="199" t="s">
        <v>1326</v>
      </c>
      <c r="D341" s="199" t="s">
        <v>1327</v>
      </c>
      <c r="E341" s="199"/>
      <c r="F341" s="199">
        <v>1892</v>
      </c>
      <c r="G341" s="199" t="s">
        <v>1328</v>
      </c>
      <c r="H341" s="199" t="s">
        <v>1329</v>
      </c>
      <c r="I341" s="199" t="s">
        <v>22</v>
      </c>
      <c r="J341" s="199">
        <v>75018</v>
      </c>
      <c r="K341" s="200">
        <v>142548532</v>
      </c>
      <c r="L341" s="76" t="s">
        <v>628</v>
      </c>
      <c r="M341" s="199" t="s">
        <v>751</v>
      </c>
      <c r="N341" s="201">
        <v>5.5E-2</v>
      </c>
      <c r="O341" s="202">
        <v>4982</v>
      </c>
      <c r="P341" s="203">
        <v>4982</v>
      </c>
      <c r="Q341" s="204">
        <f t="shared" si="21"/>
        <v>4722.2748815165878</v>
      </c>
      <c r="R341" s="81"/>
      <c r="S341" s="82"/>
    </row>
    <row r="342" spans="1:20" ht="22.5" customHeight="1" x14ac:dyDescent="0.25">
      <c r="A342" s="167">
        <v>43062</v>
      </c>
      <c r="B342" s="187" t="s">
        <v>17</v>
      </c>
      <c r="C342" s="187" t="s">
        <v>1326</v>
      </c>
      <c r="D342" s="187" t="s">
        <v>1327</v>
      </c>
      <c r="E342" s="187"/>
      <c r="F342" s="168">
        <v>2</v>
      </c>
      <c r="G342" s="187" t="s">
        <v>1331</v>
      </c>
      <c r="H342" s="187"/>
      <c r="I342" s="168" t="s">
        <v>22</v>
      </c>
      <c r="J342" s="168">
        <v>75018</v>
      </c>
      <c r="K342" s="200">
        <v>142548532</v>
      </c>
      <c r="L342" s="187" t="s">
        <v>628</v>
      </c>
      <c r="M342" s="187" t="s">
        <v>38</v>
      </c>
      <c r="N342" s="169">
        <v>5.5E-2</v>
      </c>
      <c r="O342" s="195">
        <v>4982</v>
      </c>
      <c r="P342" s="189">
        <v>4982</v>
      </c>
      <c r="Q342" s="204">
        <f t="shared" si="21"/>
        <v>4722.2748815165878</v>
      </c>
      <c r="R342" s="81"/>
      <c r="S342" s="82"/>
    </row>
    <row r="343" spans="1:20" ht="22.5" customHeight="1" x14ac:dyDescent="0.25">
      <c r="A343" s="173">
        <v>43062</v>
      </c>
      <c r="B343" s="194" t="s">
        <v>65</v>
      </c>
      <c r="C343" s="194" t="s">
        <v>1332</v>
      </c>
      <c r="D343" s="194" t="s">
        <v>1333</v>
      </c>
      <c r="E343" s="194"/>
      <c r="F343" s="174">
        <v>283</v>
      </c>
      <c r="G343" s="194" t="s">
        <v>1334</v>
      </c>
      <c r="H343" s="194" t="s">
        <v>1335</v>
      </c>
      <c r="I343" s="174" t="s">
        <v>22</v>
      </c>
      <c r="J343" s="174">
        <v>75020</v>
      </c>
      <c r="K343" s="194" t="s">
        <v>1336</v>
      </c>
      <c r="L343" s="194" t="s">
        <v>1337</v>
      </c>
      <c r="M343" s="194" t="s">
        <v>304</v>
      </c>
      <c r="N343" s="164">
        <v>0.1</v>
      </c>
      <c r="O343" s="78">
        <f>P343/2</f>
        <v>2900</v>
      </c>
      <c r="P343" s="196">
        <v>5800</v>
      </c>
      <c r="Q343" s="197">
        <f t="shared" si="21"/>
        <v>5272.7272727272721</v>
      </c>
      <c r="R343" s="120">
        <v>5800</v>
      </c>
      <c r="S343" s="121"/>
      <c r="T343" s="74" t="s">
        <v>44</v>
      </c>
    </row>
    <row r="344" spans="1:20" ht="22.5" customHeight="1" x14ac:dyDescent="0.25">
      <c r="A344" s="167">
        <v>43062</v>
      </c>
      <c r="B344" s="187" t="s">
        <v>65</v>
      </c>
      <c r="C344" s="187" t="s">
        <v>649</v>
      </c>
      <c r="D344" s="187" t="s">
        <v>650</v>
      </c>
      <c r="E344" s="187"/>
      <c r="F344" s="168">
        <v>1911</v>
      </c>
      <c r="G344" s="187" t="s">
        <v>651</v>
      </c>
      <c r="H344" s="187" t="s">
        <v>1296</v>
      </c>
      <c r="I344" s="168" t="s">
        <v>22</v>
      </c>
      <c r="J344" s="168">
        <v>75011</v>
      </c>
      <c r="K344" s="187" t="s">
        <v>652</v>
      </c>
      <c r="L344" s="187" t="s">
        <v>335</v>
      </c>
      <c r="M344" s="187" t="s">
        <v>170</v>
      </c>
      <c r="N344" s="169">
        <v>0.1</v>
      </c>
      <c r="O344" s="78">
        <f>P344/2</f>
        <v>3891</v>
      </c>
      <c r="P344" s="189">
        <v>7782</v>
      </c>
      <c r="Q344" s="190">
        <f t="shared" si="21"/>
        <v>7074.545454545454</v>
      </c>
      <c r="R344" s="158"/>
      <c r="S344" s="159"/>
    </row>
    <row r="345" spans="1:20" ht="22.5" customHeight="1" x14ac:dyDescent="0.25">
      <c r="A345" s="198">
        <v>43065</v>
      </c>
      <c r="B345" s="199" t="s">
        <v>65</v>
      </c>
      <c r="C345" s="199" t="s">
        <v>1338</v>
      </c>
      <c r="D345" s="199" t="s">
        <v>965</v>
      </c>
      <c r="E345" s="199"/>
      <c r="F345" s="199">
        <v>1372</v>
      </c>
      <c r="G345" s="199" t="s">
        <v>1339</v>
      </c>
      <c r="H345" s="199" t="s">
        <v>1340</v>
      </c>
      <c r="I345" s="199" t="s">
        <v>22</v>
      </c>
      <c r="J345" s="199">
        <v>75018</v>
      </c>
      <c r="K345" s="199" t="s">
        <v>1341</v>
      </c>
      <c r="L345" s="199" t="s">
        <v>24</v>
      </c>
      <c r="M345" s="199" t="s">
        <v>484</v>
      </c>
      <c r="N345" s="205">
        <v>0.1</v>
      </c>
      <c r="O345" s="195">
        <v>2482</v>
      </c>
      <c r="P345" s="206">
        <v>2482</v>
      </c>
      <c r="Q345" s="207">
        <f t="shared" si="21"/>
        <v>2256.363636363636</v>
      </c>
      <c r="R345" s="81"/>
      <c r="S345" s="82"/>
    </row>
    <row r="346" spans="1:20" ht="22.5" customHeight="1" x14ac:dyDescent="0.25">
      <c r="A346" s="115">
        <v>43066</v>
      </c>
      <c r="B346" s="208" t="s">
        <v>17</v>
      </c>
      <c r="C346" s="208" t="s">
        <v>1342</v>
      </c>
      <c r="D346" s="208" t="s">
        <v>198</v>
      </c>
      <c r="E346" s="208"/>
      <c r="F346" s="116">
        <v>90</v>
      </c>
      <c r="G346" s="208" t="s">
        <v>1343</v>
      </c>
      <c r="H346" s="208" t="s">
        <v>1344</v>
      </c>
      <c r="I346" s="116" t="s">
        <v>22</v>
      </c>
      <c r="J346" s="116">
        <v>75010</v>
      </c>
      <c r="K346" s="208" t="s">
        <v>1345</v>
      </c>
      <c r="L346" s="208" t="s">
        <v>1346</v>
      </c>
      <c r="M346" s="208" t="s">
        <v>602</v>
      </c>
      <c r="N346" s="164">
        <v>5.5E-2</v>
      </c>
      <c r="O346" s="78">
        <f>P346/2</f>
        <v>2291</v>
      </c>
      <c r="P346" s="118">
        <v>4582</v>
      </c>
      <c r="Q346" s="119">
        <f t="shared" si="21"/>
        <v>4343.1279620853084</v>
      </c>
      <c r="R346" s="120">
        <v>4582</v>
      </c>
      <c r="S346" s="121"/>
      <c r="T346" s="74" t="s">
        <v>44</v>
      </c>
    </row>
    <row r="347" spans="1:20" ht="22.5" customHeight="1" x14ac:dyDescent="0.25">
      <c r="A347" s="167">
        <v>43066</v>
      </c>
      <c r="B347" s="187" t="s">
        <v>17</v>
      </c>
      <c r="C347" s="187" t="s">
        <v>1347</v>
      </c>
      <c r="D347" s="187" t="s">
        <v>248</v>
      </c>
      <c r="E347" s="187"/>
      <c r="F347" s="168">
        <v>5</v>
      </c>
      <c r="G347" s="187" t="s">
        <v>1348</v>
      </c>
      <c r="H347" s="187"/>
      <c r="I347" s="168" t="s">
        <v>1101</v>
      </c>
      <c r="J347" s="168">
        <v>92110</v>
      </c>
      <c r="K347" s="187" t="s">
        <v>1349</v>
      </c>
      <c r="L347" s="187" t="s">
        <v>628</v>
      </c>
      <c r="M347" s="187" t="s">
        <v>602</v>
      </c>
      <c r="N347" s="169">
        <v>5.5E-2</v>
      </c>
      <c r="O347" s="195">
        <v>5582</v>
      </c>
      <c r="P347" s="189">
        <v>5582</v>
      </c>
      <c r="Q347" s="190">
        <f t="shared" si="21"/>
        <v>5290.995260663507</v>
      </c>
      <c r="R347" s="158"/>
      <c r="S347" s="159"/>
    </row>
    <row r="348" spans="1:20" ht="22.5" customHeight="1" x14ac:dyDescent="0.25">
      <c r="A348" s="167">
        <v>43066</v>
      </c>
      <c r="B348" s="187" t="s">
        <v>17</v>
      </c>
      <c r="C348" s="187" t="s">
        <v>1350</v>
      </c>
      <c r="D348" s="187" t="s">
        <v>125</v>
      </c>
      <c r="E348" s="187"/>
      <c r="F348" s="168">
        <v>40</v>
      </c>
      <c r="G348" s="187" t="s">
        <v>1351</v>
      </c>
      <c r="H348" s="187"/>
      <c r="I348" s="168" t="s">
        <v>22</v>
      </c>
      <c r="J348" s="168">
        <v>75019</v>
      </c>
      <c r="K348" s="187" t="s">
        <v>1352</v>
      </c>
      <c r="L348" s="187" t="s">
        <v>24</v>
      </c>
      <c r="M348" s="187" t="s">
        <v>751</v>
      </c>
      <c r="N348" s="169">
        <v>5.5E-2</v>
      </c>
      <c r="O348" s="195">
        <v>5982</v>
      </c>
      <c r="P348" s="189">
        <v>5982</v>
      </c>
      <c r="Q348" s="190">
        <f t="shared" si="21"/>
        <v>5670.1421800947874</v>
      </c>
      <c r="R348" s="158"/>
      <c r="S348" s="159"/>
    </row>
    <row r="349" spans="1:20" ht="22.5" customHeight="1" x14ac:dyDescent="0.25">
      <c r="A349" s="167">
        <v>43066</v>
      </c>
      <c r="B349" s="187" t="s">
        <v>65</v>
      </c>
      <c r="C349" s="187" t="s">
        <v>1353</v>
      </c>
      <c r="D349" s="187" t="s">
        <v>1354</v>
      </c>
      <c r="E349" s="187"/>
      <c r="F349" s="168">
        <v>1</v>
      </c>
      <c r="G349" s="187" t="s">
        <v>1355</v>
      </c>
      <c r="H349" s="187" t="s">
        <v>1356</v>
      </c>
      <c r="I349" s="168" t="s">
        <v>1357</v>
      </c>
      <c r="J349" s="168">
        <v>91260</v>
      </c>
      <c r="K349" s="187" t="s">
        <v>1358</v>
      </c>
      <c r="L349" s="168" t="s">
        <v>945</v>
      </c>
      <c r="M349" s="187" t="s">
        <v>304</v>
      </c>
      <c r="N349" s="169">
        <v>0.1</v>
      </c>
      <c r="O349" s="195">
        <v>7282</v>
      </c>
      <c r="P349" s="189">
        <v>7282</v>
      </c>
      <c r="Q349" s="190">
        <f t="shared" si="21"/>
        <v>6619.9999999999991</v>
      </c>
      <c r="R349" s="158"/>
      <c r="S349" s="159"/>
    </row>
    <row r="350" spans="1:20" ht="22.5" customHeight="1" x14ac:dyDescent="0.25">
      <c r="A350" s="162">
        <v>43068</v>
      </c>
      <c r="B350" s="209" t="s">
        <v>65</v>
      </c>
      <c r="C350" s="209" t="s">
        <v>1359</v>
      </c>
      <c r="D350" s="209" t="s">
        <v>395</v>
      </c>
      <c r="E350" s="209"/>
      <c r="F350" s="163">
        <v>213</v>
      </c>
      <c r="G350" s="209" t="s">
        <v>1360</v>
      </c>
      <c r="H350" s="209" t="s">
        <v>1361</v>
      </c>
      <c r="I350" s="163" t="s">
        <v>22</v>
      </c>
      <c r="J350" s="163">
        <v>75020</v>
      </c>
      <c r="K350" s="209" t="s">
        <v>1362</v>
      </c>
      <c r="L350" s="209" t="s">
        <v>896</v>
      </c>
      <c r="M350" s="209" t="s">
        <v>1363</v>
      </c>
      <c r="N350" s="164">
        <v>0.1</v>
      </c>
      <c r="O350" s="78">
        <f>P350/2</f>
        <v>3891</v>
      </c>
      <c r="P350" s="165">
        <v>7782</v>
      </c>
      <c r="Q350" s="166">
        <f t="shared" si="21"/>
        <v>7074.545454545454</v>
      </c>
      <c r="R350" s="120">
        <v>7782</v>
      </c>
      <c r="S350" s="121"/>
      <c r="T350" s="74" t="s">
        <v>44</v>
      </c>
    </row>
    <row r="351" spans="1:20" ht="22.5" customHeight="1" x14ac:dyDescent="0.25">
      <c r="A351" s="173">
        <v>43069</v>
      </c>
      <c r="B351" s="194" t="s">
        <v>17</v>
      </c>
      <c r="C351" s="194" t="s">
        <v>1364</v>
      </c>
      <c r="D351" s="194" t="s">
        <v>215</v>
      </c>
      <c r="E351" s="194"/>
      <c r="F351" s="174" t="s">
        <v>1365</v>
      </c>
      <c r="G351" s="194"/>
      <c r="H351" s="194" t="s">
        <v>1262</v>
      </c>
      <c r="I351" s="174" t="s">
        <v>22</v>
      </c>
      <c r="J351" s="174">
        <v>75016</v>
      </c>
      <c r="K351" s="194" t="s">
        <v>1366</v>
      </c>
      <c r="L351" s="194" t="s">
        <v>628</v>
      </c>
      <c r="M351" s="194" t="s">
        <v>602</v>
      </c>
      <c r="N351" s="210">
        <v>5.5E-2</v>
      </c>
      <c r="O351" s="195">
        <v>9982</v>
      </c>
      <c r="P351" s="196">
        <v>9982</v>
      </c>
      <c r="Q351" s="197">
        <f t="shared" si="21"/>
        <v>9461.6113744075828</v>
      </c>
      <c r="R351" s="120">
        <v>9982</v>
      </c>
      <c r="S351" s="121"/>
    </row>
    <row r="352" spans="1:20" ht="22.5" customHeight="1" x14ac:dyDescent="0.25">
      <c r="A352" s="167">
        <v>43069</v>
      </c>
      <c r="B352" s="187" t="s">
        <v>17</v>
      </c>
      <c r="C352" s="187" t="s">
        <v>891</v>
      </c>
      <c r="D352" s="187" t="s">
        <v>892</v>
      </c>
      <c r="E352" s="187"/>
      <c r="F352" s="168">
        <v>26</v>
      </c>
      <c r="G352" s="187" t="s">
        <v>893</v>
      </c>
      <c r="H352" s="187" t="s">
        <v>894</v>
      </c>
      <c r="I352" s="168" t="s">
        <v>22</v>
      </c>
      <c r="J352" s="168">
        <v>75010</v>
      </c>
      <c r="K352" s="187" t="s">
        <v>895</v>
      </c>
      <c r="L352" s="187" t="s">
        <v>896</v>
      </c>
      <c r="M352" s="187" t="s">
        <v>1367</v>
      </c>
      <c r="N352" s="211">
        <v>5.5E-2</v>
      </c>
      <c r="O352" s="78">
        <f>P352/2</f>
        <v>16941</v>
      </c>
      <c r="P352" s="189">
        <v>33882</v>
      </c>
      <c r="Q352" s="190">
        <f t="shared" si="21"/>
        <v>32115.639810426543</v>
      </c>
      <c r="R352" s="158"/>
      <c r="S352" s="159"/>
    </row>
    <row r="353" spans="1:20" ht="32" hidden="1" customHeight="1" x14ac:dyDescent="0.25">
      <c r="A353" s="181" t="s">
        <v>1368</v>
      </c>
      <c r="B353" s="212"/>
      <c r="C353" s="212"/>
      <c r="D353" s="212"/>
      <c r="E353" s="212"/>
      <c r="F353" s="182"/>
      <c r="G353" s="212"/>
      <c r="H353" s="212"/>
      <c r="I353" s="182"/>
      <c r="J353" s="182"/>
      <c r="K353" s="212"/>
      <c r="L353" s="212"/>
      <c r="M353" s="212"/>
      <c r="N353" s="213"/>
      <c r="O353" s="214"/>
      <c r="P353" s="215">
        <f>SUM(P324:P352)</f>
        <v>265664</v>
      </c>
      <c r="Q353" s="216"/>
      <c r="R353" s="217">
        <f>SUM(R324:R352)</f>
        <v>80474</v>
      </c>
      <c r="S353" s="97">
        <f>P353-R353</f>
        <v>185190</v>
      </c>
    </row>
    <row r="354" spans="1:20" ht="22.5" customHeight="1" x14ac:dyDescent="0.25">
      <c r="A354" s="173">
        <v>43070</v>
      </c>
      <c r="B354" s="173" t="s">
        <v>17</v>
      </c>
      <c r="C354" s="174" t="s">
        <v>1047</v>
      </c>
      <c r="D354" s="174" t="s">
        <v>363</v>
      </c>
      <c r="E354" s="174"/>
      <c r="F354" s="174">
        <v>1922</v>
      </c>
      <c r="G354" s="174" t="s">
        <v>1048</v>
      </c>
      <c r="H354" s="218" t="s">
        <v>1049</v>
      </c>
      <c r="I354" s="174" t="s">
        <v>1050</v>
      </c>
      <c r="J354" s="174">
        <v>92160</v>
      </c>
      <c r="K354" s="174" t="s">
        <v>1051</v>
      </c>
      <c r="L354" s="174" t="s">
        <v>43</v>
      </c>
      <c r="M354" s="174" t="s">
        <v>1369</v>
      </c>
      <c r="N354" s="210">
        <v>5.5E-2</v>
      </c>
      <c r="O354" s="195">
        <v>2482</v>
      </c>
      <c r="P354" s="196">
        <v>2482</v>
      </c>
      <c r="Q354" s="219">
        <f t="shared" ref="Q354:Q374" si="22">IF(ISBLANK(N354),"",P354/(1+N354))</f>
        <v>2352.6066350710903</v>
      </c>
      <c r="R354" s="120">
        <v>2482</v>
      </c>
      <c r="S354" s="121"/>
      <c r="T354" s="74" t="s">
        <v>44</v>
      </c>
    </row>
    <row r="355" spans="1:20" ht="22.5" customHeight="1" x14ac:dyDescent="0.25">
      <c r="A355" s="175">
        <v>43073</v>
      </c>
      <c r="B355" s="176" t="s">
        <v>17</v>
      </c>
      <c r="C355" s="176" t="s">
        <v>1370</v>
      </c>
      <c r="D355" s="176" t="s">
        <v>94</v>
      </c>
      <c r="E355" s="176"/>
      <c r="F355" s="176">
        <v>1405</v>
      </c>
      <c r="G355" s="176" t="s">
        <v>1371</v>
      </c>
      <c r="H355" s="176" t="s">
        <v>1372</v>
      </c>
      <c r="I355" s="176" t="s">
        <v>48</v>
      </c>
      <c r="J355" s="176">
        <v>92300</v>
      </c>
      <c r="K355" s="176" t="s">
        <v>1373</v>
      </c>
      <c r="L355" s="133" t="s">
        <v>50</v>
      </c>
      <c r="M355" s="176" t="s">
        <v>92</v>
      </c>
      <c r="N355" s="220">
        <v>0.1</v>
      </c>
      <c r="O355" s="135">
        <f>P355/2</f>
        <v>1241</v>
      </c>
      <c r="P355" s="192">
        <v>2482</v>
      </c>
      <c r="Q355" s="221">
        <f t="shared" si="22"/>
        <v>2256.363636363636</v>
      </c>
      <c r="R355" s="138"/>
      <c r="S355" s="139"/>
    </row>
    <row r="356" spans="1:20" ht="22.5" customHeight="1" x14ac:dyDescent="0.25">
      <c r="A356" s="175">
        <v>43074</v>
      </c>
      <c r="B356" s="191" t="s">
        <v>65</v>
      </c>
      <c r="C356" s="191" t="s">
        <v>1374</v>
      </c>
      <c r="D356" s="191" t="s">
        <v>1375</v>
      </c>
      <c r="E356" s="191"/>
      <c r="F356" s="176">
        <v>1895</v>
      </c>
      <c r="G356" s="191" t="s">
        <v>1376</v>
      </c>
      <c r="H356" s="191" t="s">
        <v>1377</v>
      </c>
      <c r="I356" s="176" t="s">
        <v>1378</v>
      </c>
      <c r="J356" s="176">
        <v>95100</v>
      </c>
      <c r="K356" s="191" t="s">
        <v>1379</v>
      </c>
      <c r="L356" s="143" t="s">
        <v>628</v>
      </c>
      <c r="M356" s="191" t="s">
        <v>300</v>
      </c>
      <c r="N356" s="220">
        <v>5.5E-2</v>
      </c>
      <c r="O356" s="221">
        <v>13982</v>
      </c>
      <c r="P356" s="192">
        <v>13982</v>
      </c>
      <c r="Q356" s="221">
        <f t="shared" si="22"/>
        <v>13253.080568720379</v>
      </c>
      <c r="R356" s="138"/>
      <c r="S356" s="139"/>
    </row>
    <row r="357" spans="1:20" ht="22.5" customHeight="1" x14ac:dyDescent="0.25">
      <c r="A357" s="175">
        <v>43075</v>
      </c>
      <c r="B357" s="176" t="s">
        <v>17</v>
      </c>
      <c r="C357" s="176" t="s">
        <v>1380</v>
      </c>
      <c r="D357" s="176" t="s">
        <v>94</v>
      </c>
      <c r="E357" s="176"/>
      <c r="F357" s="176">
        <v>40</v>
      </c>
      <c r="G357" s="176" t="s">
        <v>1381</v>
      </c>
      <c r="H357" s="176" t="s">
        <v>1382</v>
      </c>
      <c r="I357" s="176" t="s">
        <v>22</v>
      </c>
      <c r="J357" s="176">
        <v>75017</v>
      </c>
      <c r="K357" s="176" t="s">
        <v>1383</v>
      </c>
      <c r="L357" s="143" t="s">
        <v>335</v>
      </c>
      <c r="M357" s="176" t="s">
        <v>751</v>
      </c>
      <c r="N357" s="220">
        <v>5.5E-2</v>
      </c>
      <c r="O357" s="135">
        <f>P357/2</f>
        <v>2491</v>
      </c>
      <c r="P357" s="192">
        <v>4982</v>
      </c>
      <c r="Q357" s="221">
        <f t="shared" si="22"/>
        <v>4722.2748815165878</v>
      </c>
      <c r="R357" s="138"/>
      <c r="S357" s="139"/>
    </row>
    <row r="358" spans="1:20" ht="22.5" customHeight="1" x14ac:dyDescent="0.25">
      <c r="A358" s="175">
        <v>43075</v>
      </c>
      <c r="B358" s="191" t="s">
        <v>17</v>
      </c>
      <c r="C358" s="191" t="s">
        <v>18</v>
      </c>
      <c r="D358" s="191" t="s">
        <v>19</v>
      </c>
      <c r="E358" s="191"/>
      <c r="F358" s="176">
        <v>9</v>
      </c>
      <c r="G358" s="191" t="s">
        <v>1384</v>
      </c>
      <c r="H358" s="191" t="s">
        <v>1385</v>
      </c>
      <c r="I358" s="176" t="s">
        <v>22</v>
      </c>
      <c r="J358" s="176">
        <v>75020</v>
      </c>
      <c r="K358" s="191" t="s">
        <v>1197</v>
      </c>
      <c r="L358" s="191" t="s">
        <v>37</v>
      </c>
      <c r="M358" s="191" t="s">
        <v>438</v>
      </c>
      <c r="N358" s="220">
        <v>0.1</v>
      </c>
      <c r="O358" s="221">
        <v>7882</v>
      </c>
      <c r="P358" s="192">
        <v>7882</v>
      </c>
      <c r="Q358" s="221">
        <f t="shared" si="22"/>
        <v>7165.454545454545</v>
      </c>
      <c r="R358" s="138"/>
      <c r="S358" s="139"/>
    </row>
    <row r="359" spans="1:20" ht="22.5" customHeight="1" x14ac:dyDescent="0.25">
      <c r="A359" s="175">
        <v>43076</v>
      </c>
      <c r="B359" s="176" t="s">
        <v>17</v>
      </c>
      <c r="C359" s="176" t="s">
        <v>1380</v>
      </c>
      <c r="D359" s="176" t="s">
        <v>94</v>
      </c>
      <c r="E359" s="176"/>
      <c r="F359" s="176">
        <v>41</v>
      </c>
      <c r="G359" s="176" t="s">
        <v>1381</v>
      </c>
      <c r="H359" s="176" t="s">
        <v>1386</v>
      </c>
      <c r="I359" s="176" t="s">
        <v>22</v>
      </c>
      <c r="J359" s="176">
        <v>75018</v>
      </c>
      <c r="K359" s="176" t="s">
        <v>1383</v>
      </c>
      <c r="L359" s="222" t="s">
        <v>335</v>
      </c>
      <c r="M359" s="176" t="s">
        <v>1387</v>
      </c>
      <c r="N359" s="220">
        <v>5.5E-2</v>
      </c>
      <c r="O359" s="135">
        <f>P359/2</f>
        <v>3196.5</v>
      </c>
      <c r="P359" s="192">
        <v>6393</v>
      </c>
      <c r="Q359" s="221">
        <f t="shared" si="22"/>
        <v>6059.7156398104271</v>
      </c>
      <c r="R359" s="138"/>
      <c r="S359" s="139"/>
    </row>
    <row r="360" spans="1:20" ht="22.5" customHeight="1" x14ac:dyDescent="0.25">
      <c r="A360" s="173">
        <v>43076</v>
      </c>
      <c r="B360" s="194" t="s">
        <v>17</v>
      </c>
      <c r="C360" s="194" t="s">
        <v>1166</v>
      </c>
      <c r="D360" s="194" t="s">
        <v>147</v>
      </c>
      <c r="E360" s="194"/>
      <c r="F360" s="174">
        <v>1969</v>
      </c>
      <c r="G360" s="194" t="s">
        <v>1388</v>
      </c>
      <c r="H360" s="194" t="s">
        <v>1389</v>
      </c>
      <c r="I360" s="174" t="s">
        <v>313</v>
      </c>
      <c r="J360" s="174">
        <v>94500</v>
      </c>
      <c r="K360" s="194" t="s">
        <v>1390</v>
      </c>
      <c r="L360" s="194" t="s">
        <v>618</v>
      </c>
      <c r="M360" s="194" t="s">
        <v>1391</v>
      </c>
      <c r="N360" s="210">
        <v>0.1</v>
      </c>
      <c r="O360" s="195">
        <v>7782</v>
      </c>
      <c r="P360" s="196">
        <v>7782</v>
      </c>
      <c r="Q360" s="219">
        <f t="shared" si="22"/>
        <v>7074.545454545454</v>
      </c>
      <c r="R360" s="120">
        <v>7782</v>
      </c>
      <c r="S360" s="121"/>
      <c r="T360" s="74" t="s">
        <v>44</v>
      </c>
    </row>
    <row r="361" spans="1:20" ht="22.5" customHeight="1" x14ac:dyDescent="0.25">
      <c r="A361" s="175">
        <v>43076</v>
      </c>
      <c r="B361" s="176" t="s">
        <v>17</v>
      </c>
      <c r="C361" s="176" t="s">
        <v>1171</v>
      </c>
      <c r="D361" s="176" t="s">
        <v>19</v>
      </c>
      <c r="E361" s="176"/>
      <c r="F361" s="176">
        <v>1934</v>
      </c>
      <c r="G361" s="176" t="s">
        <v>1172</v>
      </c>
      <c r="H361" s="176" t="s">
        <v>1173</v>
      </c>
      <c r="I361" s="176" t="s">
        <v>22</v>
      </c>
      <c r="J361" s="176">
        <v>75015</v>
      </c>
      <c r="K361" s="176" t="s">
        <v>1174</v>
      </c>
      <c r="L361" s="133" t="s">
        <v>37</v>
      </c>
      <c r="M361" s="176" t="s">
        <v>1392</v>
      </c>
      <c r="N361" s="220">
        <v>0.1</v>
      </c>
      <c r="O361" s="221">
        <v>8992</v>
      </c>
      <c r="P361" s="192">
        <v>8992</v>
      </c>
      <c r="Q361" s="221">
        <f t="shared" si="22"/>
        <v>8174.545454545454</v>
      </c>
      <c r="R361" s="138"/>
      <c r="S361" s="139"/>
    </row>
    <row r="362" spans="1:20" ht="22.5" customHeight="1" x14ac:dyDescent="0.25">
      <c r="A362" s="175">
        <v>43077</v>
      </c>
      <c r="B362" s="176" t="s">
        <v>65</v>
      </c>
      <c r="C362" s="176" t="s">
        <v>1393</v>
      </c>
      <c r="D362" s="176" t="s">
        <v>804</v>
      </c>
      <c r="E362" s="176"/>
      <c r="F362" s="176">
        <v>251</v>
      </c>
      <c r="G362" s="176" t="s">
        <v>1394</v>
      </c>
      <c r="H362" s="176" t="s">
        <v>1395</v>
      </c>
      <c r="I362" s="176" t="s">
        <v>22</v>
      </c>
      <c r="J362" s="176">
        <v>75011</v>
      </c>
      <c r="K362" s="176" t="s">
        <v>1396</v>
      </c>
      <c r="L362" s="223" t="s">
        <v>618</v>
      </c>
      <c r="M362" s="176" t="s">
        <v>484</v>
      </c>
      <c r="N362" s="220">
        <v>0.1</v>
      </c>
      <c r="O362" s="221">
        <v>6982</v>
      </c>
      <c r="P362" s="192">
        <v>6982</v>
      </c>
      <c r="Q362" s="221">
        <f t="shared" si="22"/>
        <v>6347.272727272727</v>
      </c>
      <c r="R362" s="138"/>
      <c r="S362" s="139"/>
    </row>
    <row r="363" spans="1:20" ht="22.5" customHeight="1" x14ac:dyDescent="0.25">
      <c r="A363" s="175">
        <v>43077</v>
      </c>
      <c r="B363" s="176" t="s">
        <v>17</v>
      </c>
      <c r="C363" s="176" t="s">
        <v>1397</v>
      </c>
      <c r="D363" s="176"/>
      <c r="E363" s="176"/>
      <c r="F363" s="176">
        <v>1206</v>
      </c>
      <c r="G363" s="176" t="s">
        <v>1398</v>
      </c>
      <c r="H363" s="224" t="s">
        <v>1399</v>
      </c>
      <c r="I363" s="224" t="s">
        <v>97</v>
      </c>
      <c r="J363" s="224">
        <v>92600</v>
      </c>
      <c r="K363" s="224" t="s">
        <v>1400</v>
      </c>
      <c r="L363" s="223" t="s">
        <v>24</v>
      </c>
      <c r="M363" s="224" t="s">
        <v>438</v>
      </c>
      <c r="N363" s="225">
        <v>0.1</v>
      </c>
      <c r="O363" s="226">
        <v>1982</v>
      </c>
      <c r="P363" s="227">
        <v>1982</v>
      </c>
      <c r="Q363" s="226">
        <f t="shared" si="22"/>
        <v>1801.8181818181818</v>
      </c>
      <c r="R363" s="138"/>
      <c r="S363" s="139"/>
    </row>
    <row r="364" spans="1:20" ht="22.5" customHeight="1" x14ac:dyDescent="0.25">
      <c r="A364" s="175">
        <v>43077</v>
      </c>
      <c r="B364" s="176" t="s">
        <v>17</v>
      </c>
      <c r="C364" s="176" t="s">
        <v>1397</v>
      </c>
      <c r="D364" s="176"/>
      <c r="E364" s="176"/>
      <c r="F364" s="176">
        <v>1206</v>
      </c>
      <c r="G364" s="176" t="s">
        <v>1398</v>
      </c>
      <c r="H364" s="176" t="s">
        <v>1399</v>
      </c>
      <c r="I364" s="176" t="s">
        <v>97</v>
      </c>
      <c r="J364" s="176">
        <v>92600</v>
      </c>
      <c r="K364" s="176" t="s">
        <v>1400</v>
      </c>
      <c r="L364" s="176" t="s">
        <v>24</v>
      </c>
      <c r="M364" s="176" t="s">
        <v>438</v>
      </c>
      <c r="N364" s="220">
        <v>0.1</v>
      </c>
      <c r="O364" s="221">
        <v>7282</v>
      </c>
      <c r="P364" s="192">
        <v>7282</v>
      </c>
      <c r="Q364" s="221">
        <f t="shared" si="22"/>
        <v>6619.9999999999991</v>
      </c>
      <c r="R364" s="138"/>
      <c r="S364" s="139"/>
    </row>
    <row r="365" spans="1:20" ht="22.5" customHeight="1" x14ac:dyDescent="0.25">
      <c r="A365" s="175">
        <v>43081</v>
      </c>
      <c r="B365" s="176" t="s">
        <v>17</v>
      </c>
      <c r="C365" s="176" t="s">
        <v>971</v>
      </c>
      <c r="D365" s="176" t="s">
        <v>131</v>
      </c>
      <c r="E365" s="176"/>
      <c r="F365" s="176">
        <v>49</v>
      </c>
      <c r="G365" s="176" t="s">
        <v>1401</v>
      </c>
      <c r="H365" s="176" t="s">
        <v>1402</v>
      </c>
      <c r="I365" s="176" t="s">
        <v>22</v>
      </c>
      <c r="J365" s="176">
        <v>75020</v>
      </c>
      <c r="K365" s="176" t="s">
        <v>1403</v>
      </c>
      <c r="L365" s="176" t="s">
        <v>945</v>
      </c>
      <c r="M365" s="176" t="s">
        <v>1404</v>
      </c>
      <c r="N365" s="220">
        <v>5.5E-2</v>
      </c>
      <c r="O365" s="221">
        <v>9614</v>
      </c>
      <c r="P365" s="192">
        <v>9614</v>
      </c>
      <c r="Q365" s="221">
        <f t="shared" si="22"/>
        <v>9112.7962085308063</v>
      </c>
      <c r="R365" s="138"/>
      <c r="S365" s="139"/>
    </row>
    <row r="366" spans="1:20" ht="22.5" customHeight="1" x14ac:dyDescent="0.25">
      <c r="A366" s="175">
        <v>43082</v>
      </c>
      <c r="B366" s="176" t="s">
        <v>17</v>
      </c>
      <c r="C366" s="176" t="s">
        <v>1405</v>
      </c>
      <c r="D366" s="176" t="s">
        <v>1406</v>
      </c>
      <c r="E366" s="176"/>
      <c r="F366" s="176">
        <v>52</v>
      </c>
      <c r="G366" s="176" t="s">
        <v>1407</v>
      </c>
      <c r="H366" s="176" t="s">
        <v>1408</v>
      </c>
      <c r="I366" s="176" t="s">
        <v>22</v>
      </c>
      <c r="J366" s="176">
        <v>75018</v>
      </c>
      <c r="K366" s="176" t="s">
        <v>1409</v>
      </c>
      <c r="L366" s="228" t="s">
        <v>1410</v>
      </c>
      <c r="M366" s="228" t="s">
        <v>781</v>
      </c>
      <c r="N366" s="220">
        <v>5.5E-2</v>
      </c>
      <c r="O366" s="135">
        <f>P366/2</f>
        <v>4291</v>
      </c>
      <c r="P366" s="192">
        <v>8582</v>
      </c>
      <c r="Q366" s="221">
        <f t="shared" si="22"/>
        <v>8134.5971563981047</v>
      </c>
      <c r="R366" s="138"/>
      <c r="S366" s="139"/>
    </row>
    <row r="367" spans="1:20" ht="22.5" customHeight="1" x14ac:dyDescent="0.25">
      <c r="A367" s="175">
        <v>43082</v>
      </c>
      <c r="B367" s="176" t="s">
        <v>17</v>
      </c>
      <c r="C367" s="176" t="s">
        <v>152</v>
      </c>
      <c r="D367" s="176" t="s">
        <v>131</v>
      </c>
      <c r="E367" s="176"/>
      <c r="F367" s="176">
        <v>21</v>
      </c>
      <c r="G367" s="176" t="s">
        <v>1411</v>
      </c>
      <c r="H367" s="176" t="s">
        <v>1412</v>
      </c>
      <c r="I367" s="176" t="s">
        <v>155</v>
      </c>
      <c r="J367" s="176">
        <v>91940</v>
      </c>
      <c r="K367" s="176" t="s">
        <v>839</v>
      </c>
      <c r="L367" s="133" t="s">
        <v>1413</v>
      </c>
      <c r="M367" s="176" t="s">
        <v>1414</v>
      </c>
      <c r="N367" s="220">
        <v>0.1</v>
      </c>
      <c r="O367" s="135">
        <f>P367/2</f>
        <v>5000</v>
      </c>
      <c r="P367" s="192">
        <v>10000</v>
      </c>
      <c r="Q367" s="221">
        <f t="shared" si="22"/>
        <v>9090.9090909090901</v>
      </c>
      <c r="R367" s="138"/>
      <c r="S367" s="139"/>
    </row>
    <row r="368" spans="1:20" ht="22.5" customHeight="1" x14ac:dyDescent="0.25">
      <c r="A368" s="115">
        <v>43082</v>
      </c>
      <c r="B368" s="116" t="s">
        <v>65</v>
      </c>
      <c r="C368" s="116" t="s">
        <v>1275</v>
      </c>
      <c r="D368" s="116" t="s">
        <v>1415</v>
      </c>
      <c r="E368" s="116"/>
      <c r="F368" s="116">
        <v>67</v>
      </c>
      <c r="G368" s="116" t="s">
        <v>1416</v>
      </c>
      <c r="H368" s="116" t="s">
        <v>1417</v>
      </c>
      <c r="I368" s="116" t="s">
        <v>22</v>
      </c>
      <c r="J368" s="116">
        <v>75012</v>
      </c>
      <c r="K368" s="116" t="s">
        <v>1418</v>
      </c>
      <c r="L368" s="116" t="s">
        <v>37</v>
      </c>
      <c r="M368" s="116" t="s">
        <v>123</v>
      </c>
      <c r="N368" s="229">
        <v>5.5E-2</v>
      </c>
      <c r="O368" s="78">
        <v>4482</v>
      </c>
      <c r="P368" s="118">
        <v>4482</v>
      </c>
      <c r="Q368" s="219">
        <f t="shared" si="22"/>
        <v>4248.341232227488</v>
      </c>
      <c r="R368" s="120">
        <v>4482</v>
      </c>
      <c r="S368" s="121"/>
      <c r="T368" s="74" t="s">
        <v>44</v>
      </c>
    </row>
    <row r="369" spans="1:20" ht="22.5" customHeight="1" x14ac:dyDescent="0.25">
      <c r="A369" s="173">
        <v>43082</v>
      </c>
      <c r="B369" s="174" t="s">
        <v>65</v>
      </c>
      <c r="C369" s="174" t="s">
        <v>1419</v>
      </c>
      <c r="D369" s="174" t="s">
        <v>1089</v>
      </c>
      <c r="E369" s="174"/>
      <c r="F369" s="174">
        <v>393</v>
      </c>
      <c r="G369" s="174" t="s">
        <v>1420</v>
      </c>
      <c r="H369" s="174" t="s">
        <v>1421</v>
      </c>
      <c r="I369" s="174" t="s">
        <v>22</v>
      </c>
      <c r="J369" s="174">
        <v>75020</v>
      </c>
      <c r="K369" s="174" t="s">
        <v>1422</v>
      </c>
      <c r="L369" s="174" t="s">
        <v>945</v>
      </c>
      <c r="M369" s="174" t="s">
        <v>38</v>
      </c>
      <c r="N369" s="229">
        <v>5.5E-2</v>
      </c>
      <c r="O369" s="195">
        <v>9882</v>
      </c>
      <c r="P369" s="196">
        <v>9882</v>
      </c>
      <c r="Q369" s="219">
        <f t="shared" si="22"/>
        <v>9366.8246445497643</v>
      </c>
      <c r="R369" s="120">
        <v>9882</v>
      </c>
      <c r="S369" s="121"/>
      <c r="T369" s="74" t="s">
        <v>44</v>
      </c>
    </row>
    <row r="370" spans="1:20" ht="22.5" customHeight="1" x14ac:dyDescent="0.25">
      <c r="A370" s="173">
        <v>43082</v>
      </c>
      <c r="B370" s="174" t="s">
        <v>65</v>
      </c>
      <c r="C370" s="174" t="s">
        <v>1423</v>
      </c>
      <c r="D370" s="174" t="s">
        <v>747</v>
      </c>
      <c r="E370" s="174"/>
      <c r="F370" s="174">
        <v>88</v>
      </c>
      <c r="G370" s="174" t="s">
        <v>1424</v>
      </c>
      <c r="H370" s="174" t="s">
        <v>1425</v>
      </c>
      <c r="I370" s="174" t="s">
        <v>326</v>
      </c>
      <c r="J370" s="174">
        <v>92200</v>
      </c>
      <c r="K370" s="174" t="s">
        <v>1426</v>
      </c>
      <c r="L370" s="174" t="s">
        <v>945</v>
      </c>
      <c r="M370" s="174" t="s">
        <v>123</v>
      </c>
      <c r="N370" s="229">
        <v>5.5E-2</v>
      </c>
      <c r="O370" s="195">
        <v>4982</v>
      </c>
      <c r="P370" s="196">
        <v>4982</v>
      </c>
      <c r="Q370" s="219">
        <f t="shared" si="22"/>
        <v>4722.2748815165878</v>
      </c>
      <c r="R370" s="120">
        <v>4982</v>
      </c>
      <c r="S370" s="121"/>
      <c r="T370" s="74" t="s">
        <v>44</v>
      </c>
    </row>
    <row r="371" spans="1:20" ht="22.5" customHeight="1" x14ac:dyDescent="0.25">
      <c r="A371" s="175">
        <v>43084</v>
      </c>
      <c r="B371" s="176" t="s">
        <v>17</v>
      </c>
      <c r="C371" s="176" t="s">
        <v>1427</v>
      </c>
      <c r="D371" s="176" t="s">
        <v>1428</v>
      </c>
      <c r="E371" s="176"/>
      <c r="F371" s="176">
        <v>2</v>
      </c>
      <c r="G371" s="176" t="s">
        <v>1429</v>
      </c>
      <c r="H371" s="176" t="s">
        <v>1430</v>
      </c>
      <c r="I371" s="176" t="s">
        <v>1078</v>
      </c>
      <c r="J371" s="176">
        <v>94470</v>
      </c>
      <c r="K371" s="176" t="s">
        <v>1431</v>
      </c>
      <c r="L371" s="176" t="s">
        <v>945</v>
      </c>
      <c r="M371" s="176" t="s">
        <v>1432</v>
      </c>
      <c r="N371" s="225">
        <v>0.1</v>
      </c>
      <c r="O371" s="221">
        <v>2982</v>
      </c>
      <c r="P371" s="192">
        <v>2982</v>
      </c>
      <c r="Q371" s="221">
        <f t="shared" si="22"/>
        <v>2710.9090909090905</v>
      </c>
      <c r="R371" s="138"/>
      <c r="S371" s="139"/>
    </row>
    <row r="372" spans="1:20" ht="22.5" customHeight="1" x14ac:dyDescent="0.25">
      <c r="A372" s="175">
        <v>43086</v>
      </c>
      <c r="B372" s="176" t="s">
        <v>17</v>
      </c>
      <c r="C372" s="176" t="s">
        <v>1433</v>
      </c>
      <c r="D372" s="176" t="s">
        <v>1434</v>
      </c>
      <c r="E372" s="176"/>
      <c r="F372" s="176">
        <v>1282</v>
      </c>
      <c r="G372" s="176" t="s">
        <v>1435</v>
      </c>
      <c r="H372" s="176"/>
      <c r="I372" s="176" t="s">
        <v>667</v>
      </c>
      <c r="J372" s="176">
        <v>94300</v>
      </c>
      <c r="K372" s="176" t="s">
        <v>1436</v>
      </c>
      <c r="L372" s="133" t="s">
        <v>37</v>
      </c>
      <c r="M372" s="176" t="s">
        <v>111</v>
      </c>
      <c r="N372" s="225">
        <v>0.1</v>
      </c>
      <c r="O372" s="221">
        <v>4000</v>
      </c>
      <c r="P372" s="192">
        <v>4000</v>
      </c>
      <c r="Q372" s="221">
        <f t="shared" si="22"/>
        <v>3636.363636363636</v>
      </c>
      <c r="R372" s="138"/>
      <c r="S372" s="139"/>
    </row>
    <row r="373" spans="1:20" ht="22.5" customHeight="1" x14ac:dyDescent="0.25">
      <c r="A373" s="175">
        <v>43087</v>
      </c>
      <c r="B373" s="176" t="s">
        <v>17</v>
      </c>
      <c r="C373" s="176" t="s">
        <v>1437</v>
      </c>
      <c r="D373" s="176" t="s">
        <v>349</v>
      </c>
      <c r="E373" s="176"/>
      <c r="F373" s="176">
        <v>21</v>
      </c>
      <c r="G373" s="176" t="s">
        <v>1438</v>
      </c>
      <c r="H373" s="176">
        <v>2</v>
      </c>
      <c r="I373" s="176" t="s">
        <v>923</v>
      </c>
      <c r="J373" s="176">
        <v>92100</v>
      </c>
      <c r="K373" s="176" t="s">
        <v>1439</v>
      </c>
      <c r="L373" s="133" t="s">
        <v>37</v>
      </c>
      <c r="M373" s="176" t="s">
        <v>443</v>
      </c>
      <c r="N373" s="230">
        <v>0.1</v>
      </c>
      <c r="O373" s="231">
        <v>6982</v>
      </c>
      <c r="P373" s="232">
        <v>6982</v>
      </c>
      <c r="Q373" s="231">
        <f t="shared" si="22"/>
        <v>6347.272727272727</v>
      </c>
      <c r="R373" s="138"/>
      <c r="S373" s="139"/>
    </row>
    <row r="374" spans="1:20" ht="22.5" customHeight="1" x14ac:dyDescent="0.25">
      <c r="A374" s="173">
        <v>43087</v>
      </c>
      <c r="B374" s="174" t="s">
        <v>65</v>
      </c>
      <c r="C374" s="174" t="s">
        <v>1440</v>
      </c>
      <c r="D374" s="174" t="s">
        <v>1441</v>
      </c>
      <c r="E374" s="174"/>
      <c r="F374" s="174">
        <v>1863</v>
      </c>
      <c r="G374" s="174" t="s">
        <v>1442</v>
      </c>
      <c r="H374" s="174" t="s">
        <v>1443</v>
      </c>
      <c r="I374" s="174" t="s">
        <v>22</v>
      </c>
      <c r="J374" s="174">
        <v>75015</v>
      </c>
      <c r="K374" s="174" t="s">
        <v>1444</v>
      </c>
      <c r="L374" s="116" t="s">
        <v>945</v>
      </c>
      <c r="M374" s="174" t="s">
        <v>781</v>
      </c>
      <c r="N374" s="229">
        <v>5.5E-2</v>
      </c>
      <c r="O374" s="195">
        <v>6882</v>
      </c>
      <c r="P374" s="196">
        <v>6882</v>
      </c>
      <c r="Q374" s="219">
        <f t="shared" si="22"/>
        <v>6523.2227488151666</v>
      </c>
      <c r="R374" s="120">
        <v>6882</v>
      </c>
      <c r="S374" s="121"/>
      <c r="T374" s="74" t="s">
        <v>44</v>
      </c>
    </row>
    <row r="375" spans="1:20" ht="44" hidden="1" customHeight="1" x14ac:dyDescent="0.25">
      <c r="A375" s="181" t="s">
        <v>1445</v>
      </c>
      <c r="B375" s="182"/>
      <c r="C375" s="182"/>
      <c r="D375" s="182"/>
      <c r="E375" s="182"/>
      <c r="F375" s="182"/>
      <c r="G375" s="182"/>
      <c r="H375" s="182"/>
      <c r="I375" s="182"/>
      <c r="J375" s="182"/>
      <c r="K375" s="182"/>
      <c r="L375" s="233"/>
      <c r="M375" s="182"/>
      <c r="N375" s="234"/>
      <c r="O375" s="216"/>
      <c r="P375" s="215">
        <f>SUM(P354:P374)</f>
        <v>139611</v>
      </c>
      <c r="Q375" s="216"/>
      <c r="R375" s="217">
        <f>SUM(R354:R374)</f>
        <v>36492</v>
      </c>
      <c r="S375" s="97">
        <f>P375-R375</f>
        <v>103119</v>
      </c>
    </row>
    <row r="376" spans="1:20" ht="22.5" customHeight="1" x14ac:dyDescent="0.25">
      <c r="A376" s="235">
        <v>43101</v>
      </c>
      <c r="B376" s="236" t="s">
        <v>65</v>
      </c>
      <c r="C376" s="236" t="s">
        <v>1446</v>
      </c>
      <c r="D376" s="236" t="s">
        <v>395</v>
      </c>
      <c r="E376" s="236"/>
      <c r="F376" s="236">
        <v>10018</v>
      </c>
      <c r="G376" s="236" t="s">
        <v>1447</v>
      </c>
      <c r="H376" s="236" t="s">
        <v>1448</v>
      </c>
      <c r="I376" s="236" t="s">
        <v>22</v>
      </c>
      <c r="J376" s="236">
        <v>75011</v>
      </c>
      <c r="K376" s="236" t="s">
        <v>1449</v>
      </c>
      <c r="L376" s="236" t="s">
        <v>1359</v>
      </c>
      <c r="M376" s="236" t="s">
        <v>418</v>
      </c>
      <c r="N376" s="237">
        <v>0.1</v>
      </c>
      <c r="O376" s="195">
        <v>5982</v>
      </c>
      <c r="P376" s="196">
        <v>5982</v>
      </c>
      <c r="Q376" s="238">
        <f t="shared" ref="Q376:Q417" si="23">IF(ISBLANK(N376),"",P376/(1+N376))</f>
        <v>5438.181818181818</v>
      </c>
      <c r="R376" s="120">
        <v>5982</v>
      </c>
      <c r="S376" s="121"/>
      <c r="T376" s="74" t="s">
        <v>44</v>
      </c>
    </row>
    <row r="377" spans="1:20" ht="22.5" customHeight="1" x14ac:dyDescent="0.25">
      <c r="A377" s="167">
        <v>43104</v>
      </c>
      <c r="B377" s="187" t="s">
        <v>17</v>
      </c>
      <c r="C377" s="187" t="s">
        <v>1450</v>
      </c>
      <c r="D377" s="187" t="s">
        <v>131</v>
      </c>
      <c r="E377" s="187"/>
      <c r="F377" s="168">
        <v>1090</v>
      </c>
      <c r="G377" s="187" t="s">
        <v>1451</v>
      </c>
      <c r="H377" s="187" t="s">
        <v>1230</v>
      </c>
      <c r="I377" s="168" t="s">
        <v>1378</v>
      </c>
      <c r="J377" s="168">
        <v>95100</v>
      </c>
      <c r="K377" s="187" t="s">
        <v>1452</v>
      </c>
      <c r="L377" s="188" t="s">
        <v>1453</v>
      </c>
      <c r="M377" s="187" t="s">
        <v>418</v>
      </c>
      <c r="N377" s="239">
        <v>0.1</v>
      </c>
      <c r="O377" s="78">
        <f>P377/2</f>
        <v>3991</v>
      </c>
      <c r="P377" s="189">
        <v>7982</v>
      </c>
      <c r="Q377" s="190">
        <f t="shared" si="23"/>
        <v>7256.363636363636</v>
      </c>
      <c r="R377" s="158"/>
      <c r="S377" s="159"/>
    </row>
    <row r="378" spans="1:20" ht="22.5" customHeight="1" x14ac:dyDescent="0.25">
      <c r="A378" s="167">
        <v>43104</v>
      </c>
      <c r="B378" s="187" t="s">
        <v>17</v>
      </c>
      <c r="C378" s="187" t="s">
        <v>714</v>
      </c>
      <c r="D378" s="187" t="s">
        <v>19</v>
      </c>
      <c r="E378" s="187"/>
      <c r="F378" s="168">
        <v>1092</v>
      </c>
      <c r="G378" s="187" t="s">
        <v>715</v>
      </c>
      <c r="H378" s="187" t="s">
        <v>1454</v>
      </c>
      <c r="I378" s="168" t="s">
        <v>717</v>
      </c>
      <c r="J378" s="168">
        <v>95130</v>
      </c>
      <c r="K378" s="187" t="s">
        <v>1455</v>
      </c>
      <c r="L378" s="188" t="s">
        <v>573</v>
      </c>
      <c r="M378" s="187" t="s">
        <v>443</v>
      </c>
      <c r="N378" s="239">
        <v>0.1</v>
      </c>
      <c r="O378" s="78">
        <f>P378/2</f>
        <v>3991</v>
      </c>
      <c r="P378" s="189">
        <v>7982</v>
      </c>
      <c r="Q378" s="190">
        <f t="shared" si="23"/>
        <v>7256.363636363636</v>
      </c>
      <c r="R378" s="158"/>
      <c r="S378" s="159"/>
    </row>
    <row r="379" spans="1:20" ht="22.5" customHeight="1" x14ac:dyDescent="0.25">
      <c r="A379" s="167">
        <v>43104</v>
      </c>
      <c r="B379" s="187" t="s">
        <v>65</v>
      </c>
      <c r="C379" s="187" t="s">
        <v>1456</v>
      </c>
      <c r="D379" s="187" t="s">
        <v>67</v>
      </c>
      <c r="E379" s="187"/>
      <c r="F379" s="168">
        <v>1868</v>
      </c>
      <c r="G379" s="187" t="s">
        <v>1457</v>
      </c>
      <c r="H379" s="187" t="s">
        <v>1458</v>
      </c>
      <c r="I379" s="168" t="s">
        <v>1378</v>
      </c>
      <c r="J379" s="168">
        <v>95100</v>
      </c>
      <c r="K379" s="187" t="s">
        <v>1459</v>
      </c>
      <c r="L379" s="168" t="s">
        <v>945</v>
      </c>
      <c r="M379" s="187" t="s">
        <v>1460</v>
      </c>
      <c r="N379" s="211">
        <v>0.1</v>
      </c>
      <c r="O379" s="195">
        <v>7282</v>
      </c>
      <c r="P379" s="189">
        <v>7282</v>
      </c>
      <c r="Q379" s="190">
        <f t="shared" si="23"/>
        <v>6619.9999999999991</v>
      </c>
      <c r="R379" s="158"/>
      <c r="S379" s="159"/>
    </row>
    <row r="380" spans="1:20" ht="22.5" customHeight="1" x14ac:dyDescent="0.25">
      <c r="A380" s="167">
        <v>43104</v>
      </c>
      <c r="B380" s="187" t="s">
        <v>65</v>
      </c>
      <c r="C380" s="187" t="s">
        <v>1456</v>
      </c>
      <c r="D380" s="187" t="s">
        <v>67</v>
      </c>
      <c r="E380" s="187"/>
      <c r="F380" s="168">
        <v>1868</v>
      </c>
      <c r="G380" s="187" t="s">
        <v>1457</v>
      </c>
      <c r="H380" s="187" t="s">
        <v>1458</v>
      </c>
      <c r="I380" s="168" t="s">
        <v>1378</v>
      </c>
      <c r="J380" s="168">
        <v>95100</v>
      </c>
      <c r="K380" s="187" t="s">
        <v>1459</v>
      </c>
      <c r="L380" s="154" t="s">
        <v>1337</v>
      </c>
      <c r="M380" s="187" t="s">
        <v>1461</v>
      </c>
      <c r="N380" s="211">
        <v>0.1</v>
      </c>
      <c r="O380" s="78">
        <f>P380/2</f>
        <v>2299.5</v>
      </c>
      <c r="P380" s="189">
        <v>4599</v>
      </c>
      <c r="Q380" s="190">
        <f t="shared" si="23"/>
        <v>4180.909090909091</v>
      </c>
      <c r="R380" s="158"/>
      <c r="S380" s="159"/>
    </row>
    <row r="381" spans="1:20" ht="22.5" customHeight="1" x14ac:dyDescent="0.25">
      <c r="A381" s="167">
        <v>43109</v>
      </c>
      <c r="B381" s="168" t="s">
        <v>65</v>
      </c>
      <c r="C381" s="168" t="s">
        <v>1124</v>
      </c>
      <c r="D381" s="168" t="s">
        <v>1125</v>
      </c>
      <c r="E381" s="168"/>
      <c r="F381" s="168">
        <v>1766</v>
      </c>
      <c r="G381" s="168" t="s">
        <v>1126</v>
      </c>
      <c r="H381" s="168" t="s">
        <v>1127</v>
      </c>
      <c r="I381" s="168" t="s">
        <v>22</v>
      </c>
      <c r="J381" s="168">
        <v>75011</v>
      </c>
      <c r="K381" s="168" t="s">
        <v>1128</v>
      </c>
      <c r="L381" s="168" t="s">
        <v>945</v>
      </c>
      <c r="M381" s="168" t="s">
        <v>879</v>
      </c>
      <c r="N381" s="239">
        <v>5.5E-2</v>
      </c>
      <c r="O381" s="195">
        <v>3482</v>
      </c>
      <c r="P381" s="189">
        <v>3482</v>
      </c>
      <c r="Q381" s="190">
        <f t="shared" si="23"/>
        <v>3300.4739336492894</v>
      </c>
      <c r="R381" s="158"/>
      <c r="S381" s="159"/>
    </row>
    <row r="382" spans="1:20" ht="22.5" customHeight="1" x14ac:dyDescent="0.25">
      <c r="A382" s="167">
        <v>43109</v>
      </c>
      <c r="B382" s="187" t="s">
        <v>17</v>
      </c>
      <c r="C382" s="187" t="s">
        <v>1462</v>
      </c>
      <c r="D382" s="187" t="s">
        <v>60</v>
      </c>
      <c r="E382" s="187"/>
      <c r="F382" s="168">
        <v>1756</v>
      </c>
      <c r="G382" s="187" t="s">
        <v>1463</v>
      </c>
      <c r="H382" s="187" t="s">
        <v>1464</v>
      </c>
      <c r="I382" s="168" t="s">
        <v>22</v>
      </c>
      <c r="J382" s="168">
        <v>75018</v>
      </c>
      <c r="K382" s="187" t="s">
        <v>1465</v>
      </c>
      <c r="L382" s="168" t="s">
        <v>24</v>
      </c>
      <c r="M382" s="187" t="s">
        <v>802</v>
      </c>
      <c r="N382" s="239">
        <v>5.5E-2</v>
      </c>
      <c r="O382" s="195">
        <v>1982</v>
      </c>
      <c r="P382" s="189">
        <v>1982</v>
      </c>
      <c r="Q382" s="190">
        <f t="shared" si="23"/>
        <v>1878.6729857819905</v>
      </c>
      <c r="R382" s="158"/>
      <c r="S382" s="159"/>
    </row>
    <row r="383" spans="1:20" ht="22.5" customHeight="1" x14ac:dyDescent="0.25">
      <c r="A383" s="167">
        <v>43110</v>
      </c>
      <c r="B383" s="187" t="s">
        <v>17</v>
      </c>
      <c r="C383" s="187" t="s">
        <v>1466</v>
      </c>
      <c r="D383" s="187" t="s">
        <v>131</v>
      </c>
      <c r="E383" s="187"/>
      <c r="F383" s="168">
        <v>10265</v>
      </c>
      <c r="G383" s="187" t="s">
        <v>1467</v>
      </c>
      <c r="H383" s="187" t="s">
        <v>1468</v>
      </c>
      <c r="I383" s="168" t="s">
        <v>1469</v>
      </c>
      <c r="J383" s="168">
        <v>94210</v>
      </c>
      <c r="K383" s="187" t="s">
        <v>1470</v>
      </c>
      <c r="L383" s="187" t="s">
        <v>1471</v>
      </c>
      <c r="M383" s="187" t="s">
        <v>1472</v>
      </c>
      <c r="N383" s="239">
        <v>5.5E-2</v>
      </c>
      <c r="O383" s="78">
        <f>P383/2</f>
        <v>3491</v>
      </c>
      <c r="P383" s="189">
        <v>6982</v>
      </c>
      <c r="Q383" s="190">
        <f t="shared" si="23"/>
        <v>6618.009478672986</v>
      </c>
      <c r="R383" s="158"/>
      <c r="S383" s="159"/>
    </row>
    <row r="384" spans="1:20" ht="22.5" customHeight="1" x14ac:dyDescent="0.25">
      <c r="A384" s="173">
        <v>43115</v>
      </c>
      <c r="B384" s="194" t="s">
        <v>17</v>
      </c>
      <c r="C384" s="194" t="s">
        <v>1473</v>
      </c>
      <c r="D384" s="194" t="s">
        <v>624</v>
      </c>
      <c r="E384" s="194"/>
      <c r="F384" s="174">
        <v>1970</v>
      </c>
      <c r="G384" s="194" t="s">
        <v>1474</v>
      </c>
      <c r="H384" s="194" t="s">
        <v>1475</v>
      </c>
      <c r="I384" s="174" t="s">
        <v>22</v>
      </c>
      <c r="J384" s="174">
        <v>75011</v>
      </c>
      <c r="K384" s="194" t="s">
        <v>1476</v>
      </c>
      <c r="L384" s="174" t="s">
        <v>618</v>
      </c>
      <c r="M384" s="194" t="s">
        <v>781</v>
      </c>
      <c r="N384" s="164">
        <v>5.5E-2</v>
      </c>
      <c r="O384" s="195">
        <v>9882</v>
      </c>
      <c r="P384" s="196">
        <v>9882</v>
      </c>
      <c r="Q384" s="197">
        <f t="shared" si="23"/>
        <v>9366.8246445497643</v>
      </c>
      <c r="R384" s="120">
        <v>9882</v>
      </c>
      <c r="S384" s="121"/>
      <c r="T384" s="74" t="s">
        <v>44</v>
      </c>
    </row>
    <row r="385" spans="1:20" ht="22.5" customHeight="1" x14ac:dyDescent="0.25">
      <c r="A385" s="173">
        <v>43115</v>
      </c>
      <c r="B385" s="194" t="s">
        <v>65</v>
      </c>
      <c r="C385" s="194" t="s">
        <v>1477</v>
      </c>
      <c r="D385" s="194" t="s">
        <v>1478</v>
      </c>
      <c r="E385" s="194"/>
      <c r="F385" s="174">
        <v>1861</v>
      </c>
      <c r="G385" s="194" t="s">
        <v>1479</v>
      </c>
      <c r="H385" s="194" t="s">
        <v>1480</v>
      </c>
      <c r="I385" s="174" t="s">
        <v>133</v>
      </c>
      <c r="J385" s="174">
        <v>92400</v>
      </c>
      <c r="K385" s="194" t="s">
        <v>1481</v>
      </c>
      <c r="L385" s="174" t="s">
        <v>945</v>
      </c>
      <c r="M385" s="194" t="s">
        <v>745</v>
      </c>
      <c r="N385" s="229">
        <v>5.5E-2</v>
      </c>
      <c r="O385" s="195">
        <v>19882</v>
      </c>
      <c r="P385" s="196">
        <v>19882</v>
      </c>
      <c r="Q385" s="197">
        <f t="shared" si="23"/>
        <v>18845.497630331756</v>
      </c>
      <c r="R385" s="120">
        <v>19882</v>
      </c>
      <c r="S385" s="121"/>
      <c r="T385" s="74" t="s">
        <v>44</v>
      </c>
    </row>
    <row r="386" spans="1:20" ht="22.5" customHeight="1" x14ac:dyDescent="0.25">
      <c r="A386" s="167">
        <v>43116</v>
      </c>
      <c r="B386" s="187" t="s">
        <v>17</v>
      </c>
      <c r="C386" s="187" t="s">
        <v>1482</v>
      </c>
      <c r="D386" s="187" t="s">
        <v>1483</v>
      </c>
      <c r="E386" s="187"/>
      <c r="F386" s="168">
        <v>1872</v>
      </c>
      <c r="G386" s="187" t="s">
        <v>1484</v>
      </c>
      <c r="H386" s="187" t="s">
        <v>1485</v>
      </c>
      <c r="I386" s="168" t="s">
        <v>22</v>
      </c>
      <c r="J386" s="168">
        <v>75015</v>
      </c>
      <c r="K386" s="187" t="s">
        <v>1486</v>
      </c>
      <c r="L386" s="187" t="s">
        <v>573</v>
      </c>
      <c r="M386" s="187" t="s">
        <v>1487</v>
      </c>
      <c r="N386" s="239">
        <v>5.5E-2</v>
      </c>
      <c r="O386" s="78">
        <f>P386/2</f>
        <v>4241</v>
      </c>
      <c r="P386" s="189">
        <v>8482</v>
      </c>
      <c r="Q386" s="190">
        <f t="shared" si="23"/>
        <v>8039.8104265402844</v>
      </c>
      <c r="R386" s="158"/>
      <c r="S386" s="159"/>
    </row>
    <row r="387" spans="1:20" ht="22.5" customHeight="1" x14ac:dyDescent="0.25">
      <c r="A387" s="167">
        <v>43116</v>
      </c>
      <c r="B387" s="168" t="s">
        <v>17</v>
      </c>
      <c r="C387" s="168" t="s">
        <v>1488</v>
      </c>
      <c r="D387" s="168" t="s">
        <v>1489</v>
      </c>
      <c r="E387" s="168"/>
      <c r="F387" s="168">
        <v>1889</v>
      </c>
      <c r="G387" s="168" t="s">
        <v>1490</v>
      </c>
      <c r="H387" s="168" t="s">
        <v>1491</v>
      </c>
      <c r="I387" s="168" t="s">
        <v>1492</v>
      </c>
      <c r="J387" s="168">
        <v>78160</v>
      </c>
      <c r="K387" s="168" t="s">
        <v>1493</v>
      </c>
      <c r="L387" s="168" t="s">
        <v>945</v>
      </c>
      <c r="M387" s="168" t="s">
        <v>331</v>
      </c>
      <c r="N387" s="239">
        <v>5.5E-2</v>
      </c>
      <c r="O387" s="195">
        <v>2000</v>
      </c>
      <c r="P387" s="189">
        <v>2000</v>
      </c>
      <c r="Q387" s="190">
        <f t="shared" si="23"/>
        <v>1895.7345971563982</v>
      </c>
      <c r="R387" s="158"/>
      <c r="S387" s="159"/>
    </row>
    <row r="388" spans="1:20" ht="22.5" customHeight="1" x14ac:dyDescent="0.25">
      <c r="A388" s="173">
        <v>43116</v>
      </c>
      <c r="B388" s="194" t="s">
        <v>17</v>
      </c>
      <c r="C388" s="194" t="s">
        <v>1494</v>
      </c>
      <c r="D388" s="194" t="s">
        <v>94</v>
      </c>
      <c r="E388" s="194"/>
      <c r="F388" s="174">
        <v>1849</v>
      </c>
      <c r="G388" s="194" t="s">
        <v>1495</v>
      </c>
      <c r="H388" s="194" t="s">
        <v>1496</v>
      </c>
      <c r="I388" s="174" t="s">
        <v>1497</v>
      </c>
      <c r="J388" s="174">
        <v>92210</v>
      </c>
      <c r="K388" s="194" t="s">
        <v>1498</v>
      </c>
      <c r="L388" s="163" t="s">
        <v>43</v>
      </c>
      <c r="M388" s="194" t="s">
        <v>1499</v>
      </c>
      <c r="N388" s="164">
        <v>5.5E-2</v>
      </c>
      <c r="O388" s="195">
        <v>6882</v>
      </c>
      <c r="P388" s="196">
        <v>6882</v>
      </c>
      <c r="Q388" s="197">
        <f t="shared" si="23"/>
        <v>6523.2227488151666</v>
      </c>
      <c r="R388" s="120">
        <v>6882</v>
      </c>
      <c r="S388" s="121"/>
      <c r="T388" s="74" t="s">
        <v>44</v>
      </c>
    </row>
    <row r="389" spans="1:20" ht="22.5" customHeight="1" x14ac:dyDescent="0.25">
      <c r="A389" s="167">
        <v>43117</v>
      </c>
      <c r="B389" s="187" t="s">
        <v>65</v>
      </c>
      <c r="C389" s="187" t="s">
        <v>1353</v>
      </c>
      <c r="D389" s="187" t="s">
        <v>1354</v>
      </c>
      <c r="E389" s="187"/>
      <c r="F389" s="168">
        <v>1852</v>
      </c>
      <c r="G389" s="187" t="s">
        <v>1355</v>
      </c>
      <c r="H389" s="187" t="s">
        <v>1356</v>
      </c>
      <c r="I389" s="168" t="s">
        <v>1357</v>
      </c>
      <c r="J389" s="168">
        <v>91260</v>
      </c>
      <c r="K389" s="187" t="s">
        <v>1358</v>
      </c>
      <c r="L389" s="154" t="s">
        <v>945</v>
      </c>
      <c r="M389" s="187" t="s">
        <v>1500</v>
      </c>
      <c r="N389" s="169">
        <v>5.5E-2</v>
      </c>
      <c r="O389" s="195">
        <v>2000</v>
      </c>
      <c r="P389" s="189">
        <v>2000</v>
      </c>
      <c r="Q389" s="190">
        <f t="shared" si="23"/>
        <v>1895.7345971563982</v>
      </c>
      <c r="R389" s="158"/>
      <c r="S389" s="159"/>
    </row>
    <row r="390" spans="1:20" ht="22.5" customHeight="1" x14ac:dyDescent="0.25">
      <c r="A390" s="167">
        <v>43118</v>
      </c>
      <c r="B390" s="168" t="s">
        <v>17</v>
      </c>
      <c r="C390" s="168" t="s">
        <v>1450</v>
      </c>
      <c r="D390" s="187" t="s">
        <v>131</v>
      </c>
      <c r="E390" s="187"/>
      <c r="F390" s="168">
        <v>1090</v>
      </c>
      <c r="G390" s="187" t="s">
        <v>1451</v>
      </c>
      <c r="H390" s="187" t="s">
        <v>1230</v>
      </c>
      <c r="I390" s="168" t="s">
        <v>1378</v>
      </c>
      <c r="J390" s="168">
        <v>95100</v>
      </c>
      <c r="K390" s="187" t="s">
        <v>1452</v>
      </c>
      <c r="L390" s="240" t="s">
        <v>1453</v>
      </c>
      <c r="M390" s="187" t="s">
        <v>1501</v>
      </c>
      <c r="N390" s="169">
        <v>0.1</v>
      </c>
      <c r="O390" s="78">
        <f>P390/2</f>
        <v>8482</v>
      </c>
      <c r="P390" s="189">
        <v>16964</v>
      </c>
      <c r="Q390" s="190">
        <f t="shared" si="23"/>
        <v>15421.81818181818</v>
      </c>
      <c r="R390" s="158"/>
      <c r="S390" s="159"/>
    </row>
    <row r="391" spans="1:20" ht="22.5" customHeight="1" x14ac:dyDescent="0.25">
      <c r="A391" s="167">
        <v>43118</v>
      </c>
      <c r="B391" s="168" t="s">
        <v>17</v>
      </c>
      <c r="C391" s="168" t="s">
        <v>1502</v>
      </c>
      <c r="D391" s="168" t="s">
        <v>1503</v>
      </c>
      <c r="E391" s="168"/>
      <c r="F391" s="168">
        <v>1867</v>
      </c>
      <c r="G391" s="168" t="s">
        <v>732</v>
      </c>
      <c r="H391" s="168" t="s">
        <v>1504</v>
      </c>
      <c r="I391" s="168" t="s">
        <v>326</v>
      </c>
      <c r="J391" s="168">
        <v>92200</v>
      </c>
      <c r="K391" s="168" t="s">
        <v>1505</v>
      </c>
      <c r="L391" s="154" t="s">
        <v>945</v>
      </c>
      <c r="M391" s="168" t="s">
        <v>1506</v>
      </c>
      <c r="N391" s="169">
        <v>5.5E-2</v>
      </c>
      <c r="O391" s="195">
        <v>10600</v>
      </c>
      <c r="P391" s="189">
        <v>10600</v>
      </c>
      <c r="Q391" s="190">
        <f t="shared" si="23"/>
        <v>10047.39336492891</v>
      </c>
      <c r="R391" s="158"/>
      <c r="S391" s="159"/>
    </row>
    <row r="392" spans="1:20" ht="22.5" customHeight="1" x14ac:dyDescent="0.25">
      <c r="A392" s="167">
        <v>43119</v>
      </c>
      <c r="B392" s="168" t="s">
        <v>17</v>
      </c>
      <c r="C392" s="168" t="s">
        <v>1427</v>
      </c>
      <c r="D392" s="168" t="s">
        <v>1428</v>
      </c>
      <c r="E392" s="168"/>
      <c r="F392" s="168">
        <v>1851</v>
      </c>
      <c r="G392" s="168" t="s">
        <v>1429</v>
      </c>
      <c r="H392" s="168" t="s">
        <v>1430</v>
      </c>
      <c r="I392" s="168" t="s">
        <v>1078</v>
      </c>
      <c r="J392" s="168">
        <v>94470</v>
      </c>
      <c r="K392" s="168" t="s">
        <v>1431</v>
      </c>
      <c r="L392" s="168" t="s">
        <v>945</v>
      </c>
      <c r="M392" s="168" t="s">
        <v>840</v>
      </c>
      <c r="N392" s="169">
        <v>5.5E-2</v>
      </c>
      <c r="O392" s="195">
        <v>2182</v>
      </c>
      <c r="P392" s="189">
        <v>2182</v>
      </c>
      <c r="Q392" s="190">
        <f t="shared" si="23"/>
        <v>2068.2464454976302</v>
      </c>
      <c r="R392" s="158"/>
      <c r="S392" s="159"/>
    </row>
    <row r="393" spans="1:20" ht="22.5" customHeight="1" x14ac:dyDescent="0.25">
      <c r="A393" s="167">
        <v>43119</v>
      </c>
      <c r="B393" s="168" t="s">
        <v>17</v>
      </c>
      <c r="C393" s="168" t="s">
        <v>1427</v>
      </c>
      <c r="D393" s="168" t="s">
        <v>1428</v>
      </c>
      <c r="E393" s="168"/>
      <c r="F393" s="168">
        <v>1851</v>
      </c>
      <c r="G393" s="168" t="s">
        <v>1429</v>
      </c>
      <c r="H393" s="168" t="s">
        <v>1430</v>
      </c>
      <c r="I393" s="168" t="s">
        <v>1078</v>
      </c>
      <c r="J393" s="168">
        <v>94470</v>
      </c>
      <c r="K393" s="168" t="s">
        <v>1431</v>
      </c>
      <c r="L393" s="168" t="s">
        <v>945</v>
      </c>
      <c r="M393" s="168" t="s">
        <v>1507</v>
      </c>
      <c r="N393" s="169">
        <v>0.1</v>
      </c>
      <c r="O393" s="195">
        <v>7982</v>
      </c>
      <c r="P393" s="189">
        <v>7982</v>
      </c>
      <c r="Q393" s="190">
        <f t="shared" si="23"/>
        <v>7256.363636363636</v>
      </c>
      <c r="R393" s="158"/>
      <c r="S393" s="159"/>
    </row>
    <row r="394" spans="1:20" ht="22.5" customHeight="1" x14ac:dyDescent="0.25">
      <c r="A394" s="167">
        <v>43119</v>
      </c>
      <c r="B394" s="187" t="s">
        <v>65</v>
      </c>
      <c r="C394" s="187" t="s">
        <v>1508</v>
      </c>
      <c r="D394" s="187" t="s">
        <v>1509</v>
      </c>
      <c r="E394" s="187"/>
      <c r="F394" s="168">
        <v>1848</v>
      </c>
      <c r="G394" s="187" t="s">
        <v>1510</v>
      </c>
      <c r="H394" s="187" t="s">
        <v>1511</v>
      </c>
      <c r="I394" s="168" t="s">
        <v>22</v>
      </c>
      <c r="J394" s="168">
        <v>75015</v>
      </c>
      <c r="K394" s="187" t="s">
        <v>1512</v>
      </c>
      <c r="L394" s="241" t="s">
        <v>43</v>
      </c>
      <c r="M394" s="187" t="s">
        <v>443</v>
      </c>
      <c r="N394" s="169">
        <v>5.5E-2</v>
      </c>
      <c r="O394" s="195">
        <v>6482</v>
      </c>
      <c r="P394" s="189">
        <v>6482</v>
      </c>
      <c r="Q394" s="190">
        <f t="shared" si="23"/>
        <v>6144.0758293838862</v>
      </c>
      <c r="R394" s="158"/>
      <c r="S394" s="159"/>
    </row>
    <row r="395" spans="1:20" ht="22.5" customHeight="1" x14ac:dyDescent="0.25">
      <c r="A395" s="173">
        <v>43119</v>
      </c>
      <c r="B395" s="174" t="s">
        <v>65</v>
      </c>
      <c r="C395" s="174" t="s">
        <v>756</v>
      </c>
      <c r="D395" s="174" t="s">
        <v>67</v>
      </c>
      <c r="E395" s="174"/>
      <c r="F395" s="174">
        <v>1855</v>
      </c>
      <c r="G395" s="174" t="s">
        <v>757</v>
      </c>
      <c r="H395" s="174"/>
      <c r="I395" s="174" t="s">
        <v>326</v>
      </c>
      <c r="J395" s="174">
        <v>92200</v>
      </c>
      <c r="K395" s="174" t="s">
        <v>1259</v>
      </c>
      <c r="L395" s="242" t="s">
        <v>335</v>
      </c>
      <c r="M395" s="174" t="s">
        <v>484</v>
      </c>
      <c r="N395" s="164">
        <v>0.1</v>
      </c>
      <c r="O395" s="78">
        <f>P395/2</f>
        <v>4991</v>
      </c>
      <c r="P395" s="196">
        <v>9982</v>
      </c>
      <c r="Q395" s="197">
        <f t="shared" si="23"/>
        <v>9074.545454545454</v>
      </c>
      <c r="R395" s="120">
        <v>9982</v>
      </c>
      <c r="S395" s="121"/>
      <c r="T395" s="74" t="s">
        <v>44</v>
      </c>
    </row>
    <row r="396" spans="1:20" ht="22.5" customHeight="1" x14ac:dyDescent="0.25">
      <c r="A396" s="167">
        <v>43119</v>
      </c>
      <c r="B396" s="187" t="s">
        <v>17</v>
      </c>
      <c r="C396" s="187" t="s">
        <v>1466</v>
      </c>
      <c r="D396" s="187" t="s">
        <v>131</v>
      </c>
      <c r="E396" s="187"/>
      <c r="F396" s="168">
        <v>1757</v>
      </c>
      <c r="G396" s="187" t="s">
        <v>1467</v>
      </c>
      <c r="H396" s="187" t="s">
        <v>1468</v>
      </c>
      <c r="I396" s="168" t="s">
        <v>1513</v>
      </c>
      <c r="J396" s="168">
        <v>94210</v>
      </c>
      <c r="K396" s="187" t="s">
        <v>1470</v>
      </c>
      <c r="L396" s="74" t="s">
        <v>1471</v>
      </c>
      <c r="M396" s="187" t="s">
        <v>1514</v>
      </c>
      <c r="N396" s="169">
        <v>0.1</v>
      </c>
      <c r="O396" s="78">
        <f>P396/2</f>
        <v>14991</v>
      </c>
      <c r="P396" s="189">
        <v>29982</v>
      </c>
      <c r="Q396" s="190">
        <f t="shared" si="23"/>
        <v>27256.363636363632</v>
      </c>
      <c r="R396" s="158"/>
      <c r="S396" s="159"/>
    </row>
    <row r="397" spans="1:20" ht="22.5" customHeight="1" x14ac:dyDescent="0.25">
      <c r="A397" s="173">
        <v>43119</v>
      </c>
      <c r="B397" s="194" t="s">
        <v>17</v>
      </c>
      <c r="C397" s="194" t="s">
        <v>1515</v>
      </c>
      <c r="D397" s="194" t="s">
        <v>454</v>
      </c>
      <c r="E397" s="194"/>
      <c r="F397" s="174">
        <v>1089</v>
      </c>
      <c r="G397" s="194" t="s">
        <v>1516</v>
      </c>
      <c r="H397" s="194" t="s">
        <v>1517</v>
      </c>
      <c r="I397" s="174" t="s">
        <v>97</v>
      </c>
      <c r="J397" s="174">
        <v>92600</v>
      </c>
      <c r="K397" s="194" t="s">
        <v>1518</v>
      </c>
      <c r="L397" s="243" t="s">
        <v>628</v>
      </c>
      <c r="M397" s="194" t="s">
        <v>1519</v>
      </c>
      <c r="N397" s="164">
        <v>0.1</v>
      </c>
      <c r="O397" s="195">
        <v>13950</v>
      </c>
      <c r="P397" s="196">
        <v>13950</v>
      </c>
      <c r="Q397" s="197">
        <f t="shared" si="23"/>
        <v>12681.81818181818</v>
      </c>
      <c r="R397" s="120">
        <v>13950</v>
      </c>
      <c r="S397" s="121"/>
      <c r="T397" s="74" t="s">
        <v>44</v>
      </c>
    </row>
    <row r="398" spans="1:20" ht="22.5" customHeight="1" x14ac:dyDescent="0.25">
      <c r="A398" s="175">
        <v>43122</v>
      </c>
      <c r="B398" s="191" t="s">
        <v>65</v>
      </c>
      <c r="C398" s="191" t="s">
        <v>1520</v>
      </c>
      <c r="D398" s="191" t="s">
        <v>83</v>
      </c>
      <c r="E398" s="191"/>
      <c r="F398" s="176">
        <v>1949</v>
      </c>
      <c r="G398" s="191" t="s">
        <v>1521</v>
      </c>
      <c r="H398" s="191" t="s">
        <v>1522</v>
      </c>
      <c r="I398" s="176" t="s">
        <v>1523</v>
      </c>
      <c r="J398" s="176">
        <v>92130</v>
      </c>
      <c r="K398" s="191" t="s">
        <v>1524</v>
      </c>
      <c r="L398" s="176" t="s">
        <v>24</v>
      </c>
      <c r="M398" s="191" t="s">
        <v>190</v>
      </c>
      <c r="N398" s="177">
        <v>0.1</v>
      </c>
      <c r="O398" s="178">
        <v>9382</v>
      </c>
      <c r="P398" s="179">
        <v>9382</v>
      </c>
      <c r="Q398" s="180">
        <f t="shared" si="23"/>
        <v>8529.0909090909081</v>
      </c>
      <c r="R398" s="138"/>
      <c r="S398" s="139"/>
    </row>
    <row r="399" spans="1:20" ht="22.5" customHeight="1" x14ac:dyDescent="0.25">
      <c r="A399" s="173">
        <v>43123</v>
      </c>
      <c r="B399" s="194" t="s">
        <v>17</v>
      </c>
      <c r="C399" s="194" t="s">
        <v>1525</v>
      </c>
      <c r="D399" s="194" t="s">
        <v>198</v>
      </c>
      <c r="E399" s="194"/>
      <c r="F399" s="174">
        <v>10163</v>
      </c>
      <c r="G399" s="194" t="s">
        <v>1526</v>
      </c>
      <c r="H399" s="194" t="s">
        <v>1527</v>
      </c>
      <c r="I399" s="174" t="s">
        <v>22</v>
      </c>
      <c r="J399" s="174">
        <v>75012</v>
      </c>
      <c r="K399" s="194" t="s">
        <v>1528</v>
      </c>
      <c r="L399" s="243" t="s">
        <v>628</v>
      </c>
      <c r="M399" s="194" t="s">
        <v>466</v>
      </c>
      <c r="N399" s="164">
        <v>0.1</v>
      </c>
      <c r="O399" s="195">
        <v>7282</v>
      </c>
      <c r="P399" s="196">
        <v>7282</v>
      </c>
      <c r="Q399" s="197">
        <f t="shared" si="23"/>
        <v>6619.9999999999991</v>
      </c>
      <c r="R399" s="120">
        <v>7282</v>
      </c>
      <c r="S399" s="121"/>
      <c r="T399" s="74" t="s">
        <v>44</v>
      </c>
    </row>
    <row r="400" spans="1:20" ht="22.5" customHeight="1" x14ac:dyDescent="0.25">
      <c r="A400" s="173">
        <v>43123</v>
      </c>
      <c r="B400" s="194" t="s">
        <v>65</v>
      </c>
      <c r="C400" s="194" t="s">
        <v>1529</v>
      </c>
      <c r="D400" s="194" t="s">
        <v>1333</v>
      </c>
      <c r="E400" s="194"/>
      <c r="F400" s="174">
        <v>10158</v>
      </c>
      <c r="G400" s="194" t="s">
        <v>1530</v>
      </c>
      <c r="H400" s="194" t="s">
        <v>1531</v>
      </c>
      <c r="I400" s="174" t="s">
        <v>22</v>
      </c>
      <c r="J400" s="174">
        <v>75013</v>
      </c>
      <c r="K400" s="194" t="s">
        <v>1532</v>
      </c>
      <c r="L400" s="243" t="s">
        <v>628</v>
      </c>
      <c r="M400" s="194" t="s">
        <v>781</v>
      </c>
      <c r="N400" s="164">
        <v>5.5E-2</v>
      </c>
      <c r="O400" s="195">
        <v>5682</v>
      </c>
      <c r="P400" s="196">
        <v>5682</v>
      </c>
      <c r="Q400" s="197">
        <f t="shared" si="23"/>
        <v>5385.7819905213273</v>
      </c>
      <c r="R400" s="120">
        <v>5682</v>
      </c>
      <c r="S400" s="121"/>
      <c r="T400" s="74" t="s">
        <v>44</v>
      </c>
    </row>
    <row r="401" spans="1:20" ht="22.5" customHeight="1" x14ac:dyDescent="0.25">
      <c r="A401" s="167">
        <v>43123</v>
      </c>
      <c r="B401" s="187" t="s">
        <v>65</v>
      </c>
      <c r="C401" s="187" t="s">
        <v>1533</v>
      </c>
      <c r="D401" s="187" t="s">
        <v>113</v>
      </c>
      <c r="E401" s="187"/>
      <c r="F401" s="168">
        <v>10165</v>
      </c>
      <c r="G401" s="187" t="s">
        <v>1534</v>
      </c>
      <c r="H401" s="187" t="s">
        <v>1535</v>
      </c>
      <c r="I401" s="168" t="s">
        <v>639</v>
      </c>
      <c r="J401" s="168">
        <v>92100</v>
      </c>
      <c r="K401" s="187" t="s">
        <v>1536</v>
      </c>
      <c r="L401" s="241" t="s">
        <v>37</v>
      </c>
      <c r="M401" s="187" t="s">
        <v>443</v>
      </c>
      <c r="N401" s="169">
        <v>5.5E-2</v>
      </c>
      <c r="O401" s="195">
        <v>6482</v>
      </c>
      <c r="P401" s="189">
        <v>6482</v>
      </c>
      <c r="Q401" s="190">
        <f t="shared" si="23"/>
        <v>6144.0758293838862</v>
      </c>
      <c r="R401" s="158"/>
      <c r="S401" s="159"/>
    </row>
    <row r="402" spans="1:20" ht="22.5" customHeight="1" x14ac:dyDescent="0.25">
      <c r="A402" s="167">
        <v>43124</v>
      </c>
      <c r="B402" s="187" t="s">
        <v>17</v>
      </c>
      <c r="C402" s="187" t="s">
        <v>498</v>
      </c>
      <c r="D402" s="187" t="s">
        <v>210</v>
      </c>
      <c r="E402" s="187"/>
      <c r="F402" s="168">
        <v>10167</v>
      </c>
      <c r="G402" s="187" t="s">
        <v>1537</v>
      </c>
      <c r="H402" s="187" t="s">
        <v>1538</v>
      </c>
      <c r="I402" s="168" t="s">
        <v>501</v>
      </c>
      <c r="J402" s="168">
        <v>93260</v>
      </c>
      <c r="K402" s="187" t="s">
        <v>1539</v>
      </c>
      <c r="L402" s="241" t="s">
        <v>37</v>
      </c>
      <c r="M402" s="187" t="s">
        <v>1241</v>
      </c>
      <c r="N402" s="169">
        <v>0.1</v>
      </c>
      <c r="O402" s="195">
        <v>7982</v>
      </c>
      <c r="P402" s="189">
        <v>7982</v>
      </c>
      <c r="Q402" s="190">
        <f t="shared" si="23"/>
        <v>7256.363636363636</v>
      </c>
      <c r="R402" s="158"/>
      <c r="S402" s="159"/>
    </row>
    <row r="403" spans="1:20" ht="22.5" customHeight="1" x14ac:dyDescent="0.25">
      <c r="A403" s="167">
        <v>43124</v>
      </c>
      <c r="B403" s="187" t="s">
        <v>17</v>
      </c>
      <c r="C403" s="187" t="s">
        <v>1540</v>
      </c>
      <c r="D403" s="187" t="s">
        <v>854</v>
      </c>
      <c r="E403" s="187"/>
      <c r="F403" s="168">
        <v>10156</v>
      </c>
      <c r="G403" s="187" t="s">
        <v>1541</v>
      </c>
      <c r="H403" s="187" t="s">
        <v>1542</v>
      </c>
      <c r="I403" s="168" t="s">
        <v>1543</v>
      </c>
      <c r="J403" s="168">
        <v>94150</v>
      </c>
      <c r="K403" s="244" t="s">
        <v>1544</v>
      </c>
      <c r="L403" s="241" t="s">
        <v>43</v>
      </c>
      <c r="M403" s="187" t="s">
        <v>123</v>
      </c>
      <c r="N403" s="169">
        <v>5.5E-2</v>
      </c>
      <c r="O403" s="195">
        <v>5682</v>
      </c>
      <c r="P403" s="189">
        <v>5682</v>
      </c>
      <c r="Q403" s="190">
        <f t="shared" si="23"/>
        <v>5385.7819905213273</v>
      </c>
      <c r="R403" s="158"/>
      <c r="S403" s="159"/>
    </row>
    <row r="404" spans="1:20" ht="22.5" customHeight="1" x14ac:dyDescent="0.25">
      <c r="A404" s="167">
        <v>43125</v>
      </c>
      <c r="B404" s="187" t="s">
        <v>17</v>
      </c>
      <c r="C404" s="187" t="s">
        <v>1347</v>
      </c>
      <c r="D404" s="187" t="s">
        <v>522</v>
      </c>
      <c r="E404" s="187"/>
      <c r="F404" s="168">
        <v>10153</v>
      </c>
      <c r="G404" s="187" t="s">
        <v>1545</v>
      </c>
      <c r="H404" s="187" t="s">
        <v>1546</v>
      </c>
      <c r="I404" s="168" t="s">
        <v>121</v>
      </c>
      <c r="J404" s="168">
        <v>94100</v>
      </c>
      <c r="K404" s="187" t="s">
        <v>1547</v>
      </c>
      <c r="L404" s="241" t="s">
        <v>618</v>
      </c>
      <c r="M404" s="187" t="s">
        <v>170</v>
      </c>
      <c r="N404" s="169">
        <v>5.5E-2</v>
      </c>
      <c r="O404" s="195">
        <v>5982</v>
      </c>
      <c r="P404" s="189">
        <v>5982</v>
      </c>
      <c r="Q404" s="190">
        <f t="shared" si="23"/>
        <v>5670.1421800947874</v>
      </c>
      <c r="R404" s="158"/>
      <c r="S404" s="159"/>
    </row>
    <row r="405" spans="1:20" ht="22.5" customHeight="1" x14ac:dyDescent="0.25">
      <c r="A405" s="167">
        <v>43125</v>
      </c>
      <c r="B405" s="187" t="s">
        <v>17</v>
      </c>
      <c r="C405" s="187" t="s">
        <v>462</v>
      </c>
      <c r="D405" s="187" t="s">
        <v>19</v>
      </c>
      <c r="E405" s="187"/>
      <c r="F405" s="168">
        <v>10168</v>
      </c>
      <c r="G405" s="187" t="s">
        <v>463</v>
      </c>
      <c r="H405" s="187" t="s">
        <v>1548</v>
      </c>
      <c r="I405" s="168" t="s">
        <v>22</v>
      </c>
      <c r="J405" s="168">
        <v>75013</v>
      </c>
      <c r="K405" s="187" t="s">
        <v>465</v>
      </c>
      <c r="L405" s="74" t="s">
        <v>1549</v>
      </c>
      <c r="M405" s="187" t="s">
        <v>1550</v>
      </c>
      <c r="N405" s="169">
        <v>0.1</v>
      </c>
      <c r="O405" s="78">
        <f>P405/2</f>
        <v>4741</v>
      </c>
      <c r="P405" s="189">
        <v>9482</v>
      </c>
      <c r="Q405" s="190">
        <f t="shared" si="23"/>
        <v>8620</v>
      </c>
      <c r="R405" s="158">
        <v>9982</v>
      </c>
      <c r="S405" s="159"/>
    </row>
    <row r="406" spans="1:20" ht="22.5" customHeight="1" x14ac:dyDescent="0.25">
      <c r="A406" s="167">
        <v>43126</v>
      </c>
      <c r="B406" s="187" t="s">
        <v>65</v>
      </c>
      <c r="C406" s="187" t="s">
        <v>1551</v>
      </c>
      <c r="D406" s="187" t="s">
        <v>747</v>
      </c>
      <c r="E406" s="187"/>
      <c r="F406" s="168">
        <v>1730</v>
      </c>
      <c r="G406" s="187" t="s">
        <v>1552</v>
      </c>
      <c r="H406" s="187" t="s">
        <v>1553</v>
      </c>
      <c r="I406" s="168" t="s">
        <v>22</v>
      </c>
      <c r="J406" s="168">
        <v>75015</v>
      </c>
      <c r="K406" s="187" t="s">
        <v>1554</v>
      </c>
      <c r="L406" s="187" t="s">
        <v>945</v>
      </c>
      <c r="M406" s="187" t="s">
        <v>170</v>
      </c>
      <c r="N406" s="169">
        <v>5.5E-2</v>
      </c>
      <c r="O406" s="195">
        <v>6482</v>
      </c>
      <c r="P406" s="189">
        <v>6482</v>
      </c>
      <c r="Q406" s="190">
        <f t="shared" si="23"/>
        <v>6144.0758293838862</v>
      </c>
      <c r="R406" s="158"/>
      <c r="S406" s="159"/>
    </row>
    <row r="407" spans="1:20" ht="22.5" customHeight="1" x14ac:dyDescent="0.25">
      <c r="A407" s="167">
        <v>43126</v>
      </c>
      <c r="B407" s="187" t="s">
        <v>65</v>
      </c>
      <c r="C407" s="187" t="s">
        <v>1251</v>
      </c>
      <c r="D407" s="187" t="s">
        <v>522</v>
      </c>
      <c r="E407" s="187"/>
      <c r="F407" s="168">
        <v>1898</v>
      </c>
      <c r="G407" s="187" t="s">
        <v>1555</v>
      </c>
      <c r="H407" s="187" t="s">
        <v>1556</v>
      </c>
      <c r="I407" s="168" t="s">
        <v>22</v>
      </c>
      <c r="J407" s="168">
        <v>75012</v>
      </c>
      <c r="K407" s="187" t="s">
        <v>1557</v>
      </c>
      <c r="L407" s="187" t="s">
        <v>945</v>
      </c>
      <c r="M407" s="187" t="s">
        <v>879</v>
      </c>
      <c r="N407" s="169">
        <v>5.5E-2</v>
      </c>
      <c r="O407" s="195">
        <v>5382</v>
      </c>
      <c r="P407" s="189">
        <v>5382</v>
      </c>
      <c r="Q407" s="190">
        <f t="shared" si="23"/>
        <v>5101.4218009478673</v>
      </c>
      <c r="R407" s="158"/>
      <c r="S407" s="159"/>
    </row>
    <row r="408" spans="1:20" ht="22.5" customHeight="1" x14ac:dyDescent="0.25">
      <c r="A408" s="167">
        <v>43126</v>
      </c>
      <c r="B408" s="187" t="s">
        <v>17</v>
      </c>
      <c r="C408" s="187" t="s">
        <v>910</v>
      </c>
      <c r="D408" s="187" t="s">
        <v>911</v>
      </c>
      <c r="E408" s="187"/>
      <c r="F408" s="168">
        <v>10170</v>
      </c>
      <c r="G408" s="187" t="s">
        <v>1558</v>
      </c>
      <c r="H408" s="187" t="s">
        <v>1559</v>
      </c>
      <c r="I408" s="168" t="s">
        <v>313</v>
      </c>
      <c r="J408" s="168">
        <v>94500</v>
      </c>
      <c r="K408" s="187" t="s">
        <v>1560</v>
      </c>
      <c r="L408" s="188" t="s">
        <v>1099</v>
      </c>
      <c r="M408" s="187" t="s">
        <v>1561</v>
      </c>
      <c r="N408" s="169">
        <v>0.1</v>
      </c>
      <c r="O408" s="78">
        <f>P408/2</f>
        <v>3441</v>
      </c>
      <c r="P408" s="189">
        <v>6882</v>
      </c>
      <c r="Q408" s="190">
        <f t="shared" si="23"/>
        <v>6256.363636363636</v>
      </c>
      <c r="R408" s="158"/>
      <c r="S408" s="159"/>
    </row>
    <row r="409" spans="1:20" ht="22.5" customHeight="1" x14ac:dyDescent="0.25">
      <c r="A409" s="245">
        <v>43128</v>
      </c>
      <c r="B409" s="246" t="s">
        <v>65</v>
      </c>
      <c r="C409" s="246" t="s">
        <v>1562</v>
      </c>
      <c r="D409" s="246" t="s">
        <v>140</v>
      </c>
      <c r="E409" s="246"/>
      <c r="F409" s="246">
        <v>10461</v>
      </c>
      <c r="G409" s="246" t="s">
        <v>1563</v>
      </c>
      <c r="H409" s="246" t="s">
        <v>1564</v>
      </c>
      <c r="I409" s="246" t="s">
        <v>22</v>
      </c>
      <c r="J409" s="246">
        <v>75016</v>
      </c>
      <c r="K409" s="246" t="s">
        <v>1565</v>
      </c>
      <c r="L409" s="246" t="s">
        <v>399</v>
      </c>
      <c r="M409" s="246" t="s">
        <v>1566</v>
      </c>
      <c r="N409" s="169">
        <v>5.5E-2</v>
      </c>
      <c r="O409" s="247">
        <v>6932</v>
      </c>
      <c r="P409" s="248">
        <v>6932</v>
      </c>
      <c r="Q409" s="249">
        <f t="shared" si="23"/>
        <v>6570.6161137440758</v>
      </c>
      <c r="R409" s="250"/>
      <c r="S409" s="251"/>
    </row>
    <row r="410" spans="1:20" ht="22.5" customHeight="1" x14ac:dyDescent="0.25">
      <c r="A410" s="252">
        <v>43128</v>
      </c>
      <c r="B410" s="253" t="s">
        <v>65</v>
      </c>
      <c r="C410" s="253" t="s">
        <v>1562</v>
      </c>
      <c r="D410" s="253" t="s">
        <v>140</v>
      </c>
      <c r="E410" s="253"/>
      <c r="F410" s="253">
        <v>10461</v>
      </c>
      <c r="G410" s="253" t="s">
        <v>1563</v>
      </c>
      <c r="H410" s="253" t="s">
        <v>1564</v>
      </c>
      <c r="I410" s="253" t="s">
        <v>22</v>
      </c>
      <c r="J410" s="253">
        <v>75016</v>
      </c>
      <c r="K410" s="253" t="s">
        <v>1565</v>
      </c>
      <c r="L410" s="253" t="s">
        <v>399</v>
      </c>
      <c r="M410" s="253" t="s">
        <v>1567</v>
      </c>
      <c r="N410" s="169">
        <v>0.1</v>
      </c>
      <c r="O410" s="170">
        <v>8900</v>
      </c>
      <c r="P410" s="171">
        <v>8900</v>
      </c>
      <c r="Q410" s="254">
        <f t="shared" si="23"/>
        <v>8090.9090909090901</v>
      </c>
      <c r="R410" s="250"/>
      <c r="S410" s="251"/>
    </row>
    <row r="411" spans="1:20" ht="22.5" customHeight="1" x14ac:dyDescent="0.25">
      <c r="A411" s="167">
        <v>43129</v>
      </c>
      <c r="B411" s="168" t="s">
        <v>65</v>
      </c>
      <c r="C411" s="168" t="s">
        <v>1271</v>
      </c>
      <c r="D411" s="168" t="s">
        <v>1272</v>
      </c>
      <c r="E411" s="168"/>
      <c r="F411" s="168">
        <v>10157</v>
      </c>
      <c r="G411" s="168" t="s">
        <v>1066</v>
      </c>
      <c r="H411" s="168"/>
      <c r="I411" s="168" t="s">
        <v>22</v>
      </c>
      <c r="J411" s="168">
        <v>75020</v>
      </c>
      <c r="K411" s="168" t="s">
        <v>1068</v>
      </c>
      <c r="L411" s="168" t="s">
        <v>1273</v>
      </c>
      <c r="M411" s="168" t="s">
        <v>1145</v>
      </c>
      <c r="N411" s="211">
        <v>0.1</v>
      </c>
      <c r="O411" s="78">
        <f>P411/2</f>
        <v>4491</v>
      </c>
      <c r="P411" s="189">
        <v>8982</v>
      </c>
      <c r="Q411" s="190">
        <f t="shared" si="23"/>
        <v>8165.454545454545</v>
      </c>
      <c r="R411" s="158"/>
      <c r="S411" s="159"/>
    </row>
    <row r="412" spans="1:20" ht="22.5" customHeight="1" x14ac:dyDescent="0.25">
      <c r="A412" s="175">
        <v>43129</v>
      </c>
      <c r="B412" s="191" t="s">
        <v>17</v>
      </c>
      <c r="C412" s="191" t="s">
        <v>1266</v>
      </c>
      <c r="D412" s="191" t="s">
        <v>1267</v>
      </c>
      <c r="E412" s="191"/>
      <c r="F412" s="176">
        <v>10149</v>
      </c>
      <c r="G412" s="191" t="s">
        <v>1268</v>
      </c>
      <c r="H412" s="191" t="s">
        <v>1568</v>
      </c>
      <c r="I412" s="176" t="s">
        <v>22</v>
      </c>
      <c r="J412" s="176">
        <v>75009</v>
      </c>
      <c r="K412" s="191" t="s">
        <v>1270</v>
      </c>
      <c r="L412" s="191" t="s">
        <v>618</v>
      </c>
      <c r="M412" s="191" t="s">
        <v>92</v>
      </c>
      <c r="N412" s="220">
        <v>0.1</v>
      </c>
      <c r="O412" s="221">
        <v>3482</v>
      </c>
      <c r="P412" s="192">
        <v>3482</v>
      </c>
      <c r="Q412" s="193">
        <f t="shared" si="23"/>
        <v>3165.454545454545</v>
      </c>
      <c r="R412" s="138"/>
      <c r="S412" s="139"/>
    </row>
    <row r="413" spans="1:20" ht="22.5" customHeight="1" x14ac:dyDescent="0.25">
      <c r="A413" s="167">
        <v>43130</v>
      </c>
      <c r="B413" s="187" t="s">
        <v>17</v>
      </c>
      <c r="C413" s="187" t="s">
        <v>1569</v>
      </c>
      <c r="D413" s="187" t="s">
        <v>19</v>
      </c>
      <c r="E413" s="187"/>
      <c r="F413" s="168">
        <v>10152</v>
      </c>
      <c r="G413" s="187" t="s">
        <v>1570</v>
      </c>
      <c r="H413" s="187" t="s">
        <v>1571</v>
      </c>
      <c r="I413" s="168" t="s">
        <v>313</v>
      </c>
      <c r="J413" s="168">
        <v>94500</v>
      </c>
      <c r="K413" s="187" t="s">
        <v>1572</v>
      </c>
      <c r="L413" s="187" t="s">
        <v>618</v>
      </c>
      <c r="M413" s="187" t="s">
        <v>1573</v>
      </c>
      <c r="N413" s="211">
        <v>5.5E-2</v>
      </c>
      <c r="O413" s="195">
        <v>6982</v>
      </c>
      <c r="P413" s="189">
        <v>6982</v>
      </c>
      <c r="Q413" s="190">
        <f t="shared" si="23"/>
        <v>6618.009478672986</v>
      </c>
      <c r="R413" s="158"/>
      <c r="S413" s="159"/>
    </row>
    <row r="414" spans="1:20" ht="22.5" customHeight="1" x14ac:dyDescent="0.25">
      <c r="A414" s="173">
        <v>43131</v>
      </c>
      <c r="B414" s="209" t="s">
        <v>17</v>
      </c>
      <c r="C414" s="209" t="s">
        <v>151</v>
      </c>
      <c r="D414" s="209" t="s">
        <v>1574</v>
      </c>
      <c r="E414" s="209"/>
      <c r="F414" s="163">
        <v>10141</v>
      </c>
      <c r="G414" s="209" t="s">
        <v>1575</v>
      </c>
      <c r="H414" s="209" t="s">
        <v>1576</v>
      </c>
      <c r="I414" s="163" t="s">
        <v>184</v>
      </c>
      <c r="J414" s="163">
        <v>92170</v>
      </c>
      <c r="K414" s="209" t="s">
        <v>1577</v>
      </c>
      <c r="L414" s="209" t="s">
        <v>24</v>
      </c>
      <c r="M414" s="209" t="s">
        <v>1578</v>
      </c>
      <c r="N414" s="210">
        <v>0.1</v>
      </c>
      <c r="O414" s="195">
        <v>11982</v>
      </c>
      <c r="P414" s="196">
        <v>11982</v>
      </c>
      <c r="Q414" s="197">
        <f t="shared" si="23"/>
        <v>10892.727272727272</v>
      </c>
      <c r="R414" s="120">
        <v>11982</v>
      </c>
      <c r="S414" s="121"/>
      <c r="T414" s="74" t="s">
        <v>44</v>
      </c>
    </row>
    <row r="415" spans="1:20" ht="22.5" customHeight="1" x14ac:dyDescent="0.25">
      <c r="A415" s="173">
        <v>43131</v>
      </c>
      <c r="B415" s="194" t="s">
        <v>17</v>
      </c>
      <c r="C415" s="194" t="s">
        <v>623</v>
      </c>
      <c r="D415" s="194" t="s">
        <v>624</v>
      </c>
      <c r="E415" s="194"/>
      <c r="F415" s="174">
        <v>10161</v>
      </c>
      <c r="G415" s="194" t="s">
        <v>1579</v>
      </c>
      <c r="H415" s="194" t="s">
        <v>1580</v>
      </c>
      <c r="I415" s="174" t="s">
        <v>22</v>
      </c>
      <c r="J415" s="174">
        <v>75015</v>
      </c>
      <c r="K415" s="194" t="s">
        <v>1581</v>
      </c>
      <c r="L415" s="194" t="s">
        <v>628</v>
      </c>
      <c r="M415" s="194" t="s">
        <v>1582</v>
      </c>
      <c r="N415" s="210">
        <v>5.5E-2</v>
      </c>
      <c r="O415" s="195">
        <v>6282</v>
      </c>
      <c r="P415" s="196">
        <v>6282</v>
      </c>
      <c r="Q415" s="197">
        <f t="shared" si="23"/>
        <v>5954.5023696682465</v>
      </c>
      <c r="R415" s="120">
        <v>6282</v>
      </c>
      <c r="S415" s="121"/>
      <c r="T415" s="74" t="s">
        <v>44</v>
      </c>
    </row>
    <row r="416" spans="1:20" ht="22.5" customHeight="1" x14ac:dyDescent="0.25">
      <c r="A416" s="173">
        <v>43131</v>
      </c>
      <c r="B416" s="194" t="s">
        <v>342</v>
      </c>
      <c r="C416" s="194" t="s">
        <v>1583</v>
      </c>
      <c r="D416" s="194" t="s">
        <v>147</v>
      </c>
      <c r="E416" s="194"/>
      <c r="F416" s="174">
        <v>1808</v>
      </c>
      <c r="G416" s="194" t="s">
        <v>1584</v>
      </c>
      <c r="H416" s="194" t="s">
        <v>1585</v>
      </c>
      <c r="I416" s="174" t="s">
        <v>22</v>
      </c>
      <c r="J416" s="174">
        <v>75019</v>
      </c>
      <c r="K416" s="194" t="s">
        <v>1586</v>
      </c>
      <c r="L416" s="194" t="s">
        <v>945</v>
      </c>
      <c r="M416" s="194" t="s">
        <v>927</v>
      </c>
      <c r="N416" s="210">
        <v>5.5E-2</v>
      </c>
      <c r="O416" s="195">
        <v>4882</v>
      </c>
      <c r="P416" s="196">
        <v>4882</v>
      </c>
      <c r="Q416" s="197">
        <f t="shared" si="23"/>
        <v>4627.4881516587684</v>
      </c>
      <c r="R416" s="120">
        <v>4882</v>
      </c>
      <c r="S416" s="121"/>
      <c r="T416" s="74" t="s">
        <v>44</v>
      </c>
    </row>
    <row r="417" spans="1:20" ht="22.5" customHeight="1" x14ac:dyDescent="0.25">
      <c r="A417" s="167">
        <v>43131</v>
      </c>
      <c r="B417" s="187" t="s">
        <v>17</v>
      </c>
      <c r="C417" s="187" t="s">
        <v>1587</v>
      </c>
      <c r="D417" s="187" t="s">
        <v>1588</v>
      </c>
      <c r="E417" s="187"/>
      <c r="F417" s="168">
        <v>1807</v>
      </c>
      <c r="G417" s="187" t="s">
        <v>1589</v>
      </c>
      <c r="H417" s="187" t="s">
        <v>1568</v>
      </c>
      <c r="I417" s="168" t="s">
        <v>22</v>
      </c>
      <c r="J417" s="168">
        <v>75019</v>
      </c>
      <c r="K417" s="187" t="s">
        <v>1590</v>
      </c>
      <c r="L417" s="187" t="s">
        <v>945</v>
      </c>
      <c r="M417" s="187" t="s">
        <v>443</v>
      </c>
      <c r="N417" s="211">
        <v>5.5E-2</v>
      </c>
      <c r="O417" s="195">
        <v>6282</v>
      </c>
      <c r="P417" s="189">
        <v>6282</v>
      </c>
      <c r="Q417" s="190">
        <f t="shared" si="23"/>
        <v>5954.5023696682465</v>
      </c>
      <c r="R417" s="158"/>
      <c r="S417" s="159"/>
    </row>
    <row r="418" spans="1:20" ht="40" hidden="1" customHeight="1" x14ac:dyDescent="0.25">
      <c r="A418" s="181" t="s">
        <v>1591</v>
      </c>
      <c r="B418" s="212"/>
      <c r="C418" s="212"/>
      <c r="D418" s="212"/>
      <c r="E418" s="212"/>
      <c r="F418" s="182"/>
      <c r="G418" s="212"/>
      <c r="H418" s="212"/>
      <c r="I418" s="182"/>
      <c r="J418" s="182"/>
      <c r="K418" s="212"/>
      <c r="L418" s="212"/>
      <c r="M418" s="212"/>
      <c r="N418" s="213"/>
      <c r="O418" s="214"/>
      <c r="P418" s="215">
        <f>SUM(P376:P417)</f>
        <v>334933</v>
      </c>
      <c r="Q418" s="216"/>
      <c r="R418" s="217">
        <f>SUM(R376:R417)</f>
        <v>112652</v>
      </c>
      <c r="S418" s="97">
        <f>P418-R418</f>
        <v>222281</v>
      </c>
    </row>
    <row r="419" spans="1:20" ht="22.5" customHeight="1" x14ac:dyDescent="0.25">
      <c r="A419" s="167">
        <v>43137</v>
      </c>
      <c r="B419" s="187" t="s">
        <v>65</v>
      </c>
      <c r="C419" s="187" t="s">
        <v>1592</v>
      </c>
      <c r="D419" s="187" t="s">
        <v>1593</v>
      </c>
      <c r="E419" s="187"/>
      <c r="F419" s="168">
        <v>10117</v>
      </c>
      <c r="G419" s="187" t="s">
        <v>1594</v>
      </c>
      <c r="H419" s="187">
        <v>72183</v>
      </c>
      <c r="I419" s="168" t="s">
        <v>22</v>
      </c>
      <c r="J419" s="168">
        <v>75020</v>
      </c>
      <c r="K419" s="187" t="s">
        <v>1595</v>
      </c>
      <c r="L419" s="187" t="s">
        <v>1596</v>
      </c>
      <c r="M419" s="187" t="s">
        <v>1597</v>
      </c>
      <c r="N419" s="211">
        <v>5.5E-2</v>
      </c>
      <c r="O419" s="78">
        <f>P419/2</f>
        <v>2441</v>
      </c>
      <c r="P419" s="189">
        <v>4882</v>
      </c>
      <c r="Q419" s="255">
        <f t="shared" ref="Q419:Q443" si="24">IF(ISBLANK(N419),"",P419/(1+N419))</f>
        <v>4627.4881516587684</v>
      </c>
      <c r="R419" s="158"/>
      <c r="S419" s="159"/>
    </row>
    <row r="420" spans="1:20" ht="22.5" customHeight="1" x14ac:dyDescent="0.25">
      <c r="A420" s="167">
        <v>43138</v>
      </c>
      <c r="B420" s="187" t="s">
        <v>17</v>
      </c>
      <c r="C420" s="187" t="s">
        <v>1598</v>
      </c>
      <c r="D420" s="187" t="s">
        <v>248</v>
      </c>
      <c r="E420" s="187"/>
      <c r="F420" s="168">
        <v>10160</v>
      </c>
      <c r="G420" s="187" t="s">
        <v>1599</v>
      </c>
      <c r="H420" s="187" t="s">
        <v>1600</v>
      </c>
      <c r="I420" s="168" t="s">
        <v>22</v>
      </c>
      <c r="J420" s="168">
        <v>75020</v>
      </c>
      <c r="K420" s="187" t="s">
        <v>1601</v>
      </c>
      <c r="L420" s="187" t="s">
        <v>1602</v>
      </c>
      <c r="M420" s="187" t="s">
        <v>1603</v>
      </c>
      <c r="N420" s="211">
        <v>0.1</v>
      </c>
      <c r="O420" s="78">
        <f>P420/2</f>
        <v>2491</v>
      </c>
      <c r="P420" s="189">
        <v>4982</v>
      </c>
      <c r="Q420" s="255">
        <f t="shared" si="24"/>
        <v>4529.090909090909</v>
      </c>
      <c r="R420" s="158"/>
      <c r="S420" s="159"/>
    </row>
    <row r="421" spans="1:20" ht="22.5" customHeight="1" x14ac:dyDescent="0.25">
      <c r="A421" s="167">
        <v>43138</v>
      </c>
      <c r="B421" s="187" t="s">
        <v>17</v>
      </c>
      <c r="C421" s="187" t="s">
        <v>1598</v>
      </c>
      <c r="D421" s="187" t="s">
        <v>248</v>
      </c>
      <c r="E421" s="187"/>
      <c r="F421" s="168">
        <v>10160</v>
      </c>
      <c r="G421" s="187" t="s">
        <v>1599</v>
      </c>
      <c r="H421" s="187">
        <v>2707</v>
      </c>
      <c r="I421" s="168" t="s">
        <v>22</v>
      </c>
      <c r="J421" s="168">
        <v>75020</v>
      </c>
      <c r="K421" s="187" t="s">
        <v>1601</v>
      </c>
      <c r="L421" s="187" t="s">
        <v>1604</v>
      </c>
      <c r="M421" s="187" t="s">
        <v>443</v>
      </c>
      <c r="N421" s="211">
        <v>0.1</v>
      </c>
      <c r="O421" s="78">
        <f>P421/2</f>
        <v>3491</v>
      </c>
      <c r="P421" s="189">
        <v>6982</v>
      </c>
      <c r="Q421" s="255">
        <f t="shared" si="24"/>
        <v>6347.272727272727</v>
      </c>
      <c r="R421" s="158"/>
      <c r="S421" s="159"/>
    </row>
    <row r="422" spans="1:20" ht="22.5" customHeight="1" x14ac:dyDescent="0.25">
      <c r="A422" s="167">
        <v>43140</v>
      </c>
      <c r="B422" s="187" t="s">
        <v>65</v>
      </c>
      <c r="C422" s="187" t="s">
        <v>1605</v>
      </c>
      <c r="D422" s="187" t="s">
        <v>395</v>
      </c>
      <c r="E422" s="187"/>
      <c r="F422" s="168">
        <v>10134</v>
      </c>
      <c r="G422" s="187" t="s">
        <v>1606</v>
      </c>
      <c r="H422" s="187" t="s">
        <v>1607</v>
      </c>
      <c r="I422" s="168" t="s">
        <v>1378</v>
      </c>
      <c r="J422" s="168">
        <v>95100</v>
      </c>
      <c r="K422" s="187" t="s">
        <v>1608</v>
      </c>
      <c r="L422" s="187" t="s">
        <v>628</v>
      </c>
      <c r="M422" s="187" t="s">
        <v>443</v>
      </c>
      <c r="N422" s="211">
        <v>0.1</v>
      </c>
      <c r="O422" s="195">
        <v>6982</v>
      </c>
      <c r="P422" s="189">
        <v>6982</v>
      </c>
      <c r="Q422" s="255">
        <f t="shared" si="24"/>
        <v>6347.272727272727</v>
      </c>
      <c r="R422" s="158"/>
      <c r="S422" s="159"/>
    </row>
    <row r="423" spans="1:20" ht="22.5" customHeight="1" x14ac:dyDescent="0.25">
      <c r="A423" s="167">
        <v>43143</v>
      </c>
      <c r="B423" s="187" t="s">
        <v>17</v>
      </c>
      <c r="C423" s="187" t="s">
        <v>669</v>
      </c>
      <c r="D423" s="187" t="s">
        <v>198</v>
      </c>
      <c r="E423" s="187"/>
      <c r="F423" s="168">
        <v>10159</v>
      </c>
      <c r="G423" s="187" t="s">
        <v>1294</v>
      </c>
      <c r="H423" s="187" t="s">
        <v>1609</v>
      </c>
      <c r="I423" s="168" t="s">
        <v>22</v>
      </c>
      <c r="J423" s="168">
        <v>75016</v>
      </c>
      <c r="K423" s="187" t="s">
        <v>671</v>
      </c>
      <c r="L423" s="187" t="s">
        <v>1610</v>
      </c>
      <c r="M423" s="187" t="s">
        <v>1611</v>
      </c>
      <c r="N423" s="211">
        <v>0.1</v>
      </c>
      <c r="O423" s="78">
        <f>P423/2</f>
        <v>1241</v>
      </c>
      <c r="P423" s="189">
        <v>2482</v>
      </c>
      <c r="Q423" s="255">
        <f t="shared" si="24"/>
        <v>2256.363636363636</v>
      </c>
      <c r="R423" s="158"/>
      <c r="S423" s="159"/>
    </row>
    <row r="424" spans="1:20" ht="22.5" customHeight="1" x14ac:dyDescent="0.25">
      <c r="A424" s="256">
        <v>43143</v>
      </c>
      <c r="B424" s="257" t="s">
        <v>65</v>
      </c>
      <c r="C424" s="257" t="s">
        <v>1255</v>
      </c>
      <c r="D424" s="257" t="s">
        <v>1089</v>
      </c>
      <c r="E424" s="257"/>
      <c r="F424" s="257">
        <v>1883</v>
      </c>
      <c r="G424" s="257" t="s">
        <v>1256</v>
      </c>
      <c r="H424" s="257" t="s">
        <v>1257</v>
      </c>
      <c r="I424" s="257" t="s">
        <v>1164</v>
      </c>
      <c r="J424" s="257">
        <v>94120</v>
      </c>
      <c r="K424" s="257" t="s">
        <v>1258</v>
      </c>
      <c r="L424" s="257" t="s">
        <v>43</v>
      </c>
      <c r="M424" s="257" t="s">
        <v>1500</v>
      </c>
      <c r="N424" s="258">
        <v>0.1</v>
      </c>
      <c r="O424" s="259">
        <v>2882</v>
      </c>
      <c r="P424" s="260">
        <v>2882</v>
      </c>
      <c r="Q424" s="259">
        <f t="shared" si="24"/>
        <v>2620</v>
      </c>
      <c r="R424" s="261"/>
      <c r="S424" s="262"/>
    </row>
    <row r="425" spans="1:20" ht="22.5" customHeight="1" x14ac:dyDescent="0.25">
      <c r="A425" s="167">
        <v>43144</v>
      </c>
      <c r="B425" s="187" t="s">
        <v>65</v>
      </c>
      <c r="C425" s="187" t="s">
        <v>112</v>
      </c>
      <c r="D425" s="187" t="s">
        <v>113</v>
      </c>
      <c r="E425" s="187"/>
      <c r="F425" s="168">
        <v>10118</v>
      </c>
      <c r="G425" s="187" t="s">
        <v>1612</v>
      </c>
      <c r="H425" s="187" t="s">
        <v>1613</v>
      </c>
      <c r="I425" s="168" t="s">
        <v>115</v>
      </c>
      <c r="J425" s="168">
        <v>93250</v>
      </c>
      <c r="K425" s="187" t="s">
        <v>116</v>
      </c>
      <c r="L425" s="187" t="s">
        <v>37</v>
      </c>
      <c r="M425" s="187" t="s">
        <v>1500</v>
      </c>
      <c r="N425" s="211">
        <v>0.1</v>
      </c>
      <c r="O425" s="195">
        <v>2982</v>
      </c>
      <c r="P425" s="189">
        <v>2982</v>
      </c>
      <c r="Q425" s="255">
        <f t="shared" si="24"/>
        <v>2710.9090909090905</v>
      </c>
      <c r="R425" s="158"/>
      <c r="S425" s="159"/>
    </row>
    <row r="426" spans="1:20" ht="22.5" customHeight="1" x14ac:dyDescent="0.25">
      <c r="A426" s="167">
        <v>43145</v>
      </c>
      <c r="B426" s="187" t="s">
        <v>65</v>
      </c>
      <c r="C426" s="187" t="s">
        <v>1508</v>
      </c>
      <c r="D426" s="187" t="s">
        <v>1509</v>
      </c>
      <c r="E426" s="187"/>
      <c r="F426" s="168">
        <v>1848</v>
      </c>
      <c r="G426" s="187" t="s">
        <v>1510</v>
      </c>
      <c r="H426" s="187" t="s">
        <v>1511</v>
      </c>
      <c r="I426" s="168" t="s">
        <v>22</v>
      </c>
      <c r="J426" s="168">
        <v>75015</v>
      </c>
      <c r="K426" s="187" t="s">
        <v>1512</v>
      </c>
      <c r="L426" s="168" t="s">
        <v>43</v>
      </c>
      <c r="M426" s="187" t="s">
        <v>1614</v>
      </c>
      <c r="N426" s="211">
        <v>0.1</v>
      </c>
      <c r="O426" s="195">
        <v>1900</v>
      </c>
      <c r="P426" s="189">
        <v>1900</v>
      </c>
      <c r="Q426" s="255">
        <f t="shared" si="24"/>
        <v>1727.272727272727</v>
      </c>
      <c r="R426" s="158"/>
      <c r="S426" s="159"/>
    </row>
    <row r="427" spans="1:20" ht="22.5" customHeight="1" x14ac:dyDescent="0.25">
      <c r="A427" s="167">
        <v>43146</v>
      </c>
      <c r="B427" s="168" t="s">
        <v>65</v>
      </c>
      <c r="C427" s="168" t="s">
        <v>1615</v>
      </c>
      <c r="D427" s="168" t="s">
        <v>570</v>
      </c>
      <c r="E427" s="168"/>
      <c r="F427" s="168">
        <v>1998</v>
      </c>
      <c r="G427" s="168" t="s">
        <v>1616</v>
      </c>
      <c r="H427" s="168" t="s">
        <v>1617</v>
      </c>
      <c r="I427" s="168" t="s">
        <v>22</v>
      </c>
      <c r="J427" s="168">
        <v>75013</v>
      </c>
      <c r="K427" s="168" t="s">
        <v>1618</v>
      </c>
      <c r="L427" s="168" t="s">
        <v>945</v>
      </c>
      <c r="M427" s="168" t="s">
        <v>443</v>
      </c>
      <c r="N427" s="211">
        <v>0.1</v>
      </c>
      <c r="O427" s="195">
        <v>6782</v>
      </c>
      <c r="P427" s="189">
        <v>6782</v>
      </c>
      <c r="Q427" s="255">
        <f t="shared" si="24"/>
        <v>6165.454545454545</v>
      </c>
      <c r="R427" s="158"/>
      <c r="S427" s="159"/>
    </row>
    <row r="428" spans="1:20" ht="22.5" customHeight="1" x14ac:dyDescent="0.25">
      <c r="A428" s="167">
        <v>43146</v>
      </c>
      <c r="B428" s="168" t="s">
        <v>65</v>
      </c>
      <c r="C428" s="168" t="s">
        <v>798</v>
      </c>
      <c r="D428" s="168" t="s">
        <v>187</v>
      </c>
      <c r="E428" s="168"/>
      <c r="F428" s="168">
        <v>1905</v>
      </c>
      <c r="G428" s="168" t="s">
        <v>799</v>
      </c>
      <c r="H428" s="168" t="s">
        <v>1619</v>
      </c>
      <c r="I428" s="168" t="s">
        <v>22</v>
      </c>
      <c r="J428" s="168">
        <v>75014</v>
      </c>
      <c r="K428" s="168" t="s">
        <v>801</v>
      </c>
      <c r="L428" s="168" t="s">
        <v>417</v>
      </c>
      <c r="M428" s="168" t="s">
        <v>1620</v>
      </c>
      <c r="N428" s="211">
        <v>0.1</v>
      </c>
      <c r="O428" s="78">
        <f>P428/2</f>
        <v>1891</v>
      </c>
      <c r="P428" s="189">
        <v>3782</v>
      </c>
      <c r="Q428" s="255">
        <f t="shared" si="24"/>
        <v>3438.181818181818</v>
      </c>
      <c r="R428" s="158"/>
      <c r="S428" s="159"/>
    </row>
    <row r="429" spans="1:20" ht="22.5" customHeight="1" x14ac:dyDescent="0.25">
      <c r="A429" s="167">
        <v>43146</v>
      </c>
      <c r="B429" s="187" t="s">
        <v>65</v>
      </c>
      <c r="C429" s="187" t="s">
        <v>1621</v>
      </c>
      <c r="D429" s="187" t="s">
        <v>1089</v>
      </c>
      <c r="E429" s="187"/>
      <c r="F429" s="168">
        <v>10433</v>
      </c>
      <c r="G429" s="187" t="s">
        <v>1622</v>
      </c>
      <c r="H429" s="187" t="s">
        <v>1623</v>
      </c>
      <c r="I429" s="168" t="s">
        <v>22</v>
      </c>
      <c r="J429" s="168">
        <v>75015</v>
      </c>
      <c r="K429" s="187" t="s">
        <v>1624</v>
      </c>
      <c r="L429" s="168" t="s">
        <v>1625</v>
      </c>
      <c r="M429" s="187" t="s">
        <v>995</v>
      </c>
      <c r="N429" s="211">
        <v>5.5E-2</v>
      </c>
      <c r="O429" s="78">
        <f>P429/2</f>
        <v>1575</v>
      </c>
      <c r="P429" s="263">
        <v>3150</v>
      </c>
      <c r="Q429" s="264">
        <f t="shared" si="24"/>
        <v>2985.7819905213273</v>
      </c>
      <c r="R429" s="265"/>
      <c r="S429" s="266"/>
    </row>
    <row r="430" spans="1:20" ht="22.5" customHeight="1" x14ac:dyDescent="0.25">
      <c r="A430" s="167">
        <v>43146</v>
      </c>
      <c r="B430" s="187" t="s">
        <v>17</v>
      </c>
      <c r="C430" s="187" t="s">
        <v>910</v>
      </c>
      <c r="D430" s="187" t="s">
        <v>1297</v>
      </c>
      <c r="E430" s="187"/>
      <c r="F430" s="168">
        <v>10119</v>
      </c>
      <c r="G430" s="187" t="s">
        <v>1298</v>
      </c>
      <c r="H430" s="187" t="s">
        <v>1299</v>
      </c>
      <c r="I430" s="168" t="s">
        <v>313</v>
      </c>
      <c r="J430" s="168">
        <v>94500</v>
      </c>
      <c r="K430" s="187" t="s">
        <v>1300</v>
      </c>
      <c r="L430" s="168" t="s">
        <v>1099</v>
      </c>
      <c r="M430" s="187" t="s">
        <v>1392</v>
      </c>
      <c r="N430" s="211">
        <v>0.1</v>
      </c>
      <c r="O430" s="78">
        <f>P430/2</f>
        <v>14341</v>
      </c>
      <c r="P430" s="189">
        <v>28682</v>
      </c>
      <c r="Q430" s="255">
        <f t="shared" si="24"/>
        <v>26074.545454545452</v>
      </c>
      <c r="R430" s="158"/>
      <c r="S430" s="159"/>
    </row>
    <row r="431" spans="1:20" ht="22.5" customHeight="1" x14ac:dyDescent="0.25">
      <c r="A431" s="173">
        <v>43150</v>
      </c>
      <c r="B431" s="174" t="s">
        <v>1143</v>
      </c>
      <c r="C431" s="174" t="s">
        <v>1020</v>
      </c>
      <c r="D431" s="174" t="s">
        <v>19</v>
      </c>
      <c r="E431" s="174"/>
      <c r="F431" s="174">
        <v>1822</v>
      </c>
      <c r="G431" s="174" t="s">
        <v>178</v>
      </c>
      <c r="H431" s="174" t="s">
        <v>1144</v>
      </c>
      <c r="I431" s="174" t="s">
        <v>22</v>
      </c>
      <c r="J431" s="174">
        <v>75015</v>
      </c>
      <c r="K431" s="174" t="s">
        <v>1022</v>
      </c>
      <c r="L431" s="174" t="s">
        <v>1626</v>
      </c>
      <c r="M431" s="174" t="s">
        <v>1627</v>
      </c>
      <c r="N431" s="210">
        <v>0.1</v>
      </c>
      <c r="O431" s="78">
        <f>P431/2</f>
        <v>1491</v>
      </c>
      <c r="P431" s="196">
        <v>2982</v>
      </c>
      <c r="Q431" s="219">
        <f t="shared" si="24"/>
        <v>2710.9090909090905</v>
      </c>
      <c r="R431" s="120">
        <v>2982</v>
      </c>
      <c r="S431" s="121"/>
      <c r="T431" s="74" t="s">
        <v>44</v>
      </c>
    </row>
    <row r="432" spans="1:20" ht="22.5" customHeight="1" x14ac:dyDescent="0.25">
      <c r="A432" s="173">
        <v>43151</v>
      </c>
      <c r="B432" s="174" t="s">
        <v>65</v>
      </c>
      <c r="C432" s="174" t="s">
        <v>1628</v>
      </c>
      <c r="D432" s="174" t="s">
        <v>67</v>
      </c>
      <c r="E432" s="174"/>
      <c r="F432" s="174">
        <v>10143</v>
      </c>
      <c r="G432" s="174" t="s">
        <v>435</v>
      </c>
      <c r="H432" s="174" t="s">
        <v>1629</v>
      </c>
      <c r="I432" s="174" t="s">
        <v>22</v>
      </c>
      <c r="J432" s="174">
        <v>75013</v>
      </c>
      <c r="K432" s="174" t="s">
        <v>437</v>
      </c>
      <c r="L432" s="174" t="s">
        <v>1630</v>
      </c>
      <c r="M432" s="174" t="s">
        <v>1500</v>
      </c>
      <c r="N432" s="210">
        <v>0.1</v>
      </c>
      <c r="O432" s="78">
        <f>P432/2</f>
        <v>1491</v>
      </c>
      <c r="P432" s="196">
        <v>2982</v>
      </c>
      <c r="Q432" s="219">
        <f t="shared" si="24"/>
        <v>2710.9090909090905</v>
      </c>
      <c r="R432" s="120">
        <v>2982</v>
      </c>
      <c r="S432" s="121"/>
      <c r="T432" s="74" t="s">
        <v>44</v>
      </c>
    </row>
    <row r="433" spans="1:20" ht="22.5" customHeight="1" x14ac:dyDescent="0.25">
      <c r="A433" s="167">
        <v>43151</v>
      </c>
      <c r="B433" s="168" t="s">
        <v>65</v>
      </c>
      <c r="C433" s="168" t="s">
        <v>1631</v>
      </c>
      <c r="D433" s="168" t="s">
        <v>1632</v>
      </c>
      <c r="E433" s="168"/>
      <c r="F433" s="168">
        <v>10104</v>
      </c>
      <c r="G433" s="168" t="s">
        <v>1633</v>
      </c>
      <c r="H433" s="168">
        <v>2547</v>
      </c>
      <c r="I433" s="168" t="s">
        <v>22</v>
      </c>
      <c r="J433" s="168">
        <v>75011</v>
      </c>
      <c r="K433" s="168" t="s">
        <v>1634</v>
      </c>
      <c r="L433" s="168" t="s">
        <v>1635</v>
      </c>
      <c r="M433" s="168" t="s">
        <v>751</v>
      </c>
      <c r="N433" s="211">
        <v>5.5E-2</v>
      </c>
      <c r="O433" s="195">
        <v>3000</v>
      </c>
      <c r="P433" s="189">
        <v>3000</v>
      </c>
      <c r="Q433" s="255">
        <f t="shared" si="24"/>
        <v>2843.6018957345973</v>
      </c>
      <c r="R433" s="158"/>
      <c r="S433" s="159"/>
    </row>
    <row r="434" spans="1:20" ht="22.5" customHeight="1" x14ac:dyDescent="0.25">
      <c r="A434" s="167">
        <v>43151</v>
      </c>
      <c r="B434" s="168" t="s">
        <v>17</v>
      </c>
      <c r="C434" s="168" t="s">
        <v>1636</v>
      </c>
      <c r="D434" s="168" t="s">
        <v>40</v>
      </c>
      <c r="E434" s="168"/>
      <c r="F434" s="168">
        <v>1938</v>
      </c>
      <c r="G434" s="168" t="s">
        <v>1637</v>
      </c>
      <c r="H434" s="168" t="s">
        <v>1638</v>
      </c>
      <c r="I434" s="168" t="s">
        <v>22</v>
      </c>
      <c r="J434" s="168">
        <v>75011</v>
      </c>
      <c r="K434" s="168" t="s">
        <v>1639</v>
      </c>
      <c r="L434" s="154" t="s">
        <v>1635</v>
      </c>
      <c r="M434" s="168" t="s">
        <v>1640</v>
      </c>
      <c r="N434" s="211">
        <v>5.5E-2</v>
      </c>
      <c r="O434" s="195">
        <v>2282</v>
      </c>
      <c r="P434" s="189">
        <v>2282</v>
      </c>
      <c r="Q434" s="255">
        <f t="shared" si="24"/>
        <v>2163.0331753554506</v>
      </c>
      <c r="R434" s="158"/>
      <c r="S434" s="159"/>
    </row>
    <row r="435" spans="1:20" ht="22.5" customHeight="1" x14ac:dyDescent="0.25">
      <c r="A435" s="167">
        <v>43152</v>
      </c>
      <c r="B435" s="168" t="s">
        <v>65</v>
      </c>
      <c r="C435" s="168" t="s">
        <v>1641</v>
      </c>
      <c r="D435" s="168" t="s">
        <v>1642</v>
      </c>
      <c r="E435" s="168"/>
      <c r="F435" s="168">
        <v>10145</v>
      </c>
      <c r="G435" s="168" t="s">
        <v>1643</v>
      </c>
      <c r="H435" s="168" t="s">
        <v>1644</v>
      </c>
      <c r="I435" s="168" t="s">
        <v>22</v>
      </c>
      <c r="J435" s="168">
        <v>75010</v>
      </c>
      <c r="K435" s="168" t="s">
        <v>1645</v>
      </c>
      <c r="L435" s="168" t="s">
        <v>24</v>
      </c>
      <c r="M435" s="168" t="s">
        <v>1646</v>
      </c>
      <c r="N435" s="211">
        <v>0.1</v>
      </c>
      <c r="O435" s="195">
        <v>2382</v>
      </c>
      <c r="P435" s="189">
        <v>2382</v>
      </c>
      <c r="Q435" s="255">
        <f t="shared" si="24"/>
        <v>2165.4545454545455</v>
      </c>
      <c r="R435" s="158"/>
      <c r="S435" s="159"/>
    </row>
    <row r="436" spans="1:20" ht="22.5" customHeight="1" x14ac:dyDescent="0.25">
      <c r="A436" s="167">
        <v>43152</v>
      </c>
      <c r="B436" s="168" t="s">
        <v>17</v>
      </c>
      <c r="C436" s="168" t="s">
        <v>714</v>
      </c>
      <c r="D436" s="168" t="s">
        <v>19</v>
      </c>
      <c r="E436" s="168"/>
      <c r="F436" s="168">
        <v>1387</v>
      </c>
      <c r="G436" s="168" t="s">
        <v>715</v>
      </c>
      <c r="H436" s="168" t="s">
        <v>716</v>
      </c>
      <c r="I436" s="168" t="s">
        <v>717</v>
      </c>
      <c r="J436" s="168">
        <v>95130</v>
      </c>
      <c r="K436" s="168" t="s">
        <v>1455</v>
      </c>
      <c r="L436" s="168" t="s">
        <v>573</v>
      </c>
      <c r="M436" s="168" t="s">
        <v>1500</v>
      </c>
      <c r="N436" s="211">
        <v>0.1</v>
      </c>
      <c r="O436" s="78">
        <f>P436/2</f>
        <v>1491</v>
      </c>
      <c r="P436" s="189">
        <v>2982</v>
      </c>
      <c r="Q436" s="255">
        <f t="shared" si="24"/>
        <v>2710.9090909090905</v>
      </c>
      <c r="R436" s="158"/>
      <c r="S436" s="159"/>
    </row>
    <row r="437" spans="1:20" ht="22.5" customHeight="1" x14ac:dyDescent="0.25">
      <c r="A437" s="267">
        <v>43152</v>
      </c>
      <c r="B437" s="268" t="s">
        <v>65</v>
      </c>
      <c r="C437" s="268" t="s">
        <v>1647</v>
      </c>
      <c r="D437" s="268" t="s">
        <v>424</v>
      </c>
      <c r="E437" s="268"/>
      <c r="F437" s="268">
        <v>10144</v>
      </c>
      <c r="G437" s="268" t="s">
        <v>1648</v>
      </c>
      <c r="H437" s="268" t="s">
        <v>1649</v>
      </c>
      <c r="I437" s="268" t="s">
        <v>121</v>
      </c>
      <c r="J437" s="268">
        <v>94210</v>
      </c>
      <c r="K437" s="268" t="s">
        <v>1650</v>
      </c>
      <c r="L437" s="268" t="s">
        <v>1264</v>
      </c>
      <c r="M437" s="268" t="s">
        <v>361</v>
      </c>
      <c r="N437" s="269">
        <v>0.1</v>
      </c>
      <c r="O437" s="78">
        <f>P437/2</f>
        <v>4000</v>
      </c>
      <c r="P437" s="270">
        <v>8000</v>
      </c>
      <c r="Q437" s="271">
        <f t="shared" si="24"/>
        <v>7272.7272727272721</v>
      </c>
      <c r="R437" s="88">
        <v>8000</v>
      </c>
      <c r="S437" s="89"/>
      <c r="T437" s="74" t="s">
        <v>44</v>
      </c>
    </row>
    <row r="438" spans="1:20" ht="22.5" customHeight="1" x14ac:dyDescent="0.25">
      <c r="A438" s="167">
        <v>43153</v>
      </c>
      <c r="B438" s="168" t="s">
        <v>17</v>
      </c>
      <c r="C438" s="168" t="s">
        <v>1651</v>
      </c>
      <c r="D438" s="168" t="s">
        <v>19</v>
      </c>
      <c r="E438" s="168"/>
      <c r="F438" s="168">
        <v>10133</v>
      </c>
      <c r="G438" s="168" t="s">
        <v>1652</v>
      </c>
      <c r="H438" s="168" t="s">
        <v>1653</v>
      </c>
      <c r="I438" s="168" t="s">
        <v>22</v>
      </c>
      <c r="J438" s="168">
        <v>75011</v>
      </c>
      <c r="K438" s="168" t="s">
        <v>1654</v>
      </c>
      <c r="L438" s="168" t="s">
        <v>628</v>
      </c>
      <c r="M438" s="168" t="s">
        <v>1655</v>
      </c>
      <c r="N438" s="211">
        <v>5.5E-2</v>
      </c>
      <c r="O438" s="195">
        <v>3982</v>
      </c>
      <c r="P438" s="189">
        <v>3982</v>
      </c>
      <c r="Q438" s="255">
        <f t="shared" si="24"/>
        <v>3774.4075829383887</v>
      </c>
      <c r="R438" s="158"/>
      <c r="S438" s="159"/>
    </row>
    <row r="439" spans="1:20" ht="22.5" customHeight="1" x14ac:dyDescent="0.25">
      <c r="A439" s="167">
        <v>43154</v>
      </c>
      <c r="B439" s="168" t="s">
        <v>17</v>
      </c>
      <c r="C439" s="168" t="s">
        <v>1656</v>
      </c>
      <c r="D439" s="168" t="s">
        <v>886</v>
      </c>
      <c r="E439" s="168"/>
      <c r="F439" s="168">
        <v>1857</v>
      </c>
      <c r="G439" s="168" t="s">
        <v>1657</v>
      </c>
      <c r="H439" s="168" t="s">
        <v>1658</v>
      </c>
      <c r="I439" s="168" t="s">
        <v>22</v>
      </c>
      <c r="J439" s="168">
        <v>75010</v>
      </c>
      <c r="K439" s="168" t="s">
        <v>1659</v>
      </c>
      <c r="L439" s="168" t="s">
        <v>43</v>
      </c>
      <c r="M439" s="168" t="s">
        <v>331</v>
      </c>
      <c r="N439" s="211">
        <v>5.5E-2</v>
      </c>
      <c r="O439" s="195">
        <v>982</v>
      </c>
      <c r="P439" s="189">
        <v>982</v>
      </c>
      <c r="Q439" s="255">
        <f t="shared" si="24"/>
        <v>930.80568720379154</v>
      </c>
      <c r="R439" s="158"/>
      <c r="S439" s="159"/>
    </row>
    <row r="440" spans="1:20" ht="22.5" customHeight="1" x14ac:dyDescent="0.25">
      <c r="A440" s="167">
        <v>43154</v>
      </c>
      <c r="B440" s="168" t="s">
        <v>65</v>
      </c>
      <c r="C440" s="168" t="s">
        <v>1660</v>
      </c>
      <c r="D440" s="168" t="s">
        <v>575</v>
      </c>
      <c r="E440" s="168"/>
      <c r="F440" s="168">
        <v>1858</v>
      </c>
      <c r="G440" s="168" t="s">
        <v>576</v>
      </c>
      <c r="H440" s="168" t="s">
        <v>1661</v>
      </c>
      <c r="I440" s="168" t="s">
        <v>240</v>
      </c>
      <c r="J440" s="168">
        <v>92120</v>
      </c>
      <c r="K440" s="168" t="s">
        <v>578</v>
      </c>
      <c r="L440" s="168" t="s">
        <v>43</v>
      </c>
      <c r="M440" s="168" t="s">
        <v>1500</v>
      </c>
      <c r="N440" s="211">
        <v>0.1</v>
      </c>
      <c r="O440" s="195">
        <v>2982</v>
      </c>
      <c r="P440" s="189">
        <v>2982</v>
      </c>
      <c r="Q440" s="255">
        <f t="shared" si="24"/>
        <v>2710.9090909090905</v>
      </c>
      <c r="R440" s="158"/>
      <c r="S440" s="159"/>
    </row>
    <row r="441" spans="1:20" ht="22.5" customHeight="1" x14ac:dyDescent="0.25">
      <c r="A441" s="167">
        <v>43157</v>
      </c>
      <c r="B441" s="168" t="s">
        <v>65</v>
      </c>
      <c r="C441" s="168" t="s">
        <v>1662</v>
      </c>
      <c r="D441" s="168" t="s">
        <v>219</v>
      </c>
      <c r="E441" s="168"/>
      <c r="F441" s="168">
        <v>10101</v>
      </c>
      <c r="G441" s="168" t="s">
        <v>1663</v>
      </c>
      <c r="H441" s="168" t="s">
        <v>1664</v>
      </c>
      <c r="I441" s="168" t="s">
        <v>1665</v>
      </c>
      <c r="J441" s="168">
        <v>77500</v>
      </c>
      <c r="K441" s="168" t="s">
        <v>1666</v>
      </c>
      <c r="L441" s="168" t="s">
        <v>945</v>
      </c>
      <c r="M441" s="168" t="s">
        <v>1667</v>
      </c>
      <c r="N441" s="211">
        <v>0.1</v>
      </c>
      <c r="O441" s="195">
        <v>8982</v>
      </c>
      <c r="P441" s="189">
        <v>8982</v>
      </c>
      <c r="Q441" s="255">
        <f t="shared" si="24"/>
        <v>8165.454545454545</v>
      </c>
      <c r="R441" s="158"/>
      <c r="S441" s="159"/>
    </row>
    <row r="442" spans="1:20" ht="22.5" customHeight="1" x14ac:dyDescent="0.25">
      <c r="A442" s="167">
        <v>43157</v>
      </c>
      <c r="B442" s="168" t="s">
        <v>65</v>
      </c>
      <c r="C442" s="168" t="s">
        <v>1662</v>
      </c>
      <c r="D442" s="168" t="s">
        <v>219</v>
      </c>
      <c r="E442" s="168"/>
      <c r="F442" s="168">
        <v>10101</v>
      </c>
      <c r="G442" s="168" t="s">
        <v>1663</v>
      </c>
      <c r="H442" s="168" t="s">
        <v>1664</v>
      </c>
      <c r="I442" s="168" t="s">
        <v>1665</v>
      </c>
      <c r="J442" s="168">
        <v>77500</v>
      </c>
      <c r="K442" s="168" t="s">
        <v>1666</v>
      </c>
      <c r="L442" s="168" t="s">
        <v>37</v>
      </c>
      <c r="M442" s="168" t="s">
        <v>1668</v>
      </c>
      <c r="N442" s="211">
        <v>5.5E-2</v>
      </c>
      <c r="O442" s="195">
        <v>1882</v>
      </c>
      <c r="P442" s="189">
        <v>1882</v>
      </c>
      <c r="Q442" s="255">
        <f t="shared" si="24"/>
        <v>1783.8862559241707</v>
      </c>
      <c r="R442" s="158"/>
      <c r="S442" s="159"/>
    </row>
    <row r="443" spans="1:20" ht="22.5" customHeight="1" x14ac:dyDescent="0.25">
      <c r="A443" s="173">
        <v>43159</v>
      </c>
      <c r="B443" s="174" t="s">
        <v>236</v>
      </c>
      <c r="C443" s="174" t="s">
        <v>1669</v>
      </c>
      <c r="D443" s="174" t="s">
        <v>765</v>
      </c>
      <c r="E443" s="174"/>
      <c r="F443" s="174">
        <v>10107</v>
      </c>
      <c r="G443" s="174" t="s">
        <v>1670</v>
      </c>
      <c r="H443" s="174" t="s">
        <v>1671</v>
      </c>
      <c r="I443" s="174" t="s">
        <v>877</v>
      </c>
      <c r="J443" s="174">
        <v>78400</v>
      </c>
      <c r="K443" s="174" t="s">
        <v>1672</v>
      </c>
      <c r="L443" s="174" t="s">
        <v>1413</v>
      </c>
      <c r="M443" s="174" t="s">
        <v>879</v>
      </c>
      <c r="N443" s="210">
        <v>5.5E-2</v>
      </c>
      <c r="O443" s="78">
        <f>P443/2</f>
        <v>4491</v>
      </c>
      <c r="P443" s="196">
        <v>8982</v>
      </c>
      <c r="Q443" s="219">
        <f t="shared" si="24"/>
        <v>8513.7440758293851</v>
      </c>
      <c r="R443" s="120">
        <v>8982</v>
      </c>
      <c r="S443" s="121"/>
      <c r="T443" s="74" t="s">
        <v>44</v>
      </c>
    </row>
    <row r="444" spans="1:20" ht="43" hidden="1" customHeight="1" x14ac:dyDescent="0.25">
      <c r="A444" s="181" t="s">
        <v>1673</v>
      </c>
      <c r="B444" s="182"/>
      <c r="C444" s="182"/>
      <c r="D444" s="182"/>
      <c r="E444" s="182"/>
      <c r="F444" s="182"/>
      <c r="G444" s="182"/>
      <c r="H444" s="182"/>
      <c r="I444" s="182"/>
      <c r="J444" s="182"/>
      <c r="K444" s="182"/>
      <c r="L444" s="182"/>
      <c r="M444" s="182"/>
      <c r="N444" s="213"/>
      <c r="O444" s="214"/>
      <c r="P444" s="215">
        <f>SUM(P419:P443)</f>
        <v>128872</v>
      </c>
      <c r="Q444" s="216"/>
      <c r="R444" s="217">
        <f>SUM(R419:R443)</f>
        <v>22946</v>
      </c>
      <c r="S444" s="97">
        <f>P444-R444</f>
        <v>105926</v>
      </c>
    </row>
    <row r="445" spans="1:20" ht="22.5" customHeight="1" x14ac:dyDescent="0.25">
      <c r="A445" s="167">
        <v>43160</v>
      </c>
      <c r="B445" s="168" t="s">
        <v>17</v>
      </c>
      <c r="C445" s="168" t="s">
        <v>248</v>
      </c>
      <c r="D445" s="168" t="s">
        <v>624</v>
      </c>
      <c r="E445" s="168"/>
      <c r="F445" s="168">
        <v>10102</v>
      </c>
      <c r="G445" s="168" t="s">
        <v>1674</v>
      </c>
      <c r="H445" s="168" t="s">
        <v>1675</v>
      </c>
      <c r="I445" s="168" t="s">
        <v>22</v>
      </c>
      <c r="J445" s="168">
        <v>75015</v>
      </c>
      <c r="K445" s="168" t="s">
        <v>1676</v>
      </c>
      <c r="L445" s="168" t="s">
        <v>945</v>
      </c>
      <c r="M445" s="168" t="s">
        <v>1677</v>
      </c>
      <c r="N445" s="211">
        <v>5.5E-2</v>
      </c>
      <c r="O445" s="195">
        <v>4882</v>
      </c>
      <c r="P445" s="189">
        <v>4882</v>
      </c>
      <c r="Q445" s="255">
        <f t="shared" ref="Q445:Q469" si="25">IF(ISBLANK(N445),"",P445/(1+N445))</f>
        <v>4627.4881516587684</v>
      </c>
      <c r="R445" s="158"/>
      <c r="S445" s="159"/>
    </row>
    <row r="446" spans="1:20" ht="22.5" customHeight="1" x14ac:dyDescent="0.25">
      <c r="A446" s="167">
        <v>43160</v>
      </c>
      <c r="B446" s="168" t="s">
        <v>65</v>
      </c>
      <c r="C446" s="168" t="s">
        <v>1678</v>
      </c>
      <c r="D446" s="168" t="s">
        <v>1679</v>
      </c>
      <c r="E446" s="168"/>
      <c r="F446" s="168">
        <v>10110</v>
      </c>
      <c r="G446" s="168" t="s">
        <v>1680</v>
      </c>
      <c r="H446" s="168" t="s">
        <v>1681</v>
      </c>
      <c r="I446" s="168" t="s">
        <v>1682</v>
      </c>
      <c r="J446" s="168">
        <v>94260</v>
      </c>
      <c r="K446" s="168" t="s">
        <v>1683</v>
      </c>
      <c r="L446" s="168" t="s">
        <v>573</v>
      </c>
      <c r="M446" s="168" t="s">
        <v>443</v>
      </c>
      <c r="N446" s="169">
        <v>0.1</v>
      </c>
      <c r="O446" s="78">
        <f>P446/2</f>
        <v>3991</v>
      </c>
      <c r="P446" s="189">
        <v>7982</v>
      </c>
      <c r="Q446" s="255">
        <f t="shared" si="25"/>
        <v>7256.363636363636</v>
      </c>
      <c r="R446" s="158"/>
      <c r="S446" s="159"/>
    </row>
    <row r="447" spans="1:20" ht="22.5" customHeight="1" x14ac:dyDescent="0.25">
      <c r="A447" s="167">
        <v>43160</v>
      </c>
      <c r="B447" s="168" t="s">
        <v>17</v>
      </c>
      <c r="C447" s="168" t="s">
        <v>1684</v>
      </c>
      <c r="D447" s="168" t="s">
        <v>1685</v>
      </c>
      <c r="E447" s="168"/>
      <c r="F447" s="168">
        <v>1729</v>
      </c>
      <c r="G447" s="168" t="s">
        <v>1686</v>
      </c>
      <c r="H447" s="168" t="s">
        <v>1687</v>
      </c>
      <c r="I447" s="168" t="s">
        <v>22</v>
      </c>
      <c r="J447" s="168">
        <v>75007</v>
      </c>
      <c r="K447" s="168" t="s">
        <v>1688</v>
      </c>
      <c r="L447" s="241" t="s">
        <v>43</v>
      </c>
      <c r="M447" s="168" t="s">
        <v>443</v>
      </c>
      <c r="N447" s="169">
        <v>0.1</v>
      </c>
      <c r="O447" s="195">
        <v>7582</v>
      </c>
      <c r="P447" s="189">
        <v>7582</v>
      </c>
      <c r="Q447" s="255">
        <f t="shared" si="25"/>
        <v>6892.7272727272721</v>
      </c>
      <c r="R447" s="158"/>
      <c r="S447" s="159"/>
    </row>
    <row r="448" spans="1:20" ht="22.5" customHeight="1" x14ac:dyDescent="0.25">
      <c r="A448" s="167">
        <v>43160</v>
      </c>
      <c r="B448" s="168" t="s">
        <v>65</v>
      </c>
      <c r="C448" s="168" t="s">
        <v>423</v>
      </c>
      <c r="D448" s="168" t="s">
        <v>424</v>
      </c>
      <c r="E448" s="168"/>
      <c r="F448" s="168">
        <v>10131</v>
      </c>
      <c r="G448" s="168" t="s">
        <v>1185</v>
      </c>
      <c r="H448" s="168" t="s">
        <v>962</v>
      </c>
      <c r="I448" s="168" t="s">
        <v>22</v>
      </c>
      <c r="J448" s="168">
        <v>75011</v>
      </c>
      <c r="K448" s="168" t="s">
        <v>426</v>
      </c>
      <c r="L448" s="168" t="s">
        <v>1099</v>
      </c>
      <c r="M448" s="168" t="s">
        <v>1689</v>
      </c>
      <c r="N448" s="211">
        <v>0.1</v>
      </c>
      <c r="O448" s="78">
        <f>P448/2</f>
        <v>3991</v>
      </c>
      <c r="P448" s="189">
        <v>7982</v>
      </c>
      <c r="Q448" s="255">
        <f t="shared" si="25"/>
        <v>7256.363636363636</v>
      </c>
      <c r="R448" s="158"/>
      <c r="S448" s="159"/>
    </row>
    <row r="449" spans="1:20" ht="22.5" customHeight="1" x14ac:dyDescent="0.25">
      <c r="A449" s="173">
        <v>43160</v>
      </c>
      <c r="B449" s="174" t="s">
        <v>17</v>
      </c>
      <c r="C449" s="174" t="s">
        <v>1690</v>
      </c>
      <c r="D449" s="174" t="s">
        <v>28</v>
      </c>
      <c r="E449" s="174"/>
      <c r="F449" s="174">
        <v>10120</v>
      </c>
      <c r="G449" s="174" t="s">
        <v>1691</v>
      </c>
      <c r="H449" s="174" t="s">
        <v>1692</v>
      </c>
      <c r="I449" s="174" t="s">
        <v>22</v>
      </c>
      <c r="J449" s="174">
        <v>75017</v>
      </c>
      <c r="K449" s="174" t="s">
        <v>1693</v>
      </c>
      <c r="L449" s="174" t="s">
        <v>1694</v>
      </c>
      <c r="M449" s="174" t="s">
        <v>92</v>
      </c>
      <c r="N449" s="210">
        <v>0.1</v>
      </c>
      <c r="O449" s="78">
        <f>P449/2</f>
        <v>1491</v>
      </c>
      <c r="P449" s="196">
        <v>2982</v>
      </c>
      <c r="Q449" s="219">
        <f t="shared" si="25"/>
        <v>2710.9090909090905</v>
      </c>
      <c r="R449" s="120">
        <v>2982</v>
      </c>
      <c r="S449" s="121"/>
      <c r="T449" s="74" t="s">
        <v>44</v>
      </c>
    </row>
    <row r="450" spans="1:20" ht="22.5" customHeight="1" x14ac:dyDescent="0.25">
      <c r="A450" s="167">
        <v>43164</v>
      </c>
      <c r="B450" s="168" t="s">
        <v>17</v>
      </c>
      <c r="C450" s="168" t="s">
        <v>1695</v>
      </c>
      <c r="D450" s="168" t="s">
        <v>28</v>
      </c>
      <c r="E450" s="168"/>
      <c r="F450" s="168">
        <v>1091</v>
      </c>
      <c r="G450" s="168" t="s">
        <v>1696</v>
      </c>
      <c r="H450" s="168" t="s">
        <v>1697</v>
      </c>
      <c r="I450" s="168" t="s">
        <v>22</v>
      </c>
      <c r="J450" s="168">
        <v>75007</v>
      </c>
      <c r="K450" s="168" t="s">
        <v>1698</v>
      </c>
      <c r="L450" s="168" t="s">
        <v>945</v>
      </c>
      <c r="M450" s="168" t="s">
        <v>879</v>
      </c>
      <c r="N450" s="211">
        <v>5.5E-2</v>
      </c>
      <c r="O450" s="195">
        <v>4218</v>
      </c>
      <c r="P450" s="189">
        <v>4218</v>
      </c>
      <c r="Q450" s="255">
        <f t="shared" si="25"/>
        <v>3998.1042654028438</v>
      </c>
      <c r="R450" s="158"/>
      <c r="S450" s="159"/>
    </row>
    <row r="451" spans="1:20" ht="22.5" customHeight="1" x14ac:dyDescent="0.25">
      <c r="A451" s="167">
        <v>43165</v>
      </c>
      <c r="B451" s="168" t="s">
        <v>17</v>
      </c>
      <c r="C451" s="168" t="s">
        <v>971</v>
      </c>
      <c r="D451" s="168" t="s">
        <v>28</v>
      </c>
      <c r="E451" s="168"/>
      <c r="F451" s="168">
        <v>49</v>
      </c>
      <c r="G451" s="168" t="s">
        <v>1401</v>
      </c>
      <c r="H451" s="168" t="s">
        <v>1402</v>
      </c>
      <c r="I451" s="168" t="s">
        <v>22</v>
      </c>
      <c r="J451" s="168">
        <v>75020</v>
      </c>
      <c r="K451" s="168" t="s">
        <v>1403</v>
      </c>
      <c r="L451" s="168" t="s">
        <v>945</v>
      </c>
      <c r="M451" s="168" t="s">
        <v>1699</v>
      </c>
      <c r="N451" s="211">
        <v>0.1</v>
      </c>
      <c r="O451" s="195">
        <v>3882</v>
      </c>
      <c r="P451" s="189">
        <v>3882</v>
      </c>
      <c r="Q451" s="255">
        <f t="shared" si="25"/>
        <v>3529.090909090909</v>
      </c>
      <c r="R451" s="158"/>
      <c r="S451" s="159"/>
    </row>
    <row r="452" spans="1:20" ht="22.5" customHeight="1" x14ac:dyDescent="0.25">
      <c r="A452" s="167">
        <v>43172</v>
      </c>
      <c r="B452" s="168" t="s">
        <v>17</v>
      </c>
      <c r="C452" s="168" t="s">
        <v>1700</v>
      </c>
      <c r="D452" s="168" t="s">
        <v>1701</v>
      </c>
      <c r="E452" s="168"/>
      <c r="F452" s="168">
        <v>10244</v>
      </c>
      <c r="G452" s="168" t="s">
        <v>1702</v>
      </c>
      <c r="H452" s="168" t="s">
        <v>1703</v>
      </c>
      <c r="I452" s="168" t="s">
        <v>22</v>
      </c>
      <c r="J452" s="168">
        <v>75019</v>
      </c>
      <c r="K452" s="168" t="s">
        <v>1704</v>
      </c>
      <c r="L452" s="168" t="s">
        <v>896</v>
      </c>
      <c r="M452" s="168" t="s">
        <v>879</v>
      </c>
      <c r="N452" s="211">
        <v>5.5E-2</v>
      </c>
      <c r="O452" s="78">
        <f>P452/2</f>
        <v>2307</v>
      </c>
      <c r="P452" s="189">
        <v>4614</v>
      </c>
      <c r="Q452" s="255">
        <f t="shared" si="25"/>
        <v>4373.4597156398104</v>
      </c>
      <c r="R452" s="158"/>
      <c r="S452" s="159"/>
    </row>
    <row r="453" spans="1:20" ht="22.5" customHeight="1" x14ac:dyDescent="0.25">
      <c r="A453" s="167">
        <v>43172</v>
      </c>
      <c r="B453" s="168" t="s">
        <v>17</v>
      </c>
      <c r="C453" s="168" t="s">
        <v>669</v>
      </c>
      <c r="D453" s="168" t="s">
        <v>198</v>
      </c>
      <c r="E453" s="168"/>
      <c r="F453" s="168">
        <v>10105</v>
      </c>
      <c r="G453" s="168" t="s">
        <v>1294</v>
      </c>
      <c r="H453" s="168" t="s">
        <v>1705</v>
      </c>
      <c r="I453" s="168" t="s">
        <v>22</v>
      </c>
      <c r="J453" s="168">
        <v>75016</v>
      </c>
      <c r="K453" s="168" t="s">
        <v>671</v>
      </c>
      <c r="L453" s="168" t="s">
        <v>573</v>
      </c>
      <c r="M453" s="168" t="s">
        <v>1706</v>
      </c>
      <c r="N453" s="211">
        <v>0.1</v>
      </c>
      <c r="O453" s="78">
        <f>P453/2</f>
        <v>5241</v>
      </c>
      <c r="P453" s="189">
        <v>10482</v>
      </c>
      <c r="Q453" s="255">
        <f t="shared" si="25"/>
        <v>9529.0909090909081</v>
      </c>
      <c r="R453" s="158"/>
      <c r="S453" s="159"/>
    </row>
    <row r="454" spans="1:20" ht="22.5" customHeight="1" x14ac:dyDescent="0.25">
      <c r="A454" s="173">
        <v>43172</v>
      </c>
      <c r="B454" s="174" t="s">
        <v>65</v>
      </c>
      <c r="C454" s="174" t="s">
        <v>1233</v>
      </c>
      <c r="D454" s="174" t="s">
        <v>1075</v>
      </c>
      <c r="E454" s="174"/>
      <c r="F454" s="174">
        <v>10140</v>
      </c>
      <c r="G454" s="174" t="s">
        <v>1707</v>
      </c>
      <c r="H454" s="174" t="s">
        <v>1708</v>
      </c>
      <c r="I454" s="174" t="s">
        <v>133</v>
      </c>
      <c r="J454" s="174">
        <v>92400</v>
      </c>
      <c r="K454" s="174" t="s">
        <v>1235</v>
      </c>
      <c r="L454" s="174" t="s">
        <v>1709</v>
      </c>
      <c r="M454" s="174" t="s">
        <v>1218</v>
      </c>
      <c r="N454" s="210">
        <v>5.5E-2</v>
      </c>
      <c r="O454" s="78">
        <f>P454/2</f>
        <v>8491</v>
      </c>
      <c r="P454" s="196">
        <v>16982</v>
      </c>
      <c r="Q454" s="219">
        <f t="shared" si="25"/>
        <v>16096.682464454978</v>
      </c>
      <c r="R454" s="120">
        <v>16982</v>
      </c>
      <c r="S454" s="121"/>
      <c r="T454" s="74" t="s">
        <v>44</v>
      </c>
    </row>
    <row r="455" spans="1:20" ht="22.5" customHeight="1" x14ac:dyDescent="0.25">
      <c r="A455" s="167">
        <v>43173</v>
      </c>
      <c r="B455" s="168" t="s">
        <v>65</v>
      </c>
      <c r="C455" s="168" t="s">
        <v>1710</v>
      </c>
      <c r="D455" s="168" t="s">
        <v>1711</v>
      </c>
      <c r="E455" s="168"/>
      <c r="F455" s="168">
        <v>10243</v>
      </c>
      <c r="G455" s="168" t="s">
        <v>1712</v>
      </c>
      <c r="H455" s="168" t="s">
        <v>1713</v>
      </c>
      <c r="I455" s="168" t="s">
        <v>22</v>
      </c>
      <c r="J455" s="168">
        <v>75017</v>
      </c>
      <c r="K455" s="168" t="s">
        <v>1714</v>
      </c>
      <c r="L455" s="168" t="s">
        <v>945</v>
      </c>
      <c r="M455" s="168" t="s">
        <v>304</v>
      </c>
      <c r="N455" s="211">
        <v>0.1</v>
      </c>
      <c r="O455" s="195">
        <v>6982</v>
      </c>
      <c r="P455" s="189">
        <v>6982</v>
      </c>
      <c r="Q455" s="255">
        <f t="shared" si="25"/>
        <v>6347.272727272727</v>
      </c>
      <c r="R455" s="158"/>
      <c r="S455" s="159"/>
    </row>
    <row r="456" spans="1:20" ht="22.5" customHeight="1" x14ac:dyDescent="0.25">
      <c r="A456" s="167">
        <v>43173</v>
      </c>
      <c r="B456" s="168" t="s">
        <v>17</v>
      </c>
      <c r="C456" s="168" t="s">
        <v>1715</v>
      </c>
      <c r="D456" s="168" t="s">
        <v>40</v>
      </c>
      <c r="E456" s="168"/>
      <c r="F456" s="168">
        <v>1937</v>
      </c>
      <c r="G456" s="168" t="s">
        <v>1716</v>
      </c>
      <c r="H456" s="168" t="s">
        <v>1717</v>
      </c>
      <c r="I456" s="168" t="s">
        <v>22</v>
      </c>
      <c r="J456" s="168">
        <v>75010</v>
      </c>
      <c r="K456" s="168" t="s">
        <v>1718</v>
      </c>
      <c r="L456" s="168" t="s">
        <v>1635</v>
      </c>
      <c r="M456" s="168" t="s">
        <v>1719</v>
      </c>
      <c r="N456" s="211">
        <v>5.5E-2</v>
      </c>
      <c r="O456" s="195">
        <v>3982</v>
      </c>
      <c r="P456" s="189">
        <v>3982</v>
      </c>
      <c r="Q456" s="255">
        <f t="shared" si="25"/>
        <v>3774.4075829383887</v>
      </c>
      <c r="R456" s="158"/>
      <c r="S456" s="159"/>
    </row>
    <row r="457" spans="1:20" ht="22.5" customHeight="1" x14ac:dyDescent="0.25">
      <c r="A457" s="167">
        <v>43173</v>
      </c>
      <c r="B457" s="168" t="s">
        <v>17</v>
      </c>
      <c r="C457" s="168" t="s">
        <v>1715</v>
      </c>
      <c r="D457" s="168" t="s">
        <v>40</v>
      </c>
      <c r="E457" s="168"/>
      <c r="F457" s="168">
        <v>1937</v>
      </c>
      <c r="G457" s="168" t="s">
        <v>1716</v>
      </c>
      <c r="H457" s="168" t="s">
        <v>1717</v>
      </c>
      <c r="I457" s="168" t="s">
        <v>22</v>
      </c>
      <c r="J457" s="168">
        <v>75010</v>
      </c>
      <c r="K457" s="168" t="s">
        <v>1718</v>
      </c>
      <c r="L457" s="168" t="s">
        <v>1635</v>
      </c>
      <c r="M457" s="168" t="s">
        <v>1719</v>
      </c>
      <c r="N457" s="211">
        <v>0.1</v>
      </c>
      <c r="O457" s="195">
        <v>3000</v>
      </c>
      <c r="P457" s="189">
        <v>3000</v>
      </c>
      <c r="Q457" s="255">
        <f t="shared" si="25"/>
        <v>2727.272727272727</v>
      </c>
      <c r="R457" s="158"/>
      <c r="S457" s="159"/>
    </row>
    <row r="458" spans="1:20" ht="22.5" customHeight="1" x14ac:dyDescent="0.25">
      <c r="A458" s="173">
        <v>43173</v>
      </c>
      <c r="B458" s="174" t="s">
        <v>17</v>
      </c>
      <c r="C458" s="174" t="s">
        <v>1715</v>
      </c>
      <c r="D458" s="174" t="s">
        <v>40</v>
      </c>
      <c r="E458" s="174"/>
      <c r="F458" s="174">
        <v>1937</v>
      </c>
      <c r="G458" s="174" t="s">
        <v>1716</v>
      </c>
      <c r="H458" s="174" t="s">
        <v>1717</v>
      </c>
      <c r="I458" s="174" t="s">
        <v>22</v>
      </c>
      <c r="J458" s="174">
        <v>75010</v>
      </c>
      <c r="K458" s="174" t="s">
        <v>1718</v>
      </c>
      <c r="L458" s="174" t="s">
        <v>1635</v>
      </c>
      <c r="M458" s="174" t="s">
        <v>1719</v>
      </c>
      <c r="N458" s="210">
        <v>5.5E-2</v>
      </c>
      <c r="O458" s="195">
        <v>16982</v>
      </c>
      <c r="P458" s="196">
        <v>16982</v>
      </c>
      <c r="Q458" s="219">
        <f t="shared" si="25"/>
        <v>16096.682464454978</v>
      </c>
      <c r="R458" s="120">
        <v>16982</v>
      </c>
      <c r="S458" s="121"/>
      <c r="T458" s="74" t="s">
        <v>44</v>
      </c>
    </row>
    <row r="459" spans="1:20" ht="22.5" customHeight="1" x14ac:dyDescent="0.25">
      <c r="A459" s="167">
        <v>43173</v>
      </c>
      <c r="B459" s="168" t="s">
        <v>17</v>
      </c>
      <c r="C459" s="168" t="s">
        <v>1720</v>
      </c>
      <c r="D459" s="168" t="s">
        <v>73</v>
      </c>
      <c r="E459" s="168"/>
      <c r="F459" s="168">
        <v>10242</v>
      </c>
      <c r="G459" s="168" t="s">
        <v>1261</v>
      </c>
      <c r="H459" s="168" t="s">
        <v>1721</v>
      </c>
      <c r="I459" s="168" t="s">
        <v>22</v>
      </c>
      <c r="J459" s="168">
        <v>75012</v>
      </c>
      <c r="K459" s="168" t="s">
        <v>1722</v>
      </c>
      <c r="L459" s="168" t="s">
        <v>618</v>
      </c>
      <c r="M459" s="168" t="s">
        <v>1723</v>
      </c>
      <c r="N459" s="211">
        <v>0.1</v>
      </c>
      <c r="O459" s="195">
        <v>5982</v>
      </c>
      <c r="P459" s="189">
        <v>5982</v>
      </c>
      <c r="Q459" s="255">
        <f t="shared" si="25"/>
        <v>5438.181818181818</v>
      </c>
      <c r="R459" s="158"/>
      <c r="S459" s="159"/>
    </row>
    <row r="460" spans="1:20" ht="22.5" customHeight="1" x14ac:dyDescent="0.25">
      <c r="A460" s="167">
        <v>43173</v>
      </c>
      <c r="B460" s="168" t="s">
        <v>65</v>
      </c>
      <c r="C460" s="168" t="s">
        <v>1724</v>
      </c>
      <c r="D460" s="168" t="s">
        <v>747</v>
      </c>
      <c r="E460" s="168"/>
      <c r="F460" s="168">
        <v>1936</v>
      </c>
      <c r="G460" s="168" t="s">
        <v>1725</v>
      </c>
      <c r="H460" s="168" t="s">
        <v>1726</v>
      </c>
      <c r="I460" s="168" t="s">
        <v>22</v>
      </c>
      <c r="J460" s="168">
        <v>75011</v>
      </c>
      <c r="K460" s="168" t="s">
        <v>1727</v>
      </c>
      <c r="L460" s="168" t="s">
        <v>1635</v>
      </c>
      <c r="M460" s="168" t="s">
        <v>1728</v>
      </c>
      <c r="N460" s="169">
        <v>5.5E-2</v>
      </c>
      <c r="O460" s="195">
        <v>10582</v>
      </c>
      <c r="P460" s="189">
        <v>10582</v>
      </c>
      <c r="Q460" s="255">
        <f t="shared" si="25"/>
        <v>10030.331753554503</v>
      </c>
      <c r="R460" s="158"/>
      <c r="S460" s="159"/>
    </row>
    <row r="461" spans="1:20" ht="22.5" customHeight="1" x14ac:dyDescent="0.25">
      <c r="A461" s="167">
        <v>43173</v>
      </c>
      <c r="B461" s="168" t="s">
        <v>17</v>
      </c>
      <c r="C461" s="168" t="s">
        <v>726</v>
      </c>
      <c r="D461" s="168" t="s">
        <v>727</v>
      </c>
      <c r="E461" s="168"/>
      <c r="F461" s="168">
        <v>10241</v>
      </c>
      <c r="G461" s="168" t="s">
        <v>728</v>
      </c>
      <c r="H461" s="168" t="s">
        <v>1729</v>
      </c>
      <c r="I461" s="168" t="s">
        <v>121</v>
      </c>
      <c r="J461" s="168">
        <v>94100</v>
      </c>
      <c r="K461" s="168" t="s">
        <v>730</v>
      </c>
      <c r="L461" s="168" t="s">
        <v>618</v>
      </c>
      <c r="M461" s="168" t="s">
        <v>1578</v>
      </c>
      <c r="N461" s="211">
        <v>0.1</v>
      </c>
      <c r="O461" s="195">
        <v>5500</v>
      </c>
      <c r="P461" s="189">
        <v>5500</v>
      </c>
      <c r="Q461" s="255">
        <f t="shared" si="25"/>
        <v>5000</v>
      </c>
      <c r="R461" s="158"/>
      <c r="S461" s="159"/>
    </row>
    <row r="462" spans="1:20" ht="22.5" customHeight="1" x14ac:dyDescent="0.25">
      <c r="A462" s="173">
        <v>43179</v>
      </c>
      <c r="B462" s="174" t="s">
        <v>17</v>
      </c>
      <c r="C462" s="174" t="s">
        <v>1730</v>
      </c>
      <c r="D462" s="174" t="s">
        <v>428</v>
      </c>
      <c r="E462" s="174"/>
      <c r="F462" s="174">
        <v>10240</v>
      </c>
      <c r="G462" s="174" t="s">
        <v>1731</v>
      </c>
      <c r="H462" s="174" t="s">
        <v>1732</v>
      </c>
      <c r="I462" s="174" t="s">
        <v>22</v>
      </c>
      <c r="J462" s="174">
        <v>75011</v>
      </c>
      <c r="K462" s="174" t="s">
        <v>1733</v>
      </c>
      <c r="L462" s="116" t="s">
        <v>945</v>
      </c>
      <c r="M462" s="174" t="s">
        <v>1734</v>
      </c>
      <c r="N462" s="210">
        <v>0.1</v>
      </c>
      <c r="O462" s="195">
        <v>4982</v>
      </c>
      <c r="P462" s="196">
        <v>4982</v>
      </c>
      <c r="Q462" s="219">
        <f t="shared" si="25"/>
        <v>4529.090909090909</v>
      </c>
      <c r="R462" s="120">
        <v>4982</v>
      </c>
      <c r="S462" s="121"/>
      <c r="T462" s="74" t="s">
        <v>44</v>
      </c>
    </row>
    <row r="463" spans="1:20" ht="22.5" customHeight="1" x14ac:dyDescent="0.25">
      <c r="A463" s="167">
        <v>43180</v>
      </c>
      <c r="B463" s="168" t="s">
        <v>65</v>
      </c>
      <c r="C463" s="168" t="s">
        <v>1735</v>
      </c>
      <c r="D463" s="168" t="s">
        <v>424</v>
      </c>
      <c r="E463" s="168"/>
      <c r="F463" s="168">
        <v>10112</v>
      </c>
      <c r="G463" s="168" t="s">
        <v>1736</v>
      </c>
      <c r="H463" s="168" t="s">
        <v>1737</v>
      </c>
      <c r="I463" s="168" t="s">
        <v>851</v>
      </c>
      <c r="J463" s="168">
        <v>94230</v>
      </c>
      <c r="K463" s="168" t="s">
        <v>1738</v>
      </c>
      <c r="L463" s="168" t="s">
        <v>628</v>
      </c>
      <c r="M463" s="168" t="s">
        <v>1739</v>
      </c>
      <c r="N463" s="211">
        <v>5.5E-2</v>
      </c>
      <c r="O463" s="195">
        <v>6282</v>
      </c>
      <c r="P463" s="189">
        <v>6282</v>
      </c>
      <c r="Q463" s="255">
        <f t="shared" si="25"/>
        <v>5954.5023696682465</v>
      </c>
      <c r="R463" s="158"/>
      <c r="S463" s="159"/>
    </row>
    <row r="464" spans="1:20" ht="22.5" customHeight="1" x14ac:dyDescent="0.25">
      <c r="A464" s="167">
        <v>43181</v>
      </c>
      <c r="B464" s="187" t="s">
        <v>17</v>
      </c>
      <c r="C464" s="187" t="s">
        <v>1266</v>
      </c>
      <c r="D464" s="187" t="s">
        <v>1267</v>
      </c>
      <c r="E464" s="187"/>
      <c r="F464" s="168">
        <v>10130</v>
      </c>
      <c r="G464" s="187" t="s">
        <v>1268</v>
      </c>
      <c r="H464" s="187" t="s">
        <v>1568</v>
      </c>
      <c r="I464" s="168" t="s">
        <v>22</v>
      </c>
      <c r="J464" s="168">
        <v>75009</v>
      </c>
      <c r="K464" s="187" t="s">
        <v>1270</v>
      </c>
      <c r="L464" s="187" t="s">
        <v>618</v>
      </c>
      <c r="M464" s="187" t="s">
        <v>92</v>
      </c>
      <c r="N464" s="211">
        <v>0.1</v>
      </c>
      <c r="O464" s="195">
        <v>5982</v>
      </c>
      <c r="P464" s="189">
        <v>5982</v>
      </c>
      <c r="Q464" s="255">
        <f t="shared" si="25"/>
        <v>5438.181818181818</v>
      </c>
      <c r="R464" s="158"/>
      <c r="S464" s="159"/>
    </row>
    <row r="465" spans="1:20" ht="22.5" customHeight="1" x14ac:dyDescent="0.25">
      <c r="A465" s="173">
        <v>43182</v>
      </c>
      <c r="B465" s="174" t="s">
        <v>65</v>
      </c>
      <c r="C465" s="174" t="s">
        <v>1740</v>
      </c>
      <c r="D465" s="174" t="s">
        <v>1741</v>
      </c>
      <c r="E465" s="174"/>
      <c r="F465" s="174">
        <v>10121</v>
      </c>
      <c r="G465" s="174" t="s">
        <v>1742</v>
      </c>
      <c r="H465" s="174" t="s">
        <v>1743</v>
      </c>
      <c r="I465" s="174" t="s">
        <v>221</v>
      </c>
      <c r="J465" s="174">
        <v>92260</v>
      </c>
      <c r="K465" s="174" t="s">
        <v>1744</v>
      </c>
      <c r="L465" s="174" t="s">
        <v>37</v>
      </c>
      <c r="M465" s="174" t="s">
        <v>160</v>
      </c>
      <c r="N465" s="210">
        <v>0.1</v>
      </c>
      <c r="O465" s="195">
        <v>5282</v>
      </c>
      <c r="P465" s="196">
        <v>5282</v>
      </c>
      <c r="Q465" s="219">
        <f t="shared" si="25"/>
        <v>4801.8181818181811</v>
      </c>
      <c r="R465" s="120">
        <v>5282</v>
      </c>
      <c r="S465" s="121"/>
      <c r="T465" s="74" t="s">
        <v>44</v>
      </c>
    </row>
    <row r="466" spans="1:20" ht="22.5" customHeight="1" x14ac:dyDescent="0.25">
      <c r="A466" s="167">
        <v>43183</v>
      </c>
      <c r="B466" s="168" t="s">
        <v>65</v>
      </c>
      <c r="C466" s="168" t="s">
        <v>232</v>
      </c>
      <c r="D466" s="168" t="s">
        <v>1745</v>
      </c>
      <c r="E466" s="168"/>
      <c r="F466" s="168">
        <v>10154</v>
      </c>
      <c r="G466" s="168" t="s">
        <v>1746</v>
      </c>
      <c r="H466" s="168" t="s">
        <v>1747</v>
      </c>
      <c r="I466" s="168" t="s">
        <v>1748</v>
      </c>
      <c r="J466" s="168">
        <v>93800</v>
      </c>
      <c r="K466" s="168" t="s">
        <v>1749</v>
      </c>
      <c r="L466" s="168" t="s">
        <v>43</v>
      </c>
      <c r="M466" s="168" t="s">
        <v>123</v>
      </c>
      <c r="N466" s="211">
        <v>5.5E-2</v>
      </c>
      <c r="O466" s="195">
        <v>6782</v>
      </c>
      <c r="P466" s="189">
        <v>6782</v>
      </c>
      <c r="Q466" s="255">
        <f t="shared" si="25"/>
        <v>6428.4360189573463</v>
      </c>
      <c r="R466" s="158"/>
      <c r="S466" s="159"/>
    </row>
    <row r="467" spans="1:20" ht="22.5" customHeight="1" x14ac:dyDescent="0.25">
      <c r="A467" s="167">
        <v>43183</v>
      </c>
      <c r="B467" s="168" t="s">
        <v>65</v>
      </c>
      <c r="C467" s="168" t="s">
        <v>1750</v>
      </c>
      <c r="D467" s="168" t="s">
        <v>765</v>
      </c>
      <c r="E467" s="168"/>
      <c r="F467" s="168">
        <v>10111</v>
      </c>
      <c r="G467" s="168" t="s">
        <v>1751</v>
      </c>
      <c r="H467" s="168" t="s">
        <v>1752</v>
      </c>
      <c r="I467" s="168" t="s">
        <v>22</v>
      </c>
      <c r="J467" s="168">
        <v>75020</v>
      </c>
      <c r="K467" s="168" t="s">
        <v>1753</v>
      </c>
      <c r="L467" s="168" t="s">
        <v>628</v>
      </c>
      <c r="M467" s="168" t="s">
        <v>1195</v>
      </c>
      <c r="N467" s="211">
        <v>5.5E-2</v>
      </c>
      <c r="O467" s="195">
        <v>9982</v>
      </c>
      <c r="P467" s="189">
        <v>9982</v>
      </c>
      <c r="Q467" s="255">
        <f t="shared" si="25"/>
        <v>9461.6113744075828</v>
      </c>
      <c r="R467" s="158"/>
      <c r="S467" s="159"/>
    </row>
    <row r="468" spans="1:20" ht="22.5" customHeight="1" x14ac:dyDescent="0.25">
      <c r="A468" s="167">
        <v>43185</v>
      </c>
      <c r="B468" s="168" t="s">
        <v>65</v>
      </c>
      <c r="C468" s="168" t="s">
        <v>1754</v>
      </c>
      <c r="D468" s="168" t="s">
        <v>1089</v>
      </c>
      <c r="E468" s="168"/>
      <c r="F468" s="168">
        <v>10098</v>
      </c>
      <c r="G468" s="168" t="s">
        <v>1755</v>
      </c>
      <c r="H468" s="168" t="s">
        <v>1756</v>
      </c>
      <c r="I468" s="168" t="s">
        <v>22</v>
      </c>
      <c r="J468" s="168">
        <v>75011</v>
      </c>
      <c r="K468" s="168" t="s">
        <v>1757</v>
      </c>
      <c r="L468" s="168" t="s">
        <v>1635</v>
      </c>
      <c r="M468" s="168" t="s">
        <v>1758</v>
      </c>
      <c r="N468" s="211">
        <v>5.5E-2</v>
      </c>
      <c r="O468" s="195">
        <v>6582</v>
      </c>
      <c r="P468" s="189">
        <v>6582</v>
      </c>
      <c r="Q468" s="255">
        <f t="shared" si="25"/>
        <v>6238.8625592417065</v>
      </c>
      <c r="R468" s="158"/>
      <c r="S468" s="159"/>
    </row>
    <row r="469" spans="1:20" ht="22.5" customHeight="1" x14ac:dyDescent="0.25">
      <c r="A469" s="115">
        <v>43185</v>
      </c>
      <c r="B469" s="116" t="s">
        <v>65</v>
      </c>
      <c r="C469" s="116" t="s">
        <v>1759</v>
      </c>
      <c r="D469" s="116" t="s">
        <v>1760</v>
      </c>
      <c r="E469" s="116"/>
      <c r="F469" s="116">
        <v>10106</v>
      </c>
      <c r="G469" s="116" t="s">
        <v>1761</v>
      </c>
      <c r="H469" s="116" t="s">
        <v>1762</v>
      </c>
      <c r="I469" s="116"/>
      <c r="J469" s="116">
        <v>75011</v>
      </c>
      <c r="K469" s="116" t="s">
        <v>1763</v>
      </c>
      <c r="L469" s="116" t="s">
        <v>628</v>
      </c>
      <c r="M469" s="116" t="s">
        <v>628</v>
      </c>
      <c r="N469" s="210">
        <v>5.5E-2</v>
      </c>
      <c r="O469" s="78">
        <v>2982</v>
      </c>
      <c r="P469" s="118">
        <v>2982</v>
      </c>
      <c r="Q469" s="219">
        <f t="shared" si="25"/>
        <v>2826.5402843601896</v>
      </c>
      <c r="R469" s="120">
        <v>2982</v>
      </c>
      <c r="S469" s="121"/>
    </row>
    <row r="470" spans="1:20" ht="41" hidden="1" customHeight="1" x14ac:dyDescent="0.25">
      <c r="A470" s="272" t="s">
        <v>1764</v>
      </c>
      <c r="B470" s="233"/>
      <c r="C470" s="233"/>
      <c r="D470" s="233"/>
      <c r="E470" s="233"/>
      <c r="F470" s="233"/>
      <c r="G470" s="233"/>
      <c r="H470" s="233"/>
      <c r="I470" s="233"/>
      <c r="J470" s="233"/>
      <c r="K470" s="233"/>
      <c r="L470" s="233"/>
      <c r="M470" s="233"/>
      <c r="N470" s="213"/>
      <c r="O470" s="214"/>
      <c r="P470" s="273">
        <f>SUM(P445:P469)</f>
        <v>173454</v>
      </c>
      <c r="Q470" s="216"/>
      <c r="R470" s="96">
        <f>SUM(R445:R469)</f>
        <v>50192</v>
      </c>
      <c r="S470" s="97">
        <f>P470-R470</f>
        <v>123262</v>
      </c>
    </row>
    <row r="471" spans="1:20" ht="22.5" customHeight="1" x14ac:dyDescent="0.25">
      <c r="A471" s="167">
        <v>43194</v>
      </c>
      <c r="B471" s="168" t="s">
        <v>65</v>
      </c>
      <c r="C471" s="168" t="s">
        <v>232</v>
      </c>
      <c r="D471" s="168" t="s">
        <v>1745</v>
      </c>
      <c r="E471" s="168"/>
      <c r="F471" s="168">
        <v>1906</v>
      </c>
      <c r="G471" s="168" t="s">
        <v>1746</v>
      </c>
      <c r="H471" s="168" t="s">
        <v>1747</v>
      </c>
      <c r="I471" s="168" t="s">
        <v>1748</v>
      </c>
      <c r="J471" s="168">
        <v>93800</v>
      </c>
      <c r="K471" s="168" t="s">
        <v>1749</v>
      </c>
      <c r="L471" s="168" t="s">
        <v>43</v>
      </c>
      <c r="M471" s="168" t="s">
        <v>86</v>
      </c>
      <c r="N471" s="211">
        <v>0.1</v>
      </c>
      <c r="O471" s="195">
        <v>4682</v>
      </c>
      <c r="P471" s="189">
        <v>4682</v>
      </c>
      <c r="Q471" s="255">
        <f t="shared" ref="Q471:Q501" si="26">IF(ISBLANK(N471),"",P471/(1+N471))</f>
        <v>4256.363636363636</v>
      </c>
      <c r="R471" s="158"/>
      <c r="S471" s="159"/>
    </row>
    <row r="472" spans="1:20" ht="22.5" customHeight="1" x14ac:dyDescent="0.25">
      <c r="A472" s="167">
        <v>43195</v>
      </c>
      <c r="B472" s="168" t="s">
        <v>17</v>
      </c>
      <c r="C472" s="168" t="s">
        <v>1347</v>
      </c>
      <c r="D472" s="168" t="s">
        <v>522</v>
      </c>
      <c r="E472" s="168"/>
      <c r="F472" s="168">
        <v>10229</v>
      </c>
      <c r="G472" s="168" t="s">
        <v>1545</v>
      </c>
      <c r="H472" s="168" t="s">
        <v>1765</v>
      </c>
      <c r="I472" s="168" t="s">
        <v>121</v>
      </c>
      <c r="J472" s="168">
        <v>94100</v>
      </c>
      <c r="K472" s="168" t="s">
        <v>1547</v>
      </c>
      <c r="L472" s="168" t="s">
        <v>618</v>
      </c>
      <c r="M472" s="168" t="s">
        <v>1766</v>
      </c>
      <c r="N472" s="211">
        <v>0.1</v>
      </c>
      <c r="O472" s="195">
        <v>2582</v>
      </c>
      <c r="P472" s="189">
        <v>2582</v>
      </c>
      <c r="Q472" s="255">
        <f t="shared" si="26"/>
        <v>2347.272727272727</v>
      </c>
      <c r="R472" s="158"/>
      <c r="S472" s="159"/>
    </row>
    <row r="473" spans="1:20" ht="22.5" customHeight="1" x14ac:dyDescent="0.25">
      <c r="A473" s="167">
        <v>43199</v>
      </c>
      <c r="B473" s="168" t="s">
        <v>236</v>
      </c>
      <c r="C473" s="168" t="s">
        <v>1767</v>
      </c>
      <c r="D473" s="168" t="s">
        <v>243</v>
      </c>
      <c r="E473" s="168"/>
      <c r="F473" s="168">
        <v>10218</v>
      </c>
      <c r="G473" s="168" t="s">
        <v>1768</v>
      </c>
      <c r="H473" s="168" t="s">
        <v>1007</v>
      </c>
      <c r="I473" s="168" t="s">
        <v>717</v>
      </c>
      <c r="J473" s="168">
        <v>95130</v>
      </c>
      <c r="K473" s="168" t="s">
        <v>1769</v>
      </c>
      <c r="L473" s="168" t="s">
        <v>1413</v>
      </c>
      <c r="M473" s="168" t="s">
        <v>443</v>
      </c>
      <c r="N473" s="211">
        <v>0.1</v>
      </c>
      <c r="O473" s="78">
        <f>P473/2</f>
        <v>3491</v>
      </c>
      <c r="P473" s="189">
        <v>6982</v>
      </c>
      <c r="Q473" s="255">
        <f t="shared" si="26"/>
        <v>6347.272727272727</v>
      </c>
      <c r="R473" s="158"/>
      <c r="S473" s="159"/>
    </row>
    <row r="474" spans="1:20" ht="22.5" customHeight="1" x14ac:dyDescent="0.25">
      <c r="A474" s="167">
        <v>43200</v>
      </c>
      <c r="B474" s="168" t="s">
        <v>17</v>
      </c>
      <c r="C474" s="168" t="s">
        <v>714</v>
      </c>
      <c r="D474" s="168" t="s">
        <v>19</v>
      </c>
      <c r="E474" s="168"/>
      <c r="F474" s="168">
        <v>1387</v>
      </c>
      <c r="G474" s="168" t="s">
        <v>715</v>
      </c>
      <c r="H474" s="168" t="s">
        <v>716</v>
      </c>
      <c r="I474" s="168" t="s">
        <v>717</v>
      </c>
      <c r="J474" s="168">
        <v>95130</v>
      </c>
      <c r="K474" s="168" t="s">
        <v>1455</v>
      </c>
      <c r="L474" s="168" t="s">
        <v>573</v>
      </c>
      <c r="M474" s="168" t="s">
        <v>438</v>
      </c>
      <c r="N474" s="211">
        <v>0.1</v>
      </c>
      <c r="O474" s="78">
        <f>P474/2</f>
        <v>2491</v>
      </c>
      <c r="P474" s="189">
        <v>4982</v>
      </c>
      <c r="Q474" s="255">
        <f t="shared" si="26"/>
        <v>4529.090909090909</v>
      </c>
      <c r="R474" s="158"/>
      <c r="S474" s="159"/>
    </row>
    <row r="475" spans="1:20" ht="22.5" customHeight="1" x14ac:dyDescent="0.25">
      <c r="A475" s="167">
        <v>43200</v>
      </c>
      <c r="B475" s="187" t="s">
        <v>65</v>
      </c>
      <c r="C475" s="187" t="s">
        <v>1456</v>
      </c>
      <c r="D475" s="187" t="s">
        <v>67</v>
      </c>
      <c r="E475" s="187"/>
      <c r="F475" s="168">
        <v>10235</v>
      </c>
      <c r="G475" s="187" t="s">
        <v>1457</v>
      </c>
      <c r="H475" s="187" t="s">
        <v>1458</v>
      </c>
      <c r="I475" s="168" t="s">
        <v>1378</v>
      </c>
      <c r="J475" s="168">
        <v>95100</v>
      </c>
      <c r="K475" s="187" t="s">
        <v>1770</v>
      </c>
      <c r="L475" s="168" t="s">
        <v>945</v>
      </c>
      <c r="M475" s="168" t="s">
        <v>1771</v>
      </c>
      <c r="N475" s="211">
        <v>0.1</v>
      </c>
      <c r="O475" s="195">
        <v>3500</v>
      </c>
      <c r="P475" s="189">
        <v>3500</v>
      </c>
      <c r="Q475" s="255">
        <f t="shared" si="26"/>
        <v>3181.8181818181815</v>
      </c>
      <c r="R475" s="158"/>
      <c r="S475" s="159"/>
    </row>
    <row r="476" spans="1:20" ht="22.5" customHeight="1" x14ac:dyDescent="0.25">
      <c r="A476" s="173">
        <v>43200</v>
      </c>
      <c r="B476" s="174" t="s">
        <v>17</v>
      </c>
      <c r="C476" s="174" t="s">
        <v>1772</v>
      </c>
      <c r="D476" s="174" t="s">
        <v>19</v>
      </c>
      <c r="E476" s="174"/>
      <c r="F476" s="174">
        <v>10226</v>
      </c>
      <c r="G476" s="174" t="s">
        <v>1773</v>
      </c>
      <c r="H476" s="174" t="s">
        <v>1774</v>
      </c>
      <c r="I476" s="174" t="s">
        <v>22</v>
      </c>
      <c r="J476" s="174">
        <v>75017</v>
      </c>
      <c r="K476" s="174" t="s">
        <v>1775</v>
      </c>
      <c r="L476" s="174" t="s">
        <v>43</v>
      </c>
      <c r="M476" s="174" t="s">
        <v>443</v>
      </c>
      <c r="N476" s="210">
        <v>0.1</v>
      </c>
      <c r="O476" s="195">
        <v>6882</v>
      </c>
      <c r="P476" s="196">
        <v>6882</v>
      </c>
      <c r="Q476" s="219">
        <f t="shared" si="26"/>
        <v>6256.363636363636</v>
      </c>
      <c r="R476" s="120">
        <v>6882</v>
      </c>
      <c r="S476" s="121"/>
      <c r="T476" s="74" t="s">
        <v>44</v>
      </c>
    </row>
    <row r="477" spans="1:20" ht="22.5" customHeight="1" x14ac:dyDescent="0.25">
      <c r="A477" s="173">
        <v>43201</v>
      </c>
      <c r="B477" s="174" t="s">
        <v>65</v>
      </c>
      <c r="C477" s="174" t="s">
        <v>1776</v>
      </c>
      <c r="D477" s="174" t="s">
        <v>67</v>
      </c>
      <c r="E477" s="174"/>
      <c r="F477" s="174">
        <v>10228</v>
      </c>
      <c r="G477" s="174" t="s">
        <v>1777</v>
      </c>
      <c r="H477" s="174" t="s">
        <v>1778</v>
      </c>
      <c r="I477" s="174" t="s">
        <v>121</v>
      </c>
      <c r="J477" s="174">
        <v>94100</v>
      </c>
      <c r="K477" s="174" t="s">
        <v>1779</v>
      </c>
      <c r="L477" s="174" t="s">
        <v>618</v>
      </c>
      <c r="M477" s="174" t="s">
        <v>1780</v>
      </c>
      <c r="N477" s="210">
        <v>5.5E-2</v>
      </c>
      <c r="O477" s="195">
        <v>8482</v>
      </c>
      <c r="P477" s="196">
        <v>8482</v>
      </c>
      <c r="Q477" s="219">
        <f t="shared" si="26"/>
        <v>8039.8104265402844</v>
      </c>
      <c r="R477" s="120">
        <v>8482</v>
      </c>
      <c r="S477" s="121"/>
      <c r="T477" s="74" t="s">
        <v>44</v>
      </c>
    </row>
    <row r="478" spans="1:20" ht="22.5" customHeight="1" x14ac:dyDescent="0.25">
      <c r="A478" s="153">
        <v>43201</v>
      </c>
      <c r="B478" s="154" t="s">
        <v>17</v>
      </c>
      <c r="C478" s="154" t="s">
        <v>1781</v>
      </c>
      <c r="D478" s="154" t="s">
        <v>1782</v>
      </c>
      <c r="E478" s="154"/>
      <c r="F478" s="154">
        <v>10222</v>
      </c>
      <c r="G478" s="154" t="s">
        <v>1783</v>
      </c>
      <c r="H478" s="154" t="s">
        <v>1784</v>
      </c>
      <c r="I478" s="154" t="s">
        <v>174</v>
      </c>
      <c r="J478" s="154">
        <v>93500</v>
      </c>
      <c r="K478" s="154" t="s">
        <v>1785</v>
      </c>
      <c r="L478" s="154" t="s">
        <v>1786</v>
      </c>
      <c r="M478" s="154" t="s">
        <v>1787</v>
      </c>
      <c r="N478" s="211">
        <v>5.5E-2</v>
      </c>
      <c r="O478" s="78">
        <f>P478/2</f>
        <v>2241</v>
      </c>
      <c r="P478" s="156">
        <v>4482</v>
      </c>
      <c r="Q478" s="255">
        <f t="shared" si="26"/>
        <v>4248.341232227488</v>
      </c>
      <c r="R478" s="158"/>
      <c r="S478" s="159"/>
    </row>
    <row r="479" spans="1:20" ht="22.5" customHeight="1" x14ac:dyDescent="0.25">
      <c r="A479" s="167">
        <v>43201</v>
      </c>
      <c r="B479" s="168" t="s">
        <v>65</v>
      </c>
      <c r="C479" s="168" t="s">
        <v>1788</v>
      </c>
      <c r="D479" s="168" t="s">
        <v>67</v>
      </c>
      <c r="E479" s="168"/>
      <c r="F479" s="168">
        <v>10217</v>
      </c>
      <c r="G479" s="168" t="s">
        <v>1789</v>
      </c>
      <c r="H479" s="168" t="s">
        <v>1790</v>
      </c>
      <c r="I479" s="168" t="s">
        <v>923</v>
      </c>
      <c r="J479" s="168">
        <v>92100</v>
      </c>
      <c r="K479" s="168" t="s">
        <v>1791</v>
      </c>
      <c r="L479" s="168" t="s">
        <v>945</v>
      </c>
      <c r="M479" s="168" t="s">
        <v>1792</v>
      </c>
      <c r="N479" s="211">
        <v>5.5E-2</v>
      </c>
      <c r="O479" s="195">
        <v>4056</v>
      </c>
      <c r="P479" s="189">
        <v>4056</v>
      </c>
      <c r="Q479" s="255">
        <f t="shared" si="26"/>
        <v>3844.5497630331756</v>
      </c>
      <c r="R479" s="158"/>
      <c r="S479" s="159"/>
    </row>
    <row r="480" spans="1:20" ht="22.5" customHeight="1" x14ac:dyDescent="0.25">
      <c r="A480" s="167">
        <v>43201</v>
      </c>
      <c r="B480" s="187" t="s">
        <v>17</v>
      </c>
      <c r="C480" s="187" t="s">
        <v>1350</v>
      </c>
      <c r="D480" s="187" t="s">
        <v>125</v>
      </c>
      <c r="E480" s="187"/>
      <c r="F480" s="168">
        <v>10124</v>
      </c>
      <c r="G480" s="187" t="s">
        <v>1793</v>
      </c>
      <c r="H480" s="187"/>
      <c r="I480" s="168" t="s">
        <v>22</v>
      </c>
      <c r="J480" s="168">
        <v>75019</v>
      </c>
      <c r="K480" s="187" t="s">
        <v>1352</v>
      </c>
      <c r="L480" s="187" t="s">
        <v>1794</v>
      </c>
      <c r="M480" s="187" t="s">
        <v>1795</v>
      </c>
      <c r="N480" s="211">
        <v>5.5E-2</v>
      </c>
      <c r="O480" s="78">
        <f>P480/2</f>
        <v>3132</v>
      </c>
      <c r="P480" s="189">
        <v>6264</v>
      </c>
      <c r="Q480" s="255">
        <f t="shared" si="26"/>
        <v>5937.4407582938393</v>
      </c>
      <c r="R480" s="158"/>
      <c r="S480" s="159"/>
    </row>
    <row r="481" spans="1:20" ht="22.5" customHeight="1" x14ac:dyDescent="0.25">
      <c r="A481" s="173">
        <v>43202</v>
      </c>
      <c r="B481" s="174" t="s">
        <v>17</v>
      </c>
      <c r="C481" s="174" t="s">
        <v>1796</v>
      </c>
      <c r="D481" s="174" t="s">
        <v>19</v>
      </c>
      <c r="E481" s="174"/>
      <c r="F481" s="174">
        <v>10125</v>
      </c>
      <c r="G481" s="174" t="s">
        <v>1797</v>
      </c>
      <c r="H481" s="174" t="s">
        <v>1798</v>
      </c>
      <c r="I481" s="174" t="s">
        <v>22</v>
      </c>
      <c r="J481" s="174">
        <v>75015</v>
      </c>
      <c r="K481" s="174" t="s">
        <v>1799</v>
      </c>
      <c r="L481" s="174" t="s">
        <v>37</v>
      </c>
      <c r="M481" s="174" t="s">
        <v>1800</v>
      </c>
      <c r="N481" s="210">
        <v>0.1</v>
      </c>
      <c r="O481" s="195">
        <v>7882</v>
      </c>
      <c r="P481" s="196">
        <v>7882</v>
      </c>
      <c r="Q481" s="219">
        <f t="shared" si="26"/>
        <v>7165.454545454545</v>
      </c>
      <c r="R481" s="120">
        <v>7882</v>
      </c>
      <c r="S481" s="121"/>
      <c r="T481" s="74" t="s">
        <v>44</v>
      </c>
    </row>
    <row r="482" spans="1:20" ht="22.5" customHeight="1" x14ac:dyDescent="0.25">
      <c r="A482" s="167">
        <v>43202</v>
      </c>
      <c r="B482" s="168" t="s">
        <v>17</v>
      </c>
      <c r="C482" s="168" t="s">
        <v>1801</v>
      </c>
      <c r="D482" s="168" t="s">
        <v>19</v>
      </c>
      <c r="E482" s="168"/>
      <c r="F482" s="168">
        <v>10100</v>
      </c>
      <c r="G482" s="168" t="s">
        <v>1802</v>
      </c>
      <c r="H482" s="168" t="s">
        <v>1803</v>
      </c>
      <c r="I482" s="168" t="s">
        <v>22</v>
      </c>
      <c r="J482" s="168">
        <v>75011</v>
      </c>
      <c r="K482" s="168" t="s">
        <v>1804</v>
      </c>
      <c r="L482" s="168" t="s">
        <v>1635</v>
      </c>
      <c r="M482" s="168" t="s">
        <v>1805</v>
      </c>
      <c r="N482" s="211">
        <v>0.1</v>
      </c>
      <c r="O482" s="195">
        <v>2282</v>
      </c>
      <c r="P482" s="189">
        <v>2282</v>
      </c>
      <c r="Q482" s="255">
        <f t="shared" si="26"/>
        <v>2074.5454545454545</v>
      </c>
      <c r="R482" s="158"/>
      <c r="S482" s="159"/>
    </row>
    <row r="483" spans="1:20" ht="22.5" customHeight="1" x14ac:dyDescent="0.25">
      <c r="A483" s="167">
        <v>43203</v>
      </c>
      <c r="B483" s="168" t="s">
        <v>17</v>
      </c>
      <c r="C483" s="168" t="s">
        <v>1806</v>
      </c>
      <c r="D483" s="168" t="s">
        <v>886</v>
      </c>
      <c r="E483" s="168"/>
      <c r="F483" s="168">
        <v>10210</v>
      </c>
      <c r="G483" s="168" t="s">
        <v>1807</v>
      </c>
      <c r="H483" s="168" t="s">
        <v>1808</v>
      </c>
      <c r="I483" s="168" t="s">
        <v>1513</v>
      </c>
      <c r="J483" s="168">
        <v>94210</v>
      </c>
      <c r="K483" s="168" t="s">
        <v>1809</v>
      </c>
      <c r="L483" s="168" t="s">
        <v>618</v>
      </c>
      <c r="M483" s="168" t="s">
        <v>1810</v>
      </c>
      <c r="N483" s="211">
        <v>5.5E-2</v>
      </c>
      <c r="O483" s="195">
        <v>16482</v>
      </c>
      <c r="P483" s="189">
        <v>16482</v>
      </c>
      <c r="Q483" s="255">
        <f t="shared" si="26"/>
        <v>15622.748815165878</v>
      </c>
      <c r="R483" s="158"/>
      <c r="S483" s="159"/>
    </row>
    <row r="484" spans="1:20" ht="22.5" customHeight="1" x14ac:dyDescent="0.25">
      <c r="A484" s="167">
        <v>43204</v>
      </c>
      <c r="B484" s="187" t="s">
        <v>65</v>
      </c>
      <c r="C484" s="187" t="s">
        <v>248</v>
      </c>
      <c r="D484" s="187" t="s">
        <v>324</v>
      </c>
      <c r="E484" s="187"/>
      <c r="F484" s="168">
        <v>10371</v>
      </c>
      <c r="G484" s="187" t="s">
        <v>1674</v>
      </c>
      <c r="H484" s="187" t="s">
        <v>1811</v>
      </c>
      <c r="I484" s="168" t="s">
        <v>22</v>
      </c>
      <c r="J484" s="168">
        <v>75015</v>
      </c>
      <c r="K484" s="187" t="s">
        <v>1676</v>
      </c>
      <c r="L484" s="187" t="s">
        <v>945</v>
      </c>
      <c r="M484" s="187" t="s">
        <v>123</v>
      </c>
      <c r="N484" s="211">
        <v>5.5E-2</v>
      </c>
      <c r="O484" s="195">
        <v>13882</v>
      </c>
      <c r="P484" s="189">
        <v>13882</v>
      </c>
      <c r="Q484" s="255">
        <f t="shared" si="26"/>
        <v>13158.293838862561</v>
      </c>
      <c r="R484" s="158"/>
      <c r="S484" s="159"/>
    </row>
    <row r="485" spans="1:20" ht="22.5" customHeight="1" x14ac:dyDescent="0.25">
      <c r="A485" s="167">
        <v>43206</v>
      </c>
      <c r="B485" s="168" t="s">
        <v>17</v>
      </c>
      <c r="C485" s="168" t="s">
        <v>1812</v>
      </c>
      <c r="D485" s="168" t="s">
        <v>177</v>
      </c>
      <c r="E485" s="168"/>
      <c r="F485" s="168">
        <v>10137</v>
      </c>
      <c r="G485" s="168" t="s">
        <v>1813</v>
      </c>
      <c r="H485" s="168" t="s">
        <v>1814</v>
      </c>
      <c r="I485" s="168" t="s">
        <v>1513</v>
      </c>
      <c r="J485" s="168">
        <v>94210</v>
      </c>
      <c r="K485" s="168" t="s">
        <v>1815</v>
      </c>
      <c r="L485" s="168" t="s">
        <v>618</v>
      </c>
      <c r="M485" s="168" t="s">
        <v>1578</v>
      </c>
      <c r="N485" s="211">
        <v>0.1</v>
      </c>
      <c r="O485" s="195">
        <v>5982</v>
      </c>
      <c r="P485" s="189">
        <v>5982</v>
      </c>
      <c r="Q485" s="255">
        <f t="shared" si="26"/>
        <v>5438.181818181818</v>
      </c>
      <c r="R485" s="158"/>
      <c r="S485" s="159"/>
    </row>
    <row r="486" spans="1:20" ht="22.5" customHeight="1" x14ac:dyDescent="0.25">
      <c r="A486" s="167">
        <v>43206</v>
      </c>
      <c r="B486" s="168" t="s">
        <v>65</v>
      </c>
      <c r="C486" s="168" t="s">
        <v>1020</v>
      </c>
      <c r="D486" s="168" t="s">
        <v>19</v>
      </c>
      <c r="E486" s="168"/>
      <c r="F486" s="168">
        <v>1822</v>
      </c>
      <c r="G486" s="168" t="s">
        <v>178</v>
      </c>
      <c r="H486" s="168" t="s">
        <v>1144</v>
      </c>
      <c r="I486" s="168" t="s">
        <v>22</v>
      </c>
      <c r="J486" s="168">
        <v>75015</v>
      </c>
      <c r="K486" s="168" t="s">
        <v>1022</v>
      </c>
      <c r="L486" s="168" t="s">
        <v>43</v>
      </c>
      <c r="M486" s="168" t="s">
        <v>123</v>
      </c>
      <c r="N486" s="211">
        <v>5.5E-2</v>
      </c>
      <c r="O486" s="195">
        <v>4682</v>
      </c>
      <c r="P486" s="189">
        <v>4682</v>
      </c>
      <c r="Q486" s="255">
        <f t="shared" si="26"/>
        <v>4437.9146919431287</v>
      </c>
      <c r="R486" s="158"/>
      <c r="S486" s="159"/>
    </row>
    <row r="487" spans="1:20" ht="22.5" customHeight="1" x14ac:dyDescent="0.25">
      <c r="A487" s="167">
        <v>43206</v>
      </c>
      <c r="B487" s="168" t="s">
        <v>17</v>
      </c>
      <c r="C487" s="168" t="s">
        <v>1816</v>
      </c>
      <c r="D487" s="168" t="s">
        <v>147</v>
      </c>
      <c r="E487" s="168"/>
      <c r="F487" s="168">
        <v>10219</v>
      </c>
      <c r="G487" s="168" t="s">
        <v>1817</v>
      </c>
      <c r="H487" s="168" t="s">
        <v>1818</v>
      </c>
      <c r="I487" s="168" t="s">
        <v>22</v>
      </c>
      <c r="J487" s="168">
        <v>75011</v>
      </c>
      <c r="K487" s="168" t="s">
        <v>1819</v>
      </c>
      <c r="L487" s="168" t="s">
        <v>1820</v>
      </c>
      <c r="M487" s="168" t="s">
        <v>1821</v>
      </c>
      <c r="N487" s="211">
        <v>0.1</v>
      </c>
      <c r="O487" s="78">
        <f>P487/2</f>
        <v>2991</v>
      </c>
      <c r="P487" s="189">
        <v>5982</v>
      </c>
      <c r="Q487" s="255">
        <f t="shared" si="26"/>
        <v>5438.181818181818</v>
      </c>
      <c r="R487" s="158"/>
      <c r="S487" s="159"/>
    </row>
    <row r="488" spans="1:20" ht="22.5" customHeight="1" x14ac:dyDescent="0.25">
      <c r="A488" s="167">
        <v>43209</v>
      </c>
      <c r="B488" s="168" t="s">
        <v>17</v>
      </c>
      <c r="C488" s="168" t="s">
        <v>1822</v>
      </c>
      <c r="D488" s="168" t="s">
        <v>19</v>
      </c>
      <c r="E488" s="168"/>
      <c r="F488" s="168">
        <v>10200</v>
      </c>
      <c r="G488" s="168" t="s">
        <v>1823</v>
      </c>
      <c r="H488" s="168" t="s">
        <v>1824</v>
      </c>
      <c r="I488" s="168" t="s">
        <v>22</v>
      </c>
      <c r="J488" s="168">
        <v>75011</v>
      </c>
      <c r="K488" s="168" t="s">
        <v>1825</v>
      </c>
      <c r="L488" s="168" t="s">
        <v>1635</v>
      </c>
      <c r="M488" s="168" t="s">
        <v>1322</v>
      </c>
      <c r="N488" s="211">
        <v>5.5E-2</v>
      </c>
      <c r="O488" s="195">
        <v>7982</v>
      </c>
      <c r="P488" s="189">
        <v>7982</v>
      </c>
      <c r="Q488" s="255">
        <f t="shared" si="26"/>
        <v>7565.8767772511856</v>
      </c>
      <c r="R488" s="158"/>
      <c r="S488" s="159"/>
    </row>
    <row r="489" spans="1:20" ht="22.5" customHeight="1" x14ac:dyDescent="0.25">
      <c r="A489" s="173">
        <v>43209</v>
      </c>
      <c r="B489" s="174" t="s">
        <v>65</v>
      </c>
      <c r="C489" s="174" t="s">
        <v>874</v>
      </c>
      <c r="D489" s="174" t="s">
        <v>747</v>
      </c>
      <c r="E489" s="174"/>
      <c r="F489" s="174">
        <v>10196</v>
      </c>
      <c r="G489" s="174" t="s">
        <v>1826</v>
      </c>
      <c r="H489" s="174" t="s">
        <v>1827</v>
      </c>
      <c r="I489" s="174" t="s">
        <v>308</v>
      </c>
      <c r="J489" s="174">
        <v>94130</v>
      </c>
      <c r="K489" s="174" t="s">
        <v>1828</v>
      </c>
      <c r="L489" s="174" t="s">
        <v>618</v>
      </c>
      <c r="M489" s="174" t="s">
        <v>170</v>
      </c>
      <c r="N489" s="210">
        <v>0.1</v>
      </c>
      <c r="O489" s="195">
        <v>6582</v>
      </c>
      <c r="P489" s="196">
        <v>6582</v>
      </c>
      <c r="Q489" s="219">
        <f t="shared" si="26"/>
        <v>5983.6363636363631</v>
      </c>
      <c r="R489" s="120">
        <v>6582</v>
      </c>
      <c r="S489" s="121"/>
      <c r="T489" s="74" t="s">
        <v>44</v>
      </c>
    </row>
    <row r="490" spans="1:20" ht="22.5" customHeight="1" x14ac:dyDescent="0.25">
      <c r="A490" s="167">
        <v>43209</v>
      </c>
      <c r="B490" s="168" t="s">
        <v>65</v>
      </c>
      <c r="C490" s="168" t="s">
        <v>1829</v>
      </c>
      <c r="D490" s="168" t="s">
        <v>1478</v>
      </c>
      <c r="E490" s="168"/>
      <c r="F490" s="168">
        <v>10199</v>
      </c>
      <c r="G490" s="168" t="s">
        <v>1830</v>
      </c>
      <c r="H490" s="168" t="s">
        <v>1831</v>
      </c>
      <c r="I490" s="168" t="s">
        <v>22</v>
      </c>
      <c r="J490" s="168">
        <v>75011</v>
      </c>
      <c r="K490" s="168" t="s">
        <v>1832</v>
      </c>
      <c r="L490" s="168" t="s">
        <v>1635</v>
      </c>
      <c r="M490" s="168" t="s">
        <v>1833</v>
      </c>
      <c r="N490" s="211">
        <v>0.1</v>
      </c>
      <c r="O490" s="195">
        <v>2332</v>
      </c>
      <c r="P490" s="189">
        <v>2332</v>
      </c>
      <c r="Q490" s="255">
        <f t="shared" si="26"/>
        <v>2120</v>
      </c>
      <c r="R490" s="158"/>
      <c r="S490" s="159"/>
    </row>
    <row r="491" spans="1:20" ht="22.5" customHeight="1" x14ac:dyDescent="0.25">
      <c r="A491" s="167">
        <v>43210</v>
      </c>
      <c r="B491" s="168" t="s">
        <v>65</v>
      </c>
      <c r="C491" s="168" t="s">
        <v>1834</v>
      </c>
      <c r="D491" s="168" t="s">
        <v>650</v>
      </c>
      <c r="E491" s="168"/>
      <c r="F491" s="168">
        <v>10198</v>
      </c>
      <c r="G491" s="168" t="s">
        <v>1835</v>
      </c>
      <c r="H491" s="168" t="s">
        <v>1836</v>
      </c>
      <c r="I491" s="168" t="s">
        <v>22</v>
      </c>
      <c r="J491" s="168">
        <v>75011</v>
      </c>
      <c r="K491" s="168" t="s">
        <v>1837</v>
      </c>
      <c r="L491" s="168" t="s">
        <v>1838</v>
      </c>
      <c r="M491" s="168" t="s">
        <v>1839</v>
      </c>
      <c r="N491" s="211">
        <v>5.5E-2</v>
      </c>
      <c r="O491" s="78">
        <f>P491/2</f>
        <v>1345</v>
      </c>
      <c r="P491" s="189">
        <v>2690</v>
      </c>
      <c r="Q491" s="255">
        <f t="shared" si="26"/>
        <v>2549.7630331753558</v>
      </c>
      <c r="R491" s="158"/>
      <c r="S491" s="159"/>
    </row>
    <row r="492" spans="1:20" ht="22.5" customHeight="1" x14ac:dyDescent="0.25">
      <c r="A492" s="167">
        <v>43210</v>
      </c>
      <c r="B492" s="168" t="s">
        <v>65</v>
      </c>
      <c r="C492" s="168" t="s">
        <v>1834</v>
      </c>
      <c r="D492" s="168" t="s">
        <v>650</v>
      </c>
      <c r="E492" s="168"/>
      <c r="F492" s="168">
        <v>10198</v>
      </c>
      <c r="G492" s="168" t="s">
        <v>1835</v>
      </c>
      <c r="H492" s="168" t="s">
        <v>1836</v>
      </c>
      <c r="I492" s="168" t="s">
        <v>22</v>
      </c>
      <c r="J492" s="168">
        <v>75011</v>
      </c>
      <c r="K492" s="168" t="s">
        <v>1837</v>
      </c>
      <c r="L492" s="168" t="s">
        <v>1635</v>
      </c>
      <c r="M492" s="168" t="s">
        <v>1840</v>
      </c>
      <c r="N492" s="211">
        <v>5.5E-2</v>
      </c>
      <c r="O492" s="195">
        <v>2982</v>
      </c>
      <c r="P492" s="189">
        <v>2982</v>
      </c>
      <c r="Q492" s="255">
        <f t="shared" si="26"/>
        <v>2826.5402843601896</v>
      </c>
      <c r="R492" s="158"/>
      <c r="S492" s="159"/>
    </row>
    <row r="493" spans="1:20" ht="22.5" customHeight="1" x14ac:dyDescent="0.25">
      <c r="A493" s="173">
        <v>43213</v>
      </c>
      <c r="B493" s="174" t="s">
        <v>17</v>
      </c>
      <c r="C493" s="174" t="s">
        <v>1841</v>
      </c>
      <c r="D493" s="174" t="s">
        <v>147</v>
      </c>
      <c r="E493" s="174"/>
      <c r="F493" s="174">
        <v>10109</v>
      </c>
      <c r="G493" s="174" t="s">
        <v>1842</v>
      </c>
      <c r="H493" s="274" t="s">
        <v>1843</v>
      </c>
      <c r="I493" s="174" t="s">
        <v>1135</v>
      </c>
      <c r="J493" s="174">
        <v>94410</v>
      </c>
      <c r="K493" s="174" t="s">
        <v>1844</v>
      </c>
      <c r="L493" s="174" t="s">
        <v>628</v>
      </c>
      <c r="M493" s="174" t="s">
        <v>1845</v>
      </c>
      <c r="N493" s="210">
        <v>5.5E-2</v>
      </c>
      <c r="O493" s="195">
        <v>6982</v>
      </c>
      <c r="P493" s="196">
        <v>6982</v>
      </c>
      <c r="Q493" s="219">
        <f t="shared" si="26"/>
        <v>6618.009478672986</v>
      </c>
      <c r="R493" s="120">
        <v>6982</v>
      </c>
      <c r="S493" s="121"/>
    </row>
    <row r="494" spans="1:20" ht="22.5" customHeight="1" x14ac:dyDescent="0.25">
      <c r="A494" s="167">
        <v>43214</v>
      </c>
      <c r="B494" s="168" t="s">
        <v>17</v>
      </c>
      <c r="C494" s="168" t="s">
        <v>1846</v>
      </c>
      <c r="D494" s="168" t="s">
        <v>147</v>
      </c>
      <c r="E494" s="168"/>
      <c r="F494" s="168">
        <v>10197</v>
      </c>
      <c r="G494" s="168" t="s">
        <v>1847</v>
      </c>
      <c r="H494" s="168" t="s">
        <v>1848</v>
      </c>
      <c r="I494" s="168" t="s">
        <v>22</v>
      </c>
      <c r="J494" s="168">
        <v>75011</v>
      </c>
      <c r="K494" s="168" t="s">
        <v>1849</v>
      </c>
      <c r="L494" s="168" t="s">
        <v>1635</v>
      </c>
      <c r="M494" s="168" t="s">
        <v>1578</v>
      </c>
      <c r="N494" s="211">
        <v>0.1</v>
      </c>
      <c r="O494" s="195">
        <v>6782</v>
      </c>
      <c r="P494" s="189">
        <v>6782</v>
      </c>
      <c r="Q494" s="255">
        <f t="shared" si="26"/>
        <v>6165.454545454545</v>
      </c>
      <c r="R494" s="158"/>
      <c r="S494" s="159"/>
    </row>
    <row r="495" spans="1:20" ht="22.5" customHeight="1" x14ac:dyDescent="0.25">
      <c r="A495" s="167">
        <v>43214</v>
      </c>
      <c r="B495" s="168" t="s">
        <v>65</v>
      </c>
      <c r="C495" s="168" t="s">
        <v>1850</v>
      </c>
      <c r="D495" s="168" t="s">
        <v>258</v>
      </c>
      <c r="E495" s="168"/>
      <c r="F495" s="168">
        <v>10191</v>
      </c>
      <c r="G495" s="168" t="s">
        <v>1851</v>
      </c>
      <c r="H495" s="168" t="s">
        <v>1852</v>
      </c>
      <c r="I495" s="168" t="s">
        <v>768</v>
      </c>
      <c r="J495" s="168">
        <v>94220</v>
      </c>
      <c r="K495" s="168" t="s">
        <v>1853</v>
      </c>
      <c r="L495" s="168" t="s">
        <v>628</v>
      </c>
      <c r="M495" s="168" t="s">
        <v>1854</v>
      </c>
      <c r="N495" s="211">
        <v>5.5E-2</v>
      </c>
      <c r="O495" s="195">
        <v>9982</v>
      </c>
      <c r="P495" s="189">
        <v>9982</v>
      </c>
      <c r="Q495" s="255">
        <f t="shared" si="26"/>
        <v>9461.6113744075828</v>
      </c>
      <c r="R495" s="158"/>
      <c r="S495" s="159"/>
    </row>
    <row r="496" spans="1:20" ht="22.5" customHeight="1" x14ac:dyDescent="0.25">
      <c r="A496" s="173">
        <v>43214</v>
      </c>
      <c r="B496" s="174" t="s">
        <v>65</v>
      </c>
      <c r="C496" s="174" t="s">
        <v>1850</v>
      </c>
      <c r="D496" s="174" t="s">
        <v>258</v>
      </c>
      <c r="E496" s="174"/>
      <c r="F496" s="174">
        <v>10191</v>
      </c>
      <c r="G496" s="174" t="s">
        <v>1851</v>
      </c>
      <c r="H496" s="174" t="s">
        <v>1852</v>
      </c>
      <c r="I496" s="174" t="s">
        <v>768</v>
      </c>
      <c r="J496" s="174">
        <v>94220</v>
      </c>
      <c r="K496" s="174" t="s">
        <v>1853</v>
      </c>
      <c r="L496" s="174" t="s">
        <v>628</v>
      </c>
      <c r="M496" s="174" t="s">
        <v>1854</v>
      </c>
      <c r="N496" s="210">
        <v>0.1</v>
      </c>
      <c r="O496" s="195">
        <v>6982</v>
      </c>
      <c r="P496" s="196">
        <v>6982</v>
      </c>
      <c r="Q496" s="219">
        <f t="shared" si="26"/>
        <v>6347.272727272727</v>
      </c>
      <c r="R496" s="120">
        <v>6982</v>
      </c>
      <c r="S496" s="121"/>
    </row>
    <row r="497" spans="1:20" ht="22.5" customHeight="1" x14ac:dyDescent="0.25">
      <c r="A497" s="173">
        <v>43215</v>
      </c>
      <c r="B497" s="174" t="s">
        <v>65</v>
      </c>
      <c r="C497" s="174" t="s">
        <v>1855</v>
      </c>
      <c r="D497" s="174" t="s">
        <v>1856</v>
      </c>
      <c r="E497" s="174"/>
      <c r="F497" s="174">
        <v>10202</v>
      </c>
      <c r="G497" s="174" t="s">
        <v>1857</v>
      </c>
      <c r="H497" s="174" t="s">
        <v>1858</v>
      </c>
      <c r="I497" s="174" t="s">
        <v>1135</v>
      </c>
      <c r="J497" s="174">
        <v>94410</v>
      </c>
      <c r="K497" s="174" t="s">
        <v>1859</v>
      </c>
      <c r="L497" s="174" t="s">
        <v>628</v>
      </c>
      <c r="M497" s="174" t="s">
        <v>1860</v>
      </c>
      <c r="N497" s="210">
        <v>5.5E-2</v>
      </c>
      <c r="O497" s="195">
        <v>6982</v>
      </c>
      <c r="P497" s="196">
        <v>6982</v>
      </c>
      <c r="Q497" s="219">
        <f t="shared" si="26"/>
        <v>6618.009478672986</v>
      </c>
      <c r="R497" s="120">
        <v>6982</v>
      </c>
      <c r="S497" s="121"/>
    </row>
    <row r="498" spans="1:20" ht="22.5" customHeight="1" x14ac:dyDescent="0.25">
      <c r="A498" s="167">
        <v>43215</v>
      </c>
      <c r="B498" s="168" t="s">
        <v>65</v>
      </c>
      <c r="C498" s="168" t="s">
        <v>1861</v>
      </c>
      <c r="D498" s="168" t="s">
        <v>1862</v>
      </c>
      <c r="E498" s="168"/>
      <c r="F498" s="168">
        <v>10203</v>
      </c>
      <c r="G498" s="168" t="s">
        <v>1863</v>
      </c>
      <c r="H498" s="168">
        <v>6</v>
      </c>
      <c r="I498" s="168" t="s">
        <v>693</v>
      </c>
      <c r="J498" s="168">
        <v>75011</v>
      </c>
      <c r="K498" s="168" t="s">
        <v>1864</v>
      </c>
      <c r="L498" s="168" t="s">
        <v>628</v>
      </c>
      <c r="M498" s="168" t="s">
        <v>1865</v>
      </c>
      <c r="N498" s="211">
        <v>5.5E-2</v>
      </c>
      <c r="O498" s="195">
        <v>3982</v>
      </c>
      <c r="P498" s="189">
        <v>3982</v>
      </c>
      <c r="Q498" s="255">
        <f t="shared" si="26"/>
        <v>3774.4075829383887</v>
      </c>
      <c r="R498" s="158"/>
      <c r="S498" s="159"/>
    </row>
    <row r="499" spans="1:20" ht="22.5" customHeight="1" x14ac:dyDescent="0.25">
      <c r="A499" s="173">
        <v>43215</v>
      </c>
      <c r="B499" s="174" t="s">
        <v>65</v>
      </c>
      <c r="C499" s="174" t="s">
        <v>286</v>
      </c>
      <c r="D499" s="174" t="s">
        <v>287</v>
      </c>
      <c r="E499" s="174"/>
      <c r="F499" s="174">
        <v>10225</v>
      </c>
      <c r="G499" s="174" t="s">
        <v>288</v>
      </c>
      <c r="H499" s="174"/>
      <c r="I499" s="174" t="s">
        <v>22</v>
      </c>
      <c r="J499" s="174">
        <v>75011</v>
      </c>
      <c r="K499" s="174" t="s">
        <v>289</v>
      </c>
      <c r="L499" s="174" t="s">
        <v>43</v>
      </c>
      <c r="M499" s="174" t="s">
        <v>123</v>
      </c>
      <c r="N499" s="210">
        <v>5.5E-2</v>
      </c>
      <c r="O499" s="195">
        <v>6582</v>
      </c>
      <c r="P499" s="275">
        <v>6582</v>
      </c>
      <c r="Q499" s="219">
        <f t="shared" si="26"/>
        <v>6238.8625592417065</v>
      </c>
      <c r="R499" s="120">
        <v>6582</v>
      </c>
      <c r="S499" s="121"/>
      <c r="T499" s="74" t="s">
        <v>44</v>
      </c>
    </row>
    <row r="500" spans="1:20" ht="22.5" customHeight="1" x14ac:dyDescent="0.25">
      <c r="A500" s="167">
        <v>43216</v>
      </c>
      <c r="B500" s="168" t="s">
        <v>65</v>
      </c>
      <c r="C500" s="168" t="s">
        <v>1446</v>
      </c>
      <c r="D500" s="168" t="s">
        <v>395</v>
      </c>
      <c r="E500" s="168"/>
      <c r="F500" s="168">
        <v>10208</v>
      </c>
      <c r="G500" s="168" t="s">
        <v>1866</v>
      </c>
      <c r="H500" s="168"/>
      <c r="I500" s="168" t="s">
        <v>22</v>
      </c>
      <c r="J500" s="168">
        <v>75011</v>
      </c>
      <c r="K500" s="168" t="s">
        <v>1867</v>
      </c>
      <c r="L500" s="168" t="s">
        <v>945</v>
      </c>
      <c r="M500" s="168" t="s">
        <v>196</v>
      </c>
      <c r="N500" s="211">
        <v>0.1</v>
      </c>
      <c r="O500" s="195">
        <v>5982</v>
      </c>
      <c r="P500" s="189">
        <v>5982</v>
      </c>
      <c r="Q500" s="255">
        <f t="shared" si="26"/>
        <v>5438.181818181818</v>
      </c>
      <c r="R500" s="158"/>
      <c r="S500" s="159"/>
    </row>
    <row r="501" spans="1:20" ht="22.5" customHeight="1" x14ac:dyDescent="0.25">
      <c r="A501" s="167">
        <v>43217</v>
      </c>
      <c r="B501" s="168" t="s">
        <v>65</v>
      </c>
      <c r="C501" s="168" t="s">
        <v>991</v>
      </c>
      <c r="D501" s="168" t="s">
        <v>992</v>
      </c>
      <c r="E501" s="168"/>
      <c r="F501" s="168">
        <v>10224</v>
      </c>
      <c r="G501" s="168" t="s">
        <v>993</v>
      </c>
      <c r="H501" s="168"/>
      <c r="I501" s="168" t="s">
        <v>69</v>
      </c>
      <c r="J501" s="168">
        <v>94700</v>
      </c>
      <c r="K501" s="168" t="s">
        <v>994</v>
      </c>
      <c r="L501" s="168" t="s">
        <v>1868</v>
      </c>
      <c r="M501" s="168" t="s">
        <v>123</v>
      </c>
      <c r="N501" s="211">
        <v>5.5E-2</v>
      </c>
      <c r="O501" s="78">
        <f>P501/2</f>
        <v>3291</v>
      </c>
      <c r="P501" s="189">
        <v>6582</v>
      </c>
      <c r="Q501" s="255">
        <f t="shared" si="26"/>
        <v>6238.8625592417065</v>
      </c>
      <c r="R501" s="158"/>
      <c r="S501" s="159"/>
    </row>
    <row r="502" spans="1:20" ht="39" hidden="1" customHeight="1" x14ac:dyDescent="0.25">
      <c r="A502" s="181" t="s">
        <v>1869</v>
      </c>
      <c r="B502" s="182"/>
      <c r="C502" s="182"/>
      <c r="D502" s="182"/>
      <c r="E502" s="182"/>
      <c r="F502" s="182"/>
      <c r="G502" s="182"/>
      <c r="H502" s="182"/>
      <c r="I502" s="182"/>
      <c r="J502" s="182"/>
      <c r="K502" s="182"/>
      <c r="L502" s="182"/>
      <c r="M502" s="182"/>
      <c r="N502" s="213"/>
      <c r="O502" s="214"/>
      <c r="P502" s="215">
        <f>SUM(P471:P501)</f>
        <v>193474</v>
      </c>
      <c r="Q502" s="216"/>
      <c r="R502" s="217">
        <f>SUM(R471:R501)</f>
        <v>57356</v>
      </c>
      <c r="S502" s="97">
        <f>P502-R502</f>
        <v>136118</v>
      </c>
    </row>
    <row r="503" spans="1:20" ht="22.5" customHeight="1" x14ac:dyDescent="0.25">
      <c r="A503" s="173">
        <v>43224</v>
      </c>
      <c r="B503" s="174" t="s">
        <v>65</v>
      </c>
      <c r="C503" s="174" t="s">
        <v>1870</v>
      </c>
      <c r="D503" s="174" t="s">
        <v>324</v>
      </c>
      <c r="E503" s="174"/>
      <c r="F503" s="174">
        <v>10207</v>
      </c>
      <c r="G503" s="174" t="s">
        <v>1871</v>
      </c>
      <c r="H503" s="174" t="s">
        <v>1872</v>
      </c>
      <c r="I503" s="174" t="s">
        <v>313</v>
      </c>
      <c r="J503" s="174">
        <v>94500</v>
      </c>
      <c r="K503" s="174" t="s">
        <v>1873</v>
      </c>
      <c r="L503" s="174" t="s">
        <v>628</v>
      </c>
      <c r="M503" s="174" t="s">
        <v>1874</v>
      </c>
      <c r="N503" s="210">
        <v>5.5E-2</v>
      </c>
      <c r="O503" s="195">
        <v>5982</v>
      </c>
      <c r="P503" s="196">
        <v>5982</v>
      </c>
      <c r="Q503" s="197">
        <f t="shared" ref="Q503:Q544" si="27">IF(ISBLANK(N503),"",P503/(1+N503))</f>
        <v>5670.1421800947874</v>
      </c>
      <c r="R503" s="120">
        <v>5982</v>
      </c>
      <c r="S503" s="121"/>
      <c r="T503" s="74" t="s">
        <v>44</v>
      </c>
    </row>
    <row r="504" spans="1:20" ht="22.5" customHeight="1" x14ac:dyDescent="0.25">
      <c r="A504" s="173">
        <v>43224</v>
      </c>
      <c r="B504" s="174" t="s">
        <v>65</v>
      </c>
      <c r="C504" s="174" t="s">
        <v>1875</v>
      </c>
      <c r="D504" s="174" t="s">
        <v>424</v>
      </c>
      <c r="E504" s="174"/>
      <c r="F504" s="174">
        <v>10097</v>
      </c>
      <c r="G504" s="174" t="s">
        <v>1876</v>
      </c>
      <c r="H504" s="174" t="s">
        <v>1877</v>
      </c>
      <c r="I504" s="174" t="s">
        <v>22</v>
      </c>
      <c r="J504" s="174">
        <v>75012</v>
      </c>
      <c r="K504" s="174" t="s">
        <v>1878</v>
      </c>
      <c r="L504" s="174" t="s">
        <v>1635</v>
      </c>
      <c r="M504" s="174" t="s">
        <v>755</v>
      </c>
      <c r="N504" s="210">
        <v>5.5E-2</v>
      </c>
      <c r="O504" s="195">
        <v>1982</v>
      </c>
      <c r="P504" s="196">
        <v>1982</v>
      </c>
      <c r="Q504" s="197">
        <f t="shared" si="27"/>
        <v>1878.6729857819905</v>
      </c>
      <c r="R504" s="120">
        <v>1982</v>
      </c>
      <c r="S504" s="121"/>
      <c r="T504" s="74" t="s">
        <v>44</v>
      </c>
    </row>
    <row r="505" spans="1:20" ht="22.5" customHeight="1" x14ac:dyDescent="0.25">
      <c r="A505" s="173">
        <v>43224</v>
      </c>
      <c r="B505" s="174" t="s">
        <v>65</v>
      </c>
      <c r="C505" s="174" t="s">
        <v>1879</v>
      </c>
      <c r="D505" s="174" t="s">
        <v>113</v>
      </c>
      <c r="E505" s="174"/>
      <c r="F505" s="174">
        <v>10126</v>
      </c>
      <c r="G505" s="174" t="s">
        <v>1880</v>
      </c>
      <c r="H505" s="174" t="s">
        <v>1881</v>
      </c>
      <c r="I505" s="174" t="s">
        <v>22</v>
      </c>
      <c r="J505" s="174">
        <v>75013</v>
      </c>
      <c r="K505" s="174" t="s">
        <v>1882</v>
      </c>
      <c r="L505" s="174" t="s">
        <v>37</v>
      </c>
      <c r="M505" s="174" t="s">
        <v>1883</v>
      </c>
      <c r="N505" s="210">
        <v>0.1</v>
      </c>
      <c r="O505" s="195">
        <v>13982</v>
      </c>
      <c r="P505" s="196">
        <v>13982</v>
      </c>
      <c r="Q505" s="197">
        <f t="shared" si="27"/>
        <v>12710.90909090909</v>
      </c>
      <c r="R505" s="120">
        <v>13982</v>
      </c>
      <c r="S505" s="121"/>
      <c r="T505" s="74" t="s">
        <v>44</v>
      </c>
    </row>
    <row r="506" spans="1:20" ht="22.5" customHeight="1" x14ac:dyDescent="0.25">
      <c r="A506" s="167">
        <v>43224</v>
      </c>
      <c r="B506" s="168" t="s">
        <v>17</v>
      </c>
      <c r="C506" s="168" t="s">
        <v>1884</v>
      </c>
      <c r="D506" s="168" t="s">
        <v>854</v>
      </c>
      <c r="E506" s="168"/>
      <c r="F506" s="168">
        <v>10195</v>
      </c>
      <c r="G506" s="168" t="s">
        <v>1885</v>
      </c>
      <c r="H506" s="168" t="s">
        <v>1886</v>
      </c>
      <c r="I506" s="168" t="s">
        <v>558</v>
      </c>
      <c r="J506" s="168">
        <v>94170</v>
      </c>
      <c r="K506" s="168" t="s">
        <v>1887</v>
      </c>
      <c r="L506" s="168" t="s">
        <v>618</v>
      </c>
      <c r="M506" s="168" t="s">
        <v>1888</v>
      </c>
      <c r="N506" s="211">
        <v>0.1</v>
      </c>
      <c r="O506" s="195">
        <v>7982</v>
      </c>
      <c r="P506" s="189">
        <v>7982</v>
      </c>
      <c r="Q506" s="190">
        <f t="shared" si="27"/>
        <v>7256.363636363636</v>
      </c>
      <c r="R506" s="158"/>
      <c r="S506" s="159"/>
    </row>
    <row r="507" spans="1:20" ht="22.5" customHeight="1" x14ac:dyDescent="0.25">
      <c r="A507" s="167">
        <v>43228</v>
      </c>
      <c r="B507" s="168" t="s">
        <v>17</v>
      </c>
      <c r="C507" s="168" t="s">
        <v>498</v>
      </c>
      <c r="D507" s="168" t="s">
        <v>210</v>
      </c>
      <c r="E507" s="168"/>
      <c r="F507" s="168">
        <v>10127</v>
      </c>
      <c r="G507" s="168" t="s">
        <v>1889</v>
      </c>
      <c r="H507" s="168"/>
      <c r="I507" s="168" t="s">
        <v>501</v>
      </c>
      <c r="J507" s="168">
        <v>93260</v>
      </c>
      <c r="K507" s="276" t="s">
        <v>1890</v>
      </c>
      <c r="L507" s="168" t="s">
        <v>37</v>
      </c>
      <c r="M507" s="168" t="s">
        <v>1891</v>
      </c>
      <c r="N507" s="211">
        <v>0.1</v>
      </c>
      <c r="O507" s="195">
        <v>8782</v>
      </c>
      <c r="P507" s="189">
        <v>8782</v>
      </c>
      <c r="Q507" s="190">
        <f t="shared" si="27"/>
        <v>7983.6363636363631</v>
      </c>
      <c r="R507" s="158"/>
      <c r="S507" s="159"/>
    </row>
    <row r="508" spans="1:20" ht="22.5" customHeight="1" x14ac:dyDescent="0.25">
      <c r="A508" s="167">
        <v>43228</v>
      </c>
      <c r="B508" s="168" t="s">
        <v>17</v>
      </c>
      <c r="C508" s="168" t="s">
        <v>1892</v>
      </c>
      <c r="D508" s="168" t="s">
        <v>40</v>
      </c>
      <c r="E508" s="168"/>
      <c r="F508" s="168">
        <v>10186</v>
      </c>
      <c r="G508" s="168" t="s">
        <v>1893</v>
      </c>
      <c r="H508" s="168" t="s">
        <v>1894</v>
      </c>
      <c r="I508" s="168" t="s">
        <v>22</v>
      </c>
      <c r="J508" s="168">
        <v>75012</v>
      </c>
      <c r="K508" s="168" t="s">
        <v>1895</v>
      </c>
      <c r="L508" s="168" t="s">
        <v>1635</v>
      </c>
      <c r="M508" s="168" t="s">
        <v>1896</v>
      </c>
      <c r="N508" s="211">
        <v>5.5E-2</v>
      </c>
      <c r="O508" s="195">
        <v>4982</v>
      </c>
      <c r="P508" s="189">
        <v>4982</v>
      </c>
      <c r="Q508" s="190">
        <f t="shared" si="27"/>
        <v>4722.2748815165878</v>
      </c>
      <c r="R508" s="158"/>
      <c r="S508" s="159"/>
    </row>
    <row r="509" spans="1:20" ht="22.5" customHeight="1" x14ac:dyDescent="0.25">
      <c r="A509" s="167">
        <v>43229</v>
      </c>
      <c r="B509" s="168" t="s">
        <v>65</v>
      </c>
      <c r="C509" s="168" t="s">
        <v>1897</v>
      </c>
      <c r="D509" s="168" t="s">
        <v>1760</v>
      </c>
      <c r="E509" s="168"/>
      <c r="F509" s="168">
        <v>10185</v>
      </c>
      <c r="G509" s="168" t="s">
        <v>1898</v>
      </c>
      <c r="H509" s="168" t="s">
        <v>1899</v>
      </c>
      <c r="I509" s="168" t="s">
        <v>22</v>
      </c>
      <c r="J509" s="168">
        <v>75012</v>
      </c>
      <c r="K509" s="168" t="s">
        <v>1900</v>
      </c>
      <c r="L509" s="168" t="s">
        <v>1635</v>
      </c>
      <c r="M509" s="168" t="s">
        <v>755</v>
      </c>
      <c r="N509" s="211">
        <v>5.5E-2</v>
      </c>
      <c r="O509" s="195">
        <v>2682</v>
      </c>
      <c r="P509" s="189">
        <v>2682</v>
      </c>
      <c r="Q509" s="190">
        <f t="shared" si="27"/>
        <v>2542.18009478673</v>
      </c>
      <c r="R509" s="158"/>
      <c r="S509" s="159"/>
    </row>
    <row r="510" spans="1:20" ht="22.5" customHeight="1" x14ac:dyDescent="0.25">
      <c r="A510" s="167">
        <v>43229</v>
      </c>
      <c r="B510" s="168" t="s">
        <v>65</v>
      </c>
      <c r="C510" s="168" t="s">
        <v>1901</v>
      </c>
      <c r="D510" s="168" t="s">
        <v>1902</v>
      </c>
      <c r="E510" s="168"/>
      <c r="F510" s="168">
        <v>10234</v>
      </c>
      <c r="G510" s="168" t="s">
        <v>1903</v>
      </c>
      <c r="H510" s="168" t="s">
        <v>1904</v>
      </c>
      <c r="I510" s="168" t="s">
        <v>184</v>
      </c>
      <c r="J510" s="168">
        <v>92170</v>
      </c>
      <c r="K510" s="168" t="s">
        <v>1905</v>
      </c>
      <c r="L510" s="168" t="s">
        <v>1359</v>
      </c>
      <c r="M510" s="168" t="s">
        <v>1906</v>
      </c>
      <c r="N510" s="211">
        <v>5.5E-2</v>
      </c>
      <c r="O510" s="195">
        <v>5682</v>
      </c>
      <c r="P510" s="189">
        <v>5682</v>
      </c>
      <c r="Q510" s="190">
        <f t="shared" si="27"/>
        <v>5385.7819905213273</v>
      </c>
      <c r="R510" s="158"/>
      <c r="S510" s="159"/>
    </row>
    <row r="511" spans="1:20" ht="22.5" customHeight="1" x14ac:dyDescent="0.25">
      <c r="A511" s="167">
        <v>43231</v>
      </c>
      <c r="B511" s="168" t="s">
        <v>17</v>
      </c>
      <c r="C511" s="168" t="s">
        <v>1907</v>
      </c>
      <c r="D511" s="168" t="s">
        <v>1908</v>
      </c>
      <c r="E511" s="168"/>
      <c r="F511" s="168">
        <v>10184</v>
      </c>
      <c r="G511" s="168" t="s">
        <v>1909</v>
      </c>
      <c r="H511" s="168" t="s">
        <v>1910</v>
      </c>
      <c r="I511" s="168" t="s">
        <v>22</v>
      </c>
      <c r="J511" s="168">
        <v>75012</v>
      </c>
      <c r="K511" s="168" t="s">
        <v>1911</v>
      </c>
      <c r="L511" s="168" t="s">
        <v>1635</v>
      </c>
      <c r="M511" s="168" t="s">
        <v>1840</v>
      </c>
      <c r="N511" s="211">
        <v>5.5E-2</v>
      </c>
      <c r="O511" s="195">
        <v>1982</v>
      </c>
      <c r="P511" s="189">
        <v>1982</v>
      </c>
      <c r="Q511" s="190">
        <f t="shared" si="27"/>
        <v>1878.6729857819905</v>
      </c>
      <c r="R511" s="158"/>
      <c r="S511" s="159"/>
    </row>
    <row r="512" spans="1:20" ht="22.5" customHeight="1" x14ac:dyDescent="0.25">
      <c r="A512" s="167">
        <v>43234</v>
      </c>
      <c r="B512" s="168" t="s">
        <v>65</v>
      </c>
      <c r="C512" s="168" t="s">
        <v>1912</v>
      </c>
      <c r="D512" s="168" t="s">
        <v>177</v>
      </c>
      <c r="E512" s="168"/>
      <c r="F512" s="168">
        <v>10099</v>
      </c>
      <c r="G512" s="168" t="s">
        <v>1913</v>
      </c>
      <c r="H512" s="168" t="s">
        <v>1914</v>
      </c>
      <c r="I512" s="168" t="s">
        <v>667</v>
      </c>
      <c r="J512" s="168">
        <v>94300</v>
      </c>
      <c r="K512" s="277">
        <v>143983784</v>
      </c>
      <c r="L512" s="168" t="s">
        <v>37</v>
      </c>
      <c r="M512" s="168" t="s">
        <v>1915</v>
      </c>
      <c r="N512" s="211">
        <v>5.5E-2</v>
      </c>
      <c r="O512" s="195">
        <v>7982</v>
      </c>
      <c r="P512" s="189">
        <v>7982</v>
      </c>
      <c r="Q512" s="190">
        <f t="shared" si="27"/>
        <v>7565.8767772511856</v>
      </c>
      <c r="R512" s="158"/>
      <c r="S512" s="159"/>
    </row>
    <row r="513" spans="1:20" ht="22.5" customHeight="1" x14ac:dyDescent="0.25">
      <c r="A513" s="173">
        <v>43234</v>
      </c>
      <c r="B513" s="174" t="s">
        <v>65</v>
      </c>
      <c r="C513" s="174" t="s">
        <v>1020</v>
      </c>
      <c r="D513" s="174" t="s">
        <v>19</v>
      </c>
      <c r="E513" s="174"/>
      <c r="F513" s="174">
        <v>10072</v>
      </c>
      <c r="G513" s="174" t="s">
        <v>1916</v>
      </c>
      <c r="H513" s="174" t="s">
        <v>1917</v>
      </c>
      <c r="I513" s="174" t="s">
        <v>22</v>
      </c>
      <c r="J513" s="174">
        <v>75015</v>
      </c>
      <c r="K513" s="174" t="s">
        <v>1918</v>
      </c>
      <c r="L513" s="174" t="s">
        <v>1919</v>
      </c>
      <c r="M513" s="174" t="s">
        <v>1920</v>
      </c>
      <c r="N513" s="210">
        <v>5.5E-2</v>
      </c>
      <c r="O513" s="78">
        <f>P513/2</f>
        <v>5641</v>
      </c>
      <c r="P513" s="196">
        <v>11282</v>
      </c>
      <c r="Q513" s="197">
        <f t="shared" si="27"/>
        <v>10693.838862559242</v>
      </c>
      <c r="R513" s="120">
        <v>11282</v>
      </c>
      <c r="S513" s="121"/>
      <c r="T513" s="74" t="s">
        <v>44</v>
      </c>
    </row>
    <row r="514" spans="1:20" ht="22.5" customHeight="1" x14ac:dyDescent="0.25">
      <c r="A514" s="173">
        <v>43234</v>
      </c>
      <c r="B514" s="174" t="s">
        <v>17</v>
      </c>
      <c r="C514" s="174" t="s">
        <v>1636</v>
      </c>
      <c r="D514" s="174" t="s">
        <v>40</v>
      </c>
      <c r="E514" s="174"/>
      <c r="F514" s="174">
        <v>10078</v>
      </c>
      <c r="G514" s="174" t="s">
        <v>1637</v>
      </c>
      <c r="H514" s="174" t="s">
        <v>1921</v>
      </c>
      <c r="I514" s="174" t="s">
        <v>22</v>
      </c>
      <c r="J514" s="174">
        <v>75011</v>
      </c>
      <c r="K514" s="278">
        <v>147009502</v>
      </c>
      <c r="L514" s="174" t="s">
        <v>1635</v>
      </c>
      <c r="M514" s="174" t="s">
        <v>1922</v>
      </c>
      <c r="N514" s="210">
        <v>5.5E-2</v>
      </c>
      <c r="O514" s="195">
        <v>1500</v>
      </c>
      <c r="P514" s="196">
        <v>1500</v>
      </c>
      <c r="Q514" s="197">
        <f t="shared" si="27"/>
        <v>1421.8009478672986</v>
      </c>
      <c r="R514" s="120">
        <v>1500</v>
      </c>
      <c r="S514" s="121"/>
      <c r="T514" s="74" t="s">
        <v>44</v>
      </c>
    </row>
    <row r="515" spans="1:20" ht="22.5" customHeight="1" x14ac:dyDescent="0.25">
      <c r="A515" s="167">
        <v>43235</v>
      </c>
      <c r="B515" s="168" t="s">
        <v>65</v>
      </c>
      <c r="C515" s="168" t="s">
        <v>1923</v>
      </c>
      <c r="D515" s="168" t="s">
        <v>570</v>
      </c>
      <c r="E515" s="168"/>
      <c r="F515" s="168">
        <v>10095</v>
      </c>
      <c r="G515" s="168" t="s">
        <v>1755</v>
      </c>
      <c r="H515" s="168" t="s">
        <v>1924</v>
      </c>
      <c r="I515" s="168" t="s">
        <v>22</v>
      </c>
      <c r="J515" s="168">
        <v>75011</v>
      </c>
      <c r="K515" s="277" t="s">
        <v>1925</v>
      </c>
      <c r="L515" s="168" t="s">
        <v>1596</v>
      </c>
      <c r="M515" s="168" t="s">
        <v>1926</v>
      </c>
      <c r="N515" s="211">
        <v>0.1</v>
      </c>
      <c r="O515" s="78">
        <f>P515/2</f>
        <v>1341</v>
      </c>
      <c r="P515" s="189">
        <v>2682</v>
      </c>
      <c r="Q515" s="190">
        <f t="shared" si="27"/>
        <v>2438.181818181818</v>
      </c>
      <c r="R515" s="158"/>
      <c r="S515" s="159"/>
    </row>
    <row r="516" spans="1:20" ht="22.5" customHeight="1" x14ac:dyDescent="0.25">
      <c r="A516" s="167">
        <v>43235</v>
      </c>
      <c r="B516" s="168" t="s">
        <v>65</v>
      </c>
      <c r="C516" s="168" t="s">
        <v>1927</v>
      </c>
      <c r="D516" s="168" t="s">
        <v>1928</v>
      </c>
      <c r="E516" s="168"/>
      <c r="F516" s="168">
        <v>10183</v>
      </c>
      <c r="G516" s="168" t="s">
        <v>1755</v>
      </c>
      <c r="H516" s="168" t="s">
        <v>1929</v>
      </c>
      <c r="I516" s="168" t="s">
        <v>22</v>
      </c>
      <c r="J516" s="168">
        <v>75011</v>
      </c>
      <c r="K516" s="277" t="s">
        <v>1930</v>
      </c>
      <c r="L516" s="168" t="s">
        <v>1931</v>
      </c>
      <c r="M516" s="168" t="s">
        <v>1932</v>
      </c>
      <c r="N516" s="211">
        <v>5.5E-2</v>
      </c>
      <c r="O516" s="78">
        <f>P516/2</f>
        <v>2591</v>
      </c>
      <c r="P516" s="189">
        <v>5182</v>
      </c>
      <c r="Q516" s="190">
        <f t="shared" si="27"/>
        <v>4911.8483412322275</v>
      </c>
      <c r="R516" s="158"/>
      <c r="S516" s="159"/>
    </row>
    <row r="517" spans="1:20" ht="22.5" customHeight="1" x14ac:dyDescent="0.25">
      <c r="A517" s="167">
        <v>43237</v>
      </c>
      <c r="B517" s="168" t="s">
        <v>65</v>
      </c>
      <c r="C517" s="168" t="s">
        <v>1515</v>
      </c>
      <c r="D517" s="168" t="s">
        <v>454</v>
      </c>
      <c r="E517" s="168"/>
      <c r="F517" s="168">
        <v>10204</v>
      </c>
      <c r="G517" s="168" t="s">
        <v>1516</v>
      </c>
      <c r="H517" s="168" t="s">
        <v>1933</v>
      </c>
      <c r="I517" s="168" t="s">
        <v>97</v>
      </c>
      <c r="J517" s="168">
        <v>92600</v>
      </c>
      <c r="K517" s="277" t="s">
        <v>1518</v>
      </c>
      <c r="L517" s="168" t="s">
        <v>628</v>
      </c>
      <c r="M517" s="168" t="s">
        <v>1934</v>
      </c>
      <c r="N517" s="211">
        <v>0.1</v>
      </c>
      <c r="O517" s="195">
        <v>2782</v>
      </c>
      <c r="P517" s="189">
        <v>2782</v>
      </c>
      <c r="Q517" s="190">
        <f t="shared" si="27"/>
        <v>2529.090909090909</v>
      </c>
      <c r="R517" s="158"/>
      <c r="S517" s="159"/>
    </row>
    <row r="518" spans="1:20" ht="22.5" customHeight="1" x14ac:dyDescent="0.25">
      <c r="A518" s="173">
        <v>43238</v>
      </c>
      <c r="B518" s="174" t="s">
        <v>65</v>
      </c>
      <c r="C518" s="174" t="s">
        <v>1935</v>
      </c>
      <c r="D518" s="174" t="s">
        <v>1936</v>
      </c>
      <c r="E518" s="174"/>
      <c r="F518" s="174">
        <v>10190</v>
      </c>
      <c r="G518" s="174" t="s">
        <v>1937</v>
      </c>
      <c r="H518" s="174" t="s">
        <v>1938</v>
      </c>
      <c r="I518" s="174" t="s">
        <v>22</v>
      </c>
      <c r="J518" s="174">
        <v>75005</v>
      </c>
      <c r="K518" s="278" t="s">
        <v>1939</v>
      </c>
      <c r="L518" s="174" t="s">
        <v>1346</v>
      </c>
      <c r="M518" s="174" t="s">
        <v>1322</v>
      </c>
      <c r="N518" s="210">
        <v>5.5E-2</v>
      </c>
      <c r="O518" s="78">
        <f>P518/2</f>
        <v>3391</v>
      </c>
      <c r="P518" s="196">
        <v>6782</v>
      </c>
      <c r="Q518" s="197">
        <f t="shared" si="27"/>
        <v>6428.4360189573463</v>
      </c>
      <c r="R518" s="120">
        <v>6782</v>
      </c>
      <c r="S518" s="121"/>
      <c r="T518" s="74" t="s">
        <v>44</v>
      </c>
    </row>
    <row r="519" spans="1:20" ht="22.5" customHeight="1" x14ac:dyDescent="0.25">
      <c r="A519" s="167">
        <v>43238</v>
      </c>
      <c r="B519" s="168" t="s">
        <v>65</v>
      </c>
      <c r="C519" s="168" t="s">
        <v>1940</v>
      </c>
      <c r="D519" s="168" t="s">
        <v>1941</v>
      </c>
      <c r="E519" s="168"/>
      <c r="F519" s="168">
        <v>10128</v>
      </c>
      <c r="G519" s="168" t="s">
        <v>1942</v>
      </c>
      <c r="H519" s="168" t="s">
        <v>1943</v>
      </c>
      <c r="I519" s="168" t="s">
        <v>22</v>
      </c>
      <c r="J519" s="168">
        <v>75014</v>
      </c>
      <c r="K519" s="277" t="s">
        <v>1944</v>
      </c>
      <c r="L519" s="168" t="s">
        <v>1099</v>
      </c>
      <c r="M519" s="168" t="s">
        <v>170</v>
      </c>
      <c r="N519" s="211">
        <v>0.1</v>
      </c>
      <c r="O519" s="78">
        <f>P519/2</f>
        <v>3741</v>
      </c>
      <c r="P519" s="189">
        <v>7482</v>
      </c>
      <c r="Q519" s="190">
        <f t="shared" si="27"/>
        <v>6801.8181818181811</v>
      </c>
      <c r="R519" s="158"/>
      <c r="S519" s="159"/>
    </row>
    <row r="520" spans="1:20" ht="22.5" customHeight="1" x14ac:dyDescent="0.25">
      <c r="A520" s="167">
        <v>43240</v>
      </c>
      <c r="B520" s="168" t="s">
        <v>17</v>
      </c>
      <c r="C520" s="168" t="s">
        <v>1945</v>
      </c>
      <c r="D520" s="168" t="s">
        <v>1946</v>
      </c>
      <c r="E520" s="168"/>
      <c r="F520" s="168">
        <v>10238</v>
      </c>
      <c r="G520" s="168" t="s">
        <v>1947</v>
      </c>
      <c r="H520" s="168" t="s">
        <v>1948</v>
      </c>
      <c r="I520" s="168"/>
      <c r="J520" s="168"/>
      <c r="K520" s="168" t="s">
        <v>1949</v>
      </c>
      <c r="L520" s="168" t="s">
        <v>945</v>
      </c>
      <c r="M520" s="168" t="s">
        <v>123</v>
      </c>
      <c r="N520" s="211">
        <v>5.5E-2</v>
      </c>
      <c r="O520" s="195">
        <v>5652</v>
      </c>
      <c r="P520" s="189">
        <v>5652</v>
      </c>
      <c r="Q520" s="190">
        <f t="shared" si="27"/>
        <v>5357.345971563981</v>
      </c>
      <c r="R520" s="158"/>
      <c r="S520" s="159"/>
    </row>
    <row r="521" spans="1:20" ht="22.5" customHeight="1" x14ac:dyDescent="0.25">
      <c r="A521" s="167">
        <v>43242</v>
      </c>
      <c r="B521" s="168" t="s">
        <v>65</v>
      </c>
      <c r="C521" s="168" t="s">
        <v>1950</v>
      </c>
      <c r="D521" s="168" t="s">
        <v>1951</v>
      </c>
      <c r="E521" s="168"/>
      <c r="F521" s="168">
        <v>10051</v>
      </c>
      <c r="G521" s="168" t="s">
        <v>1952</v>
      </c>
      <c r="H521" s="168" t="s">
        <v>1953</v>
      </c>
      <c r="I521" s="168" t="s">
        <v>1164</v>
      </c>
      <c r="J521" s="168">
        <v>94120</v>
      </c>
      <c r="K521" s="277" t="s">
        <v>1954</v>
      </c>
      <c r="L521" s="168" t="s">
        <v>1955</v>
      </c>
      <c r="M521" s="168" t="s">
        <v>408</v>
      </c>
      <c r="N521" s="211">
        <v>5.5E-2</v>
      </c>
      <c r="O521" s="78">
        <f>P521/2</f>
        <v>745</v>
      </c>
      <c r="P521" s="189">
        <v>1490</v>
      </c>
      <c r="Q521" s="190">
        <f t="shared" si="27"/>
        <v>1412.3222748815167</v>
      </c>
      <c r="R521" s="158"/>
      <c r="S521" s="159"/>
    </row>
    <row r="522" spans="1:20" ht="22.5" customHeight="1" x14ac:dyDescent="0.25">
      <c r="A522" s="167">
        <v>43242</v>
      </c>
      <c r="B522" s="168" t="s">
        <v>65</v>
      </c>
      <c r="C522" s="168" t="s">
        <v>1956</v>
      </c>
      <c r="D522" s="168" t="s">
        <v>67</v>
      </c>
      <c r="E522" s="168"/>
      <c r="F522" s="168">
        <v>10193</v>
      </c>
      <c r="G522" s="168" t="s">
        <v>1957</v>
      </c>
      <c r="H522" s="168" t="s">
        <v>866</v>
      </c>
      <c r="I522" s="168" t="s">
        <v>1958</v>
      </c>
      <c r="J522" s="168">
        <v>94220</v>
      </c>
      <c r="K522" s="277" t="s">
        <v>1959</v>
      </c>
      <c r="L522" s="168" t="s">
        <v>628</v>
      </c>
      <c r="M522" s="168" t="s">
        <v>1860</v>
      </c>
      <c r="N522" s="211">
        <v>5.5E-2</v>
      </c>
      <c r="O522" s="195">
        <v>1982</v>
      </c>
      <c r="P522" s="189">
        <v>1982</v>
      </c>
      <c r="Q522" s="190">
        <f t="shared" si="27"/>
        <v>1878.6729857819905</v>
      </c>
      <c r="R522" s="158"/>
      <c r="S522" s="159"/>
    </row>
    <row r="523" spans="1:20" ht="22.5" customHeight="1" x14ac:dyDescent="0.25">
      <c r="A523" s="167">
        <v>43243</v>
      </c>
      <c r="B523" s="168" t="s">
        <v>17</v>
      </c>
      <c r="C523" s="168" t="s">
        <v>1326</v>
      </c>
      <c r="D523" s="168" t="s">
        <v>1327</v>
      </c>
      <c r="E523" s="168"/>
      <c r="F523" s="168">
        <v>10057</v>
      </c>
      <c r="G523" s="168" t="s">
        <v>1328</v>
      </c>
      <c r="H523" s="168" t="s">
        <v>1960</v>
      </c>
      <c r="I523" s="168" t="s">
        <v>22</v>
      </c>
      <c r="J523" s="168">
        <v>75018</v>
      </c>
      <c r="K523" s="277" t="s">
        <v>1330</v>
      </c>
      <c r="L523" s="168" t="s">
        <v>628</v>
      </c>
      <c r="M523" s="168" t="s">
        <v>123</v>
      </c>
      <c r="N523" s="211">
        <v>5.5E-2</v>
      </c>
      <c r="O523" s="195">
        <v>9582</v>
      </c>
      <c r="P523" s="189">
        <v>9582</v>
      </c>
      <c r="Q523" s="190">
        <f t="shared" si="27"/>
        <v>9082.4644549763034</v>
      </c>
      <c r="R523" s="158"/>
      <c r="S523" s="159"/>
    </row>
    <row r="524" spans="1:20" ht="22.5" customHeight="1" x14ac:dyDescent="0.25">
      <c r="A524" s="167">
        <v>43243</v>
      </c>
      <c r="B524" s="168" t="s">
        <v>65</v>
      </c>
      <c r="C524" s="168" t="s">
        <v>1961</v>
      </c>
      <c r="D524" s="168" t="s">
        <v>570</v>
      </c>
      <c r="E524" s="168"/>
      <c r="F524" s="168">
        <v>10182</v>
      </c>
      <c r="G524" s="168" t="s">
        <v>1962</v>
      </c>
      <c r="H524" s="168" t="s">
        <v>1963</v>
      </c>
      <c r="I524" s="168" t="s">
        <v>1964</v>
      </c>
      <c r="J524" s="168">
        <v>92410</v>
      </c>
      <c r="K524" s="277" t="s">
        <v>1965</v>
      </c>
      <c r="L524" s="168" t="s">
        <v>945</v>
      </c>
      <c r="M524" s="168" t="s">
        <v>1603</v>
      </c>
      <c r="N524" s="211">
        <v>0.1</v>
      </c>
      <c r="O524" s="195">
        <v>1470</v>
      </c>
      <c r="P524" s="189">
        <v>1470</v>
      </c>
      <c r="Q524" s="190">
        <f t="shared" si="27"/>
        <v>1336.3636363636363</v>
      </c>
      <c r="R524" s="158"/>
      <c r="S524" s="159"/>
    </row>
    <row r="525" spans="1:20" ht="22.5" customHeight="1" x14ac:dyDescent="0.25">
      <c r="A525" s="167">
        <v>43243</v>
      </c>
      <c r="B525" s="168" t="s">
        <v>65</v>
      </c>
      <c r="C525" s="168" t="s">
        <v>1966</v>
      </c>
      <c r="D525" s="168" t="s">
        <v>1967</v>
      </c>
      <c r="E525" s="168"/>
      <c r="F525" s="168">
        <v>10052</v>
      </c>
      <c r="G525" s="168" t="s">
        <v>1968</v>
      </c>
      <c r="H525" s="168" t="s">
        <v>1969</v>
      </c>
      <c r="I525" s="168" t="s">
        <v>918</v>
      </c>
      <c r="J525" s="168">
        <v>78150</v>
      </c>
      <c r="K525" s="277"/>
      <c r="L525" s="168" t="s">
        <v>1970</v>
      </c>
      <c r="M525" s="168" t="s">
        <v>1971</v>
      </c>
      <c r="N525" s="211">
        <v>0.1</v>
      </c>
      <c r="O525" s="78">
        <f>P525/2</f>
        <v>2950</v>
      </c>
      <c r="P525" s="189">
        <v>5900</v>
      </c>
      <c r="Q525" s="190">
        <f t="shared" si="27"/>
        <v>5363.6363636363631</v>
      </c>
      <c r="R525" s="158"/>
      <c r="S525" s="159"/>
    </row>
    <row r="526" spans="1:20" ht="22.5" customHeight="1" x14ac:dyDescent="0.25">
      <c r="A526" s="173">
        <v>43243</v>
      </c>
      <c r="B526" s="174" t="s">
        <v>17</v>
      </c>
      <c r="C526" s="174" t="s">
        <v>1972</v>
      </c>
      <c r="D526" s="174" t="s">
        <v>232</v>
      </c>
      <c r="E526" s="174"/>
      <c r="F526" s="174">
        <v>10231</v>
      </c>
      <c r="G526" s="174" t="s">
        <v>1973</v>
      </c>
      <c r="H526" s="174" t="s">
        <v>1230</v>
      </c>
      <c r="I526" s="174" t="s">
        <v>1964</v>
      </c>
      <c r="J526" s="174">
        <v>92410</v>
      </c>
      <c r="K526" s="278" t="s">
        <v>1974</v>
      </c>
      <c r="L526" s="174" t="s">
        <v>945</v>
      </c>
      <c r="M526" s="174" t="s">
        <v>1975</v>
      </c>
      <c r="N526" s="210">
        <v>0.1</v>
      </c>
      <c r="O526" s="195">
        <v>6782</v>
      </c>
      <c r="P526" s="196">
        <v>6782</v>
      </c>
      <c r="Q526" s="197">
        <f t="shared" si="27"/>
        <v>6165.454545454545</v>
      </c>
      <c r="R526" s="120">
        <v>6782</v>
      </c>
      <c r="S526" s="121"/>
      <c r="T526" s="74" t="s">
        <v>44</v>
      </c>
    </row>
    <row r="527" spans="1:20" ht="22.5" customHeight="1" x14ac:dyDescent="0.25">
      <c r="A527" s="167">
        <v>43244</v>
      </c>
      <c r="B527" s="168" t="s">
        <v>17</v>
      </c>
      <c r="C527" s="279" t="s">
        <v>987</v>
      </c>
      <c r="D527" s="168" t="s">
        <v>19</v>
      </c>
      <c r="E527" s="168"/>
      <c r="F527" s="168">
        <v>10070</v>
      </c>
      <c r="G527" s="168" t="s">
        <v>1976</v>
      </c>
      <c r="H527" s="168" t="s">
        <v>1977</v>
      </c>
      <c r="I527" s="168" t="s">
        <v>22</v>
      </c>
      <c r="J527" s="168">
        <v>75011</v>
      </c>
      <c r="K527" s="277" t="s">
        <v>1978</v>
      </c>
      <c r="L527" s="168" t="s">
        <v>618</v>
      </c>
      <c r="M527" s="168" t="s">
        <v>1979</v>
      </c>
      <c r="N527" s="211">
        <v>0.1</v>
      </c>
      <c r="O527" s="195">
        <v>3382</v>
      </c>
      <c r="P527" s="189">
        <v>3382</v>
      </c>
      <c r="Q527" s="190">
        <f t="shared" si="27"/>
        <v>3074.5454545454545</v>
      </c>
      <c r="R527" s="158"/>
      <c r="S527" s="159"/>
    </row>
    <row r="528" spans="1:20" ht="22.5" customHeight="1" x14ac:dyDescent="0.25">
      <c r="A528" s="167">
        <v>43244</v>
      </c>
      <c r="B528" s="168" t="s">
        <v>65</v>
      </c>
      <c r="C528" s="168" t="s">
        <v>1980</v>
      </c>
      <c r="D528" s="168" t="s">
        <v>324</v>
      </c>
      <c r="E528" s="168"/>
      <c r="F528" s="168">
        <v>10053</v>
      </c>
      <c r="G528" s="168" t="s">
        <v>1981</v>
      </c>
      <c r="H528" s="168" t="s">
        <v>1982</v>
      </c>
      <c r="I528" s="168" t="s">
        <v>22</v>
      </c>
      <c r="J528" s="168">
        <v>75017</v>
      </c>
      <c r="K528" s="277" t="s">
        <v>1983</v>
      </c>
      <c r="L528" s="168" t="s">
        <v>1838</v>
      </c>
      <c r="M528" s="168" t="s">
        <v>170</v>
      </c>
      <c r="N528" s="211">
        <v>0.1</v>
      </c>
      <c r="O528" s="78">
        <f>P528/2</f>
        <v>3250</v>
      </c>
      <c r="P528" s="189">
        <v>6500</v>
      </c>
      <c r="Q528" s="190">
        <f t="shared" si="27"/>
        <v>5909.090909090909</v>
      </c>
      <c r="R528" s="158"/>
      <c r="S528" s="159"/>
    </row>
    <row r="529" spans="1:20" ht="22.5" customHeight="1" x14ac:dyDescent="0.25">
      <c r="A529" s="167">
        <v>43248</v>
      </c>
      <c r="B529" s="168" t="s">
        <v>236</v>
      </c>
      <c r="C529" s="168" t="s">
        <v>1984</v>
      </c>
      <c r="D529" s="168" t="s">
        <v>1985</v>
      </c>
      <c r="E529" s="168"/>
      <c r="F529" s="168">
        <v>10059</v>
      </c>
      <c r="G529" s="168" t="s">
        <v>1952</v>
      </c>
      <c r="H529" s="168" t="s">
        <v>1986</v>
      </c>
      <c r="I529" s="168" t="s">
        <v>1164</v>
      </c>
      <c r="J529" s="168">
        <v>94120</v>
      </c>
      <c r="K529" s="280" t="s">
        <v>1987</v>
      </c>
      <c r="L529" s="168" t="s">
        <v>1988</v>
      </c>
      <c r="M529" s="168" t="s">
        <v>170</v>
      </c>
      <c r="N529" s="211">
        <v>0.1</v>
      </c>
      <c r="O529" s="78">
        <f>P529/2</f>
        <v>7991</v>
      </c>
      <c r="P529" s="189">
        <v>15982</v>
      </c>
      <c r="Q529" s="190">
        <f t="shared" si="27"/>
        <v>14529.090909090908</v>
      </c>
      <c r="R529" s="158"/>
      <c r="S529" s="159"/>
    </row>
    <row r="530" spans="1:20" ht="22.5" customHeight="1" x14ac:dyDescent="0.25">
      <c r="A530" s="167">
        <v>43248</v>
      </c>
      <c r="B530" s="168" t="s">
        <v>65</v>
      </c>
      <c r="C530" s="168" t="s">
        <v>1989</v>
      </c>
      <c r="D530" s="168" t="s">
        <v>765</v>
      </c>
      <c r="E530" s="168"/>
      <c r="F530" s="168">
        <v>10054</v>
      </c>
      <c r="G530" s="168" t="s">
        <v>1990</v>
      </c>
      <c r="H530" s="168" t="s">
        <v>1991</v>
      </c>
      <c r="I530" s="168" t="s">
        <v>22</v>
      </c>
      <c r="J530" s="168">
        <v>75018</v>
      </c>
      <c r="K530" s="277" t="s">
        <v>1992</v>
      </c>
      <c r="L530" s="168" t="s">
        <v>1993</v>
      </c>
      <c r="M530" s="168" t="s">
        <v>86</v>
      </c>
      <c r="N530" s="211">
        <v>0.1</v>
      </c>
      <c r="O530" s="195">
        <v>4682</v>
      </c>
      <c r="P530" s="189">
        <v>4682</v>
      </c>
      <c r="Q530" s="190">
        <f t="shared" si="27"/>
        <v>4256.363636363636</v>
      </c>
      <c r="R530" s="158"/>
      <c r="S530" s="159"/>
    </row>
    <row r="531" spans="1:20" ht="22.5" customHeight="1" x14ac:dyDescent="0.25">
      <c r="A531" s="173">
        <v>43248</v>
      </c>
      <c r="B531" s="174" t="s">
        <v>17</v>
      </c>
      <c r="C531" s="174" t="s">
        <v>1994</v>
      </c>
      <c r="D531" s="174" t="s">
        <v>1995</v>
      </c>
      <c r="E531" s="174"/>
      <c r="F531" s="174">
        <v>10164</v>
      </c>
      <c r="G531" s="174" t="s">
        <v>1996</v>
      </c>
      <c r="H531" s="174" t="s">
        <v>1997</v>
      </c>
      <c r="I531" s="174" t="s">
        <v>22</v>
      </c>
      <c r="J531" s="174">
        <v>75017</v>
      </c>
      <c r="K531" s="281" t="s">
        <v>1998</v>
      </c>
      <c r="L531" s="174" t="s">
        <v>1993</v>
      </c>
      <c r="M531" s="174" t="s">
        <v>1999</v>
      </c>
      <c r="N531" s="210">
        <v>5.5E-2</v>
      </c>
      <c r="O531" s="195">
        <v>1682</v>
      </c>
      <c r="P531" s="196">
        <v>1682</v>
      </c>
      <c r="Q531" s="197">
        <f t="shared" si="27"/>
        <v>1594.3127962085309</v>
      </c>
      <c r="R531" s="120">
        <v>1682</v>
      </c>
      <c r="S531" s="121"/>
      <c r="T531" s="74" t="s">
        <v>44</v>
      </c>
    </row>
    <row r="532" spans="1:20" ht="22.5" customHeight="1" x14ac:dyDescent="0.25">
      <c r="A532" s="173">
        <v>43249</v>
      </c>
      <c r="B532" s="174" t="s">
        <v>17</v>
      </c>
      <c r="C532" s="174" t="s">
        <v>419</v>
      </c>
      <c r="D532" s="174" t="s">
        <v>248</v>
      </c>
      <c r="E532" s="174"/>
      <c r="F532" s="174">
        <v>10073</v>
      </c>
      <c r="G532" s="174" t="s">
        <v>420</v>
      </c>
      <c r="H532" s="174" t="s">
        <v>1299</v>
      </c>
      <c r="I532" s="174" t="s">
        <v>22</v>
      </c>
      <c r="J532" s="174">
        <v>75020</v>
      </c>
      <c r="K532" s="282" t="s">
        <v>2000</v>
      </c>
      <c r="L532" s="174" t="s">
        <v>1838</v>
      </c>
      <c r="M532" s="174" t="s">
        <v>1603</v>
      </c>
      <c r="N532" s="210">
        <v>0.1</v>
      </c>
      <c r="O532" s="78">
        <f>P532/2</f>
        <v>2575</v>
      </c>
      <c r="P532" s="196">
        <v>5150</v>
      </c>
      <c r="Q532" s="197">
        <f t="shared" si="27"/>
        <v>4681.8181818181811</v>
      </c>
      <c r="R532" s="120">
        <v>5150</v>
      </c>
      <c r="S532" s="121"/>
      <c r="T532" s="74" t="s">
        <v>44</v>
      </c>
    </row>
    <row r="533" spans="1:20" ht="22.5" customHeight="1" x14ac:dyDescent="0.25">
      <c r="A533" s="167">
        <v>43249</v>
      </c>
      <c r="B533" s="168" t="s">
        <v>17</v>
      </c>
      <c r="C533" s="168" t="s">
        <v>1482</v>
      </c>
      <c r="D533" s="168" t="s">
        <v>131</v>
      </c>
      <c r="E533" s="168"/>
      <c r="F533" s="168">
        <v>10056</v>
      </c>
      <c r="G533" s="168" t="s">
        <v>1484</v>
      </c>
      <c r="H533" s="168" t="s">
        <v>2001</v>
      </c>
      <c r="I533" s="168" t="s">
        <v>22</v>
      </c>
      <c r="J533" s="168">
        <v>75015</v>
      </c>
      <c r="K533" s="276" t="s">
        <v>1486</v>
      </c>
      <c r="L533" s="168" t="s">
        <v>1413</v>
      </c>
      <c r="M533" s="168" t="s">
        <v>2002</v>
      </c>
      <c r="N533" s="211">
        <v>5.5E-2</v>
      </c>
      <c r="O533" s="78">
        <f>P533/2</f>
        <v>2691</v>
      </c>
      <c r="P533" s="189">
        <v>5382</v>
      </c>
      <c r="Q533" s="190">
        <f t="shared" si="27"/>
        <v>5101.4218009478673</v>
      </c>
      <c r="R533" s="158"/>
      <c r="S533" s="159"/>
    </row>
    <row r="534" spans="1:20" ht="22.5" customHeight="1" x14ac:dyDescent="0.25">
      <c r="A534" s="173">
        <v>43249</v>
      </c>
      <c r="B534" s="174" t="s">
        <v>65</v>
      </c>
      <c r="C534" s="174" t="s">
        <v>2003</v>
      </c>
      <c r="D534" s="174" t="s">
        <v>2004</v>
      </c>
      <c r="E534" s="174"/>
      <c r="F534" s="174">
        <v>10068</v>
      </c>
      <c r="G534" s="174" t="s">
        <v>2005</v>
      </c>
      <c r="H534" s="174" t="s">
        <v>2006</v>
      </c>
      <c r="I534" s="174" t="s">
        <v>22</v>
      </c>
      <c r="J534" s="174">
        <v>75013</v>
      </c>
      <c r="K534" s="282" t="s">
        <v>2007</v>
      </c>
      <c r="L534" s="174" t="s">
        <v>2008</v>
      </c>
      <c r="M534" s="174" t="s">
        <v>2009</v>
      </c>
      <c r="N534" s="210">
        <v>5.5E-2</v>
      </c>
      <c r="O534" s="195">
        <v>3280</v>
      </c>
      <c r="P534" s="196">
        <v>3280</v>
      </c>
      <c r="Q534" s="197">
        <f t="shared" si="27"/>
        <v>3109.004739336493</v>
      </c>
      <c r="R534" s="120">
        <v>3280</v>
      </c>
      <c r="S534" s="121"/>
      <c r="T534" s="74" t="s">
        <v>44</v>
      </c>
    </row>
    <row r="535" spans="1:20" ht="22.5" customHeight="1" x14ac:dyDescent="0.25">
      <c r="A535" s="167">
        <v>43249</v>
      </c>
      <c r="B535" s="168" t="s">
        <v>17</v>
      </c>
      <c r="C535" s="168" t="s">
        <v>1488</v>
      </c>
      <c r="D535" s="168" t="s">
        <v>503</v>
      </c>
      <c r="E535" s="168"/>
      <c r="F535" s="168">
        <v>10064</v>
      </c>
      <c r="G535" s="168" t="s">
        <v>1490</v>
      </c>
      <c r="H535" s="168" t="s">
        <v>2010</v>
      </c>
      <c r="I535" s="168" t="s">
        <v>1492</v>
      </c>
      <c r="J535" s="276">
        <v>78160</v>
      </c>
      <c r="K535" s="276" t="s">
        <v>2011</v>
      </c>
      <c r="L535" s="168" t="s">
        <v>945</v>
      </c>
      <c r="M535" s="168" t="s">
        <v>2012</v>
      </c>
      <c r="N535" s="211">
        <v>0.1</v>
      </c>
      <c r="O535" s="195">
        <v>2982</v>
      </c>
      <c r="P535" s="189">
        <v>2982</v>
      </c>
      <c r="Q535" s="190">
        <f t="shared" si="27"/>
        <v>2710.9090909090905</v>
      </c>
      <c r="R535" s="158"/>
      <c r="S535" s="159"/>
    </row>
    <row r="536" spans="1:20" ht="22.5" customHeight="1" x14ac:dyDescent="0.25">
      <c r="A536" s="167">
        <v>43250</v>
      </c>
      <c r="B536" s="168" t="s">
        <v>65</v>
      </c>
      <c r="C536" s="168" t="s">
        <v>1427</v>
      </c>
      <c r="D536" s="168" t="s">
        <v>1428</v>
      </c>
      <c r="E536" s="168"/>
      <c r="F536" s="168">
        <v>10088</v>
      </c>
      <c r="G536" s="168" t="s">
        <v>1076</v>
      </c>
      <c r="H536" s="168" t="s">
        <v>2013</v>
      </c>
      <c r="I536" s="168" t="s">
        <v>1078</v>
      </c>
      <c r="J536" s="168">
        <v>94470</v>
      </c>
      <c r="K536" s="276" t="s">
        <v>2014</v>
      </c>
      <c r="L536" s="168" t="s">
        <v>945</v>
      </c>
      <c r="M536" s="168" t="s">
        <v>2015</v>
      </c>
      <c r="N536" s="211">
        <v>5.5E-2</v>
      </c>
      <c r="O536" s="195">
        <v>38882</v>
      </c>
      <c r="P536" s="189">
        <v>38882</v>
      </c>
      <c r="Q536" s="190">
        <f t="shared" si="27"/>
        <v>36854.97630331754</v>
      </c>
      <c r="R536" s="158"/>
      <c r="S536" s="159"/>
    </row>
    <row r="537" spans="1:20" ht="22.5" customHeight="1" x14ac:dyDescent="0.25">
      <c r="A537" s="167">
        <v>43250</v>
      </c>
      <c r="B537" s="168" t="s">
        <v>65</v>
      </c>
      <c r="C537" s="168" t="s">
        <v>1735</v>
      </c>
      <c r="D537" s="168" t="s">
        <v>424</v>
      </c>
      <c r="E537" s="168"/>
      <c r="F537" s="168">
        <v>10060</v>
      </c>
      <c r="G537" s="168" t="s">
        <v>2016</v>
      </c>
      <c r="H537" s="168" t="s">
        <v>2017</v>
      </c>
      <c r="I537" s="168" t="s">
        <v>851</v>
      </c>
      <c r="J537" s="168">
        <v>94230</v>
      </c>
      <c r="K537" s="276" t="s">
        <v>1738</v>
      </c>
      <c r="L537" s="168" t="s">
        <v>573</v>
      </c>
      <c r="M537" s="168" t="s">
        <v>781</v>
      </c>
      <c r="N537" s="211">
        <v>5.5E-2</v>
      </c>
      <c r="O537" s="78">
        <f>P537/2</f>
        <v>6750</v>
      </c>
      <c r="P537" s="189">
        <v>13500</v>
      </c>
      <c r="Q537" s="190">
        <f t="shared" si="27"/>
        <v>12796.208530805688</v>
      </c>
      <c r="R537" s="158"/>
      <c r="S537" s="159"/>
    </row>
    <row r="538" spans="1:20" ht="22.5" customHeight="1" x14ac:dyDescent="0.25">
      <c r="A538" s="167">
        <v>43250</v>
      </c>
      <c r="B538" s="168" t="s">
        <v>236</v>
      </c>
      <c r="C538" s="168" t="s">
        <v>2018</v>
      </c>
      <c r="D538" s="168" t="s">
        <v>172</v>
      </c>
      <c r="E538" s="168"/>
      <c r="F538" s="168">
        <v>10048</v>
      </c>
      <c r="G538" s="168" t="s">
        <v>2019</v>
      </c>
      <c r="H538" s="168" t="s">
        <v>2020</v>
      </c>
      <c r="I538" s="168" t="s">
        <v>1164</v>
      </c>
      <c r="J538" s="168">
        <v>94120</v>
      </c>
      <c r="K538" s="276" t="s">
        <v>2021</v>
      </c>
      <c r="L538" s="168" t="s">
        <v>2008</v>
      </c>
      <c r="M538" s="168" t="s">
        <v>1597</v>
      </c>
      <c r="N538" s="211">
        <v>5.5E-2</v>
      </c>
      <c r="O538" s="195">
        <v>13789</v>
      </c>
      <c r="P538" s="189">
        <v>13789</v>
      </c>
      <c r="Q538" s="190">
        <f t="shared" si="27"/>
        <v>13070.142180094788</v>
      </c>
      <c r="R538" s="158"/>
      <c r="S538" s="159"/>
    </row>
    <row r="539" spans="1:20" ht="22.5" customHeight="1" x14ac:dyDescent="0.25">
      <c r="A539" s="173">
        <v>43251</v>
      </c>
      <c r="B539" s="174" t="s">
        <v>17</v>
      </c>
      <c r="C539" s="174" t="s">
        <v>2022</v>
      </c>
      <c r="D539" s="174" t="s">
        <v>28</v>
      </c>
      <c r="E539" s="174"/>
      <c r="F539" s="174">
        <v>10065</v>
      </c>
      <c r="G539" s="174" t="s">
        <v>2023</v>
      </c>
      <c r="H539" s="174" t="s">
        <v>2024</v>
      </c>
      <c r="I539" s="174" t="s">
        <v>22</v>
      </c>
      <c r="J539" s="174">
        <v>75013</v>
      </c>
      <c r="K539" s="282" t="s">
        <v>2025</v>
      </c>
      <c r="L539" s="174" t="s">
        <v>945</v>
      </c>
      <c r="M539" s="174" t="s">
        <v>304</v>
      </c>
      <c r="N539" s="210">
        <v>0.1</v>
      </c>
      <c r="O539" s="195">
        <v>6782</v>
      </c>
      <c r="P539" s="196">
        <v>6782</v>
      </c>
      <c r="Q539" s="197">
        <f t="shared" si="27"/>
        <v>6165.454545454545</v>
      </c>
      <c r="R539" s="120">
        <v>6782</v>
      </c>
      <c r="S539" s="121"/>
      <c r="T539" s="74" t="s">
        <v>44</v>
      </c>
    </row>
    <row r="540" spans="1:20" ht="22.5" customHeight="1" x14ac:dyDescent="0.25">
      <c r="A540" s="167">
        <v>43251</v>
      </c>
      <c r="B540" s="168" t="s">
        <v>65</v>
      </c>
      <c r="C540" s="168" t="s">
        <v>574</v>
      </c>
      <c r="D540" s="168" t="s">
        <v>575</v>
      </c>
      <c r="E540" s="168"/>
      <c r="F540" s="168">
        <v>10139</v>
      </c>
      <c r="G540" s="168" t="s">
        <v>2026</v>
      </c>
      <c r="H540" s="168" t="s">
        <v>2027</v>
      </c>
      <c r="I540" s="168" t="s">
        <v>240</v>
      </c>
      <c r="J540" s="168">
        <v>92120</v>
      </c>
      <c r="K540" s="168" t="s">
        <v>578</v>
      </c>
      <c r="L540" s="168" t="s">
        <v>2028</v>
      </c>
      <c r="M540" s="168" t="s">
        <v>1603</v>
      </c>
      <c r="N540" s="211">
        <v>0.1</v>
      </c>
      <c r="O540" s="78">
        <f>P540/2</f>
        <v>1991</v>
      </c>
      <c r="P540" s="189">
        <v>3982</v>
      </c>
      <c r="Q540" s="190">
        <f t="shared" si="27"/>
        <v>3619.9999999999995</v>
      </c>
      <c r="R540" s="158"/>
      <c r="S540" s="159"/>
    </row>
    <row r="541" spans="1:20" ht="22.5" customHeight="1" x14ac:dyDescent="0.25">
      <c r="A541" s="167">
        <v>43251</v>
      </c>
      <c r="B541" s="168" t="s">
        <v>17</v>
      </c>
      <c r="C541" s="168" t="s">
        <v>2029</v>
      </c>
      <c r="D541" s="168" t="s">
        <v>2030</v>
      </c>
      <c r="E541" s="168"/>
      <c r="F541" s="168">
        <v>10205</v>
      </c>
      <c r="G541" s="168" t="s">
        <v>2031</v>
      </c>
      <c r="H541" s="168" t="s">
        <v>2032</v>
      </c>
      <c r="I541" s="168" t="s">
        <v>667</v>
      </c>
      <c r="J541" s="168">
        <v>94300</v>
      </c>
      <c r="K541" s="276" t="s">
        <v>2033</v>
      </c>
      <c r="L541" s="168" t="s">
        <v>628</v>
      </c>
      <c r="M541" s="168" t="s">
        <v>2034</v>
      </c>
      <c r="N541" s="211">
        <v>5.5E-2</v>
      </c>
      <c r="O541" s="195">
        <v>29982</v>
      </c>
      <c r="P541" s="189">
        <v>29982</v>
      </c>
      <c r="Q541" s="190">
        <f t="shared" si="27"/>
        <v>28418.957345971565</v>
      </c>
      <c r="R541" s="158"/>
      <c r="S541" s="159"/>
    </row>
    <row r="542" spans="1:20" ht="22.5" customHeight="1" x14ac:dyDescent="0.25">
      <c r="A542" s="167">
        <v>43251</v>
      </c>
      <c r="B542" s="168" t="s">
        <v>17</v>
      </c>
      <c r="C542" s="168" t="s">
        <v>472</v>
      </c>
      <c r="D542" s="168" t="s">
        <v>248</v>
      </c>
      <c r="E542" s="168"/>
      <c r="F542" s="168">
        <v>10194</v>
      </c>
      <c r="G542" s="168" t="s">
        <v>473</v>
      </c>
      <c r="H542" s="168" t="s">
        <v>2035</v>
      </c>
      <c r="I542" s="168" t="s">
        <v>1101</v>
      </c>
      <c r="J542" s="168">
        <v>92110</v>
      </c>
      <c r="K542" s="276" t="s">
        <v>1102</v>
      </c>
      <c r="L542" s="168" t="s">
        <v>1838</v>
      </c>
      <c r="M542" s="168" t="s">
        <v>1603</v>
      </c>
      <c r="N542" s="211">
        <v>0.1</v>
      </c>
      <c r="O542" s="78">
        <f>P542/2</f>
        <v>3991</v>
      </c>
      <c r="P542" s="189">
        <v>7982</v>
      </c>
      <c r="Q542" s="190">
        <f t="shared" si="27"/>
        <v>7256.363636363636</v>
      </c>
      <c r="R542" s="158"/>
      <c r="S542" s="159"/>
    </row>
    <row r="543" spans="1:20" ht="22.5" customHeight="1" x14ac:dyDescent="0.25">
      <c r="A543" s="173">
        <v>43251</v>
      </c>
      <c r="B543" s="174" t="s">
        <v>65</v>
      </c>
      <c r="C543" s="174" t="s">
        <v>1255</v>
      </c>
      <c r="D543" s="174" t="s">
        <v>1089</v>
      </c>
      <c r="E543" s="174"/>
      <c r="F543" s="174">
        <v>10138</v>
      </c>
      <c r="G543" s="174" t="s">
        <v>1256</v>
      </c>
      <c r="H543" s="174" t="s">
        <v>2036</v>
      </c>
      <c r="I543" s="174" t="s">
        <v>1164</v>
      </c>
      <c r="J543" s="174">
        <v>94120</v>
      </c>
      <c r="K543" s="282" t="s">
        <v>1258</v>
      </c>
      <c r="L543" s="174" t="s">
        <v>2037</v>
      </c>
      <c r="M543" s="174" t="s">
        <v>123</v>
      </c>
      <c r="N543" s="210">
        <v>5.5E-2</v>
      </c>
      <c r="O543" s="78">
        <f>P543/2</f>
        <v>3491</v>
      </c>
      <c r="P543" s="196">
        <v>6982</v>
      </c>
      <c r="Q543" s="197">
        <f t="shared" si="27"/>
        <v>6618.009478672986</v>
      </c>
      <c r="R543" s="120">
        <v>6982</v>
      </c>
      <c r="S543" s="121"/>
      <c r="T543" s="74" t="s">
        <v>44</v>
      </c>
    </row>
    <row r="544" spans="1:20" ht="22.5" customHeight="1" x14ac:dyDescent="0.25">
      <c r="A544" s="167">
        <v>43251</v>
      </c>
      <c r="B544" s="168" t="s">
        <v>65</v>
      </c>
      <c r="C544" s="168" t="s">
        <v>2038</v>
      </c>
      <c r="D544" s="168" t="s">
        <v>2039</v>
      </c>
      <c r="E544" s="168"/>
      <c r="F544" s="168">
        <v>10022</v>
      </c>
      <c r="G544" s="168" t="s">
        <v>2040</v>
      </c>
      <c r="H544" s="168" t="s">
        <v>1458</v>
      </c>
      <c r="I544" s="168" t="s">
        <v>22</v>
      </c>
      <c r="J544" s="168">
        <v>75020</v>
      </c>
      <c r="K544" s="276" t="s">
        <v>2041</v>
      </c>
      <c r="L544" s="168" t="s">
        <v>1993</v>
      </c>
      <c r="M544" s="168" t="s">
        <v>2002</v>
      </c>
      <c r="N544" s="211">
        <v>5.5E-2</v>
      </c>
      <c r="O544" s="195">
        <v>2500</v>
      </c>
      <c r="P544" s="189">
        <v>2500</v>
      </c>
      <c r="Q544" s="190">
        <f t="shared" si="27"/>
        <v>2369.668246445498</v>
      </c>
      <c r="R544" s="158"/>
      <c r="S544" s="159"/>
    </row>
    <row r="545" spans="1:20" ht="40" hidden="1" customHeight="1" x14ac:dyDescent="0.25">
      <c r="A545" s="181" t="s">
        <v>2042</v>
      </c>
      <c r="B545" s="182"/>
      <c r="C545" s="182"/>
      <c r="D545" s="182"/>
      <c r="E545" s="182"/>
      <c r="F545" s="182"/>
      <c r="G545" s="182"/>
      <c r="H545" s="182"/>
      <c r="I545" s="182"/>
      <c r="J545" s="182"/>
      <c r="K545" s="283"/>
      <c r="L545" s="182"/>
      <c r="M545" s="182"/>
      <c r="N545" s="284"/>
      <c r="O545" s="216"/>
      <c r="P545" s="215">
        <f>SUM(P503:P544)</f>
        <v>305973</v>
      </c>
      <c r="Q545" s="285"/>
      <c r="R545" s="96">
        <f>SUM(R503:R544)</f>
        <v>72168</v>
      </c>
      <c r="S545" s="97">
        <f>P545-R545</f>
        <v>233805</v>
      </c>
    </row>
    <row r="546" spans="1:20" ht="22.5" customHeight="1" x14ac:dyDescent="0.25">
      <c r="A546" s="167">
        <v>43255</v>
      </c>
      <c r="B546" s="168" t="s">
        <v>65</v>
      </c>
      <c r="C546" s="168" t="s">
        <v>2043</v>
      </c>
      <c r="D546" s="168" t="s">
        <v>395</v>
      </c>
      <c r="E546" s="168"/>
      <c r="F546" s="168">
        <v>10025</v>
      </c>
      <c r="G546" s="168" t="s">
        <v>2044</v>
      </c>
      <c r="H546" s="168" t="s">
        <v>2045</v>
      </c>
      <c r="I546" s="168" t="s">
        <v>2046</v>
      </c>
      <c r="J546" s="168">
        <v>91120</v>
      </c>
      <c r="K546" s="168" t="s">
        <v>2047</v>
      </c>
      <c r="L546" s="168" t="s">
        <v>1993</v>
      </c>
      <c r="M546" s="168" t="s">
        <v>2048</v>
      </c>
      <c r="N546" s="169">
        <v>0.1</v>
      </c>
      <c r="O546" s="195">
        <v>1980</v>
      </c>
      <c r="P546" s="189">
        <v>1980</v>
      </c>
      <c r="Q546" s="190">
        <f t="shared" ref="Q546:Q581" si="28">IF(ISBLANK(N546),"",P546/(1+N546))</f>
        <v>1799.9999999999998</v>
      </c>
      <c r="R546" s="158"/>
      <c r="S546" s="159"/>
    </row>
    <row r="547" spans="1:20" ht="22.5" customHeight="1" x14ac:dyDescent="0.25">
      <c r="A547" s="286">
        <v>43255</v>
      </c>
      <c r="B547" s="287" t="s">
        <v>65</v>
      </c>
      <c r="C547" s="287" t="s">
        <v>964</v>
      </c>
      <c r="D547" s="287" t="s">
        <v>965</v>
      </c>
      <c r="E547" s="287"/>
      <c r="F547" s="287">
        <v>10402</v>
      </c>
      <c r="G547" s="287" t="s">
        <v>966</v>
      </c>
      <c r="H547" s="287" t="s">
        <v>967</v>
      </c>
      <c r="I547" s="287" t="s">
        <v>22</v>
      </c>
      <c r="J547" s="287">
        <v>75014</v>
      </c>
      <c r="K547" s="287" t="s">
        <v>968</v>
      </c>
      <c r="L547" s="287" t="s">
        <v>37</v>
      </c>
      <c r="M547" s="287" t="s">
        <v>2049</v>
      </c>
      <c r="N547" s="288">
        <v>0.1</v>
      </c>
      <c r="O547" s="195">
        <v>9376</v>
      </c>
      <c r="P547" s="289">
        <v>9376</v>
      </c>
      <c r="Q547" s="290">
        <f t="shared" si="28"/>
        <v>8523.6363636363621</v>
      </c>
      <c r="R547" s="291"/>
      <c r="S547" s="292"/>
    </row>
    <row r="548" spans="1:20" ht="22.5" customHeight="1" x14ac:dyDescent="0.25">
      <c r="A548" s="167">
        <v>43256</v>
      </c>
      <c r="B548" s="168" t="s">
        <v>65</v>
      </c>
      <c r="C548" s="168" t="s">
        <v>2050</v>
      </c>
      <c r="D548" s="168" t="s">
        <v>2051</v>
      </c>
      <c r="E548" s="168"/>
      <c r="F548" s="168">
        <v>10024</v>
      </c>
      <c r="G548" s="168" t="s">
        <v>2052</v>
      </c>
      <c r="H548" s="168" t="s">
        <v>2053</v>
      </c>
      <c r="I548" s="168" t="s">
        <v>667</v>
      </c>
      <c r="J548" s="168">
        <v>94300</v>
      </c>
      <c r="K548" s="168" t="s">
        <v>2054</v>
      </c>
      <c r="L548" s="168" t="s">
        <v>2055</v>
      </c>
      <c r="M548" s="168" t="s">
        <v>1860</v>
      </c>
      <c r="N548" s="169">
        <v>5.5E-2</v>
      </c>
      <c r="O548" s="78">
        <f>P548/2</f>
        <v>750</v>
      </c>
      <c r="P548" s="189">
        <v>1500</v>
      </c>
      <c r="Q548" s="190">
        <f t="shared" si="28"/>
        <v>1421.8009478672986</v>
      </c>
      <c r="R548" s="158"/>
      <c r="S548" s="159"/>
    </row>
    <row r="549" spans="1:20" ht="22.5" customHeight="1" x14ac:dyDescent="0.25">
      <c r="A549" s="167">
        <v>43256</v>
      </c>
      <c r="B549" s="168" t="s">
        <v>17</v>
      </c>
      <c r="C549" s="168" t="s">
        <v>2056</v>
      </c>
      <c r="D549" s="168" t="s">
        <v>886</v>
      </c>
      <c r="E549" s="168"/>
      <c r="F549" s="168">
        <v>10026</v>
      </c>
      <c r="G549" s="168" t="s">
        <v>2057</v>
      </c>
      <c r="H549" s="168" t="s">
        <v>2058</v>
      </c>
      <c r="I549" s="168" t="s">
        <v>2059</v>
      </c>
      <c r="J549" s="168">
        <v>94430</v>
      </c>
      <c r="K549" s="168" t="s">
        <v>2060</v>
      </c>
      <c r="L549" s="168" t="s">
        <v>1993</v>
      </c>
      <c r="M549" s="168" t="s">
        <v>443</v>
      </c>
      <c r="N549" s="169">
        <v>0.1</v>
      </c>
      <c r="O549" s="195">
        <v>5400</v>
      </c>
      <c r="P549" s="189">
        <v>5400</v>
      </c>
      <c r="Q549" s="190">
        <f t="shared" si="28"/>
        <v>4909.090909090909</v>
      </c>
      <c r="R549" s="158"/>
      <c r="S549" s="159"/>
    </row>
    <row r="550" spans="1:20" ht="22.5" customHeight="1" x14ac:dyDescent="0.25">
      <c r="A550" s="167">
        <v>43256</v>
      </c>
      <c r="B550" s="168" t="s">
        <v>65</v>
      </c>
      <c r="C550" s="168" t="s">
        <v>2061</v>
      </c>
      <c r="D550" s="168" t="s">
        <v>2062</v>
      </c>
      <c r="E550" s="168"/>
      <c r="F550" s="168">
        <v>10033</v>
      </c>
      <c r="G550" s="168" t="s">
        <v>2063</v>
      </c>
      <c r="H550" s="168" t="s">
        <v>2064</v>
      </c>
      <c r="I550" s="168" t="s">
        <v>2065</v>
      </c>
      <c r="J550" s="168">
        <v>94110</v>
      </c>
      <c r="K550" s="168" t="s">
        <v>2066</v>
      </c>
      <c r="L550" s="168" t="s">
        <v>2008</v>
      </c>
      <c r="M550" s="168" t="s">
        <v>1860</v>
      </c>
      <c r="N550" s="169">
        <v>5.5E-2</v>
      </c>
      <c r="O550" s="195">
        <v>2789</v>
      </c>
      <c r="P550" s="189">
        <v>2789</v>
      </c>
      <c r="Q550" s="190">
        <f t="shared" si="28"/>
        <v>2643.6018957345973</v>
      </c>
      <c r="R550" s="158"/>
      <c r="S550" s="159"/>
    </row>
    <row r="551" spans="1:20" ht="22.5" customHeight="1" x14ac:dyDescent="0.25">
      <c r="A551" s="293">
        <v>43256</v>
      </c>
      <c r="B551" s="294" t="s">
        <v>65</v>
      </c>
      <c r="C551" s="294" t="s">
        <v>2067</v>
      </c>
      <c r="D551" s="294" t="s">
        <v>2068</v>
      </c>
      <c r="E551" s="294"/>
      <c r="F551" s="294">
        <v>10023</v>
      </c>
      <c r="G551" s="294" t="s">
        <v>2069</v>
      </c>
      <c r="H551" s="294" t="s">
        <v>2070</v>
      </c>
      <c r="I551" s="294" t="s">
        <v>221</v>
      </c>
      <c r="J551" s="294">
        <v>92260</v>
      </c>
      <c r="K551" s="294" t="s">
        <v>2071</v>
      </c>
      <c r="L551" s="294" t="s">
        <v>2072</v>
      </c>
      <c r="M551" s="294" t="s">
        <v>602</v>
      </c>
      <c r="N551" s="295">
        <v>5.5E-2</v>
      </c>
      <c r="O551" s="78">
        <f>P551/2</f>
        <v>3430</v>
      </c>
      <c r="P551" s="296">
        <v>6860</v>
      </c>
      <c r="Q551" s="297">
        <f t="shared" si="28"/>
        <v>6502.3696682464461</v>
      </c>
      <c r="R551" s="298"/>
      <c r="S551" s="299"/>
    </row>
    <row r="552" spans="1:20" ht="22.5" customHeight="1" x14ac:dyDescent="0.25">
      <c r="A552" s="167">
        <v>43256</v>
      </c>
      <c r="B552" s="168" t="s">
        <v>65</v>
      </c>
      <c r="C552" s="168" t="s">
        <v>2073</v>
      </c>
      <c r="D552" s="168" t="s">
        <v>1760</v>
      </c>
      <c r="E552" s="168"/>
      <c r="F552" s="168">
        <v>10032</v>
      </c>
      <c r="G552" s="168" t="s">
        <v>2074</v>
      </c>
      <c r="H552" s="168"/>
      <c r="I552" s="168" t="s">
        <v>69</v>
      </c>
      <c r="J552" s="168">
        <v>94700</v>
      </c>
      <c r="K552" s="168" t="s">
        <v>2075</v>
      </c>
      <c r="L552" s="168" t="s">
        <v>2008</v>
      </c>
      <c r="M552" s="168" t="s">
        <v>123</v>
      </c>
      <c r="N552" s="169">
        <v>5.5E-2</v>
      </c>
      <c r="O552" s="195">
        <v>6289</v>
      </c>
      <c r="P552" s="189">
        <v>6289</v>
      </c>
      <c r="Q552" s="190">
        <f t="shared" si="28"/>
        <v>5961.1374407582944</v>
      </c>
      <c r="R552" s="158"/>
      <c r="S552" s="159"/>
    </row>
    <row r="553" spans="1:20" ht="22.5" customHeight="1" x14ac:dyDescent="0.25">
      <c r="A553" s="173">
        <v>43257</v>
      </c>
      <c r="B553" s="174" t="s">
        <v>17</v>
      </c>
      <c r="C553" s="174" t="s">
        <v>2076</v>
      </c>
      <c r="D553" s="174" t="s">
        <v>655</v>
      </c>
      <c r="E553" s="174"/>
      <c r="F553" s="174">
        <v>10075</v>
      </c>
      <c r="G553" s="174" t="s">
        <v>2077</v>
      </c>
      <c r="H553" s="174" t="s">
        <v>2078</v>
      </c>
      <c r="I553" s="174" t="s">
        <v>667</v>
      </c>
      <c r="J553" s="174">
        <v>94300</v>
      </c>
      <c r="K553" s="174" t="s">
        <v>2079</v>
      </c>
      <c r="L553" s="174" t="s">
        <v>1635</v>
      </c>
      <c r="M553" s="174" t="s">
        <v>1578</v>
      </c>
      <c r="N553" s="164">
        <v>0.1</v>
      </c>
      <c r="O553" s="195">
        <v>6182</v>
      </c>
      <c r="P553" s="196">
        <v>6182</v>
      </c>
      <c r="Q553" s="197">
        <f t="shared" si="28"/>
        <v>5620</v>
      </c>
      <c r="R553" s="120">
        <v>6182</v>
      </c>
      <c r="S553" s="121"/>
      <c r="T553" s="74" t="s">
        <v>44</v>
      </c>
    </row>
    <row r="554" spans="1:20" ht="22.5" customHeight="1" x14ac:dyDescent="0.25">
      <c r="A554" s="167">
        <v>43258</v>
      </c>
      <c r="B554" s="168" t="s">
        <v>65</v>
      </c>
      <c r="C554" s="168" t="s">
        <v>2080</v>
      </c>
      <c r="D554" s="168" t="s">
        <v>2081</v>
      </c>
      <c r="E554" s="168"/>
      <c r="F554" s="168">
        <v>10373</v>
      </c>
      <c r="G554" s="168" t="s">
        <v>2082</v>
      </c>
      <c r="H554" s="168" t="s">
        <v>2083</v>
      </c>
      <c r="I554" s="168" t="s">
        <v>1164</v>
      </c>
      <c r="J554" s="168">
        <v>94120</v>
      </c>
      <c r="K554" s="168" t="s">
        <v>2084</v>
      </c>
      <c r="L554" s="168" t="s">
        <v>2008</v>
      </c>
      <c r="M554" s="168" t="s">
        <v>2085</v>
      </c>
      <c r="N554" s="169">
        <v>5.5E-2</v>
      </c>
      <c r="O554" s="195">
        <v>782</v>
      </c>
      <c r="P554" s="189">
        <v>782</v>
      </c>
      <c r="Q554" s="190">
        <f t="shared" si="28"/>
        <v>741.23222748815169</v>
      </c>
      <c r="R554" s="158"/>
      <c r="S554" s="159"/>
    </row>
    <row r="555" spans="1:20" ht="22.5" customHeight="1" x14ac:dyDescent="0.25">
      <c r="A555" s="167">
        <v>43258</v>
      </c>
      <c r="B555" s="168" t="s">
        <v>65</v>
      </c>
      <c r="C555" s="168" t="s">
        <v>2086</v>
      </c>
      <c r="D555" s="168" t="s">
        <v>83</v>
      </c>
      <c r="E555" s="168"/>
      <c r="F555" s="168">
        <v>10027</v>
      </c>
      <c r="G555" s="168" t="s">
        <v>2087</v>
      </c>
      <c r="H555" s="168" t="s">
        <v>2088</v>
      </c>
      <c r="I555" s="168" t="s">
        <v>582</v>
      </c>
      <c r="J555" s="168">
        <v>92700</v>
      </c>
      <c r="K555" s="168" t="s">
        <v>2089</v>
      </c>
      <c r="L555" s="168" t="s">
        <v>1993</v>
      </c>
      <c r="M555" s="168" t="s">
        <v>2090</v>
      </c>
      <c r="N555" s="169">
        <v>0.1</v>
      </c>
      <c r="O555" s="195">
        <v>1982</v>
      </c>
      <c r="P555" s="189">
        <v>1982</v>
      </c>
      <c r="Q555" s="190">
        <f t="shared" si="28"/>
        <v>1801.8181818181818</v>
      </c>
      <c r="R555" s="158"/>
      <c r="S555" s="159"/>
    </row>
    <row r="556" spans="1:20" ht="22.5" customHeight="1" x14ac:dyDescent="0.25">
      <c r="A556" s="167">
        <v>43258</v>
      </c>
      <c r="B556" s="168" t="s">
        <v>65</v>
      </c>
      <c r="C556" s="168" t="s">
        <v>2091</v>
      </c>
      <c r="D556" s="168" t="s">
        <v>324</v>
      </c>
      <c r="E556" s="168"/>
      <c r="F556" s="168">
        <v>10239</v>
      </c>
      <c r="G556" s="168" t="s">
        <v>2092</v>
      </c>
      <c r="H556" s="168" t="s">
        <v>2093</v>
      </c>
      <c r="I556" s="168" t="s">
        <v>2094</v>
      </c>
      <c r="J556" s="168">
        <v>94360</v>
      </c>
      <c r="K556" s="168" t="s">
        <v>2095</v>
      </c>
      <c r="L556" s="168" t="s">
        <v>618</v>
      </c>
      <c r="M556" s="168" t="s">
        <v>1578</v>
      </c>
      <c r="N556" s="169">
        <v>0.1</v>
      </c>
      <c r="O556" s="195">
        <v>6982</v>
      </c>
      <c r="P556" s="189">
        <v>6982</v>
      </c>
      <c r="Q556" s="190">
        <f t="shared" si="28"/>
        <v>6347.272727272727</v>
      </c>
      <c r="R556" s="158"/>
      <c r="S556" s="159"/>
    </row>
    <row r="557" spans="1:20" ht="22.5" customHeight="1" x14ac:dyDescent="0.25">
      <c r="A557" s="173">
        <v>43258</v>
      </c>
      <c r="B557" s="174" t="s">
        <v>17</v>
      </c>
      <c r="C557" s="174" t="s">
        <v>1482</v>
      </c>
      <c r="D557" s="174" t="s">
        <v>131</v>
      </c>
      <c r="E557" s="174"/>
      <c r="F557" s="174">
        <v>10056</v>
      </c>
      <c r="G557" s="174" t="s">
        <v>1484</v>
      </c>
      <c r="H557" s="174" t="s">
        <v>2001</v>
      </c>
      <c r="I557" s="174" t="s">
        <v>22</v>
      </c>
      <c r="J557" s="174">
        <v>75015</v>
      </c>
      <c r="K557" s="282" t="s">
        <v>1486</v>
      </c>
      <c r="L557" s="174" t="s">
        <v>1413</v>
      </c>
      <c r="M557" s="174" t="s">
        <v>2096</v>
      </c>
      <c r="N557" s="164">
        <v>5.5E-2</v>
      </c>
      <c r="O557" s="78">
        <f>P557/2</f>
        <v>2991</v>
      </c>
      <c r="P557" s="196">
        <v>5982</v>
      </c>
      <c r="Q557" s="197">
        <f t="shared" si="28"/>
        <v>5670.1421800947874</v>
      </c>
      <c r="R557" s="120">
        <v>5982</v>
      </c>
      <c r="S557" s="121"/>
      <c r="T557" s="74" t="s">
        <v>44</v>
      </c>
    </row>
    <row r="558" spans="1:20" ht="22.5" customHeight="1" x14ac:dyDescent="0.25">
      <c r="A558" s="167">
        <v>43258</v>
      </c>
      <c r="B558" s="168" t="s">
        <v>65</v>
      </c>
      <c r="C558" s="168" t="s">
        <v>124</v>
      </c>
      <c r="D558" s="168" t="s">
        <v>125</v>
      </c>
      <c r="E558" s="168"/>
      <c r="F558" s="168">
        <v>10367</v>
      </c>
      <c r="G558" s="168" t="s">
        <v>126</v>
      </c>
      <c r="H558" s="168" t="s">
        <v>2097</v>
      </c>
      <c r="I558" s="168" t="s">
        <v>22</v>
      </c>
      <c r="J558" s="168">
        <v>75009</v>
      </c>
      <c r="K558" s="168" t="s">
        <v>2098</v>
      </c>
      <c r="L558" s="168" t="s">
        <v>1413</v>
      </c>
      <c r="M558" s="168" t="s">
        <v>2099</v>
      </c>
      <c r="N558" s="169">
        <v>0.1</v>
      </c>
      <c r="O558" s="78">
        <f>P558/2</f>
        <v>5991</v>
      </c>
      <c r="P558" s="189">
        <v>11982</v>
      </c>
      <c r="Q558" s="190">
        <f t="shared" si="28"/>
        <v>10892.727272727272</v>
      </c>
      <c r="R558" s="158"/>
      <c r="S558" s="159"/>
    </row>
    <row r="559" spans="1:20" ht="22.5" customHeight="1" x14ac:dyDescent="0.25">
      <c r="A559" s="173">
        <v>43259</v>
      </c>
      <c r="B559" s="174" t="s">
        <v>17</v>
      </c>
      <c r="C559" s="174" t="s">
        <v>2100</v>
      </c>
      <c r="D559" s="174" t="s">
        <v>349</v>
      </c>
      <c r="E559" s="174"/>
      <c r="F559" s="174">
        <v>10080</v>
      </c>
      <c r="G559" s="174" t="s">
        <v>2101</v>
      </c>
      <c r="H559" s="174" t="s">
        <v>2102</v>
      </c>
      <c r="I559" s="174" t="s">
        <v>667</v>
      </c>
      <c r="J559" s="174">
        <v>94300</v>
      </c>
      <c r="K559" s="282" t="s">
        <v>2103</v>
      </c>
      <c r="L559" s="174" t="s">
        <v>1635</v>
      </c>
      <c r="M559" s="174" t="s">
        <v>38</v>
      </c>
      <c r="N559" s="164">
        <v>5.5E-2</v>
      </c>
      <c r="O559" s="195">
        <v>19982</v>
      </c>
      <c r="P559" s="196">
        <v>19982</v>
      </c>
      <c r="Q559" s="197">
        <f t="shared" si="28"/>
        <v>18940.284360189573</v>
      </c>
      <c r="R559" s="120">
        <v>19982</v>
      </c>
      <c r="S559" s="121"/>
      <c r="T559" s="74" t="s">
        <v>44</v>
      </c>
    </row>
    <row r="560" spans="1:20" ht="22.5" customHeight="1" x14ac:dyDescent="0.25">
      <c r="A560" s="173">
        <v>43259</v>
      </c>
      <c r="B560" s="174" t="s">
        <v>17</v>
      </c>
      <c r="C560" s="174" t="s">
        <v>2104</v>
      </c>
      <c r="D560" s="174" t="s">
        <v>886</v>
      </c>
      <c r="E560" s="174"/>
      <c r="F560" s="174">
        <v>10379</v>
      </c>
      <c r="G560" s="174" t="s">
        <v>2105</v>
      </c>
      <c r="H560" s="174" t="s">
        <v>2106</v>
      </c>
      <c r="I560" s="174" t="s">
        <v>1164</v>
      </c>
      <c r="J560" s="174">
        <v>94120</v>
      </c>
      <c r="K560" s="282" t="s">
        <v>2107</v>
      </c>
      <c r="L560" s="174" t="s">
        <v>2008</v>
      </c>
      <c r="M560" s="174" t="s">
        <v>2108</v>
      </c>
      <c r="N560" s="210">
        <v>5.5E-2</v>
      </c>
      <c r="O560" s="195">
        <v>11702</v>
      </c>
      <c r="P560" s="196">
        <v>11702</v>
      </c>
      <c r="Q560" s="197">
        <f t="shared" si="28"/>
        <v>11091.943127962086</v>
      </c>
      <c r="R560" s="120">
        <v>11702</v>
      </c>
      <c r="S560" s="121"/>
      <c r="T560" s="74" t="s">
        <v>44</v>
      </c>
    </row>
    <row r="561" spans="1:20" ht="22.5" customHeight="1" x14ac:dyDescent="0.25">
      <c r="A561" s="173">
        <v>43262</v>
      </c>
      <c r="B561" s="174" t="s">
        <v>17</v>
      </c>
      <c r="C561" s="174" t="s">
        <v>2109</v>
      </c>
      <c r="D561" s="174" t="s">
        <v>2110</v>
      </c>
      <c r="E561" s="174"/>
      <c r="F561" s="174">
        <v>10028</v>
      </c>
      <c r="G561" s="174" t="s">
        <v>2111</v>
      </c>
      <c r="H561" s="174" t="s">
        <v>2112</v>
      </c>
      <c r="I561" s="174" t="s">
        <v>441</v>
      </c>
      <c r="J561" s="174">
        <v>92330</v>
      </c>
      <c r="K561" s="282" t="s">
        <v>2113</v>
      </c>
      <c r="L561" s="174" t="s">
        <v>2114</v>
      </c>
      <c r="M561" s="174" t="s">
        <v>418</v>
      </c>
      <c r="N561" s="164">
        <v>0.1</v>
      </c>
      <c r="O561" s="78">
        <f>P561/2</f>
        <v>2600</v>
      </c>
      <c r="P561" s="196">
        <v>5200</v>
      </c>
      <c r="Q561" s="197">
        <f t="shared" si="28"/>
        <v>4727.272727272727</v>
      </c>
      <c r="R561" s="120">
        <v>5200</v>
      </c>
      <c r="S561" s="121"/>
      <c r="T561" s="74" t="s">
        <v>44</v>
      </c>
    </row>
    <row r="562" spans="1:20" ht="22.5" customHeight="1" x14ac:dyDescent="0.25">
      <c r="A562" s="167">
        <v>43262</v>
      </c>
      <c r="B562" s="187" t="s">
        <v>17</v>
      </c>
      <c r="C562" s="187" t="s">
        <v>394</v>
      </c>
      <c r="D562" s="187" t="s">
        <v>2115</v>
      </c>
      <c r="E562" s="187"/>
      <c r="F562" s="168">
        <v>10066</v>
      </c>
      <c r="G562" s="187" t="s">
        <v>2116</v>
      </c>
      <c r="H562" s="187" t="s">
        <v>2117</v>
      </c>
      <c r="I562" s="168" t="s">
        <v>1164</v>
      </c>
      <c r="J562" s="168">
        <v>94120</v>
      </c>
      <c r="K562" s="187" t="s">
        <v>2118</v>
      </c>
      <c r="L562" s="187" t="s">
        <v>618</v>
      </c>
      <c r="M562" s="187" t="s">
        <v>2119</v>
      </c>
      <c r="N562" s="169">
        <v>5.5E-2</v>
      </c>
      <c r="O562" s="195">
        <v>21000</v>
      </c>
      <c r="P562" s="189">
        <v>21000</v>
      </c>
      <c r="Q562" s="190">
        <f t="shared" si="28"/>
        <v>19905.21327014218</v>
      </c>
      <c r="R562" s="158"/>
      <c r="S562" s="159"/>
    </row>
    <row r="563" spans="1:20" ht="22.5" customHeight="1" x14ac:dyDescent="0.25">
      <c r="A563" s="173">
        <v>43264</v>
      </c>
      <c r="B563" s="174" t="s">
        <v>17</v>
      </c>
      <c r="C563" s="174" t="s">
        <v>2100</v>
      </c>
      <c r="D563" s="174" t="s">
        <v>2120</v>
      </c>
      <c r="E563" s="174"/>
      <c r="F563" s="174">
        <v>10029</v>
      </c>
      <c r="G563" s="174" t="s">
        <v>1261</v>
      </c>
      <c r="H563" s="174" t="s">
        <v>2121</v>
      </c>
      <c r="I563" s="174" t="s">
        <v>22</v>
      </c>
      <c r="J563" s="174">
        <v>75012</v>
      </c>
      <c r="K563" s="282" t="s">
        <v>2122</v>
      </c>
      <c r="L563" s="174" t="s">
        <v>2123</v>
      </c>
      <c r="M563" s="174" t="s">
        <v>2124</v>
      </c>
      <c r="N563" s="164">
        <v>0.1</v>
      </c>
      <c r="O563" s="195">
        <v>6982</v>
      </c>
      <c r="P563" s="196">
        <v>6982</v>
      </c>
      <c r="Q563" s="197">
        <f t="shared" si="28"/>
        <v>6347.272727272727</v>
      </c>
      <c r="R563" s="120">
        <v>6982</v>
      </c>
      <c r="S563" s="121"/>
      <c r="T563" s="74" t="s">
        <v>44</v>
      </c>
    </row>
    <row r="564" spans="1:20" ht="22.5" customHeight="1" x14ac:dyDescent="0.25">
      <c r="A564" s="173">
        <v>43264</v>
      </c>
      <c r="B564" s="174" t="s">
        <v>17</v>
      </c>
      <c r="C564" s="174" t="s">
        <v>2125</v>
      </c>
      <c r="D564" s="174" t="s">
        <v>198</v>
      </c>
      <c r="E564" s="174"/>
      <c r="F564" s="174">
        <v>10380</v>
      </c>
      <c r="G564" s="174" t="s">
        <v>2126</v>
      </c>
      <c r="H564" s="174" t="s">
        <v>2127</v>
      </c>
      <c r="I564" s="174" t="s">
        <v>1164</v>
      </c>
      <c r="J564" s="174">
        <v>94120</v>
      </c>
      <c r="K564" s="282" t="s">
        <v>2128</v>
      </c>
      <c r="L564" s="174" t="s">
        <v>2008</v>
      </c>
      <c r="M564" s="174" t="s">
        <v>755</v>
      </c>
      <c r="N564" s="164">
        <v>5.5E-2</v>
      </c>
      <c r="O564" s="195">
        <v>4892</v>
      </c>
      <c r="P564" s="196">
        <v>4892</v>
      </c>
      <c r="Q564" s="197">
        <f t="shared" si="28"/>
        <v>4636.9668246445499</v>
      </c>
      <c r="R564" s="120">
        <v>4892</v>
      </c>
      <c r="S564" s="121"/>
      <c r="T564" s="74" t="s">
        <v>44</v>
      </c>
    </row>
    <row r="565" spans="1:20" ht="22.5" customHeight="1" x14ac:dyDescent="0.25">
      <c r="A565" s="167">
        <v>43264</v>
      </c>
      <c r="B565" s="168" t="s">
        <v>65</v>
      </c>
      <c r="C565" s="168" t="s">
        <v>2129</v>
      </c>
      <c r="D565" s="168" t="s">
        <v>2130</v>
      </c>
      <c r="E565" s="168"/>
      <c r="F565" s="168">
        <v>10062</v>
      </c>
      <c r="G565" s="168" t="s">
        <v>2131</v>
      </c>
      <c r="H565" s="168" t="s">
        <v>2132</v>
      </c>
      <c r="I565" s="168" t="s">
        <v>313</v>
      </c>
      <c r="J565" s="168">
        <v>94500</v>
      </c>
      <c r="K565" s="276" t="s">
        <v>2133</v>
      </c>
      <c r="L565" s="168" t="s">
        <v>1099</v>
      </c>
      <c r="M565" s="168" t="s">
        <v>1597</v>
      </c>
      <c r="N565" s="169">
        <v>5.5E-2</v>
      </c>
      <c r="O565" s="78">
        <f>P565/2</f>
        <v>3241</v>
      </c>
      <c r="P565" s="189">
        <v>6482</v>
      </c>
      <c r="Q565" s="190">
        <f t="shared" si="28"/>
        <v>6144.0758293838862</v>
      </c>
      <c r="R565" s="158"/>
      <c r="S565" s="159"/>
    </row>
    <row r="566" spans="1:20" ht="22.5" customHeight="1" x14ac:dyDescent="0.25">
      <c r="A566" s="153">
        <v>43265</v>
      </c>
      <c r="B566" s="188" t="s">
        <v>65</v>
      </c>
      <c r="C566" s="188" t="s">
        <v>526</v>
      </c>
      <c r="D566" s="188" t="s">
        <v>19</v>
      </c>
      <c r="E566" s="188"/>
      <c r="F566" s="154">
        <v>82</v>
      </c>
      <c r="G566" s="188" t="s">
        <v>528</v>
      </c>
      <c r="H566" s="188" t="s">
        <v>1323</v>
      </c>
      <c r="I566" s="154" t="s">
        <v>22</v>
      </c>
      <c r="J566" s="154">
        <v>75018</v>
      </c>
      <c r="K566" s="188" t="s">
        <v>1324</v>
      </c>
      <c r="L566" s="188" t="s">
        <v>417</v>
      </c>
      <c r="M566" s="188" t="s">
        <v>2134</v>
      </c>
      <c r="N566" s="160">
        <v>5.5E-2</v>
      </c>
      <c r="O566" s="78">
        <f>P566/2</f>
        <v>12991</v>
      </c>
      <c r="P566" s="156">
        <v>25982</v>
      </c>
      <c r="Q566" s="157">
        <f t="shared" si="28"/>
        <v>24627.48815165877</v>
      </c>
      <c r="R566" s="158"/>
      <c r="S566" s="159"/>
    </row>
    <row r="567" spans="1:20" ht="22.5" customHeight="1" x14ac:dyDescent="0.25">
      <c r="A567" s="173">
        <v>43265</v>
      </c>
      <c r="B567" s="194" t="s">
        <v>65</v>
      </c>
      <c r="C567" s="194" t="s">
        <v>2135</v>
      </c>
      <c r="D567" s="194" t="s">
        <v>238</v>
      </c>
      <c r="E567" s="194"/>
      <c r="F567" s="174">
        <v>10393</v>
      </c>
      <c r="G567" s="194" t="s">
        <v>2136</v>
      </c>
      <c r="H567" s="194" t="s">
        <v>2137</v>
      </c>
      <c r="I567" s="174" t="s">
        <v>774</v>
      </c>
      <c r="J567" s="174">
        <v>93100</v>
      </c>
      <c r="K567" s="194" t="s">
        <v>2138</v>
      </c>
      <c r="L567" s="194" t="s">
        <v>2008</v>
      </c>
      <c r="M567" s="194" t="s">
        <v>443</v>
      </c>
      <c r="N567" s="210">
        <v>0.1</v>
      </c>
      <c r="O567" s="195">
        <v>9265</v>
      </c>
      <c r="P567" s="196">
        <v>9265</v>
      </c>
      <c r="Q567" s="197">
        <f t="shared" si="28"/>
        <v>8422.7272727272721</v>
      </c>
      <c r="R567" s="120">
        <v>9265</v>
      </c>
      <c r="S567" s="121"/>
      <c r="T567" s="74" t="s">
        <v>44</v>
      </c>
    </row>
    <row r="568" spans="1:20" ht="22.5" customHeight="1" x14ac:dyDescent="0.25">
      <c r="A568" s="167">
        <v>43269</v>
      </c>
      <c r="B568" s="187" t="s">
        <v>65</v>
      </c>
      <c r="C568" s="187" t="s">
        <v>2139</v>
      </c>
      <c r="D568" s="187" t="s">
        <v>2140</v>
      </c>
      <c r="E568" s="187"/>
      <c r="F568" s="168">
        <v>10394</v>
      </c>
      <c r="G568" s="187" t="s">
        <v>2141</v>
      </c>
      <c r="H568" s="187" t="s">
        <v>2142</v>
      </c>
      <c r="I568" s="168" t="s">
        <v>1492</v>
      </c>
      <c r="J568" s="168">
        <v>78160</v>
      </c>
      <c r="K568" s="187" t="s">
        <v>2143</v>
      </c>
      <c r="L568" s="187" t="s">
        <v>2144</v>
      </c>
      <c r="M568" s="187" t="s">
        <v>713</v>
      </c>
      <c r="N568" s="169">
        <v>5.5E-2</v>
      </c>
      <c r="O568" s="78">
        <f>P568/2</f>
        <v>3990</v>
      </c>
      <c r="P568" s="189">
        <v>7980</v>
      </c>
      <c r="Q568" s="190">
        <f t="shared" si="28"/>
        <v>7563.9810426540289</v>
      </c>
      <c r="R568" s="158"/>
      <c r="S568" s="159"/>
    </row>
    <row r="569" spans="1:20" ht="22.5" customHeight="1" x14ac:dyDescent="0.25">
      <c r="A569" s="167">
        <v>43270</v>
      </c>
      <c r="B569" s="187" t="s">
        <v>65</v>
      </c>
      <c r="C569" s="187" t="s">
        <v>2145</v>
      </c>
      <c r="D569" s="187" t="s">
        <v>232</v>
      </c>
      <c r="E569" s="187"/>
      <c r="F569" s="168">
        <v>10395</v>
      </c>
      <c r="G569" s="187" t="s">
        <v>2146</v>
      </c>
      <c r="H569" s="187" t="s">
        <v>2147</v>
      </c>
      <c r="I569" s="168" t="s">
        <v>558</v>
      </c>
      <c r="J569" s="168">
        <v>94170</v>
      </c>
      <c r="K569" s="187" t="s">
        <v>2148</v>
      </c>
      <c r="L569" s="187" t="s">
        <v>2149</v>
      </c>
      <c r="M569" s="187" t="s">
        <v>770</v>
      </c>
      <c r="N569" s="169">
        <v>0.1</v>
      </c>
      <c r="O569" s="78">
        <f>P569/2</f>
        <v>3190</v>
      </c>
      <c r="P569" s="189">
        <v>6380</v>
      </c>
      <c r="Q569" s="190">
        <f t="shared" si="28"/>
        <v>5799.9999999999991</v>
      </c>
      <c r="R569" s="158"/>
      <c r="S569" s="159"/>
    </row>
    <row r="570" spans="1:20" ht="22.5" customHeight="1" x14ac:dyDescent="0.25">
      <c r="A570" s="167">
        <v>43270</v>
      </c>
      <c r="B570" s="168" t="s">
        <v>65</v>
      </c>
      <c r="C570" s="168" t="s">
        <v>2150</v>
      </c>
      <c r="D570" s="168" t="s">
        <v>287</v>
      </c>
      <c r="E570" s="168"/>
      <c r="F570" s="168">
        <v>10396</v>
      </c>
      <c r="G570" s="168" t="s">
        <v>2151</v>
      </c>
      <c r="H570" s="168" t="s">
        <v>2152</v>
      </c>
      <c r="I570" s="168" t="s">
        <v>22</v>
      </c>
      <c r="J570" s="168">
        <v>75012</v>
      </c>
      <c r="K570" s="276" t="s">
        <v>2153</v>
      </c>
      <c r="L570" s="168" t="s">
        <v>2114</v>
      </c>
      <c r="M570" s="168" t="s">
        <v>1181</v>
      </c>
      <c r="N570" s="169">
        <v>5.5E-2</v>
      </c>
      <c r="O570" s="78">
        <f>P570/2</f>
        <v>1250</v>
      </c>
      <c r="P570" s="189">
        <v>2500</v>
      </c>
      <c r="Q570" s="190">
        <f t="shared" si="28"/>
        <v>2369.668246445498</v>
      </c>
      <c r="R570" s="158"/>
      <c r="S570" s="159"/>
    </row>
    <row r="571" spans="1:20" ht="22.5" customHeight="1" x14ac:dyDescent="0.25">
      <c r="A571" s="173">
        <v>43270</v>
      </c>
      <c r="B571" s="194" t="s">
        <v>65</v>
      </c>
      <c r="C571" s="194" t="s">
        <v>1176</v>
      </c>
      <c r="D571" s="194" t="s">
        <v>113</v>
      </c>
      <c r="E571" s="194"/>
      <c r="F571" s="174">
        <v>10414</v>
      </c>
      <c r="G571" s="194" t="s">
        <v>1177</v>
      </c>
      <c r="H571" s="194" t="s">
        <v>2154</v>
      </c>
      <c r="I571" s="174" t="s">
        <v>1179</v>
      </c>
      <c r="J571" s="174">
        <v>91260</v>
      </c>
      <c r="K571" s="194" t="s">
        <v>2155</v>
      </c>
      <c r="L571" s="194" t="s">
        <v>945</v>
      </c>
      <c r="M571" s="194" t="s">
        <v>443</v>
      </c>
      <c r="N571" s="164">
        <v>0.1</v>
      </c>
      <c r="O571" s="195">
        <v>4700</v>
      </c>
      <c r="P571" s="196">
        <v>4700</v>
      </c>
      <c r="Q571" s="197">
        <f t="shared" si="28"/>
        <v>4272.7272727272721</v>
      </c>
      <c r="R571" s="120">
        <v>4700</v>
      </c>
      <c r="S571" s="121"/>
      <c r="T571" s="74" t="s">
        <v>44</v>
      </c>
    </row>
    <row r="572" spans="1:20" ht="22.5" customHeight="1" x14ac:dyDescent="0.25">
      <c r="A572" s="167">
        <v>43271</v>
      </c>
      <c r="B572" s="168" t="s">
        <v>65</v>
      </c>
      <c r="C572" s="168" t="s">
        <v>232</v>
      </c>
      <c r="D572" s="168" t="s">
        <v>2156</v>
      </c>
      <c r="E572" s="168"/>
      <c r="F572" s="168">
        <v>10397</v>
      </c>
      <c r="G572" s="168" t="s">
        <v>1746</v>
      </c>
      <c r="H572" s="168" t="s">
        <v>1747</v>
      </c>
      <c r="I572" s="168" t="s">
        <v>2157</v>
      </c>
      <c r="J572" s="168">
        <v>93800</v>
      </c>
      <c r="K572" s="276" t="s">
        <v>1749</v>
      </c>
      <c r="L572" s="168" t="s">
        <v>2114</v>
      </c>
      <c r="M572" s="168" t="s">
        <v>2158</v>
      </c>
      <c r="N572" s="300">
        <v>0.1</v>
      </c>
      <c r="O572" s="78">
        <f>P572/2</f>
        <v>4391</v>
      </c>
      <c r="P572" s="189">
        <v>8782</v>
      </c>
      <c r="Q572" s="190">
        <f t="shared" si="28"/>
        <v>7983.6363636363631</v>
      </c>
      <c r="R572" s="158"/>
      <c r="S572" s="159"/>
    </row>
    <row r="573" spans="1:20" ht="22.5" customHeight="1" x14ac:dyDescent="0.25">
      <c r="A573" s="173">
        <v>43271</v>
      </c>
      <c r="B573" s="194" t="s">
        <v>17</v>
      </c>
      <c r="C573" s="194" t="s">
        <v>1347</v>
      </c>
      <c r="D573" s="194" t="s">
        <v>248</v>
      </c>
      <c r="E573" s="194"/>
      <c r="F573" s="174">
        <v>10418</v>
      </c>
      <c r="G573" s="194" t="s">
        <v>2159</v>
      </c>
      <c r="H573" s="194" t="s">
        <v>2160</v>
      </c>
      <c r="I573" s="174" t="s">
        <v>1101</v>
      </c>
      <c r="J573" s="174">
        <v>91110</v>
      </c>
      <c r="K573" s="194" t="s">
        <v>2161</v>
      </c>
      <c r="L573" s="194" t="s">
        <v>628</v>
      </c>
      <c r="M573" s="194" t="s">
        <v>2162</v>
      </c>
      <c r="N573" s="301">
        <v>0.1</v>
      </c>
      <c r="O573" s="195">
        <v>14282</v>
      </c>
      <c r="P573" s="196">
        <v>14282</v>
      </c>
      <c r="Q573" s="197">
        <f t="shared" si="28"/>
        <v>12983.636363636362</v>
      </c>
      <c r="R573" s="120">
        <v>14282</v>
      </c>
      <c r="S573" s="121"/>
      <c r="T573" s="74" t="s">
        <v>44</v>
      </c>
    </row>
    <row r="574" spans="1:20" ht="22.5" customHeight="1" x14ac:dyDescent="0.25">
      <c r="A574" s="167">
        <v>43271</v>
      </c>
      <c r="B574" s="187" t="s">
        <v>65</v>
      </c>
      <c r="C574" s="187" t="s">
        <v>2163</v>
      </c>
      <c r="D574" s="187"/>
      <c r="E574" s="187"/>
      <c r="F574" s="168">
        <v>2</v>
      </c>
      <c r="G574" s="187" t="s">
        <v>2164</v>
      </c>
      <c r="H574" s="187"/>
      <c r="I574" s="168" t="s">
        <v>22</v>
      </c>
      <c r="J574" s="168">
        <v>75011</v>
      </c>
      <c r="K574" s="187" t="s">
        <v>2165</v>
      </c>
      <c r="L574" s="188" t="s">
        <v>1635</v>
      </c>
      <c r="M574" s="187" t="s">
        <v>1578</v>
      </c>
      <c r="N574" s="211">
        <v>0.1</v>
      </c>
      <c r="O574" s="195">
        <v>6750</v>
      </c>
      <c r="P574" s="189">
        <v>6750</v>
      </c>
      <c r="Q574" s="190">
        <f t="shared" si="28"/>
        <v>6136.363636363636</v>
      </c>
      <c r="R574" s="158"/>
      <c r="S574" s="159"/>
    </row>
    <row r="575" spans="1:20" ht="22.5" customHeight="1" x14ac:dyDescent="0.25">
      <c r="A575" s="173">
        <v>43272</v>
      </c>
      <c r="B575" s="174" t="s">
        <v>17</v>
      </c>
      <c r="C575" s="174" t="s">
        <v>2166</v>
      </c>
      <c r="D575" s="174" t="s">
        <v>28</v>
      </c>
      <c r="E575" s="174"/>
      <c r="F575" s="174">
        <v>10382</v>
      </c>
      <c r="G575" s="174" t="s">
        <v>2167</v>
      </c>
      <c r="H575" s="174" t="s">
        <v>2168</v>
      </c>
      <c r="I575" s="174" t="s">
        <v>22</v>
      </c>
      <c r="J575" s="174">
        <v>75011</v>
      </c>
      <c r="K575" s="282" t="s">
        <v>2169</v>
      </c>
      <c r="L575" s="174" t="s">
        <v>2008</v>
      </c>
      <c r="M575" s="174" t="s">
        <v>86</v>
      </c>
      <c r="N575" s="301">
        <v>0.1</v>
      </c>
      <c r="O575" s="195">
        <v>9989</v>
      </c>
      <c r="P575" s="196">
        <v>9989</v>
      </c>
      <c r="Q575" s="197">
        <f t="shared" si="28"/>
        <v>9080.9090909090901</v>
      </c>
      <c r="R575" s="120">
        <v>9989</v>
      </c>
      <c r="S575" s="121"/>
      <c r="T575" s="74" t="s">
        <v>44</v>
      </c>
    </row>
    <row r="576" spans="1:20" ht="22.5" customHeight="1" x14ac:dyDescent="0.25">
      <c r="A576" s="167">
        <v>43272</v>
      </c>
      <c r="B576" s="168" t="s">
        <v>65</v>
      </c>
      <c r="C576" s="168" t="s">
        <v>2170</v>
      </c>
      <c r="D576" s="168" t="s">
        <v>287</v>
      </c>
      <c r="E576" s="168"/>
      <c r="F576" s="168">
        <v>10008</v>
      </c>
      <c r="G576" s="168" t="s">
        <v>2171</v>
      </c>
      <c r="H576" s="168" t="s">
        <v>2172</v>
      </c>
      <c r="I576" s="168" t="s">
        <v>22</v>
      </c>
      <c r="J576" s="168">
        <v>75011</v>
      </c>
      <c r="K576" s="276" t="s">
        <v>2173</v>
      </c>
      <c r="L576" s="168" t="s">
        <v>1635</v>
      </c>
      <c r="M576" s="168" t="s">
        <v>2174</v>
      </c>
      <c r="N576" s="300">
        <v>5.5E-2</v>
      </c>
      <c r="O576" s="195">
        <v>6982</v>
      </c>
      <c r="P576" s="189">
        <v>6982</v>
      </c>
      <c r="Q576" s="190">
        <f t="shared" si="28"/>
        <v>6618.009478672986</v>
      </c>
      <c r="R576" s="158"/>
      <c r="S576" s="159"/>
    </row>
    <row r="577" spans="1:20" ht="22.5" customHeight="1" x14ac:dyDescent="0.25">
      <c r="A577" s="167">
        <v>43276</v>
      </c>
      <c r="B577" s="168" t="s">
        <v>65</v>
      </c>
      <c r="C577" s="168" t="s">
        <v>1781</v>
      </c>
      <c r="D577" s="168" t="s">
        <v>2175</v>
      </c>
      <c r="E577" s="168"/>
      <c r="F577" s="168">
        <v>10365</v>
      </c>
      <c r="G577" s="168" t="s">
        <v>1783</v>
      </c>
      <c r="H577" s="168">
        <v>3628</v>
      </c>
      <c r="I577" s="168" t="s">
        <v>174</v>
      </c>
      <c r="J577" s="168">
        <v>93500</v>
      </c>
      <c r="K577" s="276" t="s">
        <v>1785</v>
      </c>
      <c r="L577" s="168" t="s">
        <v>628</v>
      </c>
      <c r="M577" s="168" t="s">
        <v>1860</v>
      </c>
      <c r="N577" s="300">
        <v>5.5E-2</v>
      </c>
      <c r="O577" s="195">
        <v>1982</v>
      </c>
      <c r="P577" s="189">
        <v>1982</v>
      </c>
      <c r="Q577" s="190">
        <f t="shared" si="28"/>
        <v>1878.6729857819905</v>
      </c>
      <c r="R577" s="158"/>
      <c r="S577" s="159"/>
    </row>
    <row r="578" spans="1:20" ht="22.5" customHeight="1" x14ac:dyDescent="0.25">
      <c r="A578" s="167">
        <v>43277</v>
      </c>
      <c r="B578" s="168" t="s">
        <v>65</v>
      </c>
      <c r="C578" s="168" t="s">
        <v>991</v>
      </c>
      <c r="D578" s="168" t="s">
        <v>2176</v>
      </c>
      <c r="E578" s="168"/>
      <c r="F578" s="168">
        <v>10391</v>
      </c>
      <c r="G578" s="168" t="s">
        <v>993</v>
      </c>
      <c r="H578" s="168" t="s">
        <v>2177</v>
      </c>
      <c r="I578" s="168" t="s">
        <v>69</v>
      </c>
      <c r="J578" s="168">
        <v>94700</v>
      </c>
      <c r="K578" s="276" t="s">
        <v>994</v>
      </c>
      <c r="L578" s="168" t="s">
        <v>1868</v>
      </c>
      <c r="M578" s="168" t="s">
        <v>190</v>
      </c>
      <c r="N578" s="300">
        <v>0.1</v>
      </c>
      <c r="O578" s="78">
        <f>P578/2</f>
        <v>2791</v>
      </c>
      <c r="P578" s="189">
        <v>5582</v>
      </c>
      <c r="Q578" s="190">
        <f t="shared" si="28"/>
        <v>5074.545454545454</v>
      </c>
      <c r="R578" s="158"/>
      <c r="S578" s="159"/>
    </row>
    <row r="579" spans="1:20" ht="22.5" customHeight="1" x14ac:dyDescent="0.25">
      <c r="A579" s="167">
        <v>43277</v>
      </c>
      <c r="B579" s="168" t="s">
        <v>17</v>
      </c>
      <c r="C579" s="168" t="s">
        <v>2178</v>
      </c>
      <c r="D579" s="168" t="s">
        <v>60</v>
      </c>
      <c r="E579" s="168"/>
      <c r="F579" s="168">
        <v>10398</v>
      </c>
      <c r="G579" s="168" t="s">
        <v>2179</v>
      </c>
      <c r="H579" s="168" t="s">
        <v>2180</v>
      </c>
      <c r="I579" s="168" t="s">
        <v>313</v>
      </c>
      <c r="J579" s="168">
        <v>94500</v>
      </c>
      <c r="K579" s="276" t="s">
        <v>2181</v>
      </c>
      <c r="L579" s="168" t="s">
        <v>2144</v>
      </c>
      <c r="M579" s="168" t="s">
        <v>1860</v>
      </c>
      <c r="N579" s="300">
        <v>5.5E-2</v>
      </c>
      <c r="O579" s="78">
        <f>P579/2</f>
        <v>1150</v>
      </c>
      <c r="P579" s="189">
        <v>2300</v>
      </c>
      <c r="Q579" s="190">
        <f t="shared" si="28"/>
        <v>2180.0947867298578</v>
      </c>
      <c r="R579" s="158"/>
      <c r="S579" s="159"/>
    </row>
    <row r="580" spans="1:20" ht="22.5" customHeight="1" x14ac:dyDescent="0.25">
      <c r="A580" s="167">
        <v>43277</v>
      </c>
      <c r="B580" s="168" t="s">
        <v>17</v>
      </c>
      <c r="C580" s="168" t="s">
        <v>2182</v>
      </c>
      <c r="D580" s="168" t="s">
        <v>28</v>
      </c>
      <c r="E580" s="168"/>
      <c r="F580" s="168">
        <v>10082</v>
      </c>
      <c r="G580" s="168" t="s">
        <v>2183</v>
      </c>
      <c r="H580" s="168" t="s">
        <v>2184</v>
      </c>
      <c r="I580" s="168" t="s">
        <v>22</v>
      </c>
      <c r="J580" s="168">
        <v>75020</v>
      </c>
      <c r="K580" s="276" t="s">
        <v>2185</v>
      </c>
      <c r="L580" s="168" t="s">
        <v>945</v>
      </c>
      <c r="M580" s="168" t="s">
        <v>751</v>
      </c>
      <c r="N580" s="300">
        <v>5.5E-2</v>
      </c>
      <c r="O580" s="195">
        <v>4189</v>
      </c>
      <c r="P580" s="189">
        <v>4189</v>
      </c>
      <c r="Q580" s="190">
        <f t="shared" si="28"/>
        <v>3970.6161137440758</v>
      </c>
      <c r="R580" s="158"/>
      <c r="S580" s="159"/>
    </row>
    <row r="581" spans="1:20" ht="22.5" customHeight="1" x14ac:dyDescent="0.25">
      <c r="A581" s="167">
        <v>43279</v>
      </c>
      <c r="B581" s="168" t="s">
        <v>65</v>
      </c>
      <c r="C581" s="168" t="s">
        <v>2186</v>
      </c>
      <c r="D581" s="168" t="s">
        <v>67</v>
      </c>
      <c r="E581" s="168"/>
      <c r="F581" s="168">
        <v>10369</v>
      </c>
      <c r="G581" s="168" t="s">
        <v>2187</v>
      </c>
      <c r="H581" s="168" t="s">
        <v>2188</v>
      </c>
      <c r="I581" s="168" t="s">
        <v>22</v>
      </c>
      <c r="J581" s="168">
        <v>75017</v>
      </c>
      <c r="K581" s="276" t="s">
        <v>2189</v>
      </c>
      <c r="L581" s="168" t="s">
        <v>2190</v>
      </c>
      <c r="M581" s="168" t="s">
        <v>781</v>
      </c>
      <c r="N581" s="300">
        <v>5.5E-2</v>
      </c>
      <c r="O581" s="78">
        <f>P581/2</f>
        <v>16491</v>
      </c>
      <c r="P581" s="189">
        <v>32982</v>
      </c>
      <c r="Q581" s="190">
        <f t="shared" si="28"/>
        <v>31262.559241706163</v>
      </c>
      <c r="R581" s="158"/>
      <c r="S581" s="159"/>
    </row>
    <row r="582" spans="1:20" ht="44" hidden="1" customHeight="1" x14ac:dyDescent="0.25">
      <c r="A582" s="181" t="s">
        <v>2191</v>
      </c>
      <c r="B582" s="182"/>
      <c r="C582" s="182"/>
      <c r="D582" s="182"/>
      <c r="E582" s="182"/>
      <c r="F582" s="182"/>
      <c r="G582" s="182"/>
      <c r="H582" s="182"/>
      <c r="I582" s="182"/>
      <c r="J582" s="182"/>
      <c r="K582" s="283"/>
      <c r="L582" s="182"/>
      <c r="M582" s="182"/>
      <c r="N582" s="284"/>
      <c r="O582" s="93"/>
      <c r="P582" s="215">
        <f>SUM(P546:P581)</f>
        <v>294953</v>
      </c>
      <c r="Q582" s="285"/>
      <c r="R582" s="96">
        <f>SUM(R546:R581)</f>
        <v>99158</v>
      </c>
      <c r="S582" s="97">
        <f>P582-R582</f>
        <v>195795</v>
      </c>
    </row>
    <row r="583" spans="1:20" ht="22.5" customHeight="1" x14ac:dyDescent="0.25">
      <c r="A583" s="173">
        <v>43284</v>
      </c>
      <c r="B583" s="174" t="s">
        <v>17</v>
      </c>
      <c r="C583" s="174" t="s">
        <v>1892</v>
      </c>
      <c r="D583" s="174" t="s">
        <v>40</v>
      </c>
      <c r="E583" s="174"/>
      <c r="F583" s="174">
        <v>10186</v>
      </c>
      <c r="G583" s="174" t="s">
        <v>1893</v>
      </c>
      <c r="H583" s="174" t="s">
        <v>1894</v>
      </c>
      <c r="I583" s="174" t="s">
        <v>22</v>
      </c>
      <c r="J583" s="174">
        <v>75012</v>
      </c>
      <c r="K583" s="174" t="s">
        <v>1895</v>
      </c>
      <c r="L583" s="174" t="s">
        <v>2192</v>
      </c>
      <c r="M583" s="174" t="s">
        <v>1896</v>
      </c>
      <c r="N583" s="301">
        <v>0.1</v>
      </c>
      <c r="O583" s="78">
        <f>P583/2</f>
        <v>7491</v>
      </c>
      <c r="P583" s="196">
        <v>14982</v>
      </c>
      <c r="Q583" s="197">
        <f t="shared" ref="Q583:Q603" si="29">IF(ISBLANK(N583),"",P583/(1+N583))</f>
        <v>13619.999999999998</v>
      </c>
      <c r="R583" s="120">
        <v>14982</v>
      </c>
      <c r="S583" s="121"/>
      <c r="T583" s="74" t="s">
        <v>44</v>
      </c>
    </row>
    <row r="584" spans="1:20" ht="22.5" customHeight="1" x14ac:dyDescent="0.25">
      <c r="A584" s="173">
        <v>43284</v>
      </c>
      <c r="B584" s="174" t="s">
        <v>17</v>
      </c>
      <c r="C584" s="174" t="s">
        <v>2193</v>
      </c>
      <c r="D584" s="174" t="s">
        <v>147</v>
      </c>
      <c r="E584" s="174"/>
      <c r="F584" s="174">
        <v>10063</v>
      </c>
      <c r="G584" s="174" t="s">
        <v>2194</v>
      </c>
      <c r="H584" s="174" t="s">
        <v>2195</v>
      </c>
      <c r="I584" s="174" t="s">
        <v>22</v>
      </c>
      <c r="J584" s="174">
        <v>75005</v>
      </c>
      <c r="K584" s="282" t="s">
        <v>2196</v>
      </c>
      <c r="L584" s="174" t="s">
        <v>37</v>
      </c>
      <c r="M584" s="174" t="s">
        <v>879</v>
      </c>
      <c r="N584" s="301">
        <v>5.5E-2</v>
      </c>
      <c r="O584" s="195">
        <v>5682</v>
      </c>
      <c r="P584" s="196">
        <v>5682</v>
      </c>
      <c r="Q584" s="197">
        <f t="shared" si="29"/>
        <v>5385.7819905213273</v>
      </c>
      <c r="R584" s="120">
        <v>5682</v>
      </c>
      <c r="S584" s="121"/>
      <c r="T584" s="74" t="s">
        <v>44</v>
      </c>
    </row>
    <row r="585" spans="1:20" ht="22.5" customHeight="1" x14ac:dyDescent="0.25">
      <c r="A585" s="173">
        <v>43284</v>
      </c>
      <c r="B585" s="174" t="s">
        <v>65</v>
      </c>
      <c r="C585" s="174" t="s">
        <v>2197</v>
      </c>
      <c r="D585" s="174" t="s">
        <v>424</v>
      </c>
      <c r="E585" s="174"/>
      <c r="F585" s="174">
        <v>10171</v>
      </c>
      <c r="G585" s="174" t="s">
        <v>1534</v>
      </c>
      <c r="H585" s="174" t="s">
        <v>2198</v>
      </c>
      <c r="I585" s="174"/>
      <c r="J585" s="174">
        <v>92100</v>
      </c>
      <c r="K585" s="282" t="s">
        <v>2199</v>
      </c>
      <c r="L585" s="174" t="s">
        <v>37</v>
      </c>
      <c r="M585" s="174" t="s">
        <v>86</v>
      </c>
      <c r="N585" s="301">
        <v>0.1</v>
      </c>
      <c r="O585" s="195">
        <v>3300</v>
      </c>
      <c r="P585" s="196">
        <v>3300</v>
      </c>
      <c r="Q585" s="197">
        <f t="shared" si="29"/>
        <v>2999.9999999999995</v>
      </c>
      <c r="R585" s="120">
        <v>3300</v>
      </c>
      <c r="S585" s="121"/>
      <c r="T585" s="74" t="s">
        <v>44</v>
      </c>
    </row>
    <row r="586" spans="1:20" ht="22.5" customHeight="1" x14ac:dyDescent="0.25">
      <c r="A586" s="173">
        <v>43285</v>
      </c>
      <c r="B586" s="174" t="s">
        <v>65</v>
      </c>
      <c r="C586" s="174" t="s">
        <v>964</v>
      </c>
      <c r="D586" s="174" t="s">
        <v>965</v>
      </c>
      <c r="E586" s="174"/>
      <c r="F586" s="174">
        <v>1802</v>
      </c>
      <c r="G586" s="174" t="s">
        <v>966</v>
      </c>
      <c r="H586" s="174" t="s">
        <v>967</v>
      </c>
      <c r="I586" s="174" t="s">
        <v>22</v>
      </c>
      <c r="J586" s="174">
        <v>75014</v>
      </c>
      <c r="K586" s="174" t="s">
        <v>968</v>
      </c>
      <c r="L586" s="174" t="s">
        <v>37</v>
      </c>
      <c r="M586" s="174" t="s">
        <v>2200</v>
      </c>
      <c r="N586" s="210">
        <v>0.1</v>
      </c>
      <c r="O586" s="195">
        <v>6882</v>
      </c>
      <c r="P586" s="196">
        <v>6882</v>
      </c>
      <c r="Q586" s="197">
        <f t="shared" si="29"/>
        <v>6256.363636363636</v>
      </c>
      <c r="R586" s="120">
        <v>6882</v>
      </c>
      <c r="S586" s="121"/>
      <c r="T586" s="74" t="s">
        <v>44</v>
      </c>
    </row>
    <row r="587" spans="1:20" ht="22.5" customHeight="1" x14ac:dyDescent="0.25">
      <c r="A587" s="167">
        <v>43286</v>
      </c>
      <c r="B587" s="168" t="s">
        <v>17</v>
      </c>
      <c r="C587" s="168" t="s">
        <v>2201</v>
      </c>
      <c r="D587" s="168" t="s">
        <v>1503</v>
      </c>
      <c r="E587" s="168"/>
      <c r="F587" s="168">
        <v>10236</v>
      </c>
      <c r="G587" s="168" t="s">
        <v>2202</v>
      </c>
      <c r="H587" s="168">
        <v>4017</v>
      </c>
      <c r="I587" s="168" t="s">
        <v>22</v>
      </c>
      <c r="J587" s="168">
        <v>75012</v>
      </c>
      <c r="K587" s="276" t="s">
        <v>2203</v>
      </c>
      <c r="L587" s="168" t="s">
        <v>37</v>
      </c>
      <c r="M587" s="168" t="s">
        <v>2204</v>
      </c>
      <c r="N587" s="300">
        <v>0.1</v>
      </c>
      <c r="O587" s="195">
        <v>2982</v>
      </c>
      <c r="P587" s="189">
        <v>2982</v>
      </c>
      <c r="Q587" s="190">
        <f t="shared" si="29"/>
        <v>2710.9090909090905</v>
      </c>
      <c r="R587" s="158"/>
      <c r="S587" s="159"/>
    </row>
    <row r="588" spans="1:20" ht="22.5" customHeight="1" x14ac:dyDescent="0.25">
      <c r="A588" s="173">
        <v>43286</v>
      </c>
      <c r="B588" s="174" t="s">
        <v>65</v>
      </c>
      <c r="C588" s="174" t="s">
        <v>2205</v>
      </c>
      <c r="D588" s="174" t="s">
        <v>2206</v>
      </c>
      <c r="E588" s="174"/>
      <c r="F588" s="174">
        <v>10428</v>
      </c>
      <c r="G588" s="174" t="s">
        <v>2207</v>
      </c>
      <c r="H588" s="174" t="s">
        <v>2208</v>
      </c>
      <c r="I588" s="174" t="s">
        <v>2209</v>
      </c>
      <c r="J588" s="174">
        <v>95240</v>
      </c>
      <c r="K588" s="174" t="s">
        <v>2210</v>
      </c>
      <c r="L588" s="174" t="s">
        <v>2211</v>
      </c>
      <c r="M588" s="174" t="s">
        <v>2212</v>
      </c>
      <c r="N588" s="301">
        <v>5.5E-2</v>
      </c>
      <c r="O588" s="195">
        <v>4982</v>
      </c>
      <c r="P588" s="196">
        <v>4982</v>
      </c>
      <c r="Q588" s="197">
        <f t="shared" si="29"/>
        <v>4722.2748815165878</v>
      </c>
      <c r="R588" s="120">
        <v>4982</v>
      </c>
      <c r="S588" s="121"/>
    </row>
    <row r="589" spans="1:20" ht="22.5" customHeight="1" x14ac:dyDescent="0.25">
      <c r="A589" s="173">
        <v>43286</v>
      </c>
      <c r="B589" s="174" t="s">
        <v>17</v>
      </c>
      <c r="C589" s="174" t="s">
        <v>2213</v>
      </c>
      <c r="D589" s="174" t="s">
        <v>19</v>
      </c>
      <c r="E589" s="174"/>
      <c r="F589" s="174">
        <v>10399</v>
      </c>
      <c r="G589" s="174" t="s">
        <v>2214</v>
      </c>
      <c r="H589" s="174" t="s">
        <v>2215</v>
      </c>
      <c r="I589" s="174" t="s">
        <v>48</v>
      </c>
      <c r="J589" s="174">
        <v>92300</v>
      </c>
      <c r="K589" s="174" t="s">
        <v>2216</v>
      </c>
      <c r="L589" s="174" t="s">
        <v>1993</v>
      </c>
      <c r="M589" s="174" t="s">
        <v>2217</v>
      </c>
      <c r="N589" s="301">
        <v>0.1</v>
      </c>
      <c r="O589" s="195">
        <v>3582</v>
      </c>
      <c r="P589" s="196">
        <v>3582</v>
      </c>
      <c r="Q589" s="197">
        <f t="shared" si="29"/>
        <v>3256.363636363636</v>
      </c>
      <c r="R589" s="120">
        <v>3582</v>
      </c>
      <c r="S589" s="121"/>
      <c r="T589" s="74" t="s">
        <v>44</v>
      </c>
    </row>
    <row r="590" spans="1:20" ht="22.5" customHeight="1" x14ac:dyDescent="0.25">
      <c r="A590" s="167">
        <v>43287</v>
      </c>
      <c r="B590" s="168" t="s">
        <v>65</v>
      </c>
      <c r="C590" s="168" t="s">
        <v>2218</v>
      </c>
      <c r="D590" s="168" t="s">
        <v>747</v>
      </c>
      <c r="E590" s="168"/>
      <c r="F590" s="168">
        <v>10429</v>
      </c>
      <c r="G590" s="168" t="s">
        <v>2219</v>
      </c>
      <c r="H590" s="168" t="s">
        <v>2220</v>
      </c>
      <c r="I590" s="168" t="s">
        <v>22</v>
      </c>
      <c r="J590" s="168">
        <v>75017</v>
      </c>
      <c r="K590" s="168" t="s">
        <v>2221</v>
      </c>
      <c r="L590" s="168" t="s">
        <v>1988</v>
      </c>
      <c r="M590" s="168" t="s">
        <v>123</v>
      </c>
      <c r="N590" s="300">
        <v>5.5E-2</v>
      </c>
      <c r="O590" s="78">
        <f>P590/2</f>
        <v>4741</v>
      </c>
      <c r="P590" s="189">
        <v>9482</v>
      </c>
      <c r="Q590" s="190">
        <f t="shared" si="29"/>
        <v>8987.6777251184831</v>
      </c>
      <c r="R590" s="158"/>
      <c r="S590" s="159"/>
    </row>
    <row r="591" spans="1:20" ht="22.5" customHeight="1" x14ac:dyDescent="0.25">
      <c r="A591" s="167">
        <v>43287</v>
      </c>
      <c r="B591" s="168" t="s">
        <v>17</v>
      </c>
      <c r="C591" s="168" t="s">
        <v>2222</v>
      </c>
      <c r="D591" s="168" t="s">
        <v>2223</v>
      </c>
      <c r="E591" s="168"/>
      <c r="F591" s="168">
        <v>10424</v>
      </c>
      <c r="G591" s="168" t="s">
        <v>2224</v>
      </c>
      <c r="H591" s="168" t="s">
        <v>2225</v>
      </c>
      <c r="I591" s="168" t="s">
        <v>22</v>
      </c>
      <c r="J591" s="168">
        <v>75012</v>
      </c>
      <c r="K591" s="168" t="s">
        <v>2226</v>
      </c>
      <c r="L591" s="168" t="s">
        <v>945</v>
      </c>
      <c r="M591" s="168" t="s">
        <v>1792</v>
      </c>
      <c r="N591" s="300">
        <v>5.5E-2</v>
      </c>
      <c r="O591" s="195">
        <v>2982</v>
      </c>
      <c r="P591" s="189">
        <v>2982</v>
      </c>
      <c r="Q591" s="190">
        <f t="shared" si="29"/>
        <v>2826.5402843601896</v>
      </c>
      <c r="R591" s="158"/>
      <c r="S591" s="159"/>
    </row>
    <row r="592" spans="1:20" ht="22.5" customHeight="1" x14ac:dyDescent="0.25">
      <c r="A592" s="167">
        <v>43291</v>
      </c>
      <c r="B592" s="168" t="s">
        <v>65</v>
      </c>
      <c r="C592" s="168" t="s">
        <v>2227</v>
      </c>
      <c r="D592" s="168" t="s">
        <v>395</v>
      </c>
      <c r="E592" s="168"/>
      <c r="F592" s="168">
        <v>10173</v>
      </c>
      <c r="G592" s="168" t="s">
        <v>2228</v>
      </c>
      <c r="H592" s="168" t="s">
        <v>2229</v>
      </c>
      <c r="I592" s="168" t="s">
        <v>22</v>
      </c>
      <c r="J592" s="168">
        <v>75016</v>
      </c>
      <c r="K592" s="168" t="s">
        <v>2230</v>
      </c>
      <c r="L592" s="168" t="s">
        <v>2231</v>
      </c>
      <c r="M592" s="168" t="s">
        <v>755</v>
      </c>
      <c r="N592" s="300">
        <v>5.5E-2</v>
      </c>
      <c r="O592" s="78">
        <f>P592/2</f>
        <v>1500</v>
      </c>
      <c r="P592" s="189">
        <v>3000</v>
      </c>
      <c r="Q592" s="190">
        <f t="shared" si="29"/>
        <v>2843.6018957345973</v>
      </c>
      <c r="R592" s="158"/>
      <c r="S592" s="159"/>
    </row>
    <row r="593" spans="1:20" ht="22.5" customHeight="1" x14ac:dyDescent="0.25">
      <c r="A593" s="167">
        <v>43291</v>
      </c>
      <c r="B593" s="168" t="s">
        <v>65</v>
      </c>
      <c r="C593" s="168" t="s">
        <v>2232</v>
      </c>
      <c r="D593" s="168" t="s">
        <v>243</v>
      </c>
      <c r="E593" s="168"/>
      <c r="F593" s="168">
        <v>10401</v>
      </c>
      <c r="G593" s="168" t="s">
        <v>2233</v>
      </c>
      <c r="H593" s="168" t="s">
        <v>2234</v>
      </c>
      <c r="I593" s="168" t="s">
        <v>283</v>
      </c>
      <c r="J593" s="168">
        <v>93100</v>
      </c>
      <c r="K593" s="168" t="s">
        <v>2235</v>
      </c>
      <c r="L593" s="168" t="s">
        <v>2236</v>
      </c>
      <c r="M593" s="168" t="s">
        <v>2034</v>
      </c>
      <c r="N593" s="211">
        <v>5.5E-2</v>
      </c>
      <c r="O593" s="78">
        <f>P593/2</f>
        <v>3750</v>
      </c>
      <c r="P593" s="189">
        <v>7500</v>
      </c>
      <c r="Q593" s="190">
        <f t="shared" si="29"/>
        <v>7109.004739336493</v>
      </c>
      <c r="R593" s="158"/>
      <c r="S593" s="159"/>
    </row>
    <row r="594" spans="1:20" ht="22.5" customHeight="1" x14ac:dyDescent="0.25">
      <c r="A594" s="167">
        <v>43291</v>
      </c>
      <c r="B594" s="168" t="s">
        <v>17</v>
      </c>
      <c r="C594" s="168" t="s">
        <v>2237</v>
      </c>
      <c r="D594" s="168" t="s">
        <v>874</v>
      </c>
      <c r="E594" s="168"/>
      <c r="F594" s="168">
        <v>10426</v>
      </c>
      <c r="G594" s="168" t="s">
        <v>2238</v>
      </c>
      <c r="H594" s="168" t="s">
        <v>2239</v>
      </c>
      <c r="I594" s="168" t="s">
        <v>121</v>
      </c>
      <c r="J594" s="168">
        <v>94100</v>
      </c>
      <c r="K594" s="168" t="s">
        <v>2240</v>
      </c>
      <c r="L594" s="168" t="s">
        <v>2241</v>
      </c>
      <c r="M594" s="168" t="s">
        <v>2242</v>
      </c>
      <c r="N594" s="300">
        <v>0.1</v>
      </c>
      <c r="O594" s="78">
        <f>P594/2</f>
        <v>2100</v>
      </c>
      <c r="P594" s="189">
        <v>4200</v>
      </c>
      <c r="Q594" s="190">
        <f t="shared" si="29"/>
        <v>3818.181818181818</v>
      </c>
      <c r="R594" s="158"/>
      <c r="S594" s="159"/>
    </row>
    <row r="595" spans="1:20" ht="22.5" customHeight="1" x14ac:dyDescent="0.25">
      <c r="A595" s="173">
        <v>43291</v>
      </c>
      <c r="B595" s="174" t="s">
        <v>17</v>
      </c>
      <c r="C595" s="174" t="s">
        <v>1353</v>
      </c>
      <c r="D595" s="174" t="s">
        <v>1354</v>
      </c>
      <c r="E595" s="174"/>
      <c r="F595" s="174">
        <v>10425</v>
      </c>
      <c r="G595" s="174" t="s">
        <v>2243</v>
      </c>
      <c r="H595" s="174" t="s">
        <v>1356</v>
      </c>
      <c r="I595" s="174" t="s">
        <v>1357</v>
      </c>
      <c r="J595" s="174">
        <v>91260</v>
      </c>
      <c r="K595" s="174" t="s">
        <v>2244</v>
      </c>
      <c r="L595" s="174" t="s">
        <v>945</v>
      </c>
      <c r="M595" s="174" t="s">
        <v>2212</v>
      </c>
      <c r="N595" s="301">
        <v>5.5E-2</v>
      </c>
      <c r="O595" s="195">
        <v>3582</v>
      </c>
      <c r="P595" s="196">
        <v>3582</v>
      </c>
      <c r="Q595" s="197">
        <f t="shared" si="29"/>
        <v>3395.2606635071093</v>
      </c>
      <c r="R595" s="120">
        <v>3582</v>
      </c>
      <c r="S595" s="121"/>
      <c r="T595" s="74" t="s">
        <v>44</v>
      </c>
    </row>
    <row r="596" spans="1:20" ht="22.5" customHeight="1" x14ac:dyDescent="0.25">
      <c r="A596" s="173">
        <v>43292</v>
      </c>
      <c r="B596" s="174" t="s">
        <v>17</v>
      </c>
      <c r="C596" s="174" t="s">
        <v>2245</v>
      </c>
      <c r="D596" s="174" t="s">
        <v>2246</v>
      </c>
      <c r="E596" s="174"/>
      <c r="F596" s="174">
        <v>10438</v>
      </c>
      <c r="G596" s="174" t="s">
        <v>2063</v>
      </c>
      <c r="H596" s="174" t="s">
        <v>2247</v>
      </c>
      <c r="I596" s="174" t="s">
        <v>2065</v>
      </c>
      <c r="J596" s="174">
        <v>94140</v>
      </c>
      <c r="K596" s="174" t="s">
        <v>2248</v>
      </c>
      <c r="L596" s="174" t="s">
        <v>2008</v>
      </c>
      <c r="M596" s="174" t="s">
        <v>1860</v>
      </c>
      <c r="N596" s="301">
        <v>5.5E-2</v>
      </c>
      <c r="O596" s="195">
        <v>882</v>
      </c>
      <c r="P596" s="196">
        <v>882</v>
      </c>
      <c r="Q596" s="197">
        <f t="shared" si="29"/>
        <v>836.01895734597156</v>
      </c>
      <c r="R596" s="120">
        <v>882</v>
      </c>
      <c r="S596" s="121"/>
      <c r="T596" s="74" t="s">
        <v>44</v>
      </c>
    </row>
    <row r="597" spans="1:20" ht="22.5" customHeight="1" x14ac:dyDescent="0.25">
      <c r="A597" s="235">
        <v>43294</v>
      </c>
      <c r="B597" s="236" t="s">
        <v>236</v>
      </c>
      <c r="C597" s="236" t="s">
        <v>2249</v>
      </c>
      <c r="D597" s="236" t="s">
        <v>2250</v>
      </c>
      <c r="E597" s="236"/>
      <c r="F597" s="236">
        <v>10453</v>
      </c>
      <c r="G597" s="236" t="s">
        <v>2251</v>
      </c>
      <c r="H597" s="236" t="s">
        <v>2252</v>
      </c>
      <c r="I597" s="236" t="s">
        <v>2253</v>
      </c>
      <c r="J597" s="236">
        <v>92140</v>
      </c>
      <c r="K597" s="236" t="s">
        <v>2254</v>
      </c>
      <c r="L597" s="236" t="s">
        <v>945</v>
      </c>
      <c r="M597" s="236" t="s">
        <v>2255</v>
      </c>
      <c r="N597" s="302">
        <v>0.1</v>
      </c>
      <c r="O597" s="195">
        <v>3982</v>
      </c>
      <c r="P597" s="196">
        <v>3982</v>
      </c>
      <c r="Q597" s="238">
        <f t="shared" si="29"/>
        <v>3619.9999999999995</v>
      </c>
      <c r="R597" s="120">
        <v>3982</v>
      </c>
      <c r="S597" s="121"/>
      <c r="T597" s="74" t="s">
        <v>44</v>
      </c>
    </row>
    <row r="598" spans="1:20" ht="22.5" customHeight="1" x14ac:dyDescent="0.25">
      <c r="A598" s="173">
        <v>43297</v>
      </c>
      <c r="B598" s="174" t="s">
        <v>65</v>
      </c>
      <c r="C598" s="174" t="s">
        <v>2256</v>
      </c>
      <c r="D598" s="174" t="s">
        <v>2206</v>
      </c>
      <c r="E598" s="174"/>
      <c r="F598" s="174">
        <v>10439</v>
      </c>
      <c r="G598" s="174" t="s">
        <v>2257</v>
      </c>
      <c r="H598" s="174" t="s">
        <v>2258</v>
      </c>
      <c r="I598" s="174" t="s">
        <v>22</v>
      </c>
      <c r="J598" s="174">
        <v>75004</v>
      </c>
      <c r="K598" s="174" t="s">
        <v>2259</v>
      </c>
      <c r="L598" s="174" t="s">
        <v>1993</v>
      </c>
      <c r="M598" s="174" t="s">
        <v>1603</v>
      </c>
      <c r="N598" s="301">
        <v>0.1</v>
      </c>
      <c r="O598" s="195">
        <v>2482</v>
      </c>
      <c r="P598" s="196">
        <v>2482</v>
      </c>
      <c r="Q598" s="197">
        <f t="shared" si="29"/>
        <v>2256.363636363636</v>
      </c>
      <c r="R598" s="120">
        <v>2482</v>
      </c>
      <c r="S598" s="121"/>
      <c r="T598" s="74" t="s">
        <v>44</v>
      </c>
    </row>
    <row r="599" spans="1:20" ht="22.5" customHeight="1" x14ac:dyDescent="0.25">
      <c r="A599" s="167">
        <v>43298</v>
      </c>
      <c r="B599" s="168" t="s">
        <v>17</v>
      </c>
      <c r="C599" s="168" t="s">
        <v>1806</v>
      </c>
      <c r="D599" s="168" t="s">
        <v>886</v>
      </c>
      <c r="E599" s="168"/>
      <c r="F599" s="168">
        <v>10021</v>
      </c>
      <c r="G599" s="168" t="s">
        <v>1807</v>
      </c>
      <c r="H599" s="168" t="s">
        <v>810</v>
      </c>
      <c r="I599" s="168" t="s">
        <v>121</v>
      </c>
      <c r="J599" s="168">
        <v>94100</v>
      </c>
      <c r="K599" s="168" t="s">
        <v>2260</v>
      </c>
      <c r="L599" s="168" t="s">
        <v>618</v>
      </c>
      <c r="M599" s="168" t="s">
        <v>2261</v>
      </c>
      <c r="N599" s="300">
        <v>0.1</v>
      </c>
      <c r="O599" s="195">
        <v>8982</v>
      </c>
      <c r="P599" s="189">
        <v>8982</v>
      </c>
      <c r="Q599" s="190">
        <f t="shared" si="29"/>
        <v>8165.454545454545</v>
      </c>
      <c r="R599" s="158"/>
      <c r="S599" s="159"/>
    </row>
    <row r="600" spans="1:20" ht="22.5" customHeight="1" x14ac:dyDescent="0.25">
      <c r="A600" s="173">
        <v>43299</v>
      </c>
      <c r="B600" s="174" t="s">
        <v>65</v>
      </c>
      <c r="C600" s="174" t="s">
        <v>1020</v>
      </c>
      <c r="D600" s="174" t="s">
        <v>19</v>
      </c>
      <c r="E600" s="174"/>
      <c r="F600" s="174">
        <v>1859</v>
      </c>
      <c r="G600" s="174" t="s">
        <v>1916</v>
      </c>
      <c r="H600" s="174" t="s">
        <v>1227</v>
      </c>
      <c r="I600" s="174" t="s">
        <v>22</v>
      </c>
      <c r="J600" s="174">
        <v>75015</v>
      </c>
      <c r="K600" s="174" t="s">
        <v>1918</v>
      </c>
      <c r="L600" s="174" t="s">
        <v>43</v>
      </c>
      <c r="M600" s="174" t="s">
        <v>2262</v>
      </c>
      <c r="N600" s="301">
        <v>5.5E-2</v>
      </c>
      <c r="O600" s="195">
        <v>14982</v>
      </c>
      <c r="P600" s="196">
        <v>14982</v>
      </c>
      <c r="Q600" s="197">
        <f t="shared" si="29"/>
        <v>14200.947867298579</v>
      </c>
      <c r="R600" s="120">
        <v>14982</v>
      </c>
      <c r="S600" s="121"/>
      <c r="T600" s="74" t="s">
        <v>44</v>
      </c>
    </row>
    <row r="601" spans="1:20" ht="22.5" customHeight="1" x14ac:dyDescent="0.25">
      <c r="A601" s="173">
        <v>43300</v>
      </c>
      <c r="B601" s="174" t="s">
        <v>65</v>
      </c>
      <c r="C601" s="174" t="s">
        <v>2263</v>
      </c>
      <c r="D601" s="174" t="s">
        <v>691</v>
      </c>
      <c r="E601" s="174"/>
      <c r="F601" s="174">
        <v>10430</v>
      </c>
      <c r="G601" s="174" t="s">
        <v>2264</v>
      </c>
      <c r="H601" s="174" t="s">
        <v>2265</v>
      </c>
      <c r="I601" s="174" t="s">
        <v>69</v>
      </c>
      <c r="J601" s="174">
        <v>94700</v>
      </c>
      <c r="K601" s="174" t="s">
        <v>2266</v>
      </c>
      <c r="L601" s="174" t="s">
        <v>1988</v>
      </c>
      <c r="M601" s="174" t="s">
        <v>304</v>
      </c>
      <c r="N601" s="301">
        <v>0.1</v>
      </c>
      <c r="O601" s="78">
        <f>P601/2</f>
        <v>6491</v>
      </c>
      <c r="P601" s="196">
        <v>12982</v>
      </c>
      <c r="Q601" s="197">
        <f t="shared" si="29"/>
        <v>11801.81818181818</v>
      </c>
      <c r="R601" s="120">
        <v>12982</v>
      </c>
      <c r="S601" s="121"/>
      <c r="T601" s="74" t="s">
        <v>44</v>
      </c>
    </row>
    <row r="602" spans="1:20" ht="22.5" customHeight="1" x14ac:dyDescent="0.25">
      <c r="A602" s="173">
        <v>43301</v>
      </c>
      <c r="B602" s="174" t="s">
        <v>65</v>
      </c>
      <c r="C602" s="174" t="s">
        <v>1834</v>
      </c>
      <c r="D602" s="174" t="s">
        <v>650</v>
      </c>
      <c r="E602" s="174"/>
      <c r="F602" s="174">
        <v>10198</v>
      </c>
      <c r="G602" s="174" t="s">
        <v>1835</v>
      </c>
      <c r="H602" s="174" t="s">
        <v>1836</v>
      </c>
      <c r="I602" s="174" t="s">
        <v>22</v>
      </c>
      <c r="J602" s="174">
        <v>75011</v>
      </c>
      <c r="K602" s="174" t="s">
        <v>1837</v>
      </c>
      <c r="L602" s="174" t="s">
        <v>1838</v>
      </c>
      <c r="M602" s="174" t="s">
        <v>755</v>
      </c>
      <c r="N602" s="301">
        <v>5.5E-2</v>
      </c>
      <c r="O602" s="78">
        <f>P602/2</f>
        <v>1491</v>
      </c>
      <c r="P602" s="196">
        <v>2982</v>
      </c>
      <c r="Q602" s="197">
        <f t="shared" si="29"/>
        <v>2826.5402843601896</v>
      </c>
      <c r="R602" s="120">
        <v>2982</v>
      </c>
      <c r="S602" s="121"/>
      <c r="T602" s="74" t="s">
        <v>44</v>
      </c>
    </row>
    <row r="603" spans="1:20" ht="22.5" customHeight="1" x14ac:dyDescent="0.25">
      <c r="A603" s="167">
        <v>43302</v>
      </c>
      <c r="B603" s="168" t="s">
        <v>17</v>
      </c>
      <c r="C603" s="168" t="s">
        <v>2267</v>
      </c>
      <c r="D603" s="168" t="s">
        <v>2268</v>
      </c>
      <c r="E603" s="168"/>
      <c r="F603" s="168">
        <v>10441</v>
      </c>
      <c r="G603" s="168" t="s">
        <v>2269</v>
      </c>
      <c r="H603" s="168" t="s">
        <v>2112</v>
      </c>
      <c r="I603" s="168" t="s">
        <v>2270</v>
      </c>
      <c r="J603" s="168">
        <v>94400</v>
      </c>
      <c r="K603" s="168" t="s">
        <v>2271</v>
      </c>
      <c r="L603" s="168" t="s">
        <v>1993</v>
      </c>
      <c r="M603" s="168" t="s">
        <v>2272</v>
      </c>
      <c r="N603" s="300">
        <v>0.1</v>
      </c>
      <c r="O603" s="195">
        <v>8000</v>
      </c>
      <c r="P603" s="189">
        <v>8000</v>
      </c>
      <c r="Q603" s="190">
        <f t="shared" si="29"/>
        <v>7272.7272727272721</v>
      </c>
      <c r="R603" s="158"/>
      <c r="S603" s="159"/>
    </row>
    <row r="604" spans="1:20" ht="42" hidden="1" customHeight="1" x14ac:dyDescent="0.25">
      <c r="A604" s="181" t="s">
        <v>2273</v>
      </c>
      <c r="B604" s="182"/>
      <c r="C604" s="182"/>
      <c r="D604" s="182"/>
      <c r="E604" s="182"/>
      <c r="F604" s="182"/>
      <c r="G604" s="182"/>
      <c r="H604" s="182"/>
      <c r="I604" s="182"/>
      <c r="J604" s="182"/>
      <c r="K604" s="182"/>
      <c r="L604" s="182"/>
      <c r="M604" s="182"/>
      <c r="N604" s="284"/>
      <c r="O604" s="216"/>
      <c r="P604" s="215">
        <f>SUM(P583:P603)</f>
        <v>128412</v>
      </c>
      <c r="Q604" s="285"/>
      <c r="R604" s="96">
        <f>SUM(R583:R603)</f>
        <v>81284</v>
      </c>
      <c r="S604" s="97">
        <f>P604-R604</f>
        <v>47128</v>
      </c>
    </row>
    <row r="605" spans="1:20" ht="22.5" customHeight="1" x14ac:dyDescent="0.25">
      <c r="A605" s="303">
        <v>43340</v>
      </c>
      <c r="B605" s="304" t="s">
        <v>236</v>
      </c>
      <c r="C605" s="304" t="s">
        <v>2249</v>
      </c>
      <c r="D605" s="304" t="s">
        <v>2250</v>
      </c>
      <c r="E605" s="304"/>
      <c r="F605" s="304">
        <v>10453</v>
      </c>
      <c r="G605" s="304" t="s">
        <v>2251</v>
      </c>
      <c r="H605" s="304" t="s">
        <v>2252</v>
      </c>
      <c r="I605" s="304" t="s">
        <v>2253</v>
      </c>
      <c r="J605" s="304">
        <v>92140</v>
      </c>
      <c r="K605" s="304" t="s">
        <v>2254</v>
      </c>
      <c r="L605" s="304" t="s">
        <v>945</v>
      </c>
      <c r="M605" s="304" t="s">
        <v>2255</v>
      </c>
      <c r="N605" s="305">
        <v>5.5E-2</v>
      </c>
      <c r="O605" s="195">
        <v>9982</v>
      </c>
      <c r="P605" s="263">
        <v>9982</v>
      </c>
      <c r="Q605" s="306">
        <f t="shared" ref="Q605:Q611" si="30">IF(ISBLANK(N605),"",P605/(1+N605))</f>
        <v>9461.6113744075828</v>
      </c>
      <c r="R605" s="265"/>
      <c r="S605" s="266"/>
    </row>
    <row r="606" spans="1:20" ht="22.5" customHeight="1" x14ac:dyDescent="0.25">
      <c r="A606" s="303">
        <v>43340</v>
      </c>
      <c r="B606" s="304" t="s">
        <v>65</v>
      </c>
      <c r="C606" s="304" t="s">
        <v>2274</v>
      </c>
      <c r="D606" s="304" t="s">
        <v>1642</v>
      </c>
      <c r="E606" s="304"/>
      <c r="F606" s="304">
        <v>10450</v>
      </c>
      <c r="G606" s="304" t="s">
        <v>2275</v>
      </c>
      <c r="H606" s="304" t="s">
        <v>2276</v>
      </c>
      <c r="I606" s="304" t="s">
        <v>22</v>
      </c>
      <c r="J606" s="304">
        <v>75011</v>
      </c>
      <c r="K606" s="304" t="s">
        <v>2277</v>
      </c>
      <c r="L606" s="304" t="s">
        <v>1993</v>
      </c>
      <c r="M606" s="304" t="s">
        <v>2278</v>
      </c>
      <c r="N606" s="305">
        <v>0.1</v>
      </c>
      <c r="O606" s="195">
        <v>11500</v>
      </c>
      <c r="P606" s="263">
        <v>11500</v>
      </c>
      <c r="Q606" s="306">
        <f t="shared" si="30"/>
        <v>10454.545454545454</v>
      </c>
      <c r="R606" s="265"/>
      <c r="S606" s="266"/>
    </row>
    <row r="607" spans="1:20" ht="22.5" customHeight="1" x14ac:dyDescent="0.25">
      <c r="A607" s="235">
        <v>43342</v>
      </c>
      <c r="B607" s="236" t="s">
        <v>17</v>
      </c>
      <c r="C607" s="236" t="s">
        <v>2279</v>
      </c>
      <c r="D607" s="236" t="s">
        <v>19</v>
      </c>
      <c r="E607" s="236"/>
      <c r="F607" s="236">
        <v>10416</v>
      </c>
      <c r="G607" s="236" t="s">
        <v>2280</v>
      </c>
      <c r="H607" s="236" t="s">
        <v>2281</v>
      </c>
      <c r="I607" s="236" t="s">
        <v>121</v>
      </c>
      <c r="J607" s="236">
        <v>94100</v>
      </c>
      <c r="K607" s="236" t="s">
        <v>2282</v>
      </c>
      <c r="L607" s="236" t="s">
        <v>618</v>
      </c>
      <c r="M607" s="236" t="s">
        <v>1578</v>
      </c>
      <c r="N607" s="302">
        <v>0.1</v>
      </c>
      <c r="O607" s="195">
        <v>9982</v>
      </c>
      <c r="P607" s="196">
        <v>9982</v>
      </c>
      <c r="Q607" s="238">
        <f t="shared" si="30"/>
        <v>9074.545454545454</v>
      </c>
      <c r="R607" s="120">
        <v>9982</v>
      </c>
      <c r="S607" s="121"/>
      <c r="T607" s="74" t="s">
        <v>44</v>
      </c>
    </row>
    <row r="608" spans="1:20" ht="22.5" customHeight="1" x14ac:dyDescent="0.25">
      <c r="A608" s="167">
        <v>43342</v>
      </c>
      <c r="B608" s="168" t="s">
        <v>17</v>
      </c>
      <c r="C608" s="168" t="s">
        <v>1636</v>
      </c>
      <c r="D608" s="168" t="s">
        <v>40</v>
      </c>
      <c r="E608" s="168"/>
      <c r="F608" s="168">
        <v>10078</v>
      </c>
      <c r="G608" s="168" t="s">
        <v>1637</v>
      </c>
      <c r="H608" s="168" t="s">
        <v>1921</v>
      </c>
      <c r="I608" s="168" t="s">
        <v>22</v>
      </c>
      <c r="J608" s="168">
        <v>75011</v>
      </c>
      <c r="K608" s="277">
        <v>147009502</v>
      </c>
      <c r="L608" s="168" t="s">
        <v>1635</v>
      </c>
      <c r="M608" s="168" t="s">
        <v>2283</v>
      </c>
      <c r="N608" s="211">
        <v>5.5E-2</v>
      </c>
      <c r="O608" s="195">
        <v>2982</v>
      </c>
      <c r="P608" s="189">
        <v>2982</v>
      </c>
      <c r="Q608" s="307">
        <f t="shared" si="30"/>
        <v>2826.5402843601896</v>
      </c>
      <c r="R608" s="158"/>
      <c r="S608" s="159"/>
    </row>
    <row r="609" spans="1:20" ht="22.5" customHeight="1" x14ac:dyDescent="0.25">
      <c r="A609" s="303">
        <v>43342</v>
      </c>
      <c r="B609" s="304" t="s">
        <v>342</v>
      </c>
      <c r="C609" s="304" t="s">
        <v>1014</v>
      </c>
      <c r="D609" s="304" t="s">
        <v>232</v>
      </c>
      <c r="E609" s="304"/>
      <c r="F609" s="304">
        <v>10402</v>
      </c>
      <c r="G609" s="304" t="s">
        <v>2284</v>
      </c>
      <c r="H609" s="304" t="s">
        <v>2285</v>
      </c>
      <c r="I609" s="304" t="s">
        <v>877</v>
      </c>
      <c r="J609" s="304">
        <v>78400</v>
      </c>
      <c r="K609" s="304" t="s">
        <v>1017</v>
      </c>
      <c r="L609" s="304" t="s">
        <v>2286</v>
      </c>
      <c r="M609" s="304" t="s">
        <v>1620</v>
      </c>
      <c r="N609" s="305">
        <v>0.1</v>
      </c>
      <c r="O609" s="78">
        <f>P609/2</f>
        <v>1600</v>
      </c>
      <c r="P609" s="263">
        <v>3200</v>
      </c>
      <c r="Q609" s="306">
        <f t="shared" si="30"/>
        <v>2909.090909090909</v>
      </c>
      <c r="R609" s="265"/>
      <c r="S609" s="266"/>
    </row>
    <row r="610" spans="1:20" ht="22.5" customHeight="1" x14ac:dyDescent="0.25">
      <c r="A610" s="303">
        <v>43342</v>
      </c>
      <c r="B610" s="304" t="s">
        <v>342</v>
      </c>
      <c r="C610" s="304" t="s">
        <v>1014</v>
      </c>
      <c r="D610" s="304" t="s">
        <v>232</v>
      </c>
      <c r="E610" s="304"/>
      <c r="F610" s="304">
        <v>10402</v>
      </c>
      <c r="G610" s="304" t="s">
        <v>2284</v>
      </c>
      <c r="H610" s="304" t="s">
        <v>2285</v>
      </c>
      <c r="I610" s="304" t="s">
        <v>877</v>
      </c>
      <c r="J610" s="304">
        <v>78400</v>
      </c>
      <c r="K610" s="304" t="s">
        <v>1017</v>
      </c>
      <c r="L610" s="304" t="s">
        <v>2286</v>
      </c>
      <c r="M610" s="304" t="s">
        <v>1620</v>
      </c>
      <c r="N610" s="305">
        <v>0.1</v>
      </c>
      <c r="O610" s="78">
        <f>P610/2</f>
        <v>1600</v>
      </c>
      <c r="P610" s="263">
        <v>3200</v>
      </c>
      <c r="Q610" s="306">
        <f t="shared" si="30"/>
        <v>2909.090909090909</v>
      </c>
      <c r="R610" s="265"/>
      <c r="S610" s="266"/>
    </row>
    <row r="611" spans="1:20" ht="22.5" customHeight="1" x14ac:dyDescent="0.25">
      <c r="A611" s="235">
        <v>43343</v>
      </c>
      <c r="B611" s="236" t="s">
        <v>17</v>
      </c>
      <c r="C611" s="236" t="s">
        <v>2287</v>
      </c>
      <c r="D611" s="236" t="s">
        <v>2288</v>
      </c>
      <c r="E611" s="236"/>
      <c r="F611" s="236">
        <v>10174</v>
      </c>
      <c r="G611" s="236" t="s">
        <v>2289</v>
      </c>
      <c r="H611" s="236" t="s">
        <v>1299</v>
      </c>
      <c r="I611" s="236" t="s">
        <v>2290</v>
      </c>
      <c r="J611" s="236">
        <v>92130</v>
      </c>
      <c r="K611" s="236" t="s">
        <v>2291</v>
      </c>
      <c r="L611" s="236" t="s">
        <v>2292</v>
      </c>
      <c r="M611" s="236" t="s">
        <v>86</v>
      </c>
      <c r="N611" s="302">
        <v>0.1</v>
      </c>
      <c r="O611" s="78">
        <f>P611/2</f>
        <v>7991</v>
      </c>
      <c r="P611" s="196">
        <v>15982</v>
      </c>
      <c r="Q611" s="238">
        <f t="shared" si="30"/>
        <v>14529.090909090908</v>
      </c>
      <c r="R611" s="120">
        <v>15982</v>
      </c>
      <c r="S611" s="121"/>
      <c r="T611" s="74" t="s">
        <v>44</v>
      </c>
    </row>
    <row r="612" spans="1:20" ht="39" hidden="1" customHeight="1" x14ac:dyDescent="0.25">
      <c r="A612" s="308" t="s">
        <v>2293</v>
      </c>
      <c r="B612" s="309"/>
      <c r="C612" s="309"/>
      <c r="D612" s="309"/>
      <c r="E612" s="309"/>
      <c r="F612" s="309"/>
      <c r="G612" s="309"/>
      <c r="H612" s="309"/>
      <c r="I612" s="309"/>
      <c r="J612" s="309"/>
      <c r="K612" s="309"/>
      <c r="L612" s="309"/>
      <c r="M612" s="309"/>
      <c r="N612" s="310"/>
      <c r="O612" s="214"/>
      <c r="P612" s="215">
        <f>SUM(P605:P611)</f>
        <v>56828</v>
      </c>
      <c r="Q612" s="311"/>
      <c r="R612" s="96">
        <f>SUM(R605:R611)</f>
        <v>25964</v>
      </c>
      <c r="S612" s="97">
        <f>P612-R612</f>
        <v>30864</v>
      </c>
    </row>
    <row r="613" spans="1:20" ht="22.5" customHeight="1" x14ac:dyDescent="0.25">
      <c r="A613" s="235">
        <v>43344</v>
      </c>
      <c r="B613" s="236" t="s">
        <v>65</v>
      </c>
      <c r="C613" s="236" t="s">
        <v>2294</v>
      </c>
      <c r="D613" s="236" t="s">
        <v>1862</v>
      </c>
      <c r="E613" s="236"/>
      <c r="F613" s="236">
        <v>10456</v>
      </c>
      <c r="G613" s="236" t="s">
        <v>2295</v>
      </c>
      <c r="H613" s="236"/>
      <c r="I613" s="236" t="s">
        <v>22</v>
      </c>
      <c r="J613" s="236">
        <v>75014</v>
      </c>
      <c r="K613" s="236" t="s">
        <v>2296</v>
      </c>
      <c r="L613" s="236" t="s">
        <v>399</v>
      </c>
      <c r="M613" s="236" t="s">
        <v>86</v>
      </c>
      <c r="N613" s="302">
        <v>0.1</v>
      </c>
      <c r="O613" s="195">
        <v>2482</v>
      </c>
      <c r="P613" s="196">
        <v>2482</v>
      </c>
      <c r="Q613" s="312">
        <f t="shared" ref="Q613:Q643" si="31">IF(ISBLANK(N613),"",P613/(1+N613))</f>
        <v>2256.363636363636</v>
      </c>
      <c r="R613" s="313">
        <v>2482</v>
      </c>
      <c r="S613" s="314"/>
      <c r="T613" s="74" t="s">
        <v>44</v>
      </c>
    </row>
    <row r="614" spans="1:20" ht="22.5" customHeight="1" x14ac:dyDescent="0.25">
      <c r="A614" s="235">
        <v>43344</v>
      </c>
      <c r="B614" s="236" t="s">
        <v>65</v>
      </c>
      <c r="C614" s="236" t="s">
        <v>2294</v>
      </c>
      <c r="D614" s="236" t="s">
        <v>1862</v>
      </c>
      <c r="E614" s="236"/>
      <c r="F614" s="236">
        <v>10456</v>
      </c>
      <c r="G614" s="236" t="s">
        <v>2295</v>
      </c>
      <c r="H614" s="236" t="s">
        <v>1963</v>
      </c>
      <c r="I614" s="236" t="s">
        <v>22</v>
      </c>
      <c r="J614" s="236">
        <v>75014</v>
      </c>
      <c r="K614" s="236" t="s">
        <v>2296</v>
      </c>
      <c r="L614" s="236" t="s">
        <v>399</v>
      </c>
      <c r="M614" s="236" t="s">
        <v>2297</v>
      </c>
      <c r="N614" s="315">
        <v>0.1</v>
      </c>
      <c r="O614" s="195">
        <v>3982</v>
      </c>
      <c r="P614" s="275">
        <v>3982</v>
      </c>
      <c r="Q614" s="312">
        <f t="shared" si="31"/>
        <v>3619.9999999999995</v>
      </c>
      <c r="R614" s="313">
        <v>3982</v>
      </c>
      <c r="S614" s="314"/>
      <c r="T614" s="74" t="s">
        <v>44</v>
      </c>
    </row>
    <row r="615" spans="1:20" ht="22.5" customHeight="1" x14ac:dyDescent="0.25">
      <c r="A615" s="235">
        <v>43347</v>
      </c>
      <c r="B615" s="236" t="s">
        <v>17</v>
      </c>
      <c r="C615" s="236" t="s">
        <v>2298</v>
      </c>
      <c r="D615" s="236" t="s">
        <v>2299</v>
      </c>
      <c r="E615" s="236"/>
      <c r="F615" s="236">
        <v>10422</v>
      </c>
      <c r="G615" s="236" t="s">
        <v>2300</v>
      </c>
      <c r="H615" s="236" t="s">
        <v>2301</v>
      </c>
      <c r="I615" s="236" t="s">
        <v>979</v>
      </c>
      <c r="J615" s="236">
        <v>78330</v>
      </c>
      <c r="K615" s="236" t="s">
        <v>2302</v>
      </c>
      <c r="L615" s="316" t="s">
        <v>1359</v>
      </c>
      <c r="M615" s="236" t="s">
        <v>2303</v>
      </c>
      <c r="N615" s="315">
        <v>0.1</v>
      </c>
      <c r="O615" s="195">
        <v>6000</v>
      </c>
      <c r="P615" s="275">
        <v>6000</v>
      </c>
      <c r="Q615" s="238">
        <f t="shared" si="31"/>
        <v>5454.545454545454</v>
      </c>
      <c r="R615" s="120">
        <v>6000</v>
      </c>
      <c r="S615" s="121"/>
      <c r="T615" s="74" t="s">
        <v>44</v>
      </c>
    </row>
    <row r="616" spans="1:20" ht="22.5" customHeight="1" x14ac:dyDescent="0.25">
      <c r="A616" s="303">
        <v>43347</v>
      </c>
      <c r="B616" s="304" t="s">
        <v>17</v>
      </c>
      <c r="C616" s="304" t="s">
        <v>2304</v>
      </c>
      <c r="D616" s="304" t="s">
        <v>232</v>
      </c>
      <c r="E616" s="304"/>
      <c r="F616" s="304">
        <v>10442</v>
      </c>
      <c r="G616" s="304" t="s">
        <v>2305</v>
      </c>
      <c r="H616" s="304" t="s">
        <v>1721</v>
      </c>
      <c r="I616" s="304" t="s">
        <v>2094</v>
      </c>
      <c r="J616" s="304">
        <v>94360</v>
      </c>
      <c r="K616" s="304" t="s">
        <v>2306</v>
      </c>
      <c r="L616" s="304" t="s">
        <v>1993</v>
      </c>
      <c r="M616" s="304" t="s">
        <v>190</v>
      </c>
      <c r="N616" s="305">
        <v>0.1</v>
      </c>
      <c r="O616" s="195">
        <v>1500</v>
      </c>
      <c r="P616" s="263">
        <v>1500</v>
      </c>
      <c r="Q616" s="306">
        <f t="shared" si="31"/>
        <v>1363.6363636363635</v>
      </c>
      <c r="R616" s="265"/>
      <c r="S616" s="266"/>
    </row>
    <row r="617" spans="1:20" ht="22.5" customHeight="1" x14ac:dyDescent="0.25">
      <c r="A617" s="303">
        <v>43347</v>
      </c>
      <c r="B617" s="304" t="s">
        <v>17</v>
      </c>
      <c r="C617" s="304" t="s">
        <v>2307</v>
      </c>
      <c r="D617" s="304" t="s">
        <v>19</v>
      </c>
      <c r="E617" s="304"/>
      <c r="F617" s="304">
        <v>10420</v>
      </c>
      <c r="G617" s="304" t="s">
        <v>2308</v>
      </c>
      <c r="H617" s="304" t="s">
        <v>2309</v>
      </c>
      <c r="I617" s="304" t="s">
        <v>979</v>
      </c>
      <c r="J617" s="304">
        <v>78330</v>
      </c>
      <c r="K617" s="304" t="s">
        <v>2310</v>
      </c>
      <c r="L617" s="304" t="s">
        <v>1359</v>
      </c>
      <c r="M617" s="304" t="s">
        <v>2311</v>
      </c>
      <c r="N617" s="305">
        <v>0.1</v>
      </c>
      <c r="O617" s="195">
        <v>4482</v>
      </c>
      <c r="P617" s="263">
        <v>4482</v>
      </c>
      <c r="Q617" s="306">
        <f t="shared" si="31"/>
        <v>4074.545454545454</v>
      </c>
      <c r="R617" s="265"/>
      <c r="S617" s="266"/>
    </row>
    <row r="618" spans="1:20" ht="22.5" customHeight="1" x14ac:dyDescent="0.25">
      <c r="A618" s="303">
        <v>43348</v>
      </c>
      <c r="B618" s="304" t="s">
        <v>65</v>
      </c>
      <c r="C618" s="304" t="s">
        <v>2312</v>
      </c>
      <c r="D618" s="304" t="s">
        <v>1478</v>
      </c>
      <c r="E618" s="304"/>
      <c r="F618" s="304">
        <v>10443</v>
      </c>
      <c r="G618" s="304" t="s">
        <v>2313</v>
      </c>
      <c r="H618" s="304" t="s">
        <v>1105</v>
      </c>
      <c r="I618" s="304" t="s">
        <v>2314</v>
      </c>
      <c r="J618" s="304">
        <v>91860</v>
      </c>
      <c r="K618" s="304" t="s">
        <v>2315</v>
      </c>
      <c r="L618" s="304" t="s">
        <v>2114</v>
      </c>
      <c r="M618" s="304" t="s">
        <v>2316</v>
      </c>
      <c r="N618" s="305">
        <v>0.1</v>
      </c>
      <c r="O618" s="78">
        <f>P618/2</f>
        <v>3950</v>
      </c>
      <c r="P618" s="263">
        <v>7900</v>
      </c>
      <c r="Q618" s="306">
        <f t="shared" si="31"/>
        <v>7181.8181818181811</v>
      </c>
      <c r="R618" s="265"/>
      <c r="S618" s="266"/>
    </row>
    <row r="619" spans="1:20" ht="22.5" customHeight="1" x14ac:dyDescent="0.25">
      <c r="A619" s="303">
        <v>43348</v>
      </c>
      <c r="B619" s="304" t="s">
        <v>65</v>
      </c>
      <c r="C619" s="304" t="s">
        <v>2312</v>
      </c>
      <c r="D619" s="304" t="s">
        <v>1478</v>
      </c>
      <c r="E619" s="304"/>
      <c r="F619" s="304">
        <v>10443</v>
      </c>
      <c r="G619" s="304" t="s">
        <v>2313</v>
      </c>
      <c r="H619" s="304" t="s">
        <v>1105</v>
      </c>
      <c r="I619" s="304" t="s">
        <v>2314</v>
      </c>
      <c r="J619" s="304">
        <v>91860</v>
      </c>
      <c r="K619" s="304" t="s">
        <v>2315</v>
      </c>
      <c r="L619" s="304" t="s">
        <v>2114</v>
      </c>
      <c r="M619" s="304" t="s">
        <v>2317</v>
      </c>
      <c r="N619" s="305">
        <v>0.1</v>
      </c>
      <c r="O619" s="78">
        <f>P619/2</f>
        <v>991</v>
      </c>
      <c r="P619" s="263">
        <v>1982</v>
      </c>
      <c r="Q619" s="306">
        <f t="shared" si="31"/>
        <v>1801.8181818181818</v>
      </c>
      <c r="R619" s="265"/>
      <c r="S619" s="266"/>
    </row>
    <row r="620" spans="1:20" ht="22.5" customHeight="1" x14ac:dyDescent="0.25">
      <c r="A620" s="303">
        <v>43348</v>
      </c>
      <c r="B620" s="304" t="s">
        <v>236</v>
      </c>
      <c r="C620" s="304" t="s">
        <v>2318</v>
      </c>
      <c r="D620" s="304" t="s">
        <v>1095</v>
      </c>
      <c r="E620" s="304"/>
      <c r="F620" s="304">
        <v>10031</v>
      </c>
      <c r="G620" s="304" t="s">
        <v>2319</v>
      </c>
      <c r="H620" s="304" t="s">
        <v>2320</v>
      </c>
      <c r="I620" s="304" t="s">
        <v>2321</v>
      </c>
      <c r="J620" s="304">
        <v>91230</v>
      </c>
      <c r="K620" s="304" t="s">
        <v>2322</v>
      </c>
      <c r="L620" s="304" t="s">
        <v>2114</v>
      </c>
      <c r="M620" s="304" t="s">
        <v>1860</v>
      </c>
      <c r="N620" s="305">
        <v>5.5E-2</v>
      </c>
      <c r="O620" s="78">
        <f>P620/2</f>
        <v>750</v>
      </c>
      <c r="P620" s="263">
        <v>1500</v>
      </c>
      <c r="Q620" s="306">
        <f t="shared" si="31"/>
        <v>1421.8009478672986</v>
      </c>
      <c r="R620" s="265"/>
      <c r="S620" s="266"/>
    </row>
    <row r="621" spans="1:20" ht="22.5" customHeight="1" x14ac:dyDescent="0.25">
      <c r="A621" s="235">
        <v>43349</v>
      </c>
      <c r="B621" s="236" t="s">
        <v>65</v>
      </c>
      <c r="C621" s="236" t="s">
        <v>2323</v>
      </c>
      <c r="D621" s="236" t="s">
        <v>772</v>
      </c>
      <c r="E621" s="236"/>
      <c r="F621" s="236">
        <v>10175</v>
      </c>
      <c r="G621" s="236" t="s">
        <v>2324</v>
      </c>
      <c r="H621" s="236" t="s">
        <v>2325</v>
      </c>
      <c r="I621" s="236" t="s">
        <v>155</v>
      </c>
      <c r="J621" s="236">
        <v>91940</v>
      </c>
      <c r="K621" s="236" t="s">
        <v>2326</v>
      </c>
      <c r="L621" s="236" t="s">
        <v>2292</v>
      </c>
      <c r="M621" s="236" t="s">
        <v>418</v>
      </c>
      <c r="N621" s="302">
        <v>5.5E-2</v>
      </c>
      <c r="O621" s="78">
        <f>P621/2</f>
        <v>4241</v>
      </c>
      <c r="P621" s="196">
        <v>8482</v>
      </c>
      <c r="Q621" s="238">
        <f t="shared" si="31"/>
        <v>8039.8104265402844</v>
      </c>
      <c r="R621" s="120">
        <v>8482</v>
      </c>
      <c r="S621" s="121"/>
      <c r="T621" s="74" t="s">
        <v>44</v>
      </c>
    </row>
    <row r="622" spans="1:20" ht="22.5" customHeight="1" x14ac:dyDescent="0.25">
      <c r="A622" s="303">
        <v>43350</v>
      </c>
      <c r="B622" s="304" t="s">
        <v>17</v>
      </c>
      <c r="C622" s="304" t="s">
        <v>2327</v>
      </c>
      <c r="D622" s="304" t="s">
        <v>40</v>
      </c>
      <c r="E622" s="304"/>
      <c r="F622" s="304">
        <v>10434</v>
      </c>
      <c r="G622" s="304" t="s">
        <v>2328</v>
      </c>
      <c r="H622" s="304" t="s">
        <v>2329</v>
      </c>
      <c r="I622" s="304" t="s">
        <v>667</v>
      </c>
      <c r="J622" s="304">
        <v>94300</v>
      </c>
      <c r="K622" s="304" t="s">
        <v>2330</v>
      </c>
      <c r="L622" s="304" t="s">
        <v>628</v>
      </c>
      <c r="M622" s="304" t="s">
        <v>261</v>
      </c>
      <c r="N622" s="305">
        <v>5.5E-2</v>
      </c>
      <c r="O622" s="195">
        <v>5982</v>
      </c>
      <c r="P622" s="263">
        <v>5982</v>
      </c>
      <c r="Q622" s="306">
        <f t="shared" si="31"/>
        <v>5670.1421800947874</v>
      </c>
      <c r="R622" s="265"/>
      <c r="S622" s="266"/>
    </row>
    <row r="623" spans="1:20" ht="22.5" customHeight="1" x14ac:dyDescent="0.25">
      <c r="A623" s="303">
        <v>43350</v>
      </c>
      <c r="B623" s="304" t="s">
        <v>17</v>
      </c>
      <c r="C623" s="304" t="s">
        <v>2327</v>
      </c>
      <c r="D623" s="304" t="s">
        <v>40</v>
      </c>
      <c r="E623" s="304"/>
      <c r="F623" s="304">
        <v>10434</v>
      </c>
      <c r="G623" s="304" t="s">
        <v>2328</v>
      </c>
      <c r="H623" s="304" t="s">
        <v>2329</v>
      </c>
      <c r="I623" s="304" t="s">
        <v>667</v>
      </c>
      <c r="J623" s="304">
        <v>94300</v>
      </c>
      <c r="K623" s="304" t="s">
        <v>2330</v>
      </c>
      <c r="L623" s="304" t="s">
        <v>628</v>
      </c>
      <c r="M623" s="304" t="s">
        <v>2331</v>
      </c>
      <c r="N623" s="305">
        <v>0.1</v>
      </c>
      <c r="O623" s="195">
        <v>9500</v>
      </c>
      <c r="P623" s="263">
        <v>9500</v>
      </c>
      <c r="Q623" s="306">
        <f t="shared" si="31"/>
        <v>8636.363636363636</v>
      </c>
      <c r="R623" s="265"/>
      <c r="S623" s="266"/>
    </row>
    <row r="624" spans="1:20" ht="22.5" customHeight="1" x14ac:dyDescent="0.25">
      <c r="A624" s="303">
        <v>43354</v>
      </c>
      <c r="B624" s="304" t="s">
        <v>65</v>
      </c>
      <c r="C624" s="304" t="s">
        <v>2332</v>
      </c>
      <c r="D624" s="304" t="s">
        <v>982</v>
      </c>
      <c r="E624" s="304"/>
      <c r="F624" s="304">
        <v>10370</v>
      </c>
      <c r="G624" s="304" t="s">
        <v>2333</v>
      </c>
      <c r="H624" s="304" t="s">
        <v>2334</v>
      </c>
      <c r="I624" s="304" t="s">
        <v>221</v>
      </c>
      <c r="J624" s="304">
        <v>92260</v>
      </c>
      <c r="K624" s="304" t="s">
        <v>2335</v>
      </c>
      <c r="L624" s="304" t="s">
        <v>628</v>
      </c>
      <c r="M624" s="304" t="s">
        <v>2336</v>
      </c>
      <c r="N624" s="305">
        <v>5.5E-2</v>
      </c>
      <c r="O624" s="23"/>
      <c r="P624" s="263">
        <v>2992</v>
      </c>
      <c r="Q624" s="306">
        <f t="shared" si="31"/>
        <v>2836.0189573459716</v>
      </c>
      <c r="R624" s="265"/>
      <c r="S624" s="266"/>
    </row>
    <row r="625" spans="1:20" ht="22.5" customHeight="1" x14ac:dyDescent="0.25">
      <c r="A625" s="303">
        <v>43354</v>
      </c>
      <c r="B625" s="304" t="s">
        <v>17</v>
      </c>
      <c r="C625" s="304" t="s">
        <v>2337</v>
      </c>
      <c r="D625" s="304" t="s">
        <v>2338</v>
      </c>
      <c r="E625" s="304"/>
      <c r="F625" s="304">
        <v>10444</v>
      </c>
      <c r="G625" s="304" t="s">
        <v>2339</v>
      </c>
      <c r="H625" s="304" t="s">
        <v>2340</v>
      </c>
      <c r="I625" s="304" t="s">
        <v>370</v>
      </c>
      <c r="J625" s="304">
        <v>92320</v>
      </c>
      <c r="K625" s="304" t="s">
        <v>2341</v>
      </c>
      <c r="L625" s="304" t="s">
        <v>1993</v>
      </c>
      <c r="M625" s="304" t="s">
        <v>2342</v>
      </c>
      <c r="N625" s="305">
        <v>0.1</v>
      </c>
      <c r="O625" s="195">
        <v>1600</v>
      </c>
      <c r="P625" s="263">
        <v>1600</v>
      </c>
      <c r="Q625" s="306">
        <f t="shared" si="31"/>
        <v>1454.5454545454545</v>
      </c>
      <c r="R625" s="265"/>
      <c r="S625" s="266"/>
    </row>
    <row r="626" spans="1:20" ht="22.5" customHeight="1" x14ac:dyDescent="0.25">
      <c r="A626" s="303">
        <v>43355</v>
      </c>
      <c r="B626" s="304" t="s">
        <v>17</v>
      </c>
      <c r="C626" s="304" t="s">
        <v>1266</v>
      </c>
      <c r="D626" s="304" t="s">
        <v>1267</v>
      </c>
      <c r="E626" s="304"/>
      <c r="F626" s="304">
        <v>10013</v>
      </c>
      <c r="G626" s="304" t="s">
        <v>1268</v>
      </c>
      <c r="H626" s="304" t="s">
        <v>2343</v>
      </c>
      <c r="I626" s="304" t="s">
        <v>22</v>
      </c>
      <c r="J626" s="304">
        <v>75009</v>
      </c>
      <c r="K626" s="304" t="s">
        <v>1270</v>
      </c>
      <c r="L626" s="304" t="s">
        <v>618</v>
      </c>
      <c r="M626" s="304" t="s">
        <v>484</v>
      </c>
      <c r="N626" s="305">
        <v>0.1</v>
      </c>
      <c r="O626" s="195">
        <v>10500</v>
      </c>
      <c r="P626" s="263">
        <v>10500</v>
      </c>
      <c r="Q626" s="306">
        <f t="shared" si="31"/>
        <v>9545.4545454545441</v>
      </c>
      <c r="R626" s="265"/>
      <c r="S626" s="266"/>
    </row>
    <row r="627" spans="1:20" ht="22.5" customHeight="1" x14ac:dyDescent="0.25">
      <c r="A627" s="303">
        <v>43356</v>
      </c>
      <c r="B627" s="304" t="s">
        <v>65</v>
      </c>
      <c r="C627" s="304" t="s">
        <v>1812</v>
      </c>
      <c r="D627" s="304" t="s">
        <v>177</v>
      </c>
      <c r="E627" s="304"/>
      <c r="F627" s="304">
        <v>10020</v>
      </c>
      <c r="G627" s="304" t="s">
        <v>1813</v>
      </c>
      <c r="H627" s="304" t="s">
        <v>89</v>
      </c>
      <c r="I627" s="304" t="s">
        <v>1513</v>
      </c>
      <c r="J627" s="304">
        <v>94210</v>
      </c>
      <c r="K627" s="304" t="s">
        <v>1815</v>
      </c>
      <c r="L627" s="304" t="s">
        <v>618</v>
      </c>
      <c r="M627" s="304" t="s">
        <v>2344</v>
      </c>
      <c r="N627" s="305">
        <v>0.1</v>
      </c>
      <c r="O627" s="195">
        <v>12982</v>
      </c>
      <c r="P627" s="263">
        <v>12982</v>
      </c>
      <c r="Q627" s="306">
        <f t="shared" si="31"/>
        <v>11801.81818181818</v>
      </c>
      <c r="R627" s="265"/>
      <c r="S627" s="266"/>
    </row>
    <row r="628" spans="1:20" ht="22.5" customHeight="1" x14ac:dyDescent="0.25">
      <c r="A628" s="303">
        <v>43356</v>
      </c>
      <c r="B628" s="168" t="s">
        <v>17</v>
      </c>
      <c r="C628" s="168" t="s">
        <v>2029</v>
      </c>
      <c r="D628" s="168" t="s">
        <v>2030</v>
      </c>
      <c r="E628" s="168"/>
      <c r="F628" s="168">
        <v>10205</v>
      </c>
      <c r="G628" s="168" t="s">
        <v>2031</v>
      </c>
      <c r="H628" s="168" t="s">
        <v>2032</v>
      </c>
      <c r="I628" s="168" t="s">
        <v>667</v>
      </c>
      <c r="J628" s="168">
        <v>94300</v>
      </c>
      <c r="K628" s="276" t="s">
        <v>2033</v>
      </c>
      <c r="L628" s="168" t="s">
        <v>2286</v>
      </c>
      <c r="M628" s="168" t="s">
        <v>2345</v>
      </c>
      <c r="N628" s="300">
        <v>5.5E-2</v>
      </c>
      <c r="O628" s="78">
        <f>P628/2</f>
        <v>8991</v>
      </c>
      <c r="P628" s="189">
        <v>17982</v>
      </c>
      <c r="Q628" s="190">
        <f t="shared" si="31"/>
        <v>17044.549763033177</v>
      </c>
      <c r="R628" s="158"/>
      <c r="S628" s="159"/>
    </row>
    <row r="629" spans="1:20" ht="22.5" customHeight="1" x14ac:dyDescent="0.25">
      <c r="A629" s="235">
        <v>43356</v>
      </c>
      <c r="B629" s="236" t="s">
        <v>65</v>
      </c>
      <c r="C629" s="236" t="s">
        <v>2346</v>
      </c>
      <c r="D629" s="236" t="s">
        <v>258</v>
      </c>
      <c r="E629" s="236"/>
      <c r="F629" s="236">
        <v>10404</v>
      </c>
      <c r="G629" s="236" t="s">
        <v>2347</v>
      </c>
      <c r="H629" s="236" t="s">
        <v>2348</v>
      </c>
      <c r="I629" s="236" t="s">
        <v>2314</v>
      </c>
      <c r="J629" s="236">
        <v>91860</v>
      </c>
      <c r="K629" s="236" t="s">
        <v>2349</v>
      </c>
      <c r="L629" s="236" t="s">
        <v>1993</v>
      </c>
      <c r="M629" s="236" t="s">
        <v>443</v>
      </c>
      <c r="N629" s="302">
        <v>0.1</v>
      </c>
      <c r="O629" s="195">
        <v>5500</v>
      </c>
      <c r="P629" s="196">
        <v>5500</v>
      </c>
      <c r="Q629" s="238">
        <f t="shared" si="31"/>
        <v>5000</v>
      </c>
      <c r="R629" s="120">
        <v>5500</v>
      </c>
      <c r="S629" s="121"/>
      <c r="T629" s="74" t="s">
        <v>44</v>
      </c>
    </row>
    <row r="630" spans="1:20" ht="22.5" customHeight="1" x14ac:dyDescent="0.25">
      <c r="A630" s="303">
        <v>43361</v>
      </c>
      <c r="B630" s="304" t="s">
        <v>17</v>
      </c>
      <c r="C630" s="304" t="s">
        <v>2350</v>
      </c>
      <c r="D630" s="304" t="s">
        <v>522</v>
      </c>
      <c r="E630" s="304"/>
      <c r="F630" s="304">
        <v>10176</v>
      </c>
      <c r="G630" s="304" t="s">
        <v>2351</v>
      </c>
      <c r="H630" s="304" t="s">
        <v>2352</v>
      </c>
      <c r="I630" s="304" t="s">
        <v>22</v>
      </c>
      <c r="J630" s="304">
        <v>75011</v>
      </c>
      <c r="K630" s="304" t="s">
        <v>2353</v>
      </c>
      <c r="L630" s="304" t="s">
        <v>37</v>
      </c>
      <c r="M630" s="304" t="s">
        <v>2354</v>
      </c>
      <c r="N630" s="305">
        <v>0.1</v>
      </c>
      <c r="O630" s="195">
        <v>9982</v>
      </c>
      <c r="P630" s="263">
        <v>9982</v>
      </c>
      <c r="Q630" s="306">
        <f t="shared" si="31"/>
        <v>9074.545454545454</v>
      </c>
      <c r="R630" s="265"/>
      <c r="S630" s="266"/>
    </row>
    <row r="631" spans="1:20" ht="22.5" customHeight="1" x14ac:dyDescent="0.25">
      <c r="A631" s="303">
        <v>43361</v>
      </c>
      <c r="B631" s="304" t="s">
        <v>17</v>
      </c>
      <c r="C631" s="304" t="s">
        <v>2350</v>
      </c>
      <c r="D631" s="304" t="s">
        <v>522</v>
      </c>
      <c r="E631" s="304"/>
      <c r="F631" s="304">
        <v>10176</v>
      </c>
      <c r="G631" s="304" t="s">
        <v>2351</v>
      </c>
      <c r="H631" s="304" t="s">
        <v>2352</v>
      </c>
      <c r="I631" s="304" t="s">
        <v>22</v>
      </c>
      <c r="J631" s="304">
        <v>75011</v>
      </c>
      <c r="K631" s="304" t="s">
        <v>2353</v>
      </c>
      <c r="L631" s="304" t="s">
        <v>37</v>
      </c>
      <c r="M631" s="304" t="s">
        <v>2355</v>
      </c>
      <c r="N631" s="305">
        <v>0.1</v>
      </c>
      <c r="O631" s="195">
        <v>1682</v>
      </c>
      <c r="P631" s="263">
        <v>1682</v>
      </c>
      <c r="Q631" s="306">
        <f t="shared" si="31"/>
        <v>1529.090909090909</v>
      </c>
      <c r="R631" s="265"/>
      <c r="S631" s="266"/>
    </row>
    <row r="632" spans="1:20" ht="22.5" customHeight="1" x14ac:dyDescent="0.25">
      <c r="A632" s="303">
        <v>43362</v>
      </c>
      <c r="B632" s="304" t="s">
        <v>65</v>
      </c>
      <c r="C632" s="304" t="s">
        <v>2356</v>
      </c>
      <c r="D632" s="304" t="s">
        <v>2130</v>
      </c>
      <c r="E632" s="304"/>
      <c r="F632" s="304">
        <v>10417</v>
      </c>
      <c r="G632" s="304" t="s">
        <v>2357</v>
      </c>
      <c r="H632" s="304" t="s">
        <v>2358</v>
      </c>
      <c r="I632" s="304" t="s">
        <v>121</v>
      </c>
      <c r="J632" s="304">
        <v>94100</v>
      </c>
      <c r="K632" s="304" t="s">
        <v>2359</v>
      </c>
      <c r="L632" s="304" t="s">
        <v>618</v>
      </c>
      <c r="M632" s="304" t="s">
        <v>2360</v>
      </c>
      <c r="N632" s="305">
        <v>5.5E-2</v>
      </c>
      <c r="O632" s="195">
        <v>1900</v>
      </c>
      <c r="P632" s="263">
        <v>1900</v>
      </c>
      <c r="Q632" s="306">
        <f t="shared" si="31"/>
        <v>1800.9478672985783</v>
      </c>
      <c r="R632" s="265"/>
      <c r="S632" s="266"/>
    </row>
    <row r="633" spans="1:20" ht="22.5" customHeight="1" x14ac:dyDescent="0.25">
      <c r="A633" s="167">
        <v>43362</v>
      </c>
      <c r="B633" s="187" t="s">
        <v>65</v>
      </c>
      <c r="C633" s="187" t="s">
        <v>526</v>
      </c>
      <c r="D633" s="187" t="s">
        <v>19</v>
      </c>
      <c r="E633" s="187"/>
      <c r="F633" s="168">
        <v>10015</v>
      </c>
      <c r="G633" s="187" t="s">
        <v>2361</v>
      </c>
      <c r="H633" s="187"/>
      <c r="I633" s="168" t="s">
        <v>2362</v>
      </c>
      <c r="J633" s="168">
        <v>58340</v>
      </c>
      <c r="K633" s="187" t="s">
        <v>2363</v>
      </c>
      <c r="L633" s="187" t="s">
        <v>417</v>
      </c>
      <c r="M633" s="187" t="s">
        <v>2331</v>
      </c>
      <c r="N633" s="300">
        <v>0.1</v>
      </c>
      <c r="O633" s="78">
        <f>P633/2</f>
        <v>15991</v>
      </c>
      <c r="P633" s="189">
        <v>31982</v>
      </c>
      <c r="Q633" s="190">
        <f t="shared" si="31"/>
        <v>29074.545454545452</v>
      </c>
      <c r="R633" s="158"/>
      <c r="S633" s="159"/>
    </row>
    <row r="634" spans="1:20" ht="22.5" customHeight="1" x14ac:dyDescent="0.25">
      <c r="A634" s="303">
        <v>43362</v>
      </c>
      <c r="B634" s="304" t="s">
        <v>65</v>
      </c>
      <c r="C634" s="304" t="s">
        <v>2364</v>
      </c>
      <c r="D634" s="304" t="s">
        <v>1089</v>
      </c>
      <c r="E634" s="304"/>
      <c r="F634" s="304">
        <v>10012</v>
      </c>
      <c r="G634" s="304" t="s">
        <v>2365</v>
      </c>
      <c r="H634" s="304" t="s">
        <v>2366</v>
      </c>
      <c r="I634" s="304" t="s">
        <v>558</v>
      </c>
      <c r="J634" s="304">
        <v>94170</v>
      </c>
      <c r="K634" s="304" t="s">
        <v>2367</v>
      </c>
      <c r="L634" s="304" t="s">
        <v>618</v>
      </c>
      <c r="M634" s="304" t="s">
        <v>2368</v>
      </c>
      <c r="N634" s="305">
        <v>5.5E-2</v>
      </c>
      <c r="O634" s="195">
        <v>5482</v>
      </c>
      <c r="P634" s="263">
        <v>5482</v>
      </c>
      <c r="Q634" s="306">
        <f t="shared" si="31"/>
        <v>5196.2085308056876</v>
      </c>
      <c r="R634" s="265"/>
      <c r="S634" s="266"/>
    </row>
    <row r="635" spans="1:20" ht="22.5" customHeight="1" x14ac:dyDescent="0.25">
      <c r="A635" s="303">
        <v>43363</v>
      </c>
      <c r="B635" s="304" t="s">
        <v>17</v>
      </c>
      <c r="C635" s="304" t="s">
        <v>714</v>
      </c>
      <c r="D635" s="304" t="s">
        <v>19</v>
      </c>
      <c r="E635" s="304"/>
      <c r="F635" s="304">
        <v>10437</v>
      </c>
      <c r="G635" s="304" t="s">
        <v>715</v>
      </c>
      <c r="H635" s="304" t="s">
        <v>716</v>
      </c>
      <c r="I635" s="304" t="s">
        <v>717</v>
      </c>
      <c r="J635" s="304">
        <v>95130</v>
      </c>
      <c r="K635" s="304" t="s">
        <v>2369</v>
      </c>
      <c r="L635" s="304" t="s">
        <v>573</v>
      </c>
      <c r="M635" s="304" t="s">
        <v>1391</v>
      </c>
      <c r="N635" s="305">
        <v>0.1</v>
      </c>
      <c r="O635" s="78">
        <f>P635/2</f>
        <v>1991</v>
      </c>
      <c r="P635" s="263">
        <v>3982</v>
      </c>
      <c r="Q635" s="306">
        <f t="shared" si="31"/>
        <v>3619.9999999999995</v>
      </c>
      <c r="R635" s="265"/>
      <c r="S635" s="266"/>
    </row>
    <row r="636" spans="1:20" ht="22.5" customHeight="1" x14ac:dyDescent="0.25">
      <c r="A636" s="235">
        <v>43363</v>
      </c>
      <c r="B636" s="236" t="s">
        <v>17</v>
      </c>
      <c r="C636" s="236" t="s">
        <v>2370</v>
      </c>
      <c r="D636" s="236" t="s">
        <v>2371</v>
      </c>
      <c r="E636" s="236"/>
      <c r="F636" s="236">
        <v>10455</v>
      </c>
      <c r="G636" s="236" t="s">
        <v>2372</v>
      </c>
      <c r="H636" s="236" t="s">
        <v>1395</v>
      </c>
      <c r="I636" s="236" t="s">
        <v>1492</v>
      </c>
      <c r="J636" s="236">
        <v>78160</v>
      </c>
      <c r="K636" s="236" t="s">
        <v>2373</v>
      </c>
      <c r="L636" s="236" t="s">
        <v>945</v>
      </c>
      <c r="M636" s="236" t="s">
        <v>418</v>
      </c>
      <c r="N636" s="302">
        <v>0.1</v>
      </c>
      <c r="O636" s="195">
        <v>9282</v>
      </c>
      <c r="P636" s="196">
        <v>9282</v>
      </c>
      <c r="Q636" s="238">
        <f t="shared" si="31"/>
        <v>8438.181818181818</v>
      </c>
      <c r="R636" s="120">
        <v>9282</v>
      </c>
      <c r="S636" s="121"/>
      <c r="T636" s="74" t="s">
        <v>44</v>
      </c>
    </row>
    <row r="637" spans="1:20" ht="22.5" customHeight="1" x14ac:dyDescent="0.25">
      <c r="A637" s="303">
        <v>43364</v>
      </c>
      <c r="B637" s="304" t="s">
        <v>342</v>
      </c>
      <c r="C637" s="304" t="s">
        <v>2374</v>
      </c>
      <c r="D637" s="304" t="s">
        <v>40</v>
      </c>
      <c r="E637" s="304"/>
      <c r="F637" s="304">
        <v>10458</v>
      </c>
      <c r="G637" s="304" t="s">
        <v>2375</v>
      </c>
      <c r="H637" s="304" t="s">
        <v>1230</v>
      </c>
      <c r="I637" s="304" t="s">
        <v>22</v>
      </c>
      <c r="J637" s="304">
        <v>75014</v>
      </c>
      <c r="K637" s="304" t="s">
        <v>2376</v>
      </c>
      <c r="L637" s="304" t="s">
        <v>399</v>
      </c>
      <c r="M637" s="304" t="s">
        <v>1860</v>
      </c>
      <c r="N637" s="305">
        <v>5.5E-2</v>
      </c>
      <c r="O637" s="195">
        <v>1400</v>
      </c>
      <c r="P637" s="263">
        <v>1400</v>
      </c>
      <c r="Q637" s="317">
        <f t="shared" si="31"/>
        <v>1327.0142180094788</v>
      </c>
      <c r="R637" s="318"/>
      <c r="S637" s="319"/>
    </row>
    <row r="638" spans="1:20" ht="22.5" customHeight="1" x14ac:dyDescent="0.25">
      <c r="A638" s="303">
        <v>43364</v>
      </c>
      <c r="B638" s="304" t="s">
        <v>17</v>
      </c>
      <c r="C638" s="304" t="s">
        <v>2178</v>
      </c>
      <c r="D638" s="304" t="s">
        <v>2377</v>
      </c>
      <c r="E638" s="304"/>
      <c r="F638" s="304">
        <v>10478</v>
      </c>
      <c r="G638" s="304" t="s">
        <v>2378</v>
      </c>
      <c r="H638" s="304" t="s">
        <v>2379</v>
      </c>
      <c r="I638" s="304" t="s">
        <v>1492</v>
      </c>
      <c r="J638" s="304">
        <v>78160</v>
      </c>
      <c r="K638" s="304" t="s">
        <v>2380</v>
      </c>
      <c r="L638" s="304" t="s">
        <v>945</v>
      </c>
      <c r="M638" s="304" t="s">
        <v>2381</v>
      </c>
      <c r="N638" s="305">
        <v>0.1</v>
      </c>
      <c r="O638" s="195">
        <v>2582</v>
      </c>
      <c r="P638" s="263">
        <v>2582</v>
      </c>
      <c r="Q638" s="306">
        <f t="shared" si="31"/>
        <v>2347.272727272727</v>
      </c>
      <c r="R638" s="265"/>
      <c r="S638" s="266"/>
    </row>
    <row r="639" spans="1:20" ht="22.5" customHeight="1" x14ac:dyDescent="0.25">
      <c r="A639" s="235">
        <v>43367</v>
      </c>
      <c r="B639" s="236" t="s">
        <v>65</v>
      </c>
      <c r="C639" s="236" t="s">
        <v>232</v>
      </c>
      <c r="D639" s="236" t="s">
        <v>2156</v>
      </c>
      <c r="E639" s="236"/>
      <c r="F639" s="236">
        <v>10449</v>
      </c>
      <c r="G639" s="236" t="s">
        <v>1746</v>
      </c>
      <c r="H639" s="236" t="s">
        <v>2382</v>
      </c>
      <c r="I639" s="236" t="s">
        <v>2157</v>
      </c>
      <c r="J639" s="236">
        <v>93800</v>
      </c>
      <c r="K639" s="236" t="s">
        <v>1749</v>
      </c>
      <c r="L639" s="236" t="s">
        <v>2114</v>
      </c>
      <c r="M639" s="236" t="s">
        <v>1363</v>
      </c>
      <c r="N639" s="302">
        <v>0.1</v>
      </c>
      <c r="O639" s="78">
        <f>P639/2</f>
        <v>6340</v>
      </c>
      <c r="P639" s="196">
        <v>12680</v>
      </c>
      <c r="Q639" s="238">
        <f t="shared" si="31"/>
        <v>11527.272727272726</v>
      </c>
      <c r="R639" s="120">
        <v>12680</v>
      </c>
      <c r="S639" s="121"/>
      <c r="T639" s="74" t="s">
        <v>44</v>
      </c>
    </row>
    <row r="640" spans="1:20" ht="22.5" customHeight="1" x14ac:dyDescent="0.25">
      <c r="A640" s="303">
        <v>43368</v>
      </c>
      <c r="B640" s="304" t="s">
        <v>65</v>
      </c>
      <c r="C640" s="304" t="s">
        <v>2383</v>
      </c>
      <c r="D640" s="304" t="s">
        <v>2384</v>
      </c>
      <c r="E640" s="304"/>
      <c r="F640" s="304">
        <v>10459</v>
      </c>
      <c r="G640" s="304" t="s">
        <v>2385</v>
      </c>
      <c r="H640" s="304" t="s">
        <v>2386</v>
      </c>
      <c r="I640" s="304" t="s">
        <v>22</v>
      </c>
      <c r="J640" s="304">
        <v>75015</v>
      </c>
      <c r="K640" s="304" t="s">
        <v>2387</v>
      </c>
      <c r="L640" s="304" t="s">
        <v>399</v>
      </c>
      <c r="M640" s="304" t="s">
        <v>1860</v>
      </c>
      <c r="N640" s="305">
        <v>5.5E-2</v>
      </c>
      <c r="O640" s="195">
        <v>4682</v>
      </c>
      <c r="P640" s="263">
        <v>4682</v>
      </c>
      <c r="Q640" s="317">
        <f t="shared" si="31"/>
        <v>4437.9146919431287</v>
      </c>
      <c r="R640" s="318"/>
      <c r="S640" s="319"/>
    </row>
    <row r="641" spans="1:20" ht="22.5" customHeight="1" x14ac:dyDescent="0.25">
      <c r="A641" s="303">
        <v>43368</v>
      </c>
      <c r="B641" s="304" t="s">
        <v>65</v>
      </c>
      <c r="C641" s="304" t="s">
        <v>2383</v>
      </c>
      <c r="D641" s="304" t="s">
        <v>2384</v>
      </c>
      <c r="E641" s="304"/>
      <c r="F641" s="304">
        <v>10459</v>
      </c>
      <c r="G641" s="304" t="s">
        <v>2385</v>
      </c>
      <c r="H641" s="304" t="s">
        <v>2386</v>
      </c>
      <c r="I641" s="304" t="s">
        <v>22</v>
      </c>
      <c r="J641" s="304">
        <v>75015</v>
      </c>
      <c r="K641" s="304" t="s">
        <v>2388</v>
      </c>
      <c r="L641" s="304" t="s">
        <v>399</v>
      </c>
      <c r="M641" s="304" t="s">
        <v>2389</v>
      </c>
      <c r="N641" s="305">
        <v>5.5E-2</v>
      </c>
      <c r="O641" s="195">
        <v>4882</v>
      </c>
      <c r="P641" s="263">
        <v>4882</v>
      </c>
      <c r="Q641" s="317">
        <f t="shared" si="31"/>
        <v>4627.4881516587684</v>
      </c>
      <c r="R641" s="318"/>
      <c r="S641" s="319"/>
    </row>
    <row r="642" spans="1:20" ht="22.5" customHeight="1" x14ac:dyDescent="0.25">
      <c r="A642" s="303">
        <v>43368</v>
      </c>
      <c r="B642" s="304" t="s">
        <v>17</v>
      </c>
      <c r="C642" s="304" t="s">
        <v>2390</v>
      </c>
      <c r="D642" s="304" t="s">
        <v>503</v>
      </c>
      <c r="E642" s="304"/>
      <c r="F642" s="304">
        <v>10448</v>
      </c>
      <c r="G642" s="304" t="s">
        <v>2391</v>
      </c>
      <c r="H642" s="304" t="s">
        <v>2392</v>
      </c>
      <c r="I642" s="304" t="s">
        <v>22</v>
      </c>
      <c r="J642" s="304">
        <v>75008</v>
      </c>
      <c r="K642" s="304" t="s">
        <v>2393</v>
      </c>
      <c r="L642" s="304" t="s">
        <v>1838</v>
      </c>
      <c r="M642" s="304" t="s">
        <v>2394</v>
      </c>
      <c r="N642" s="320">
        <v>5.5E-2</v>
      </c>
      <c r="O642" s="78">
        <f>P642/2</f>
        <v>1070</v>
      </c>
      <c r="P642" s="263">
        <v>2140</v>
      </c>
      <c r="Q642" s="306">
        <f t="shared" si="31"/>
        <v>2028.4360189573461</v>
      </c>
      <c r="R642" s="265"/>
      <c r="S642" s="266"/>
    </row>
    <row r="643" spans="1:20" ht="22.5" customHeight="1" x14ac:dyDescent="0.25">
      <c r="A643" s="167">
        <v>43371</v>
      </c>
      <c r="B643" s="168" t="s">
        <v>17</v>
      </c>
      <c r="C643" s="168" t="s">
        <v>2237</v>
      </c>
      <c r="D643" s="168" t="s">
        <v>874</v>
      </c>
      <c r="E643" s="168"/>
      <c r="F643" s="168">
        <v>10426</v>
      </c>
      <c r="G643" s="168" t="s">
        <v>2238</v>
      </c>
      <c r="H643" s="168" t="s">
        <v>2239</v>
      </c>
      <c r="I643" s="168" t="s">
        <v>121</v>
      </c>
      <c r="J643" s="168">
        <v>94100</v>
      </c>
      <c r="K643" s="168" t="s">
        <v>2240</v>
      </c>
      <c r="L643" s="168" t="s">
        <v>2241</v>
      </c>
      <c r="M643" s="168" t="s">
        <v>2242</v>
      </c>
      <c r="N643" s="300">
        <v>0.1</v>
      </c>
      <c r="O643" s="78">
        <f>P643/2</f>
        <v>2991</v>
      </c>
      <c r="P643" s="189">
        <v>5982</v>
      </c>
      <c r="Q643" s="190">
        <f t="shared" si="31"/>
        <v>5438.181818181818</v>
      </c>
      <c r="R643" s="158"/>
      <c r="S643" s="159"/>
    </row>
    <row r="644" spans="1:20" ht="38" hidden="1" customHeight="1" x14ac:dyDescent="0.25">
      <c r="A644" s="181" t="s">
        <v>2395</v>
      </c>
      <c r="B644" s="182"/>
      <c r="C644" s="182"/>
      <c r="D644" s="182"/>
      <c r="E644" s="182"/>
      <c r="F644" s="182"/>
      <c r="G644" s="182"/>
      <c r="H644" s="182"/>
      <c r="I644" s="182"/>
      <c r="J644" s="182"/>
      <c r="K644" s="182"/>
      <c r="L644" s="182"/>
      <c r="M644" s="182"/>
      <c r="N644" s="284"/>
      <c r="O644" s="214"/>
      <c r="P644" s="215">
        <f>SUM(P613:P643)</f>
        <v>203988</v>
      </c>
      <c r="Q644" s="285"/>
      <c r="R644" s="96">
        <f>SUM(R613:R643)</f>
        <v>48408</v>
      </c>
      <c r="S644" s="97">
        <f>P644-R644</f>
        <v>155580</v>
      </c>
    </row>
    <row r="645" spans="1:20" ht="22.5" customHeight="1" x14ac:dyDescent="0.25">
      <c r="A645" s="235">
        <v>43374</v>
      </c>
      <c r="B645" s="236" t="s">
        <v>17</v>
      </c>
      <c r="C645" s="236" t="s">
        <v>2396</v>
      </c>
      <c r="D645" s="236" t="s">
        <v>655</v>
      </c>
      <c r="E645" s="236"/>
      <c r="F645" s="236">
        <v>1951</v>
      </c>
      <c r="G645" s="236" t="s">
        <v>2397</v>
      </c>
      <c r="H645" s="236" t="s">
        <v>2398</v>
      </c>
      <c r="I645" s="236" t="s">
        <v>22</v>
      </c>
      <c r="J645" s="236">
        <v>75019</v>
      </c>
      <c r="K645" s="236" t="s">
        <v>2399</v>
      </c>
      <c r="L645" s="236" t="s">
        <v>2008</v>
      </c>
      <c r="M645" s="236" t="s">
        <v>418</v>
      </c>
      <c r="N645" s="302">
        <v>0.1</v>
      </c>
      <c r="O645" s="195">
        <v>7282</v>
      </c>
      <c r="P645" s="196">
        <v>7282</v>
      </c>
      <c r="Q645" s="238">
        <f t="shared" ref="Q645:Q679" si="32">IF(ISBLANK(N645),"",P645/(1+N645))</f>
        <v>6619.9999999999991</v>
      </c>
      <c r="R645" s="120">
        <v>7282</v>
      </c>
      <c r="S645" s="121"/>
      <c r="T645" s="74" t="s">
        <v>44</v>
      </c>
    </row>
    <row r="646" spans="1:20" ht="22.5" customHeight="1" x14ac:dyDescent="0.25">
      <c r="A646" s="303">
        <v>43375</v>
      </c>
      <c r="B646" s="304" t="s">
        <v>17</v>
      </c>
      <c r="C646" s="304" t="s">
        <v>2400</v>
      </c>
      <c r="D646" s="304" t="s">
        <v>522</v>
      </c>
      <c r="E646" s="304"/>
      <c r="F646" s="304">
        <v>10405</v>
      </c>
      <c r="G646" s="304" t="s">
        <v>2401</v>
      </c>
      <c r="H646" s="304" t="s">
        <v>2402</v>
      </c>
      <c r="I646" s="304" t="s">
        <v>22</v>
      </c>
      <c r="J646" s="304">
        <v>75014</v>
      </c>
      <c r="K646" s="304" t="s">
        <v>2403</v>
      </c>
      <c r="L646" s="304" t="s">
        <v>1993</v>
      </c>
      <c r="M646" s="304" t="s">
        <v>1578</v>
      </c>
      <c r="N646" s="305">
        <v>0.1</v>
      </c>
      <c r="O646" s="195">
        <v>5600</v>
      </c>
      <c r="P646" s="263">
        <v>5600</v>
      </c>
      <c r="Q646" s="306">
        <f t="shared" si="32"/>
        <v>5090.9090909090901</v>
      </c>
      <c r="R646" s="265"/>
      <c r="S646" s="266"/>
    </row>
    <row r="647" spans="1:20" ht="22.5" customHeight="1" x14ac:dyDescent="0.25">
      <c r="A647" s="303">
        <v>43376</v>
      </c>
      <c r="B647" s="304" t="s">
        <v>65</v>
      </c>
      <c r="C647" s="304" t="s">
        <v>2139</v>
      </c>
      <c r="D647" s="304" t="s">
        <v>1375</v>
      </c>
      <c r="E647" s="304"/>
      <c r="F647" s="304">
        <v>10406</v>
      </c>
      <c r="G647" s="304" t="s">
        <v>2141</v>
      </c>
      <c r="H647" s="304" t="s">
        <v>2404</v>
      </c>
      <c r="I647" s="304" t="s">
        <v>1492</v>
      </c>
      <c r="J647" s="304">
        <v>78160</v>
      </c>
      <c r="K647" s="304" t="s">
        <v>2405</v>
      </c>
      <c r="L647" s="304" t="s">
        <v>1993</v>
      </c>
      <c r="M647" s="304" t="s">
        <v>1461</v>
      </c>
      <c r="N647" s="305">
        <v>0.1</v>
      </c>
      <c r="O647" s="195">
        <v>3400</v>
      </c>
      <c r="P647" s="263">
        <v>3400</v>
      </c>
      <c r="Q647" s="306">
        <f t="shared" si="32"/>
        <v>3090.9090909090905</v>
      </c>
      <c r="R647" s="265"/>
      <c r="S647" s="266"/>
    </row>
    <row r="648" spans="1:20" ht="22.5" customHeight="1" x14ac:dyDescent="0.25">
      <c r="A648" s="303">
        <v>43377</v>
      </c>
      <c r="B648" s="304" t="s">
        <v>65</v>
      </c>
      <c r="C648" s="304" t="s">
        <v>2406</v>
      </c>
      <c r="D648" s="304" t="s">
        <v>1951</v>
      </c>
      <c r="E648" s="304"/>
      <c r="F648" s="304">
        <v>10465</v>
      </c>
      <c r="G648" s="304" t="s">
        <v>2407</v>
      </c>
      <c r="H648" s="304" t="s">
        <v>2408</v>
      </c>
      <c r="I648" s="304" t="s">
        <v>22</v>
      </c>
      <c r="J648" s="304">
        <v>75014</v>
      </c>
      <c r="K648" s="304" t="s">
        <v>2409</v>
      </c>
      <c r="L648" s="304" t="s">
        <v>399</v>
      </c>
      <c r="M648" s="304" t="s">
        <v>2410</v>
      </c>
      <c r="N648" s="305">
        <v>5.5E-2</v>
      </c>
      <c r="O648" s="195">
        <v>1982</v>
      </c>
      <c r="P648" s="263">
        <v>1982</v>
      </c>
      <c r="Q648" s="317">
        <f t="shared" si="32"/>
        <v>1878.6729857819905</v>
      </c>
      <c r="R648" s="318"/>
      <c r="S648" s="319"/>
    </row>
    <row r="649" spans="1:20" ht="22.5" customHeight="1" x14ac:dyDescent="0.25">
      <c r="A649" s="303">
        <v>43378</v>
      </c>
      <c r="B649" s="304" t="s">
        <v>17</v>
      </c>
      <c r="C649" s="304" t="s">
        <v>2411</v>
      </c>
      <c r="D649" s="304" t="s">
        <v>73</v>
      </c>
      <c r="E649" s="304"/>
      <c r="F649" s="304">
        <v>10462</v>
      </c>
      <c r="G649" s="304" t="s">
        <v>2412</v>
      </c>
      <c r="H649" s="304" t="s">
        <v>2413</v>
      </c>
      <c r="I649" s="304" t="s">
        <v>22</v>
      </c>
      <c r="J649" s="304">
        <v>75013</v>
      </c>
      <c r="K649" s="304" t="s">
        <v>2414</v>
      </c>
      <c r="L649" s="304" t="s">
        <v>399</v>
      </c>
      <c r="M649" s="304" t="s">
        <v>2415</v>
      </c>
      <c r="N649" s="305">
        <v>5.5E-2</v>
      </c>
      <c r="O649" s="195">
        <v>1982</v>
      </c>
      <c r="P649" s="263">
        <v>1982</v>
      </c>
      <c r="Q649" s="317">
        <f t="shared" si="32"/>
        <v>1878.6729857819905</v>
      </c>
      <c r="R649" s="318"/>
      <c r="S649" s="319"/>
    </row>
    <row r="650" spans="1:20" ht="22.5" customHeight="1" x14ac:dyDescent="0.25">
      <c r="A650" s="303">
        <v>43382</v>
      </c>
      <c r="B650" s="304" t="s">
        <v>65</v>
      </c>
      <c r="C650" s="304" t="s">
        <v>311</v>
      </c>
      <c r="D650" s="304" t="s">
        <v>2416</v>
      </c>
      <c r="E650" s="304"/>
      <c r="F650" s="304">
        <v>10407</v>
      </c>
      <c r="G650" s="304" t="s">
        <v>2417</v>
      </c>
      <c r="H650" s="304" t="s">
        <v>2418</v>
      </c>
      <c r="I650" s="304" t="s">
        <v>2419</v>
      </c>
      <c r="J650" s="304">
        <v>78000</v>
      </c>
      <c r="K650" s="304" t="s">
        <v>2420</v>
      </c>
      <c r="L650" s="304" t="s">
        <v>2114</v>
      </c>
      <c r="M650" s="304" t="s">
        <v>1840</v>
      </c>
      <c r="N650" s="305">
        <v>5.5E-2</v>
      </c>
      <c r="O650" s="78">
        <f>P650/2</f>
        <v>2741</v>
      </c>
      <c r="P650" s="263">
        <v>5482</v>
      </c>
      <c r="Q650" s="306">
        <f t="shared" si="32"/>
        <v>5196.2085308056876</v>
      </c>
      <c r="R650" s="265"/>
      <c r="S650" s="266"/>
    </row>
    <row r="651" spans="1:20" ht="22.5" customHeight="1" x14ac:dyDescent="0.25">
      <c r="A651" s="235">
        <v>43382</v>
      </c>
      <c r="B651" s="236" t="s">
        <v>17</v>
      </c>
      <c r="C651" s="236" t="s">
        <v>2421</v>
      </c>
      <c r="D651" s="236" t="s">
        <v>1406</v>
      </c>
      <c r="E651" s="236"/>
      <c r="F651" s="236">
        <v>10477</v>
      </c>
      <c r="G651" s="236" t="s">
        <v>2422</v>
      </c>
      <c r="H651" s="236"/>
      <c r="I651" s="236" t="s">
        <v>1682</v>
      </c>
      <c r="J651" s="236">
        <v>94260</v>
      </c>
      <c r="K651" s="236" t="s">
        <v>2423</v>
      </c>
      <c r="L651" s="236" t="s">
        <v>945</v>
      </c>
      <c r="M651" s="236" t="s">
        <v>443</v>
      </c>
      <c r="N651" s="302">
        <v>0.1</v>
      </c>
      <c r="O651" s="195">
        <v>7000</v>
      </c>
      <c r="P651" s="196">
        <v>7000</v>
      </c>
      <c r="Q651" s="321">
        <f t="shared" si="32"/>
        <v>6363.6363636363631</v>
      </c>
      <c r="R651" s="120">
        <v>7000</v>
      </c>
      <c r="S651" s="121"/>
      <c r="T651" s="74" t="s">
        <v>44</v>
      </c>
    </row>
    <row r="652" spans="1:20" ht="22.5" customHeight="1" x14ac:dyDescent="0.25">
      <c r="A652" s="303">
        <v>43383</v>
      </c>
      <c r="B652" s="304" t="s">
        <v>65</v>
      </c>
      <c r="C652" s="304" t="s">
        <v>2424</v>
      </c>
      <c r="D652" s="304" t="s">
        <v>2425</v>
      </c>
      <c r="E652" s="304"/>
      <c r="F652" s="304">
        <v>10466</v>
      </c>
      <c r="G652" s="304" t="s">
        <v>2426</v>
      </c>
      <c r="H652" s="304" t="s">
        <v>2427</v>
      </c>
      <c r="I652" s="304" t="s">
        <v>2428</v>
      </c>
      <c r="J652" s="304">
        <v>91160</v>
      </c>
      <c r="K652" s="304" t="s">
        <v>2429</v>
      </c>
      <c r="L652" s="304" t="s">
        <v>37</v>
      </c>
      <c r="M652" s="304" t="s">
        <v>2344</v>
      </c>
      <c r="N652" s="305">
        <v>0.1</v>
      </c>
      <c r="O652" s="195">
        <v>17982</v>
      </c>
      <c r="P652" s="263">
        <v>17982</v>
      </c>
      <c r="Q652" s="264">
        <f t="shared" si="32"/>
        <v>16347.272727272726</v>
      </c>
      <c r="R652" s="265"/>
      <c r="S652" s="266"/>
    </row>
    <row r="653" spans="1:20" ht="22.5" customHeight="1" x14ac:dyDescent="0.25">
      <c r="A653" s="303">
        <v>43384</v>
      </c>
      <c r="B653" s="304" t="s">
        <v>65</v>
      </c>
      <c r="C653" s="304" t="s">
        <v>2430</v>
      </c>
      <c r="D653" s="304" t="s">
        <v>424</v>
      </c>
      <c r="E653" s="304"/>
      <c r="F653" s="304">
        <v>10479</v>
      </c>
      <c r="G653" s="304" t="s">
        <v>2431</v>
      </c>
      <c r="H653" s="304" t="s">
        <v>2432</v>
      </c>
      <c r="I653" s="304" t="s">
        <v>121</v>
      </c>
      <c r="J653" s="304">
        <v>94100</v>
      </c>
      <c r="K653" s="304" t="s">
        <v>2433</v>
      </c>
      <c r="L653" s="304" t="s">
        <v>618</v>
      </c>
      <c r="M653" s="304" t="s">
        <v>2360</v>
      </c>
      <c r="N653" s="305">
        <v>5.5E-2</v>
      </c>
      <c r="O653" s="195">
        <v>2482</v>
      </c>
      <c r="P653" s="263">
        <v>2482</v>
      </c>
      <c r="Q653" s="264">
        <f t="shared" si="32"/>
        <v>2352.6066350710903</v>
      </c>
      <c r="R653" s="265"/>
      <c r="S653" s="266"/>
    </row>
    <row r="654" spans="1:20" ht="22.5" customHeight="1" x14ac:dyDescent="0.25">
      <c r="A654" s="303">
        <v>43384</v>
      </c>
      <c r="B654" s="304" t="s">
        <v>65</v>
      </c>
      <c r="C654" s="304" t="s">
        <v>2434</v>
      </c>
      <c r="D654" s="304" t="s">
        <v>363</v>
      </c>
      <c r="E654" s="304"/>
      <c r="F654" s="304">
        <v>10408</v>
      </c>
      <c r="G654" s="304" t="s">
        <v>2435</v>
      </c>
      <c r="H654" s="304" t="s">
        <v>2436</v>
      </c>
      <c r="I654" s="304"/>
      <c r="J654" s="304">
        <v>75003</v>
      </c>
      <c r="K654" s="304" t="s">
        <v>2437</v>
      </c>
      <c r="L654" s="304" t="s">
        <v>1993</v>
      </c>
      <c r="M654" s="304" t="s">
        <v>2438</v>
      </c>
      <c r="N654" s="305">
        <v>0.1</v>
      </c>
      <c r="O654" s="195">
        <v>1900</v>
      </c>
      <c r="P654" s="263">
        <v>1900</v>
      </c>
      <c r="Q654" s="264">
        <f t="shared" si="32"/>
        <v>1727.272727272727</v>
      </c>
      <c r="R654" s="265"/>
      <c r="S654" s="266"/>
    </row>
    <row r="655" spans="1:20" ht="22.5" customHeight="1" x14ac:dyDescent="0.25">
      <c r="A655" s="303">
        <v>43385</v>
      </c>
      <c r="B655" s="304" t="s">
        <v>17</v>
      </c>
      <c r="C655" s="304" t="s">
        <v>2439</v>
      </c>
      <c r="D655" s="304" t="s">
        <v>40</v>
      </c>
      <c r="E655" s="304"/>
      <c r="F655" s="304">
        <v>10003</v>
      </c>
      <c r="G655" s="304" t="s">
        <v>2440</v>
      </c>
      <c r="H655" s="304"/>
      <c r="I655" s="304" t="s">
        <v>22</v>
      </c>
      <c r="J655" s="304">
        <v>75005</v>
      </c>
      <c r="K655" s="304" t="s">
        <v>2441</v>
      </c>
      <c r="L655" s="304" t="s">
        <v>399</v>
      </c>
      <c r="M655" s="304" t="s">
        <v>2442</v>
      </c>
      <c r="N655" s="305">
        <v>5.5E-2</v>
      </c>
      <c r="O655" s="195">
        <v>3782</v>
      </c>
      <c r="P655" s="263">
        <v>3782</v>
      </c>
      <c r="Q655" s="322">
        <f t="shared" si="32"/>
        <v>3584.834123222749</v>
      </c>
      <c r="R655" s="318"/>
      <c r="S655" s="319"/>
    </row>
    <row r="656" spans="1:20" ht="22.5" customHeight="1" x14ac:dyDescent="0.25">
      <c r="A656" s="303">
        <v>43385</v>
      </c>
      <c r="B656" s="304" t="s">
        <v>65</v>
      </c>
      <c r="C656" s="304" t="s">
        <v>2443</v>
      </c>
      <c r="D656" s="304" t="s">
        <v>772</v>
      </c>
      <c r="E656" s="304"/>
      <c r="F656" s="304">
        <v>10421</v>
      </c>
      <c r="G656" s="304" t="s">
        <v>2444</v>
      </c>
      <c r="H656" s="304" t="s">
        <v>2445</v>
      </c>
      <c r="I656" s="304" t="s">
        <v>22</v>
      </c>
      <c r="J656" s="304">
        <v>75019</v>
      </c>
      <c r="K656" s="304" t="s">
        <v>2446</v>
      </c>
      <c r="L656" s="304" t="s">
        <v>1337</v>
      </c>
      <c r="M656" s="304" t="s">
        <v>2217</v>
      </c>
      <c r="N656" s="305">
        <v>0.1</v>
      </c>
      <c r="O656" s="78">
        <f>P656/2</f>
        <v>1200</v>
      </c>
      <c r="P656" s="263">
        <v>2400</v>
      </c>
      <c r="Q656" s="264">
        <f t="shared" si="32"/>
        <v>2181.8181818181815</v>
      </c>
      <c r="R656" s="265"/>
      <c r="S656" s="266"/>
    </row>
    <row r="657" spans="1:20" ht="22.5" customHeight="1" x14ac:dyDescent="0.25">
      <c r="A657" s="235">
        <v>43389</v>
      </c>
      <c r="B657" s="236" t="s">
        <v>17</v>
      </c>
      <c r="C657" s="236" t="s">
        <v>2447</v>
      </c>
      <c r="D657" s="236" t="s">
        <v>1406</v>
      </c>
      <c r="E657" s="236"/>
      <c r="F657" s="236">
        <v>10001</v>
      </c>
      <c r="G657" s="236" t="s">
        <v>2448</v>
      </c>
      <c r="H657" s="236" t="s">
        <v>2449</v>
      </c>
      <c r="I657" s="236" t="s">
        <v>22</v>
      </c>
      <c r="J657" s="236">
        <v>75012</v>
      </c>
      <c r="K657" s="236" t="s">
        <v>2450</v>
      </c>
      <c r="L657" s="236" t="s">
        <v>399</v>
      </c>
      <c r="M657" s="236" t="s">
        <v>2451</v>
      </c>
      <c r="N657" s="302">
        <v>5.5E-2</v>
      </c>
      <c r="O657" s="195">
        <v>9930</v>
      </c>
      <c r="P657" s="196">
        <v>9930</v>
      </c>
      <c r="Q657" s="323">
        <f t="shared" si="32"/>
        <v>9412.3222748815169</v>
      </c>
      <c r="R657" s="313">
        <v>9930</v>
      </c>
      <c r="S657" s="314"/>
      <c r="T657" s="74" t="s">
        <v>44</v>
      </c>
    </row>
    <row r="658" spans="1:20" ht="22.5" customHeight="1" x14ac:dyDescent="0.25">
      <c r="A658" s="303">
        <v>43391</v>
      </c>
      <c r="B658" s="304" t="s">
        <v>65</v>
      </c>
      <c r="C658" s="304" t="s">
        <v>2452</v>
      </c>
      <c r="D658" s="304" t="s">
        <v>192</v>
      </c>
      <c r="E658" s="304"/>
      <c r="F658" s="304">
        <v>10253</v>
      </c>
      <c r="G658" s="304" t="s">
        <v>2453</v>
      </c>
      <c r="H658" s="304" t="s">
        <v>2454</v>
      </c>
      <c r="I658" s="304" t="s">
        <v>2455</v>
      </c>
      <c r="J658" s="304">
        <v>78300</v>
      </c>
      <c r="K658" s="304" t="s">
        <v>2456</v>
      </c>
      <c r="L658" s="304" t="s">
        <v>618</v>
      </c>
      <c r="M658" s="304" t="s">
        <v>170</v>
      </c>
      <c r="N658" s="305">
        <v>0.1</v>
      </c>
      <c r="O658" s="195">
        <v>5982</v>
      </c>
      <c r="P658" s="263">
        <v>5982</v>
      </c>
      <c r="Q658" s="264">
        <f t="shared" si="32"/>
        <v>5438.181818181818</v>
      </c>
      <c r="R658" s="265"/>
      <c r="S658" s="266"/>
    </row>
    <row r="659" spans="1:20" ht="22.5" customHeight="1" x14ac:dyDescent="0.25">
      <c r="A659" s="303">
        <v>43391</v>
      </c>
      <c r="B659" s="304" t="s">
        <v>65</v>
      </c>
      <c r="C659" s="304" t="s">
        <v>2457</v>
      </c>
      <c r="D659" s="304" t="s">
        <v>2458</v>
      </c>
      <c r="E659" s="304"/>
      <c r="F659" s="304">
        <v>10254</v>
      </c>
      <c r="G659" s="304" t="s">
        <v>2459</v>
      </c>
      <c r="H659" s="304" t="s">
        <v>2460</v>
      </c>
      <c r="I659" s="304" t="s">
        <v>2461</v>
      </c>
      <c r="J659" s="304">
        <v>91300</v>
      </c>
      <c r="K659" s="304" t="s">
        <v>2462</v>
      </c>
      <c r="L659" s="304" t="s">
        <v>399</v>
      </c>
      <c r="M659" s="304" t="s">
        <v>781</v>
      </c>
      <c r="N659" s="305">
        <v>5.5E-2</v>
      </c>
      <c r="O659" s="195">
        <v>3282</v>
      </c>
      <c r="P659" s="263">
        <v>3282</v>
      </c>
      <c r="Q659" s="322">
        <f t="shared" si="32"/>
        <v>3110.9004739336497</v>
      </c>
      <c r="R659" s="318"/>
      <c r="S659" s="319"/>
    </row>
    <row r="660" spans="1:20" ht="22.5" customHeight="1" x14ac:dyDescent="0.25">
      <c r="A660" s="235">
        <v>43391</v>
      </c>
      <c r="B660" s="236" t="s">
        <v>65</v>
      </c>
      <c r="C660" s="236" t="s">
        <v>2463</v>
      </c>
      <c r="D660" s="236" t="s">
        <v>747</v>
      </c>
      <c r="E660" s="236"/>
      <c r="F660" s="236">
        <v>10009</v>
      </c>
      <c r="G660" s="236" t="s">
        <v>2464</v>
      </c>
      <c r="H660" s="236" t="s">
        <v>2465</v>
      </c>
      <c r="I660" s="236" t="s">
        <v>1682</v>
      </c>
      <c r="J660" s="236">
        <v>94260</v>
      </c>
      <c r="K660" s="236" t="s">
        <v>2466</v>
      </c>
      <c r="L660" s="236" t="s">
        <v>945</v>
      </c>
      <c r="M660" s="236" t="s">
        <v>304</v>
      </c>
      <c r="N660" s="302">
        <v>0.1</v>
      </c>
      <c r="O660" s="195">
        <v>6982</v>
      </c>
      <c r="P660" s="196">
        <v>6982</v>
      </c>
      <c r="Q660" s="321">
        <f t="shared" si="32"/>
        <v>6347.272727272727</v>
      </c>
      <c r="R660" s="120">
        <v>6982</v>
      </c>
      <c r="S660" s="121"/>
      <c r="T660" s="74" t="s">
        <v>44</v>
      </c>
    </row>
    <row r="661" spans="1:20" ht="22.5" customHeight="1" x14ac:dyDescent="0.25">
      <c r="A661" s="303">
        <v>43391</v>
      </c>
      <c r="B661" s="304" t="s">
        <v>65</v>
      </c>
      <c r="C661" s="304" t="s">
        <v>2467</v>
      </c>
      <c r="D661" s="304" t="s">
        <v>1760</v>
      </c>
      <c r="E661" s="304"/>
      <c r="F661" s="304">
        <v>10255</v>
      </c>
      <c r="G661" s="304" t="s">
        <v>2468</v>
      </c>
      <c r="H661" s="304" t="s">
        <v>2469</v>
      </c>
      <c r="I661" s="304" t="s">
        <v>168</v>
      </c>
      <c r="J661" s="304">
        <v>93200</v>
      </c>
      <c r="K661" s="304" t="s">
        <v>2470</v>
      </c>
      <c r="L661" s="304" t="s">
        <v>945</v>
      </c>
      <c r="M661" s="304" t="s">
        <v>1500</v>
      </c>
      <c r="N661" s="305">
        <v>0.1</v>
      </c>
      <c r="O661" s="195">
        <v>2700</v>
      </c>
      <c r="P661" s="263">
        <v>2700</v>
      </c>
      <c r="Q661" s="264">
        <f t="shared" si="32"/>
        <v>2454.5454545454545</v>
      </c>
      <c r="R661" s="265"/>
      <c r="S661" s="266"/>
    </row>
    <row r="662" spans="1:20" ht="22.5" customHeight="1" x14ac:dyDescent="0.25">
      <c r="A662" s="303">
        <v>43392</v>
      </c>
      <c r="B662" s="304" t="s">
        <v>236</v>
      </c>
      <c r="C662" s="304" t="s">
        <v>2471</v>
      </c>
      <c r="D662" s="304" t="s">
        <v>147</v>
      </c>
      <c r="E662" s="304"/>
      <c r="F662" s="304">
        <v>10409</v>
      </c>
      <c r="G662" s="304" t="s">
        <v>2472</v>
      </c>
      <c r="H662" s="304" t="s">
        <v>2473</v>
      </c>
      <c r="I662" s="304" t="s">
        <v>22</v>
      </c>
      <c r="J662" s="304">
        <v>75018</v>
      </c>
      <c r="K662" s="304" t="s">
        <v>2474</v>
      </c>
      <c r="L662" s="304" t="s">
        <v>1993</v>
      </c>
      <c r="M662" s="304" t="s">
        <v>2049</v>
      </c>
      <c r="N662" s="305">
        <v>0.1</v>
      </c>
      <c r="O662" s="195">
        <v>3190</v>
      </c>
      <c r="P662" s="263">
        <v>3190</v>
      </c>
      <c r="Q662" s="264">
        <f t="shared" si="32"/>
        <v>2899.9999999999995</v>
      </c>
      <c r="R662" s="265"/>
      <c r="S662" s="266"/>
    </row>
    <row r="663" spans="1:20" ht="22.5" customHeight="1" x14ac:dyDescent="0.25">
      <c r="A663" s="303">
        <v>43392</v>
      </c>
      <c r="B663" s="304" t="s">
        <v>65</v>
      </c>
      <c r="C663" s="304" t="s">
        <v>2475</v>
      </c>
      <c r="D663" s="304" t="s">
        <v>794</v>
      </c>
      <c r="E663" s="304"/>
      <c r="F663" s="304">
        <v>10266</v>
      </c>
      <c r="G663" s="304" t="s">
        <v>1589</v>
      </c>
      <c r="H663" s="304" t="s">
        <v>2476</v>
      </c>
      <c r="I663" s="304" t="s">
        <v>22</v>
      </c>
      <c r="J663" s="304">
        <v>75019</v>
      </c>
      <c r="K663" s="304" t="s">
        <v>2477</v>
      </c>
      <c r="L663" s="304" t="s">
        <v>945</v>
      </c>
      <c r="M663" s="304" t="s">
        <v>331</v>
      </c>
      <c r="N663" s="305">
        <v>5.5E-2</v>
      </c>
      <c r="O663" s="195">
        <v>830</v>
      </c>
      <c r="P663" s="263">
        <v>830</v>
      </c>
      <c r="Q663" s="264">
        <f t="shared" si="32"/>
        <v>786.72985781990531</v>
      </c>
      <c r="R663" s="265"/>
      <c r="S663" s="266"/>
    </row>
    <row r="664" spans="1:20" ht="22.5" customHeight="1" x14ac:dyDescent="0.25">
      <c r="A664" s="235">
        <v>43392</v>
      </c>
      <c r="B664" s="236" t="s">
        <v>65</v>
      </c>
      <c r="C664" s="236" t="s">
        <v>2478</v>
      </c>
      <c r="D664" s="236" t="s">
        <v>551</v>
      </c>
      <c r="E664" s="236"/>
      <c r="F664" s="236">
        <v>10002</v>
      </c>
      <c r="G664" s="236" t="s">
        <v>2479</v>
      </c>
      <c r="H664" s="236" t="s">
        <v>2480</v>
      </c>
      <c r="I664" s="236" t="s">
        <v>22</v>
      </c>
      <c r="J664" s="236">
        <v>75015</v>
      </c>
      <c r="K664" s="236" t="s">
        <v>2481</v>
      </c>
      <c r="L664" s="236" t="s">
        <v>399</v>
      </c>
      <c r="M664" s="236" t="s">
        <v>1874</v>
      </c>
      <c r="N664" s="302">
        <v>5.5E-2</v>
      </c>
      <c r="O664" s="195">
        <v>6837</v>
      </c>
      <c r="P664" s="196">
        <v>6837</v>
      </c>
      <c r="Q664" s="323">
        <f t="shared" si="32"/>
        <v>6480.5687203791476</v>
      </c>
      <c r="R664" s="313">
        <v>6837</v>
      </c>
      <c r="S664" s="314"/>
      <c r="T664" s="74" t="s">
        <v>44</v>
      </c>
    </row>
    <row r="665" spans="1:20" ht="22.5" customHeight="1" x14ac:dyDescent="0.25">
      <c r="A665" s="303">
        <v>43392</v>
      </c>
      <c r="B665" s="304" t="s">
        <v>17</v>
      </c>
      <c r="C665" s="304" t="s">
        <v>2482</v>
      </c>
      <c r="D665" s="304" t="s">
        <v>477</v>
      </c>
      <c r="E665" s="304"/>
      <c r="F665" s="304">
        <v>10257</v>
      </c>
      <c r="G665" s="304" t="s">
        <v>2483</v>
      </c>
      <c r="H665" s="304" t="s">
        <v>2484</v>
      </c>
      <c r="I665" s="304"/>
      <c r="J665" s="304">
        <v>75012</v>
      </c>
      <c r="K665" s="304" t="s">
        <v>2485</v>
      </c>
      <c r="L665" s="304" t="s">
        <v>628</v>
      </c>
      <c r="M665" s="304" t="s">
        <v>1325</v>
      </c>
      <c r="N665" s="305">
        <v>5.5E-2</v>
      </c>
      <c r="O665" s="195">
        <v>17982</v>
      </c>
      <c r="P665" s="263">
        <v>17982</v>
      </c>
      <c r="Q665" s="264">
        <f t="shared" si="32"/>
        <v>17044.549763033177</v>
      </c>
      <c r="R665" s="265"/>
      <c r="S665" s="266"/>
    </row>
    <row r="666" spans="1:20" ht="22.5" customHeight="1" x14ac:dyDescent="0.25">
      <c r="A666" s="303">
        <v>43396</v>
      </c>
      <c r="B666" s="304" t="s">
        <v>17</v>
      </c>
      <c r="C666" s="304" t="s">
        <v>2486</v>
      </c>
      <c r="D666" s="304" t="s">
        <v>563</v>
      </c>
      <c r="E666" s="304"/>
      <c r="F666" s="304">
        <v>10435</v>
      </c>
      <c r="G666" s="304" t="s">
        <v>2487</v>
      </c>
      <c r="H666" s="304" t="s">
        <v>2488</v>
      </c>
      <c r="I666" s="304" t="s">
        <v>22</v>
      </c>
      <c r="J666" s="304">
        <v>75009</v>
      </c>
      <c r="K666" s="304" t="s">
        <v>2489</v>
      </c>
      <c r="L666" s="304" t="s">
        <v>628</v>
      </c>
      <c r="M666" s="304" t="s">
        <v>2490</v>
      </c>
      <c r="N666" s="305">
        <v>0.1</v>
      </c>
      <c r="O666" s="195">
        <v>14982</v>
      </c>
      <c r="P666" s="263">
        <v>14982</v>
      </c>
      <c r="Q666" s="264">
        <f t="shared" si="32"/>
        <v>13619.999999999998</v>
      </c>
      <c r="R666" s="265"/>
      <c r="S666" s="266"/>
    </row>
    <row r="667" spans="1:20" ht="22.5" customHeight="1" x14ac:dyDescent="0.25">
      <c r="A667" s="303">
        <v>43396</v>
      </c>
      <c r="B667" s="304" t="s">
        <v>17</v>
      </c>
      <c r="C667" s="304" t="s">
        <v>2486</v>
      </c>
      <c r="D667" s="304" t="s">
        <v>563</v>
      </c>
      <c r="E667" s="304"/>
      <c r="F667" s="304">
        <v>10435</v>
      </c>
      <c r="G667" s="304" t="s">
        <v>2487</v>
      </c>
      <c r="H667" s="304" t="s">
        <v>2488</v>
      </c>
      <c r="I667" s="304" t="s">
        <v>22</v>
      </c>
      <c r="J667" s="304">
        <v>75009</v>
      </c>
      <c r="K667" s="304" t="s">
        <v>2489</v>
      </c>
      <c r="L667" s="304" t="s">
        <v>628</v>
      </c>
      <c r="M667" s="304" t="s">
        <v>2491</v>
      </c>
      <c r="N667" s="305">
        <v>0.1</v>
      </c>
      <c r="O667" s="195">
        <v>8982</v>
      </c>
      <c r="P667" s="263">
        <v>8982</v>
      </c>
      <c r="Q667" s="264">
        <f t="shared" si="32"/>
        <v>8165.454545454545</v>
      </c>
      <c r="R667" s="265"/>
      <c r="S667" s="266"/>
    </row>
    <row r="668" spans="1:20" ht="22.5" customHeight="1" x14ac:dyDescent="0.25">
      <c r="A668" s="303">
        <v>43396</v>
      </c>
      <c r="B668" s="304" t="s">
        <v>17</v>
      </c>
      <c r="C668" s="304" t="s">
        <v>2492</v>
      </c>
      <c r="D668" s="304" t="s">
        <v>874</v>
      </c>
      <c r="E668" s="304"/>
      <c r="F668" s="304">
        <v>10352</v>
      </c>
      <c r="G668" s="304" t="s">
        <v>2493</v>
      </c>
      <c r="H668" s="304" t="s">
        <v>2494</v>
      </c>
      <c r="I668" s="304" t="s">
        <v>155</v>
      </c>
      <c r="J668" s="304">
        <v>91940</v>
      </c>
      <c r="K668" s="304" t="s">
        <v>2495</v>
      </c>
      <c r="L668" s="304" t="s">
        <v>1993</v>
      </c>
      <c r="M668" s="304" t="s">
        <v>2496</v>
      </c>
      <c r="N668" s="320">
        <v>0.1</v>
      </c>
      <c r="O668" s="195">
        <v>7140</v>
      </c>
      <c r="P668" s="263">
        <v>7140</v>
      </c>
      <c r="Q668" s="264">
        <f t="shared" si="32"/>
        <v>6490.9090909090901</v>
      </c>
      <c r="R668" s="265"/>
      <c r="S668" s="266"/>
    </row>
    <row r="669" spans="1:20" ht="22.5" customHeight="1" x14ac:dyDescent="0.25">
      <c r="A669" s="303">
        <v>43398</v>
      </c>
      <c r="B669" s="304" t="s">
        <v>65</v>
      </c>
      <c r="C669" s="304" t="s">
        <v>2497</v>
      </c>
      <c r="D669" s="304" t="s">
        <v>2498</v>
      </c>
      <c r="E669" s="304"/>
      <c r="F669" s="304">
        <v>10256</v>
      </c>
      <c r="G669" s="304" t="s">
        <v>2499</v>
      </c>
      <c r="H669" s="304" t="s">
        <v>2500</v>
      </c>
      <c r="I669" s="304" t="s">
        <v>22</v>
      </c>
      <c r="J669" s="304">
        <v>75015</v>
      </c>
      <c r="K669" s="304" t="s">
        <v>2501</v>
      </c>
      <c r="L669" s="304" t="s">
        <v>945</v>
      </c>
      <c r="M669" s="304" t="s">
        <v>755</v>
      </c>
      <c r="N669" s="305">
        <v>5.5E-2</v>
      </c>
      <c r="O669" s="195">
        <v>2157</v>
      </c>
      <c r="P669" s="263">
        <v>2157</v>
      </c>
      <c r="Q669" s="264">
        <f t="shared" si="32"/>
        <v>2044.5497630331754</v>
      </c>
      <c r="R669" s="265"/>
      <c r="S669" s="266"/>
    </row>
    <row r="670" spans="1:20" ht="22.5" customHeight="1" x14ac:dyDescent="0.25">
      <c r="A670" s="173">
        <v>43399</v>
      </c>
      <c r="B670" s="174" t="s">
        <v>65</v>
      </c>
      <c r="C670" s="174" t="s">
        <v>664</v>
      </c>
      <c r="D670" s="174" t="s">
        <v>449</v>
      </c>
      <c r="E670" s="174"/>
      <c r="F670" s="174">
        <v>100014</v>
      </c>
      <c r="G670" s="174" t="s">
        <v>665</v>
      </c>
      <c r="H670" s="174" t="s">
        <v>2502</v>
      </c>
      <c r="I670" s="174" t="s">
        <v>667</v>
      </c>
      <c r="J670" s="174">
        <v>94300</v>
      </c>
      <c r="K670" s="174" t="s">
        <v>668</v>
      </c>
      <c r="L670" s="174" t="s">
        <v>43</v>
      </c>
      <c r="M670" s="174" t="s">
        <v>2503</v>
      </c>
      <c r="N670" s="302">
        <v>0.1</v>
      </c>
      <c r="O670" s="195">
        <v>6882</v>
      </c>
      <c r="P670" s="196">
        <v>6882</v>
      </c>
      <c r="Q670" s="321">
        <f t="shared" si="32"/>
        <v>6256.363636363636</v>
      </c>
      <c r="R670" s="120">
        <v>6882</v>
      </c>
      <c r="S670" s="121"/>
      <c r="T670" s="74" t="s">
        <v>44</v>
      </c>
    </row>
    <row r="671" spans="1:20" ht="22.5" customHeight="1" x14ac:dyDescent="0.25">
      <c r="A671" s="167">
        <v>43399</v>
      </c>
      <c r="B671" s="168" t="s">
        <v>65</v>
      </c>
      <c r="C671" s="168" t="s">
        <v>2218</v>
      </c>
      <c r="D671" s="168" t="s">
        <v>747</v>
      </c>
      <c r="E671" s="168"/>
      <c r="F671" s="168">
        <v>10429</v>
      </c>
      <c r="G671" s="168" t="s">
        <v>2219</v>
      </c>
      <c r="H671" s="168" t="s">
        <v>2220</v>
      </c>
      <c r="I671" s="168" t="s">
        <v>22</v>
      </c>
      <c r="J671" s="168">
        <v>75017</v>
      </c>
      <c r="K671" s="168" t="s">
        <v>2221</v>
      </c>
      <c r="L671" s="168" t="s">
        <v>1988</v>
      </c>
      <c r="M671" s="168" t="s">
        <v>2504</v>
      </c>
      <c r="N671" s="300">
        <v>5.5E-2</v>
      </c>
      <c r="O671" s="78">
        <f>P671/2</f>
        <v>5791</v>
      </c>
      <c r="P671" s="189">
        <v>11582</v>
      </c>
      <c r="Q671" s="255">
        <f t="shared" si="32"/>
        <v>10978.199052132702</v>
      </c>
      <c r="R671" s="158"/>
      <c r="S671" s="159"/>
    </row>
    <row r="672" spans="1:20" ht="22.5" customHeight="1" x14ac:dyDescent="0.25">
      <c r="A672" s="235">
        <v>43399</v>
      </c>
      <c r="B672" s="236" t="s">
        <v>65</v>
      </c>
      <c r="C672" s="236" t="s">
        <v>2505</v>
      </c>
      <c r="D672" s="236" t="s">
        <v>2506</v>
      </c>
      <c r="E672" s="236"/>
      <c r="F672" s="236">
        <v>10269</v>
      </c>
      <c r="G672" s="236" t="s">
        <v>2507</v>
      </c>
      <c r="H672" s="236">
        <v>5483</v>
      </c>
      <c r="I672" s="236" t="s">
        <v>22</v>
      </c>
      <c r="J672" s="236">
        <v>75003</v>
      </c>
      <c r="K672" s="236" t="s">
        <v>2508</v>
      </c>
      <c r="L672" s="236" t="s">
        <v>399</v>
      </c>
      <c r="M672" s="236" t="s">
        <v>484</v>
      </c>
      <c r="N672" s="302">
        <v>0.1</v>
      </c>
      <c r="O672" s="195">
        <v>2481</v>
      </c>
      <c r="P672" s="196">
        <v>2481</v>
      </c>
      <c r="Q672" s="323">
        <f t="shared" si="32"/>
        <v>2255.4545454545455</v>
      </c>
      <c r="R672" s="313">
        <v>2481</v>
      </c>
      <c r="S672" s="314"/>
      <c r="T672" s="74" t="s">
        <v>44</v>
      </c>
    </row>
    <row r="673" spans="1:20" ht="22.5" customHeight="1" x14ac:dyDescent="0.25">
      <c r="A673" s="167">
        <v>43402</v>
      </c>
      <c r="B673" s="168" t="s">
        <v>17</v>
      </c>
      <c r="C673" s="168" t="s">
        <v>2509</v>
      </c>
      <c r="D673" s="168" t="s">
        <v>2510</v>
      </c>
      <c r="E673" s="168"/>
      <c r="F673" s="168">
        <v>10411</v>
      </c>
      <c r="G673" s="168" t="s">
        <v>2146</v>
      </c>
      <c r="H673" s="168" t="s">
        <v>2511</v>
      </c>
      <c r="I673" s="168" t="s">
        <v>558</v>
      </c>
      <c r="J673" s="168">
        <v>94170</v>
      </c>
      <c r="K673" s="168" t="s">
        <v>2512</v>
      </c>
      <c r="L673" s="168" t="s">
        <v>2241</v>
      </c>
      <c r="M673" s="168" t="s">
        <v>2085</v>
      </c>
      <c r="N673" s="305">
        <v>5.5E-2</v>
      </c>
      <c r="O673" s="78">
        <f>P673/2</f>
        <v>838</v>
      </c>
      <c r="P673" s="263">
        <v>1676</v>
      </c>
      <c r="Q673" s="264">
        <f t="shared" si="32"/>
        <v>1588.6255924170616</v>
      </c>
      <c r="R673" s="265"/>
      <c r="S673" s="266"/>
    </row>
    <row r="674" spans="1:20" ht="22.5" customHeight="1" x14ac:dyDescent="0.25">
      <c r="A674" s="167">
        <v>43403</v>
      </c>
      <c r="B674" s="168" t="s">
        <v>65</v>
      </c>
      <c r="C674" s="168" t="s">
        <v>2150</v>
      </c>
      <c r="D674" s="168" t="s">
        <v>1679</v>
      </c>
      <c r="E674" s="168"/>
      <c r="F674" s="168">
        <v>10447</v>
      </c>
      <c r="G674" s="168" t="s">
        <v>2513</v>
      </c>
      <c r="H674" s="168" t="s">
        <v>2514</v>
      </c>
      <c r="I674" s="168" t="s">
        <v>22</v>
      </c>
      <c r="J674" s="168">
        <v>75012</v>
      </c>
      <c r="K674" s="168" t="s">
        <v>2515</v>
      </c>
      <c r="L674" s="168" t="s">
        <v>2114</v>
      </c>
      <c r="M674" s="168" t="s">
        <v>2360</v>
      </c>
      <c r="N674" s="300">
        <v>5.5E-2</v>
      </c>
      <c r="O674" s="78">
        <f>P674/2</f>
        <v>1100</v>
      </c>
      <c r="P674" s="263">
        <v>2200</v>
      </c>
      <c r="Q674" s="255">
        <f t="shared" si="32"/>
        <v>2085.3080568720379</v>
      </c>
      <c r="R674" s="158"/>
      <c r="S674" s="159"/>
    </row>
    <row r="675" spans="1:20" ht="22.5" customHeight="1" x14ac:dyDescent="0.25">
      <c r="A675" s="173">
        <v>43403</v>
      </c>
      <c r="B675" s="174" t="s">
        <v>65</v>
      </c>
      <c r="C675" s="174" t="s">
        <v>2516</v>
      </c>
      <c r="D675" s="174" t="s">
        <v>125</v>
      </c>
      <c r="E675" s="174"/>
      <c r="F675" s="174">
        <v>10270</v>
      </c>
      <c r="G675" s="174" t="s">
        <v>2517</v>
      </c>
      <c r="H675" s="174" t="s">
        <v>2518</v>
      </c>
      <c r="I675" s="174" t="s">
        <v>22</v>
      </c>
      <c r="J675" s="174">
        <v>75011</v>
      </c>
      <c r="K675" s="174" t="s">
        <v>2519</v>
      </c>
      <c r="L675" s="174" t="s">
        <v>945</v>
      </c>
      <c r="M675" s="174" t="s">
        <v>443</v>
      </c>
      <c r="N675" s="301">
        <v>0.1</v>
      </c>
      <c r="O675" s="195">
        <v>6982</v>
      </c>
      <c r="P675" s="196">
        <v>6982</v>
      </c>
      <c r="Q675" s="219">
        <f t="shared" si="32"/>
        <v>6347.272727272727</v>
      </c>
      <c r="R675" s="120">
        <v>6982</v>
      </c>
      <c r="S675" s="121"/>
      <c r="T675" s="74" t="s">
        <v>44</v>
      </c>
    </row>
    <row r="676" spans="1:20" ht="22.5" customHeight="1" x14ac:dyDescent="0.25">
      <c r="A676" s="167">
        <v>43403</v>
      </c>
      <c r="B676" s="168" t="s">
        <v>65</v>
      </c>
      <c r="C676" s="168" t="s">
        <v>2086</v>
      </c>
      <c r="D676" s="168" t="s">
        <v>83</v>
      </c>
      <c r="E676" s="168"/>
      <c r="F676" s="168">
        <v>10353</v>
      </c>
      <c r="G676" s="168" t="s">
        <v>2087</v>
      </c>
      <c r="H676" s="168" t="s">
        <v>2520</v>
      </c>
      <c r="I676" s="168" t="s">
        <v>582</v>
      </c>
      <c r="J676" s="168">
        <v>92700</v>
      </c>
      <c r="K676" s="168" t="s">
        <v>2089</v>
      </c>
      <c r="L676" s="168" t="s">
        <v>1993</v>
      </c>
      <c r="M676" s="168" t="s">
        <v>2521</v>
      </c>
      <c r="N676" s="305">
        <v>0.1</v>
      </c>
      <c r="O676" s="195">
        <v>7500</v>
      </c>
      <c r="P676" s="263">
        <v>7500</v>
      </c>
      <c r="Q676" s="264">
        <f t="shared" si="32"/>
        <v>6818.181818181818</v>
      </c>
      <c r="R676" s="265"/>
      <c r="S676" s="266"/>
    </row>
    <row r="677" spans="1:20" ht="22.5" customHeight="1" x14ac:dyDescent="0.25">
      <c r="A677" s="173">
        <v>43403</v>
      </c>
      <c r="B677" s="174" t="s">
        <v>17</v>
      </c>
      <c r="C677" s="174" t="s">
        <v>2522</v>
      </c>
      <c r="D677" s="174" t="s">
        <v>2523</v>
      </c>
      <c r="E677" s="174"/>
      <c r="F677" s="174">
        <v>10268</v>
      </c>
      <c r="G677" s="174" t="s">
        <v>2524</v>
      </c>
      <c r="H677" s="174" t="s">
        <v>978</v>
      </c>
      <c r="I677" s="174" t="s">
        <v>22</v>
      </c>
      <c r="J677" s="174">
        <v>75006</v>
      </c>
      <c r="K677" s="174" t="s">
        <v>2525</v>
      </c>
      <c r="L677" s="174" t="s">
        <v>399</v>
      </c>
      <c r="M677" s="174" t="s">
        <v>2526</v>
      </c>
      <c r="N677" s="301">
        <v>5.5E-2</v>
      </c>
      <c r="O677" s="195">
        <v>7290</v>
      </c>
      <c r="P677" s="196">
        <v>7290</v>
      </c>
      <c r="Q677" s="324">
        <f t="shared" si="32"/>
        <v>6909.9526066350718</v>
      </c>
      <c r="R677" s="313">
        <v>7290</v>
      </c>
      <c r="S677" s="314"/>
      <c r="T677" s="74" t="s">
        <v>44</v>
      </c>
    </row>
    <row r="678" spans="1:20" ht="22.5" customHeight="1" x14ac:dyDescent="0.25">
      <c r="A678" s="167">
        <v>43403</v>
      </c>
      <c r="B678" s="168" t="s">
        <v>17</v>
      </c>
      <c r="C678" s="168" t="s">
        <v>2527</v>
      </c>
      <c r="D678" s="168" t="s">
        <v>131</v>
      </c>
      <c r="E678" s="168"/>
      <c r="F678" s="168">
        <v>10252</v>
      </c>
      <c r="G678" s="168" t="s">
        <v>2528</v>
      </c>
      <c r="H678" s="168" t="s">
        <v>2529</v>
      </c>
      <c r="I678" s="168" t="s">
        <v>2530</v>
      </c>
      <c r="J678" s="168">
        <v>93700</v>
      </c>
      <c r="K678" s="168" t="s">
        <v>2531</v>
      </c>
      <c r="L678" s="168" t="s">
        <v>2236</v>
      </c>
      <c r="M678" s="168" t="s">
        <v>2532</v>
      </c>
      <c r="N678" s="300">
        <v>0.1</v>
      </c>
      <c r="O678" s="78">
        <f>P678/2</f>
        <v>5491</v>
      </c>
      <c r="P678" s="263">
        <v>10982</v>
      </c>
      <c r="Q678" s="255">
        <f t="shared" si="32"/>
        <v>9983.6363636363621</v>
      </c>
      <c r="R678" s="158"/>
      <c r="S678" s="159"/>
    </row>
    <row r="679" spans="1:20" ht="22.5" customHeight="1" x14ac:dyDescent="0.25">
      <c r="A679" s="267">
        <v>43404</v>
      </c>
      <c r="B679" s="268" t="s">
        <v>17</v>
      </c>
      <c r="C679" s="268" t="s">
        <v>1266</v>
      </c>
      <c r="D679" s="268" t="s">
        <v>1267</v>
      </c>
      <c r="E679" s="268"/>
      <c r="F679" s="268">
        <v>10273</v>
      </c>
      <c r="G679" s="268" t="s">
        <v>1268</v>
      </c>
      <c r="H679" s="268" t="s">
        <v>2325</v>
      </c>
      <c r="I679" s="268" t="s">
        <v>22</v>
      </c>
      <c r="J679" s="268">
        <v>75009</v>
      </c>
      <c r="K679" s="268" t="s">
        <v>1270</v>
      </c>
      <c r="L679" s="268" t="s">
        <v>618</v>
      </c>
      <c r="M679" s="268" t="s">
        <v>2533</v>
      </c>
      <c r="N679" s="325">
        <v>0.1</v>
      </c>
      <c r="O679" s="195">
        <v>11982</v>
      </c>
      <c r="P679" s="270">
        <v>11982</v>
      </c>
      <c r="Q679" s="271">
        <f t="shared" si="32"/>
        <v>10892.727272727272</v>
      </c>
      <c r="R679" s="88">
        <v>11982</v>
      </c>
      <c r="S679" s="89"/>
      <c r="T679" s="74" t="s">
        <v>44</v>
      </c>
    </row>
    <row r="680" spans="1:20" ht="43" hidden="1" customHeight="1" x14ac:dyDescent="0.25">
      <c r="A680" s="181" t="s">
        <v>2534</v>
      </c>
      <c r="B680" s="182"/>
      <c r="C680" s="182"/>
      <c r="D680" s="182"/>
      <c r="E680" s="182"/>
      <c r="F680" s="182"/>
      <c r="G680" s="182"/>
      <c r="H680" s="182"/>
      <c r="I680" s="182"/>
      <c r="J680" s="182"/>
      <c r="K680" s="182"/>
      <c r="L680" s="182"/>
      <c r="M680" s="182"/>
      <c r="N680" s="284"/>
      <c r="O680" s="216"/>
      <c r="P680" s="215">
        <f>SUM(P645:P679)</f>
        <v>221807</v>
      </c>
      <c r="Q680" s="216"/>
      <c r="R680" s="96">
        <f>SUM(R645:R679)</f>
        <v>73648</v>
      </c>
      <c r="S680" s="97">
        <f>P680-R680</f>
        <v>148159</v>
      </c>
    </row>
    <row r="681" spans="1:20" ht="22.5" customHeight="1" x14ac:dyDescent="0.25">
      <c r="A681" s="173">
        <v>43410</v>
      </c>
      <c r="B681" s="174" t="s">
        <v>17</v>
      </c>
      <c r="C681" s="174" t="s">
        <v>1892</v>
      </c>
      <c r="D681" s="174" t="s">
        <v>40</v>
      </c>
      <c r="E681" s="174"/>
      <c r="F681" s="174">
        <v>10186</v>
      </c>
      <c r="G681" s="174" t="s">
        <v>1893</v>
      </c>
      <c r="H681" s="174" t="s">
        <v>1894</v>
      </c>
      <c r="I681" s="174" t="s">
        <v>22</v>
      </c>
      <c r="J681" s="174">
        <v>75012</v>
      </c>
      <c r="K681" s="174" t="s">
        <v>1895</v>
      </c>
      <c r="L681" s="174" t="s">
        <v>1635</v>
      </c>
      <c r="M681" s="174" t="s">
        <v>1896</v>
      </c>
      <c r="N681" s="301">
        <v>5.5E-2</v>
      </c>
      <c r="O681" s="195">
        <v>9982</v>
      </c>
      <c r="P681" s="196">
        <v>9982</v>
      </c>
      <c r="Q681" s="197">
        <f t="shared" ref="Q681:Q706" si="33">IF(ISBLANK(N681),"",P681/(1+N681))</f>
        <v>9461.6113744075828</v>
      </c>
      <c r="R681" s="120">
        <v>9982</v>
      </c>
      <c r="S681" s="121"/>
      <c r="T681" s="74" t="s">
        <v>44</v>
      </c>
    </row>
    <row r="682" spans="1:20" ht="22.5" customHeight="1" x14ac:dyDescent="0.25">
      <c r="A682" s="167">
        <v>43410</v>
      </c>
      <c r="B682" s="168" t="s">
        <v>65</v>
      </c>
      <c r="C682" s="168" t="s">
        <v>2535</v>
      </c>
      <c r="D682" s="168" t="s">
        <v>1478</v>
      </c>
      <c r="E682" s="168"/>
      <c r="F682" s="168">
        <v>10279</v>
      </c>
      <c r="G682" s="168" t="s">
        <v>2536</v>
      </c>
      <c r="H682" s="168" t="s">
        <v>2537</v>
      </c>
      <c r="I682" s="168" t="s">
        <v>639</v>
      </c>
      <c r="J682" s="168">
        <v>92100</v>
      </c>
      <c r="K682" s="168" t="s">
        <v>2538</v>
      </c>
      <c r="L682" s="168" t="s">
        <v>945</v>
      </c>
      <c r="M682" s="168" t="s">
        <v>2539</v>
      </c>
      <c r="N682" s="300">
        <v>0.1</v>
      </c>
      <c r="O682" s="195">
        <v>6882</v>
      </c>
      <c r="P682" s="263">
        <v>6882</v>
      </c>
      <c r="Q682" s="190">
        <f t="shared" si="33"/>
        <v>6256.363636363636</v>
      </c>
      <c r="R682" s="158"/>
      <c r="S682" s="159"/>
    </row>
    <row r="683" spans="1:20" ht="22.5" customHeight="1" x14ac:dyDescent="0.25">
      <c r="A683" s="173">
        <v>43411</v>
      </c>
      <c r="B683" s="174" t="s">
        <v>65</v>
      </c>
      <c r="C683" s="174" t="s">
        <v>2540</v>
      </c>
      <c r="D683" s="174" t="s">
        <v>67</v>
      </c>
      <c r="E683" s="174"/>
      <c r="F683" s="174">
        <v>10277</v>
      </c>
      <c r="G683" s="174" t="s">
        <v>2541</v>
      </c>
      <c r="H683" s="174" t="s">
        <v>2542</v>
      </c>
      <c r="I683" s="174" t="s">
        <v>22</v>
      </c>
      <c r="J683" s="174">
        <v>75016</v>
      </c>
      <c r="K683" s="174" t="s">
        <v>2543</v>
      </c>
      <c r="L683" s="174" t="s">
        <v>43</v>
      </c>
      <c r="M683" s="174" t="s">
        <v>2544</v>
      </c>
      <c r="N683" s="301">
        <v>0.1</v>
      </c>
      <c r="O683" s="195">
        <v>6982</v>
      </c>
      <c r="P683" s="196">
        <v>6982</v>
      </c>
      <c r="Q683" s="197">
        <f t="shared" si="33"/>
        <v>6347.272727272727</v>
      </c>
      <c r="R683" s="120">
        <v>6982</v>
      </c>
      <c r="S683" s="121"/>
      <c r="T683" s="74" t="s">
        <v>44</v>
      </c>
    </row>
    <row r="684" spans="1:20" ht="22.5" customHeight="1" x14ac:dyDescent="0.25">
      <c r="A684" s="167">
        <v>43411</v>
      </c>
      <c r="B684" s="168" t="s">
        <v>65</v>
      </c>
      <c r="C684" s="168" t="s">
        <v>2545</v>
      </c>
      <c r="D684" s="168" t="s">
        <v>747</v>
      </c>
      <c r="E684" s="168"/>
      <c r="F684" s="168">
        <v>10354</v>
      </c>
      <c r="G684" s="168" t="s">
        <v>2401</v>
      </c>
      <c r="H684" s="168" t="s">
        <v>2546</v>
      </c>
      <c r="I684" s="168" t="s">
        <v>22</v>
      </c>
      <c r="J684" s="168">
        <v>75014</v>
      </c>
      <c r="K684" s="168" t="s">
        <v>2547</v>
      </c>
      <c r="L684" s="168" t="s">
        <v>1838</v>
      </c>
      <c r="M684" s="168" t="s">
        <v>2548</v>
      </c>
      <c r="N684" s="300">
        <v>0.1</v>
      </c>
      <c r="O684" s="78">
        <f>P684/2</f>
        <v>2800</v>
      </c>
      <c r="P684" s="263">
        <v>5600</v>
      </c>
      <c r="Q684" s="190">
        <f t="shared" si="33"/>
        <v>5090.9090909090901</v>
      </c>
      <c r="R684" s="158"/>
      <c r="S684" s="159"/>
    </row>
    <row r="685" spans="1:20" ht="22.5" customHeight="1" x14ac:dyDescent="0.25">
      <c r="A685" s="173">
        <v>43411</v>
      </c>
      <c r="B685" s="174" t="s">
        <v>65</v>
      </c>
      <c r="C685" s="174" t="s">
        <v>2549</v>
      </c>
      <c r="D685" s="174" t="s">
        <v>551</v>
      </c>
      <c r="E685" s="174"/>
      <c r="F685" s="174">
        <v>10495</v>
      </c>
      <c r="G685" s="174" t="s">
        <v>2550</v>
      </c>
      <c r="H685" s="174" t="s">
        <v>2551</v>
      </c>
      <c r="I685" s="174" t="s">
        <v>2419</v>
      </c>
      <c r="J685" s="174">
        <v>78000</v>
      </c>
      <c r="K685" s="174" t="s">
        <v>2552</v>
      </c>
      <c r="L685" s="174" t="s">
        <v>945</v>
      </c>
      <c r="M685" s="174" t="s">
        <v>781</v>
      </c>
      <c r="N685" s="210">
        <v>5.5E-2</v>
      </c>
      <c r="O685" s="195">
        <v>6795</v>
      </c>
      <c r="P685" s="196">
        <v>6795</v>
      </c>
      <c r="Q685" s="197">
        <f t="shared" si="33"/>
        <v>6440.7582938388632</v>
      </c>
      <c r="R685" s="120">
        <v>6795</v>
      </c>
      <c r="S685" s="121"/>
      <c r="T685" s="74" t="s">
        <v>44</v>
      </c>
    </row>
    <row r="686" spans="1:20" ht="22.5" customHeight="1" x14ac:dyDescent="0.25">
      <c r="A686" s="235">
        <v>43412</v>
      </c>
      <c r="B686" s="236" t="s">
        <v>65</v>
      </c>
      <c r="C686" s="236" t="s">
        <v>1446</v>
      </c>
      <c r="D686" s="236" t="s">
        <v>395</v>
      </c>
      <c r="E686" s="236"/>
      <c r="F686" s="236">
        <v>10018</v>
      </c>
      <c r="G686" s="236" t="s">
        <v>1447</v>
      </c>
      <c r="H686" s="236" t="s">
        <v>1448</v>
      </c>
      <c r="I686" s="236" t="s">
        <v>22</v>
      </c>
      <c r="J686" s="236">
        <v>75011</v>
      </c>
      <c r="K686" s="236" t="s">
        <v>1449</v>
      </c>
      <c r="L686" s="236" t="s">
        <v>1359</v>
      </c>
      <c r="M686" s="236" t="s">
        <v>1934</v>
      </c>
      <c r="N686" s="302">
        <v>0.1</v>
      </c>
      <c r="O686" s="195">
        <v>1365</v>
      </c>
      <c r="P686" s="196">
        <v>1365</v>
      </c>
      <c r="Q686" s="238">
        <f t="shared" si="33"/>
        <v>1240.9090909090908</v>
      </c>
      <c r="R686" s="120">
        <v>1365</v>
      </c>
      <c r="S686" s="121"/>
      <c r="T686" s="74" t="s">
        <v>44</v>
      </c>
    </row>
    <row r="687" spans="1:20" ht="22.5" customHeight="1" x14ac:dyDescent="0.25">
      <c r="A687" s="173">
        <v>43413</v>
      </c>
      <c r="B687" s="174" t="s">
        <v>17</v>
      </c>
      <c r="C687" s="174" t="s">
        <v>1884</v>
      </c>
      <c r="D687" s="174" t="s">
        <v>854</v>
      </c>
      <c r="E687" s="174"/>
      <c r="F687" s="174">
        <v>10498</v>
      </c>
      <c r="G687" s="174" t="s">
        <v>1885</v>
      </c>
      <c r="H687" s="174" t="s">
        <v>2553</v>
      </c>
      <c r="I687" s="174" t="s">
        <v>558</v>
      </c>
      <c r="J687" s="174">
        <v>94170</v>
      </c>
      <c r="K687" s="174" t="s">
        <v>2554</v>
      </c>
      <c r="L687" s="174" t="s">
        <v>618</v>
      </c>
      <c r="M687" s="174" t="s">
        <v>755</v>
      </c>
      <c r="N687" s="301">
        <v>5.5E-2</v>
      </c>
      <c r="O687" s="195">
        <v>2532</v>
      </c>
      <c r="P687" s="196">
        <v>2532</v>
      </c>
      <c r="Q687" s="197">
        <f t="shared" si="33"/>
        <v>2400</v>
      </c>
      <c r="R687" s="120">
        <v>2532</v>
      </c>
      <c r="S687" s="121"/>
      <c r="T687" s="74" t="s">
        <v>44</v>
      </c>
    </row>
    <row r="688" spans="1:20" ht="22.5" customHeight="1" x14ac:dyDescent="0.25">
      <c r="A688" s="167">
        <v>43418</v>
      </c>
      <c r="B688" s="168" t="s">
        <v>17</v>
      </c>
      <c r="C688" s="168" t="s">
        <v>2555</v>
      </c>
      <c r="D688" s="168" t="s">
        <v>2556</v>
      </c>
      <c r="E688" s="168"/>
      <c r="F688" s="168">
        <v>10467</v>
      </c>
      <c r="G688" s="168" t="s">
        <v>2557</v>
      </c>
      <c r="H688" s="168" t="s">
        <v>2558</v>
      </c>
      <c r="I688" s="168" t="s">
        <v>22</v>
      </c>
      <c r="J688" s="168">
        <v>75019</v>
      </c>
      <c r="K688" s="168" t="s">
        <v>2559</v>
      </c>
      <c r="L688" s="168" t="s">
        <v>2560</v>
      </c>
      <c r="M688" s="168" t="s">
        <v>2360</v>
      </c>
      <c r="N688" s="300">
        <v>5.5E-2</v>
      </c>
      <c r="O688" s="78">
        <f>P688/2</f>
        <v>1300</v>
      </c>
      <c r="P688" s="263">
        <v>2600</v>
      </c>
      <c r="Q688" s="306">
        <f t="shared" si="33"/>
        <v>2464.4549763033178</v>
      </c>
      <c r="R688" s="265"/>
      <c r="S688" s="266"/>
    </row>
    <row r="689" spans="1:20" ht="22.5" customHeight="1" x14ac:dyDescent="0.25">
      <c r="A689" s="167">
        <v>43418</v>
      </c>
      <c r="B689" s="168" t="s">
        <v>342</v>
      </c>
      <c r="C689" s="168" t="s">
        <v>2561</v>
      </c>
      <c r="D689" s="168"/>
      <c r="E689" s="168"/>
      <c r="F689" s="168">
        <v>10431</v>
      </c>
      <c r="G689" s="168" t="s">
        <v>2562</v>
      </c>
      <c r="H689" s="168"/>
      <c r="I689" s="168" t="s">
        <v>22</v>
      </c>
      <c r="J689" s="168">
        <v>75011</v>
      </c>
      <c r="K689" s="168" t="s">
        <v>2563</v>
      </c>
      <c r="L689" s="168" t="s">
        <v>2564</v>
      </c>
      <c r="M689" s="168" t="s">
        <v>2565</v>
      </c>
      <c r="N689" s="300">
        <v>5.5E-2</v>
      </c>
      <c r="O689" s="78">
        <f>P689/2</f>
        <v>2400</v>
      </c>
      <c r="P689" s="263">
        <v>4800</v>
      </c>
      <c r="Q689" s="306">
        <f t="shared" si="33"/>
        <v>4549.7630331753553</v>
      </c>
      <c r="R689" s="265"/>
      <c r="S689" s="266"/>
    </row>
    <row r="690" spans="1:20" ht="22.5" customHeight="1" x14ac:dyDescent="0.25">
      <c r="A690" s="167">
        <v>43418</v>
      </c>
      <c r="B690" s="168" t="s">
        <v>17</v>
      </c>
      <c r="C690" s="168" t="s">
        <v>2566</v>
      </c>
      <c r="D690" s="168" t="s">
        <v>40</v>
      </c>
      <c r="E690" s="168"/>
      <c r="F690" s="168">
        <v>10276</v>
      </c>
      <c r="G690" s="168" t="s">
        <v>2567</v>
      </c>
      <c r="H690" s="168" t="s">
        <v>2568</v>
      </c>
      <c r="I690" s="168" t="s">
        <v>907</v>
      </c>
      <c r="J690" s="168">
        <v>91170</v>
      </c>
      <c r="K690" s="168" t="s">
        <v>2569</v>
      </c>
      <c r="L690" s="168" t="s">
        <v>2570</v>
      </c>
      <c r="M690" s="168" t="s">
        <v>170</v>
      </c>
      <c r="N690" s="300">
        <v>0.1</v>
      </c>
      <c r="O690" s="78">
        <f>P690/2</f>
        <v>4125</v>
      </c>
      <c r="P690" s="263">
        <v>8250</v>
      </c>
      <c r="Q690" s="306">
        <f t="shared" si="33"/>
        <v>7499.9999999999991</v>
      </c>
      <c r="R690" s="265"/>
      <c r="S690" s="266"/>
    </row>
    <row r="691" spans="1:20" ht="22.5" customHeight="1" x14ac:dyDescent="0.25">
      <c r="A691" s="167">
        <v>43419</v>
      </c>
      <c r="B691" s="168" t="s">
        <v>17</v>
      </c>
      <c r="C691" s="168" t="s">
        <v>2571</v>
      </c>
      <c r="D691" s="168" t="s">
        <v>563</v>
      </c>
      <c r="E691" s="168"/>
      <c r="F691" s="168">
        <v>10356</v>
      </c>
      <c r="G691" s="168" t="s">
        <v>2572</v>
      </c>
      <c r="H691" s="168" t="s">
        <v>2573</v>
      </c>
      <c r="I691" s="168" t="s">
        <v>2574</v>
      </c>
      <c r="J691" s="168">
        <v>91560</v>
      </c>
      <c r="K691" s="168" t="s">
        <v>2575</v>
      </c>
      <c r="L691" s="168" t="s">
        <v>2114</v>
      </c>
      <c r="M691" s="168" t="s">
        <v>2303</v>
      </c>
      <c r="N691" s="211">
        <v>0.1</v>
      </c>
      <c r="O691" s="78">
        <f>P691/2</f>
        <v>5990</v>
      </c>
      <c r="P691" s="263">
        <v>11980</v>
      </c>
      <c r="Q691" s="306">
        <f t="shared" si="33"/>
        <v>10890.90909090909</v>
      </c>
      <c r="R691" s="265"/>
      <c r="S691" s="266"/>
    </row>
    <row r="692" spans="1:20" ht="22.5" customHeight="1" x14ac:dyDescent="0.25">
      <c r="A692" s="167">
        <v>43419</v>
      </c>
      <c r="B692" s="168" t="s">
        <v>65</v>
      </c>
      <c r="C692" s="168" t="s">
        <v>2475</v>
      </c>
      <c r="D692" s="168" t="s">
        <v>794</v>
      </c>
      <c r="E692" s="168"/>
      <c r="F692" s="168">
        <v>10250</v>
      </c>
      <c r="G692" s="168" t="s">
        <v>1589</v>
      </c>
      <c r="H692" s="168" t="s">
        <v>2476</v>
      </c>
      <c r="I692" s="168" t="s">
        <v>22</v>
      </c>
      <c r="J692" s="168">
        <v>75019</v>
      </c>
      <c r="K692" s="168" t="s">
        <v>2576</v>
      </c>
      <c r="L692" s="168" t="s">
        <v>945</v>
      </c>
      <c r="M692" s="168" t="s">
        <v>2415</v>
      </c>
      <c r="N692" s="300">
        <v>5.5E-2</v>
      </c>
      <c r="O692" s="195">
        <v>830</v>
      </c>
      <c r="P692" s="263">
        <v>830</v>
      </c>
      <c r="Q692" s="306">
        <f t="shared" si="33"/>
        <v>786.72985781990531</v>
      </c>
      <c r="R692" s="265"/>
      <c r="S692" s="266"/>
    </row>
    <row r="693" spans="1:20" ht="22.5" customHeight="1" x14ac:dyDescent="0.25">
      <c r="A693" s="167">
        <v>43419</v>
      </c>
      <c r="B693" s="168" t="s">
        <v>65</v>
      </c>
      <c r="C693" s="168" t="s">
        <v>2577</v>
      </c>
      <c r="D693" s="168" t="s">
        <v>2578</v>
      </c>
      <c r="E693" s="168"/>
      <c r="F693" s="168">
        <v>10260</v>
      </c>
      <c r="G693" s="168" t="s">
        <v>2579</v>
      </c>
      <c r="H693" s="168" t="s">
        <v>2580</v>
      </c>
      <c r="I693" s="168" t="s">
        <v>406</v>
      </c>
      <c r="J693" s="168">
        <v>92240</v>
      </c>
      <c r="K693" s="168" t="s">
        <v>2581</v>
      </c>
      <c r="L693" s="168" t="s">
        <v>628</v>
      </c>
      <c r="M693" s="168" t="s">
        <v>1728</v>
      </c>
      <c r="N693" s="300">
        <v>5.5E-2</v>
      </c>
      <c r="O693" s="195">
        <v>7982</v>
      </c>
      <c r="P693" s="263">
        <v>7982</v>
      </c>
      <c r="Q693" s="306">
        <f t="shared" si="33"/>
        <v>7565.8767772511856</v>
      </c>
      <c r="R693" s="265"/>
      <c r="S693" s="266"/>
    </row>
    <row r="694" spans="1:20" ht="22.5" customHeight="1" x14ac:dyDescent="0.25">
      <c r="A694" s="173">
        <v>43420</v>
      </c>
      <c r="B694" s="174" t="s">
        <v>17</v>
      </c>
      <c r="C694" s="174" t="s">
        <v>1203</v>
      </c>
      <c r="D694" s="174" t="s">
        <v>248</v>
      </c>
      <c r="E694" s="174"/>
      <c r="F694" s="174">
        <v>10275</v>
      </c>
      <c r="G694" s="174" t="s">
        <v>1204</v>
      </c>
      <c r="H694" s="174" t="s">
        <v>2582</v>
      </c>
      <c r="I694" s="174" t="s">
        <v>667</v>
      </c>
      <c r="J694" s="174">
        <v>94300</v>
      </c>
      <c r="K694" s="174" t="s">
        <v>1206</v>
      </c>
      <c r="L694" s="174" t="s">
        <v>43</v>
      </c>
      <c r="M694" s="174" t="s">
        <v>2583</v>
      </c>
      <c r="N694" s="301">
        <v>0.1</v>
      </c>
      <c r="O694" s="195">
        <v>9982</v>
      </c>
      <c r="P694" s="196">
        <v>9982</v>
      </c>
      <c r="Q694" s="238">
        <f t="shared" si="33"/>
        <v>9074.545454545454</v>
      </c>
      <c r="R694" s="120">
        <v>9982</v>
      </c>
      <c r="S694" s="121"/>
      <c r="T694" s="74" t="s">
        <v>44</v>
      </c>
    </row>
    <row r="695" spans="1:20" ht="22.5" customHeight="1" x14ac:dyDescent="0.25">
      <c r="A695" s="167">
        <v>43420</v>
      </c>
      <c r="B695" s="168" t="s">
        <v>17</v>
      </c>
      <c r="C695" s="168" t="s">
        <v>2584</v>
      </c>
      <c r="D695" s="168" t="s">
        <v>147</v>
      </c>
      <c r="E695" s="168"/>
      <c r="F695" s="168">
        <v>10274</v>
      </c>
      <c r="G695" s="168" t="s">
        <v>2585</v>
      </c>
      <c r="H695" s="168" t="s">
        <v>2586</v>
      </c>
      <c r="I695" s="168" t="s">
        <v>22</v>
      </c>
      <c r="J695" s="168">
        <v>75012</v>
      </c>
      <c r="K695" s="168" t="s">
        <v>2587</v>
      </c>
      <c r="L695" s="168" t="s">
        <v>2588</v>
      </c>
      <c r="M695" s="168" t="s">
        <v>170</v>
      </c>
      <c r="N695" s="300">
        <v>0.1</v>
      </c>
      <c r="O695" s="78">
        <f>P695/2</f>
        <v>5625</v>
      </c>
      <c r="P695" s="263">
        <v>11250</v>
      </c>
      <c r="Q695" s="306">
        <f t="shared" si="33"/>
        <v>10227.272727272726</v>
      </c>
      <c r="R695" s="265"/>
      <c r="S695" s="266"/>
    </row>
    <row r="696" spans="1:20" ht="22.5" customHeight="1" x14ac:dyDescent="0.25">
      <c r="A696" s="167">
        <v>43424</v>
      </c>
      <c r="B696" s="187" t="s">
        <v>65</v>
      </c>
      <c r="C696" s="187" t="s">
        <v>764</v>
      </c>
      <c r="D696" s="187" t="s">
        <v>329</v>
      </c>
      <c r="E696" s="187"/>
      <c r="F696" s="168">
        <v>10372</v>
      </c>
      <c r="G696" s="187" t="s">
        <v>1305</v>
      </c>
      <c r="H696" s="187" t="s">
        <v>1306</v>
      </c>
      <c r="I696" s="168" t="s">
        <v>22</v>
      </c>
      <c r="J696" s="168">
        <v>75020</v>
      </c>
      <c r="K696" s="187" t="s">
        <v>1307</v>
      </c>
      <c r="L696" s="187" t="s">
        <v>945</v>
      </c>
      <c r="M696" s="187" t="s">
        <v>2261</v>
      </c>
      <c r="N696" s="300">
        <v>0.1</v>
      </c>
      <c r="O696" s="195">
        <v>16882</v>
      </c>
      <c r="P696" s="189">
        <v>16882</v>
      </c>
      <c r="Q696" s="190">
        <f t="shared" si="33"/>
        <v>15347.272727272726</v>
      </c>
      <c r="R696" s="158"/>
      <c r="S696" s="159"/>
    </row>
    <row r="697" spans="1:20" ht="22.5" customHeight="1" x14ac:dyDescent="0.25">
      <c r="A697" s="167">
        <v>43424</v>
      </c>
      <c r="B697" s="187" t="s">
        <v>65</v>
      </c>
      <c r="C697" s="187" t="s">
        <v>764</v>
      </c>
      <c r="D697" s="187" t="s">
        <v>329</v>
      </c>
      <c r="E697" s="187"/>
      <c r="F697" s="168">
        <v>1095</v>
      </c>
      <c r="G697" s="187" t="s">
        <v>1305</v>
      </c>
      <c r="H697" s="187" t="s">
        <v>1306</v>
      </c>
      <c r="I697" s="168" t="s">
        <v>22</v>
      </c>
      <c r="J697" s="168">
        <v>75020</v>
      </c>
      <c r="K697" s="187" t="s">
        <v>1307</v>
      </c>
      <c r="L697" s="187" t="s">
        <v>1194</v>
      </c>
      <c r="M697" s="187" t="s">
        <v>170</v>
      </c>
      <c r="N697" s="300">
        <v>0.1</v>
      </c>
      <c r="O697" s="78">
        <f>P697/2</f>
        <v>941</v>
      </c>
      <c r="P697" s="189">
        <v>1882</v>
      </c>
      <c r="Q697" s="190">
        <f t="shared" si="33"/>
        <v>1710.9090909090908</v>
      </c>
      <c r="R697" s="158"/>
      <c r="S697" s="159"/>
    </row>
    <row r="698" spans="1:20" ht="22.5" customHeight="1" x14ac:dyDescent="0.25">
      <c r="A698" s="167">
        <v>43425</v>
      </c>
      <c r="B698" s="168" t="s">
        <v>17</v>
      </c>
      <c r="C698" s="168" t="s">
        <v>2589</v>
      </c>
      <c r="D698" s="168" t="s">
        <v>2590</v>
      </c>
      <c r="E698" s="168"/>
      <c r="F698" s="168">
        <v>10278</v>
      </c>
      <c r="G698" s="168" t="s">
        <v>435</v>
      </c>
      <c r="H698" s="168" t="s">
        <v>2591</v>
      </c>
      <c r="I698" s="168" t="s">
        <v>22</v>
      </c>
      <c r="J698" s="168">
        <v>75013</v>
      </c>
      <c r="K698" s="168" t="s">
        <v>2592</v>
      </c>
      <c r="L698" s="168" t="s">
        <v>2114</v>
      </c>
      <c r="M698" s="168" t="s">
        <v>2593</v>
      </c>
      <c r="N698" s="169">
        <v>0.1</v>
      </c>
      <c r="O698" s="78">
        <f>P698/2</f>
        <v>1641</v>
      </c>
      <c r="P698" s="263">
        <v>3282</v>
      </c>
      <c r="Q698" s="306">
        <f t="shared" si="33"/>
        <v>2983.6363636363635</v>
      </c>
      <c r="R698" s="265"/>
      <c r="S698" s="266"/>
    </row>
    <row r="699" spans="1:20" ht="22.5" customHeight="1" x14ac:dyDescent="0.25">
      <c r="A699" s="173">
        <v>43426</v>
      </c>
      <c r="B699" s="174" t="s">
        <v>65</v>
      </c>
      <c r="C699" s="174" t="s">
        <v>2594</v>
      </c>
      <c r="D699" s="174" t="s">
        <v>2595</v>
      </c>
      <c r="E699" s="174"/>
      <c r="F699" s="174">
        <v>10261</v>
      </c>
      <c r="G699" s="174" t="s">
        <v>2596</v>
      </c>
      <c r="H699" s="174" t="s">
        <v>2597</v>
      </c>
      <c r="I699" s="174" t="s">
        <v>22</v>
      </c>
      <c r="J699" s="174">
        <v>75019</v>
      </c>
      <c r="K699" s="174" t="s">
        <v>2598</v>
      </c>
      <c r="L699" s="174" t="s">
        <v>628</v>
      </c>
      <c r="M699" s="174" t="s">
        <v>2599</v>
      </c>
      <c r="N699" s="301">
        <v>0.1</v>
      </c>
      <c r="O699" s="195">
        <v>16982</v>
      </c>
      <c r="P699" s="196">
        <v>16982</v>
      </c>
      <c r="Q699" s="238">
        <f t="shared" si="33"/>
        <v>15438.181818181816</v>
      </c>
      <c r="R699" s="120">
        <v>16982</v>
      </c>
      <c r="S699" s="121"/>
    </row>
    <row r="700" spans="1:20" ht="22.5" customHeight="1" x14ac:dyDescent="0.25">
      <c r="A700" s="173">
        <v>43426</v>
      </c>
      <c r="B700" s="174" t="s">
        <v>17</v>
      </c>
      <c r="C700" s="174" t="s">
        <v>2600</v>
      </c>
      <c r="D700" s="174" t="s">
        <v>147</v>
      </c>
      <c r="E700" s="174"/>
      <c r="F700" s="174">
        <v>10469</v>
      </c>
      <c r="G700" s="174" t="s">
        <v>2601</v>
      </c>
      <c r="H700" s="174" t="s">
        <v>2602</v>
      </c>
      <c r="I700" s="174" t="s">
        <v>1523</v>
      </c>
      <c r="J700" s="174">
        <v>91130</v>
      </c>
      <c r="K700" s="174" t="s">
        <v>2603</v>
      </c>
      <c r="L700" s="174" t="s">
        <v>2604</v>
      </c>
      <c r="M700" s="174" t="s">
        <v>2521</v>
      </c>
      <c r="N700" s="301">
        <v>0.1</v>
      </c>
      <c r="O700" s="78">
        <f>P700/2</f>
        <v>3500</v>
      </c>
      <c r="P700" s="196">
        <v>7000</v>
      </c>
      <c r="Q700" s="238">
        <f t="shared" si="33"/>
        <v>6363.6363636363631</v>
      </c>
      <c r="R700" s="120">
        <v>7000</v>
      </c>
      <c r="S700" s="121"/>
      <c r="T700" s="74" t="s">
        <v>44</v>
      </c>
    </row>
    <row r="701" spans="1:20" ht="22.5" customHeight="1" x14ac:dyDescent="0.25">
      <c r="A701" s="167">
        <v>43427</v>
      </c>
      <c r="B701" s="168" t="s">
        <v>17</v>
      </c>
      <c r="C701" s="168" t="s">
        <v>2605</v>
      </c>
      <c r="D701" s="168" t="s">
        <v>886</v>
      </c>
      <c r="E701" s="168"/>
      <c r="F701" s="168">
        <v>10357</v>
      </c>
      <c r="G701" s="168" t="s">
        <v>2606</v>
      </c>
      <c r="H701" s="168" t="s">
        <v>2607</v>
      </c>
      <c r="I701" s="168" t="s">
        <v>22</v>
      </c>
      <c r="J701" s="168">
        <v>75015</v>
      </c>
      <c r="K701" s="168" t="s">
        <v>2608</v>
      </c>
      <c r="L701" s="168" t="s">
        <v>2609</v>
      </c>
      <c r="M701" s="168" t="s">
        <v>2610</v>
      </c>
      <c r="N701" s="300">
        <v>0.1</v>
      </c>
      <c r="O701" s="78">
        <f>P701/2</f>
        <v>1691</v>
      </c>
      <c r="P701" s="263">
        <v>3382</v>
      </c>
      <c r="Q701" s="306">
        <f t="shared" si="33"/>
        <v>3074.5454545454545</v>
      </c>
      <c r="R701" s="265"/>
      <c r="S701" s="266"/>
    </row>
    <row r="702" spans="1:20" ht="22.5" customHeight="1" x14ac:dyDescent="0.25">
      <c r="A702" s="167">
        <v>43432</v>
      </c>
      <c r="B702" s="168" t="s">
        <v>17</v>
      </c>
      <c r="C702" s="168" t="s">
        <v>2611</v>
      </c>
      <c r="D702" s="168" t="s">
        <v>1370</v>
      </c>
      <c r="E702" s="168"/>
      <c r="F702" s="168">
        <v>10358</v>
      </c>
      <c r="G702" s="168" t="s">
        <v>2612</v>
      </c>
      <c r="H702" s="168" t="s">
        <v>2613</v>
      </c>
      <c r="I702" s="168" t="s">
        <v>2046</v>
      </c>
      <c r="J702" s="168">
        <v>91210</v>
      </c>
      <c r="K702" s="168" t="s">
        <v>2614</v>
      </c>
      <c r="L702" s="168" t="s">
        <v>2144</v>
      </c>
      <c r="M702" s="168" t="s">
        <v>2615</v>
      </c>
      <c r="N702" s="300">
        <v>0.1</v>
      </c>
      <c r="O702" s="78">
        <f>P702/2</f>
        <v>4480</v>
      </c>
      <c r="P702" s="263">
        <v>8960</v>
      </c>
      <c r="Q702" s="306">
        <f t="shared" si="33"/>
        <v>8145.454545454545</v>
      </c>
      <c r="R702" s="265"/>
      <c r="S702" s="266"/>
    </row>
    <row r="703" spans="1:20" ht="22.5" customHeight="1" x14ac:dyDescent="0.25">
      <c r="A703" s="173">
        <v>43433</v>
      </c>
      <c r="B703" s="174" t="s">
        <v>17</v>
      </c>
      <c r="C703" s="174" t="s">
        <v>2616</v>
      </c>
      <c r="D703" s="174" t="s">
        <v>94</v>
      </c>
      <c r="E703" s="174"/>
      <c r="F703" s="174">
        <v>10473</v>
      </c>
      <c r="G703" s="174" t="s">
        <v>2617</v>
      </c>
      <c r="H703" s="174" t="s">
        <v>2618</v>
      </c>
      <c r="I703" s="174" t="s">
        <v>22</v>
      </c>
      <c r="J703" s="174">
        <v>75015</v>
      </c>
      <c r="K703" s="174" t="s">
        <v>2619</v>
      </c>
      <c r="L703" s="174" t="s">
        <v>37</v>
      </c>
      <c r="M703" s="174" t="s">
        <v>2620</v>
      </c>
      <c r="N703" s="301">
        <v>5.5E-2</v>
      </c>
      <c r="O703" s="195">
        <v>14982</v>
      </c>
      <c r="P703" s="196">
        <v>14982</v>
      </c>
      <c r="Q703" s="238">
        <f t="shared" si="33"/>
        <v>14200.947867298579</v>
      </c>
      <c r="R703" s="120">
        <v>14982</v>
      </c>
      <c r="S703" s="121"/>
      <c r="T703" s="74" t="s">
        <v>44</v>
      </c>
    </row>
    <row r="704" spans="1:20" ht="22.5" customHeight="1" x14ac:dyDescent="0.25">
      <c r="A704" s="167">
        <v>43433</v>
      </c>
      <c r="B704" s="168" t="s">
        <v>65</v>
      </c>
      <c r="C704" s="168" t="s">
        <v>2621</v>
      </c>
      <c r="D704" s="168" t="s">
        <v>650</v>
      </c>
      <c r="E704" s="168"/>
      <c r="F704" s="168">
        <v>10496</v>
      </c>
      <c r="G704" s="168" t="s">
        <v>2622</v>
      </c>
      <c r="H704" s="168" t="s">
        <v>2623</v>
      </c>
      <c r="I704" s="168" t="s">
        <v>22</v>
      </c>
      <c r="J704" s="168">
        <v>75019</v>
      </c>
      <c r="K704" s="168" t="s">
        <v>2624</v>
      </c>
      <c r="L704" s="168" t="s">
        <v>618</v>
      </c>
      <c r="M704" s="168" t="s">
        <v>170</v>
      </c>
      <c r="N704" s="300">
        <v>0.1</v>
      </c>
      <c r="O704" s="195">
        <v>6982</v>
      </c>
      <c r="P704" s="263">
        <v>6982</v>
      </c>
      <c r="Q704" s="306">
        <f t="shared" si="33"/>
        <v>6347.272727272727</v>
      </c>
      <c r="R704" s="265"/>
      <c r="S704" s="266"/>
    </row>
    <row r="705" spans="1:20" ht="22.5" customHeight="1" x14ac:dyDescent="0.25">
      <c r="A705" s="326">
        <v>43434</v>
      </c>
      <c r="B705" s="154" t="s">
        <v>17</v>
      </c>
      <c r="C705" s="154" t="s">
        <v>2029</v>
      </c>
      <c r="D705" s="154" t="s">
        <v>2030</v>
      </c>
      <c r="E705" s="154"/>
      <c r="F705" s="154">
        <v>10205</v>
      </c>
      <c r="G705" s="154" t="s">
        <v>2031</v>
      </c>
      <c r="H705" s="154" t="s">
        <v>2032</v>
      </c>
      <c r="I705" s="154" t="s">
        <v>667</v>
      </c>
      <c r="J705" s="154">
        <v>94300</v>
      </c>
      <c r="K705" s="327" t="s">
        <v>2033</v>
      </c>
      <c r="L705" s="154" t="s">
        <v>2286</v>
      </c>
      <c r="M705" s="154" t="s">
        <v>2345</v>
      </c>
      <c r="N705" s="160">
        <v>5.5E-2</v>
      </c>
      <c r="O705" s="78">
        <f>P705/2</f>
        <v>18241</v>
      </c>
      <c r="P705" s="156">
        <v>36482</v>
      </c>
      <c r="Q705" s="157">
        <f t="shared" si="33"/>
        <v>34580.09478672986</v>
      </c>
      <c r="R705" s="158"/>
      <c r="S705" s="159"/>
    </row>
    <row r="706" spans="1:20" ht="22.5" customHeight="1" x14ac:dyDescent="0.25">
      <c r="A706" s="173">
        <v>43434</v>
      </c>
      <c r="B706" s="174" t="s">
        <v>17</v>
      </c>
      <c r="C706" s="174" t="s">
        <v>2625</v>
      </c>
      <c r="D706" s="174" t="s">
        <v>147</v>
      </c>
      <c r="E706" s="174"/>
      <c r="F706" s="174">
        <v>10472</v>
      </c>
      <c r="G706" s="174" t="s">
        <v>2626</v>
      </c>
      <c r="H706" s="174"/>
      <c r="I706" s="174" t="s">
        <v>22</v>
      </c>
      <c r="J706" s="174">
        <v>75013</v>
      </c>
      <c r="K706" s="174" t="s">
        <v>2627</v>
      </c>
      <c r="L706" s="174" t="s">
        <v>2628</v>
      </c>
      <c r="M706" s="174" t="s">
        <v>2629</v>
      </c>
      <c r="N706" s="301">
        <v>5.5E-2</v>
      </c>
      <c r="O706" s="78">
        <f>P706/2</f>
        <v>11241</v>
      </c>
      <c r="P706" s="196">
        <v>22482</v>
      </c>
      <c r="Q706" s="238">
        <f t="shared" si="33"/>
        <v>21309.952606635074</v>
      </c>
      <c r="R706" s="120">
        <v>22482</v>
      </c>
      <c r="S706" s="121"/>
      <c r="T706" s="74" t="s">
        <v>44</v>
      </c>
    </row>
    <row r="707" spans="1:20" ht="38" hidden="1" customHeight="1" x14ac:dyDescent="0.25">
      <c r="A707" s="181" t="s">
        <v>2630</v>
      </c>
      <c r="B707" s="182"/>
      <c r="C707" s="182"/>
      <c r="D707" s="182"/>
      <c r="E707" s="182"/>
      <c r="F707" s="182"/>
      <c r="G707" s="182"/>
      <c r="H707" s="182"/>
      <c r="I707" s="182"/>
      <c r="J707" s="182"/>
      <c r="K707" s="182"/>
      <c r="L707" s="182"/>
      <c r="M707" s="182"/>
      <c r="N707" s="284"/>
      <c r="O707" s="214"/>
      <c r="P707" s="215">
        <f>SUM(P681:P706)</f>
        <v>237110</v>
      </c>
      <c r="Q707" s="311"/>
      <c r="R707" s="96">
        <f>SUM(R681:R706)</f>
        <v>99084</v>
      </c>
      <c r="S707" s="97">
        <f>P707-R707</f>
        <v>138026</v>
      </c>
    </row>
    <row r="708" spans="1:20" ht="22.5" customHeight="1" x14ac:dyDescent="0.25">
      <c r="A708" s="173">
        <v>43438</v>
      </c>
      <c r="B708" s="174" t="s">
        <v>65</v>
      </c>
      <c r="C708" s="174" t="s">
        <v>2631</v>
      </c>
      <c r="D708" s="174" t="s">
        <v>2632</v>
      </c>
      <c r="E708" s="174"/>
      <c r="F708" s="174">
        <v>10271</v>
      </c>
      <c r="G708" s="174" t="s">
        <v>2633</v>
      </c>
      <c r="H708" s="174" t="s">
        <v>2634</v>
      </c>
      <c r="I708" s="174" t="s">
        <v>2635</v>
      </c>
      <c r="J708" s="174">
        <v>94170</v>
      </c>
      <c r="K708" s="174" t="s">
        <v>2636</v>
      </c>
      <c r="L708" s="174" t="s">
        <v>618</v>
      </c>
      <c r="M708" s="174" t="s">
        <v>86</v>
      </c>
      <c r="N708" s="210">
        <v>0.1</v>
      </c>
      <c r="O708" s="195">
        <v>10982</v>
      </c>
      <c r="P708" s="196">
        <v>10982</v>
      </c>
      <c r="Q708" s="238">
        <f t="shared" ref="Q708:Q714" si="34">IF(ISBLANK(N708),"",P708/(1+N708))</f>
        <v>9983.6363636363621</v>
      </c>
      <c r="R708" s="120">
        <v>10982</v>
      </c>
      <c r="S708" s="121"/>
      <c r="T708" s="74" t="s">
        <v>44</v>
      </c>
    </row>
    <row r="709" spans="1:20" ht="22.5" customHeight="1" x14ac:dyDescent="0.25">
      <c r="A709" s="167">
        <v>43438</v>
      </c>
      <c r="B709" s="168" t="s">
        <v>65</v>
      </c>
      <c r="C709" s="168" t="s">
        <v>2637</v>
      </c>
      <c r="D709" s="168" t="s">
        <v>33</v>
      </c>
      <c r="E709" s="168"/>
      <c r="F709" s="168">
        <v>10471</v>
      </c>
      <c r="G709" s="168" t="s">
        <v>2638</v>
      </c>
      <c r="H709" s="168" t="s">
        <v>2639</v>
      </c>
      <c r="I709" s="168" t="s">
        <v>22</v>
      </c>
      <c r="J709" s="168">
        <v>75013</v>
      </c>
      <c r="K709" s="168" t="s">
        <v>2640</v>
      </c>
      <c r="L709" s="168" t="s">
        <v>2628</v>
      </c>
      <c r="M709" s="168" t="s">
        <v>1232</v>
      </c>
      <c r="N709" s="300">
        <v>5.5E-2</v>
      </c>
      <c r="O709" s="78">
        <f>P709/2</f>
        <v>1300</v>
      </c>
      <c r="P709" s="263">
        <v>2600</v>
      </c>
      <c r="Q709" s="306">
        <f t="shared" si="34"/>
        <v>2464.4549763033178</v>
      </c>
      <c r="R709" s="265"/>
      <c r="S709" s="266"/>
    </row>
    <row r="710" spans="1:20" ht="22.5" customHeight="1" x14ac:dyDescent="0.25">
      <c r="A710" s="167">
        <v>43438</v>
      </c>
      <c r="B710" s="168" t="s">
        <v>17</v>
      </c>
      <c r="C710" s="168" t="s">
        <v>2267</v>
      </c>
      <c r="D710" s="168" t="s">
        <v>2268</v>
      </c>
      <c r="E710" s="168"/>
      <c r="F710" s="168">
        <v>10360</v>
      </c>
      <c r="G710" s="168" t="s">
        <v>2269</v>
      </c>
      <c r="H710" s="168" t="s">
        <v>2112</v>
      </c>
      <c r="I710" s="168" t="s">
        <v>2270</v>
      </c>
      <c r="J710" s="168">
        <v>94400</v>
      </c>
      <c r="K710" s="168" t="s">
        <v>2271</v>
      </c>
      <c r="L710" s="168" t="s">
        <v>1993</v>
      </c>
      <c r="M710" s="168" t="s">
        <v>2641</v>
      </c>
      <c r="N710" s="169">
        <v>0.1</v>
      </c>
      <c r="O710" s="195">
        <v>6100</v>
      </c>
      <c r="P710" s="189">
        <v>6100</v>
      </c>
      <c r="Q710" s="190">
        <f t="shared" si="34"/>
        <v>5545.454545454545</v>
      </c>
      <c r="R710" s="158"/>
      <c r="S710" s="159"/>
    </row>
    <row r="711" spans="1:20" ht="22.5" customHeight="1" x14ac:dyDescent="0.25">
      <c r="A711" s="235">
        <v>43438</v>
      </c>
      <c r="B711" s="236" t="s">
        <v>17</v>
      </c>
      <c r="C711" s="236" t="s">
        <v>2486</v>
      </c>
      <c r="D711" s="236" t="s">
        <v>563</v>
      </c>
      <c r="E711" s="236"/>
      <c r="F711" s="236">
        <v>10263</v>
      </c>
      <c r="G711" s="236" t="s">
        <v>2487</v>
      </c>
      <c r="H711" s="236" t="s">
        <v>2488</v>
      </c>
      <c r="I711" s="236" t="s">
        <v>22</v>
      </c>
      <c r="J711" s="236">
        <v>75009</v>
      </c>
      <c r="K711" s="236" t="s">
        <v>2489</v>
      </c>
      <c r="L711" s="236" t="s">
        <v>628</v>
      </c>
      <c r="M711" s="236" t="s">
        <v>86</v>
      </c>
      <c r="N711" s="328">
        <v>0.1</v>
      </c>
      <c r="O711" s="195">
        <v>7982</v>
      </c>
      <c r="P711" s="196">
        <v>7982</v>
      </c>
      <c r="Q711" s="238">
        <f t="shared" si="34"/>
        <v>7256.363636363636</v>
      </c>
      <c r="R711" s="120">
        <v>7982</v>
      </c>
      <c r="S711" s="121"/>
    </row>
    <row r="712" spans="1:20" ht="22.5" customHeight="1" x14ac:dyDescent="0.25">
      <c r="A712" s="167">
        <v>43439</v>
      </c>
      <c r="B712" s="168" t="s">
        <v>65</v>
      </c>
      <c r="C712" s="168" t="s">
        <v>2642</v>
      </c>
      <c r="D712" s="168" t="s">
        <v>1075</v>
      </c>
      <c r="E712" s="168"/>
      <c r="F712" s="168">
        <v>10476</v>
      </c>
      <c r="G712" s="168" t="s">
        <v>2643</v>
      </c>
      <c r="H712" s="168" t="s">
        <v>2644</v>
      </c>
      <c r="I712" s="168" t="s">
        <v>667</v>
      </c>
      <c r="J712" s="168">
        <v>94300</v>
      </c>
      <c r="K712" s="168" t="s">
        <v>2645</v>
      </c>
      <c r="L712" s="168" t="s">
        <v>2646</v>
      </c>
      <c r="M712" s="168" t="s">
        <v>2303</v>
      </c>
      <c r="N712" s="211">
        <v>0.1</v>
      </c>
      <c r="O712" s="78">
        <f>P712/2</f>
        <v>5741</v>
      </c>
      <c r="P712" s="263">
        <v>11482</v>
      </c>
      <c r="Q712" s="306">
        <f t="shared" si="34"/>
        <v>10438.181818181818</v>
      </c>
      <c r="R712" s="265"/>
      <c r="S712" s="266"/>
    </row>
    <row r="713" spans="1:20" ht="22.5" customHeight="1" x14ac:dyDescent="0.25">
      <c r="A713" s="167">
        <v>43439</v>
      </c>
      <c r="B713" s="168" t="s">
        <v>17</v>
      </c>
      <c r="C713" s="168" t="s">
        <v>2647</v>
      </c>
      <c r="D713" s="168" t="s">
        <v>563</v>
      </c>
      <c r="E713" s="168"/>
      <c r="F713" s="168">
        <v>10475</v>
      </c>
      <c r="G713" s="168" t="s">
        <v>415</v>
      </c>
      <c r="H713" s="168" t="s">
        <v>2648</v>
      </c>
      <c r="I713" s="168" t="s">
        <v>22</v>
      </c>
      <c r="J713" s="168">
        <v>75013</v>
      </c>
      <c r="K713" s="168" t="s">
        <v>2649</v>
      </c>
      <c r="L713" s="168" t="s">
        <v>2650</v>
      </c>
      <c r="M713" s="168" t="s">
        <v>2651</v>
      </c>
      <c r="N713" s="211">
        <v>5.5E-2</v>
      </c>
      <c r="O713" s="78">
        <f>P713/2</f>
        <v>10991</v>
      </c>
      <c r="P713" s="263">
        <v>21982</v>
      </c>
      <c r="Q713" s="306">
        <f t="shared" si="34"/>
        <v>20836.018957345972</v>
      </c>
      <c r="R713" s="265"/>
      <c r="S713" s="266"/>
    </row>
    <row r="714" spans="1:20" ht="22.5" customHeight="1" x14ac:dyDescent="0.25">
      <c r="A714" s="167">
        <v>43439</v>
      </c>
      <c r="B714" s="187" t="s">
        <v>17</v>
      </c>
      <c r="C714" s="187" t="s">
        <v>394</v>
      </c>
      <c r="D714" s="187" t="s">
        <v>2115</v>
      </c>
      <c r="E714" s="187"/>
      <c r="F714" s="168">
        <v>10019</v>
      </c>
      <c r="G714" s="187" t="s">
        <v>2116</v>
      </c>
      <c r="H714" s="187" t="s">
        <v>2117</v>
      </c>
      <c r="I714" s="168" t="s">
        <v>1164</v>
      </c>
      <c r="J714" s="168">
        <v>94120</v>
      </c>
      <c r="K714" s="187" t="s">
        <v>2652</v>
      </c>
      <c r="L714" s="187" t="s">
        <v>618</v>
      </c>
      <c r="M714" s="187" t="s">
        <v>2009</v>
      </c>
      <c r="N714" s="211">
        <v>5.5E-2</v>
      </c>
      <c r="O714" s="195">
        <v>2700</v>
      </c>
      <c r="P714" s="189">
        <v>2700</v>
      </c>
      <c r="Q714" s="190">
        <f t="shared" si="34"/>
        <v>2559.2417061611377</v>
      </c>
      <c r="R714" s="158"/>
      <c r="S714" s="159"/>
    </row>
    <row r="715" spans="1:20" ht="22.5" customHeight="1" x14ac:dyDescent="0.25">
      <c r="A715" s="303">
        <v>43440</v>
      </c>
      <c r="B715" s="304" t="s">
        <v>17</v>
      </c>
      <c r="C715" s="304" t="s">
        <v>2411</v>
      </c>
      <c r="D715" s="304" t="s">
        <v>73</v>
      </c>
      <c r="E715" s="304"/>
      <c r="F715" s="304">
        <v>10308</v>
      </c>
      <c r="G715" s="304" t="s">
        <v>2412</v>
      </c>
      <c r="H715" s="304" t="s">
        <v>2413</v>
      </c>
      <c r="I715" s="304" t="s">
        <v>22</v>
      </c>
      <c r="J715" s="304">
        <v>75013</v>
      </c>
      <c r="K715" s="304" t="s">
        <v>2653</v>
      </c>
      <c r="L715" s="304" t="s">
        <v>399</v>
      </c>
      <c r="M715" s="304" t="s">
        <v>2415</v>
      </c>
      <c r="N715" s="320">
        <v>5.5E-2</v>
      </c>
      <c r="O715" s="195">
        <v>0</v>
      </c>
      <c r="P715" s="263">
        <v>9000</v>
      </c>
      <c r="Q715" s="317">
        <v>8900</v>
      </c>
      <c r="R715" s="318"/>
      <c r="S715" s="319"/>
    </row>
    <row r="716" spans="1:20" ht="22.5" customHeight="1" x14ac:dyDescent="0.25">
      <c r="A716" s="173">
        <v>43441</v>
      </c>
      <c r="B716" s="174" t="s">
        <v>17</v>
      </c>
      <c r="C716" s="174" t="s">
        <v>383</v>
      </c>
      <c r="D716" s="174" t="s">
        <v>384</v>
      </c>
      <c r="E716" s="174"/>
      <c r="F716" s="174">
        <v>10298</v>
      </c>
      <c r="G716" s="174" t="s">
        <v>385</v>
      </c>
      <c r="H716" s="174"/>
      <c r="I716" s="174" t="s">
        <v>386</v>
      </c>
      <c r="J716" s="174">
        <v>94000</v>
      </c>
      <c r="K716" s="174" t="s">
        <v>387</v>
      </c>
      <c r="L716" s="174" t="s">
        <v>24</v>
      </c>
      <c r="M716" s="174" t="s">
        <v>2654</v>
      </c>
      <c r="N716" s="210">
        <v>0.1</v>
      </c>
      <c r="O716" s="195">
        <v>11882</v>
      </c>
      <c r="P716" s="196">
        <v>11882</v>
      </c>
      <c r="Q716" s="197">
        <f t="shared" ref="Q716:Q728" si="35">IF(ISBLANK(N716),"",P716/(1+N716))</f>
        <v>10801.81818181818</v>
      </c>
      <c r="R716" s="120">
        <v>11882</v>
      </c>
      <c r="S716" s="121"/>
      <c r="T716" s="74" t="s">
        <v>44</v>
      </c>
    </row>
    <row r="717" spans="1:20" ht="22.5" customHeight="1" x14ac:dyDescent="0.25">
      <c r="A717" s="173">
        <v>43441</v>
      </c>
      <c r="B717" s="174" t="s">
        <v>65</v>
      </c>
      <c r="C717" s="174" t="s">
        <v>2655</v>
      </c>
      <c r="D717" s="174" t="s">
        <v>747</v>
      </c>
      <c r="E717" s="174"/>
      <c r="F717" s="174">
        <v>10333</v>
      </c>
      <c r="G717" s="174" t="s">
        <v>2656</v>
      </c>
      <c r="H717" s="174" t="s">
        <v>2657</v>
      </c>
      <c r="I717" s="174" t="s">
        <v>22</v>
      </c>
      <c r="J717" s="174">
        <v>75013</v>
      </c>
      <c r="K717" s="174" t="s">
        <v>2658</v>
      </c>
      <c r="L717" s="174" t="s">
        <v>2659</v>
      </c>
      <c r="M717" s="174" t="s">
        <v>331</v>
      </c>
      <c r="N717" s="210">
        <v>5.5E-2</v>
      </c>
      <c r="O717" s="195">
        <v>882</v>
      </c>
      <c r="P717" s="196">
        <v>882</v>
      </c>
      <c r="Q717" s="238">
        <f t="shared" si="35"/>
        <v>836.01895734597156</v>
      </c>
      <c r="R717" s="120">
        <v>882</v>
      </c>
      <c r="S717" s="121"/>
      <c r="T717" s="74" t="s">
        <v>44</v>
      </c>
    </row>
    <row r="718" spans="1:20" ht="22.5" customHeight="1" x14ac:dyDescent="0.25">
      <c r="A718" s="167">
        <v>43441</v>
      </c>
      <c r="B718" s="168" t="s">
        <v>65</v>
      </c>
      <c r="C718" s="168" t="s">
        <v>2660</v>
      </c>
      <c r="D718" s="168" t="s">
        <v>992</v>
      </c>
      <c r="E718" s="168"/>
      <c r="F718" s="168">
        <v>10310</v>
      </c>
      <c r="G718" s="168" t="s">
        <v>2661</v>
      </c>
      <c r="H718" s="168" t="s">
        <v>2662</v>
      </c>
      <c r="I718" s="168" t="s">
        <v>133</v>
      </c>
      <c r="J718" s="168">
        <v>92400</v>
      </c>
      <c r="K718" s="168" t="s">
        <v>2663</v>
      </c>
      <c r="L718" s="168" t="s">
        <v>1993</v>
      </c>
      <c r="M718" s="168" t="s">
        <v>2415</v>
      </c>
      <c r="N718" s="169">
        <v>5.5E-2</v>
      </c>
      <c r="O718" s="195">
        <v>1480</v>
      </c>
      <c r="P718" s="263">
        <v>1480</v>
      </c>
      <c r="Q718" s="306">
        <f t="shared" si="35"/>
        <v>1402.8436018957348</v>
      </c>
      <c r="R718" s="265"/>
      <c r="S718" s="266"/>
    </row>
    <row r="719" spans="1:20" ht="22.5" customHeight="1" x14ac:dyDescent="0.25">
      <c r="A719" s="167">
        <v>43445</v>
      </c>
      <c r="B719" s="168" t="s">
        <v>65</v>
      </c>
      <c r="C719" s="168" t="s">
        <v>2129</v>
      </c>
      <c r="D719" s="168" t="s">
        <v>2130</v>
      </c>
      <c r="E719" s="168"/>
      <c r="F719" s="168">
        <v>10062</v>
      </c>
      <c r="G719" s="168" t="s">
        <v>2131</v>
      </c>
      <c r="H719" s="168" t="s">
        <v>2132</v>
      </c>
      <c r="I719" s="168" t="s">
        <v>313</v>
      </c>
      <c r="J719" s="168">
        <v>94500</v>
      </c>
      <c r="K719" s="276" t="s">
        <v>2133</v>
      </c>
      <c r="L719" s="168" t="s">
        <v>1099</v>
      </c>
      <c r="M719" s="168" t="s">
        <v>2664</v>
      </c>
      <c r="N719" s="211">
        <v>0.1</v>
      </c>
      <c r="O719" s="78">
        <f>P719/2</f>
        <v>9991</v>
      </c>
      <c r="P719" s="189">
        <v>19982</v>
      </c>
      <c r="Q719" s="190">
        <f t="shared" si="35"/>
        <v>18165.454545454544</v>
      </c>
      <c r="R719" s="158"/>
      <c r="S719" s="159"/>
    </row>
    <row r="720" spans="1:20" ht="22.5" customHeight="1" x14ac:dyDescent="0.25">
      <c r="A720" s="173">
        <v>43446</v>
      </c>
      <c r="B720" s="174" t="s">
        <v>65</v>
      </c>
      <c r="C720" s="174" t="s">
        <v>2665</v>
      </c>
      <c r="D720" s="174" t="s">
        <v>177</v>
      </c>
      <c r="E720" s="174"/>
      <c r="F720" s="174">
        <v>10296</v>
      </c>
      <c r="G720" s="174" t="s">
        <v>2666</v>
      </c>
      <c r="H720" s="174" t="s">
        <v>2667</v>
      </c>
      <c r="I720" s="174" t="s">
        <v>22</v>
      </c>
      <c r="J720" s="174">
        <v>75013</v>
      </c>
      <c r="K720" s="174" t="s">
        <v>2668</v>
      </c>
      <c r="L720" s="174" t="s">
        <v>399</v>
      </c>
      <c r="M720" s="174" t="s">
        <v>2669</v>
      </c>
      <c r="N720" s="210">
        <v>5.5E-2</v>
      </c>
      <c r="O720" s="195">
        <v>12882</v>
      </c>
      <c r="P720" s="196">
        <v>12882</v>
      </c>
      <c r="Q720" s="312">
        <f t="shared" si="35"/>
        <v>12210.426540284361</v>
      </c>
      <c r="R720" s="313">
        <v>12882</v>
      </c>
      <c r="S720" s="314"/>
      <c r="T720" s="74" t="s">
        <v>44</v>
      </c>
    </row>
    <row r="721" spans="1:20" ht="22.5" customHeight="1" x14ac:dyDescent="0.25">
      <c r="A721" s="167">
        <v>43447</v>
      </c>
      <c r="B721" s="168" t="s">
        <v>65</v>
      </c>
      <c r="C721" s="168" t="s">
        <v>2670</v>
      </c>
      <c r="D721" s="168" t="s">
        <v>2578</v>
      </c>
      <c r="E721" s="168"/>
      <c r="F721" s="168">
        <v>10304</v>
      </c>
      <c r="G721" s="168" t="s">
        <v>2671</v>
      </c>
      <c r="H721" s="168" t="s">
        <v>2672</v>
      </c>
      <c r="I721" s="168" t="s">
        <v>2673</v>
      </c>
      <c r="J721" s="168">
        <v>78430</v>
      </c>
      <c r="K721" s="168" t="s">
        <v>2674</v>
      </c>
      <c r="L721" s="168" t="s">
        <v>2286</v>
      </c>
      <c r="M721" s="168" t="s">
        <v>1145</v>
      </c>
      <c r="N721" s="211">
        <v>0.1</v>
      </c>
      <c r="O721" s="78">
        <f>P721/2</f>
        <v>1641</v>
      </c>
      <c r="P721" s="263">
        <v>3282</v>
      </c>
      <c r="Q721" s="306">
        <f t="shared" si="35"/>
        <v>2983.6363636363635</v>
      </c>
      <c r="R721" s="265"/>
      <c r="S721" s="266"/>
    </row>
    <row r="722" spans="1:20" ht="22.5" customHeight="1" x14ac:dyDescent="0.25">
      <c r="A722" s="167">
        <v>43448</v>
      </c>
      <c r="B722" s="168" t="s">
        <v>65</v>
      </c>
      <c r="C722" s="168" t="s">
        <v>2675</v>
      </c>
      <c r="D722" s="168" t="s">
        <v>708</v>
      </c>
      <c r="E722" s="168"/>
      <c r="F722" s="168">
        <v>10178</v>
      </c>
      <c r="G722" s="168" t="s">
        <v>2676</v>
      </c>
      <c r="H722" s="168" t="s">
        <v>2677</v>
      </c>
      <c r="I722" s="168" t="s">
        <v>22</v>
      </c>
      <c r="J722" s="168">
        <v>75019</v>
      </c>
      <c r="K722" s="168" t="s">
        <v>2678</v>
      </c>
      <c r="L722" s="168" t="s">
        <v>2679</v>
      </c>
      <c r="M722" s="168" t="s">
        <v>205</v>
      </c>
      <c r="N722" s="239">
        <v>0.1</v>
      </c>
      <c r="O722" s="78">
        <f>P722/2</f>
        <v>3491</v>
      </c>
      <c r="P722" s="263">
        <v>6982</v>
      </c>
      <c r="Q722" s="306">
        <f t="shared" si="35"/>
        <v>6347.272727272727</v>
      </c>
      <c r="R722" s="265"/>
      <c r="S722" s="266"/>
    </row>
    <row r="723" spans="1:20" ht="22.5" customHeight="1" x14ac:dyDescent="0.25">
      <c r="A723" s="167">
        <v>43448</v>
      </c>
      <c r="B723" s="168" t="s">
        <v>65</v>
      </c>
      <c r="C723" s="168" t="s">
        <v>991</v>
      </c>
      <c r="D723" s="168" t="s">
        <v>2176</v>
      </c>
      <c r="E723" s="168"/>
      <c r="F723" s="168">
        <v>10391</v>
      </c>
      <c r="G723" s="168" t="s">
        <v>993</v>
      </c>
      <c r="H723" s="168" t="s">
        <v>2177</v>
      </c>
      <c r="I723" s="168" t="s">
        <v>69</v>
      </c>
      <c r="J723" s="168">
        <v>94700</v>
      </c>
      <c r="K723" s="276" t="s">
        <v>994</v>
      </c>
      <c r="L723" s="168" t="s">
        <v>1868</v>
      </c>
      <c r="M723" s="168" t="s">
        <v>190</v>
      </c>
      <c r="N723" s="211">
        <v>0.1</v>
      </c>
      <c r="O723" s="78">
        <f>P723/2</f>
        <v>5491</v>
      </c>
      <c r="P723" s="189">
        <v>10982</v>
      </c>
      <c r="Q723" s="190">
        <f t="shared" si="35"/>
        <v>9983.6363636363621</v>
      </c>
      <c r="R723" s="158"/>
      <c r="S723" s="159"/>
    </row>
    <row r="724" spans="1:20" ht="22.5" customHeight="1" x14ac:dyDescent="0.25">
      <c r="A724" s="167">
        <v>43452</v>
      </c>
      <c r="B724" s="168" t="s">
        <v>65</v>
      </c>
      <c r="C724" s="168" t="s">
        <v>2680</v>
      </c>
      <c r="D724" s="168" t="s">
        <v>337</v>
      </c>
      <c r="E724" s="168"/>
      <c r="F724" s="168">
        <v>10362</v>
      </c>
      <c r="G724" s="168" t="s">
        <v>2681</v>
      </c>
      <c r="H724" s="168" t="s">
        <v>2682</v>
      </c>
      <c r="I724" s="168" t="s">
        <v>22</v>
      </c>
      <c r="J724" s="168">
        <v>75006</v>
      </c>
      <c r="K724" s="168" t="s">
        <v>2683</v>
      </c>
      <c r="L724" s="168" t="s">
        <v>1993</v>
      </c>
      <c r="M724" s="168" t="s">
        <v>2684</v>
      </c>
      <c r="N724" s="211">
        <v>0.1</v>
      </c>
      <c r="O724" s="195">
        <v>2200</v>
      </c>
      <c r="P724" s="263">
        <v>2200</v>
      </c>
      <c r="Q724" s="306">
        <f t="shared" si="35"/>
        <v>1999.9999999999998</v>
      </c>
      <c r="R724" s="265"/>
      <c r="S724" s="266"/>
    </row>
    <row r="725" spans="1:20" ht="22.5" customHeight="1" x14ac:dyDescent="0.25">
      <c r="A725" s="167">
        <v>43453</v>
      </c>
      <c r="B725" s="168" t="s">
        <v>65</v>
      </c>
      <c r="C725" s="168" t="s">
        <v>2685</v>
      </c>
      <c r="D725" s="168" t="s">
        <v>19</v>
      </c>
      <c r="E725" s="168"/>
      <c r="F725" s="168">
        <v>10485</v>
      </c>
      <c r="G725" s="168" t="s">
        <v>2686</v>
      </c>
      <c r="H725" s="168" t="s">
        <v>2687</v>
      </c>
      <c r="I725" s="168" t="s">
        <v>2065</v>
      </c>
      <c r="J725" s="168">
        <v>94140</v>
      </c>
      <c r="K725" s="168" t="s">
        <v>2688</v>
      </c>
      <c r="L725" s="168" t="s">
        <v>2114</v>
      </c>
      <c r="M725" s="168" t="s">
        <v>2303</v>
      </c>
      <c r="N725" s="211">
        <v>0.1</v>
      </c>
      <c r="O725" s="78">
        <f>P725/2</f>
        <v>3450</v>
      </c>
      <c r="P725" s="263">
        <v>6900</v>
      </c>
      <c r="Q725" s="306">
        <f t="shared" si="35"/>
        <v>6272.7272727272721</v>
      </c>
      <c r="R725" s="265"/>
      <c r="S725" s="266"/>
    </row>
    <row r="726" spans="1:20" ht="22.5" customHeight="1" x14ac:dyDescent="0.25">
      <c r="A726" s="167">
        <v>43453</v>
      </c>
      <c r="B726" s="168" t="s">
        <v>236</v>
      </c>
      <c r="C726" s="168" t="s">
        <v>2689</v>
      </c>
      <c r="D726" s="168" t="s">
        <v>2690</v>
      </c>
      <c r="E726" s="168"/>
      <c r="F726" s="168">
        <v>10351</v>
      </c>
      <c r="G726" s="168" t="s">
        <v>2691</v>
      </c>
      <c r="H726" s="168">
        <v>1</v>
      </c>
      <c r="I726" s="168" t="s">
        <v>2692</v>
      </c>
      <c r="J726" s="168">
        <v>95330</v>
      </c>
      <c r="K726" s="168" t="s">
        <v>2693</v>
      </c>
      <c r="L726" s="168" t="s">
        <v>399</v>
      </c>
      <c r="M726" s="168" t="s">
        <v>2694</v>
      </c>
      <c r="N726" s="211">
        <v>0.1</v>
      </c>
      <c r="O726" s="195">
        <v>4882</v>
      </c>
      <c r="P726" s="263">
        <v>4882</v>
      </c>
      <c r="Q726" s="317">
        <f t="shared" si="35"/>
        <v>4438.181818181818</v>
      </c>
      <c r="R726" s="318"/>
      <c r="S726" s="319"/>
    </row>
    <row r="727" spans="1:20" ht="22.5" customHeight="1" x14ac:dyDescent="0.25">
      <c r="A727" s="167">
        <v>43454</v>
      </c>
      <c r="B727" s="168" t="s">
        <v>65</v>
      </c>
      <c r="C727" s="168" t="s">
        <v>2695</v>
      </c>
      <c r="D727" s="168" t="s">
        <v>747</v>
      </c>
      <c r="E727" s="168"/>
      <c r="F727" s="168">
        <v>10302</v>
      </c>
      <c r="G727" s="168" t="s">
        <v>2696</v>
      </c>
      <c r="H727" s="168" t="s">
        <v>2697</v>
      </c>
      <c r="I727" s="168" t="s">
        <v>2698</v>
      </c>
      <c r="J727" s="168">
        <v>91600</v>
      </c>
      <c r="K727" s="168" t="s">
        <v>2699</v>
      </c>
      <c r="L727" s="168" t="s">
        <v>43</v>
      </c>
      <c r="M727" s="168" t="s">
        <v>2700</v>
      </c>
      <c r="N727" s="239">
        <v>0.1</v>
      </c>
      <c r="O727" s="195">
        <v>9982</v>
      </c>
      <c r="P727" s="263">
        <v>9982</v>
      </c>
      <c r="Q727" s="306">
        <f t="shared" si="35"/>
        <v>9074.545454545454</v>
      </c>
      <c r="R727" s="265"/>
      <c r="S727" s="266"/>
    </row>
    <row r="728" spans="1:20" ht="22.5" customHeight="1" x14ac:dyDescent="0.25">
      <c r="A728" s="173">
        <v>43455</v>
      </c>
      <c r="B728" s="174" t="s">
        <v>17</v>
      </c>
      <c r="C728" s="174" t="s">
        <v>2701</v>
      </c>
      <c r="D728" s="174" t="s">
        <v>655</v>
      </c>
      <c r="E728" s="174"/>
      <c r="F728" s="174">
        <v>10345</v>
      </c>
      <c r="G728" s="174" t="s">
        <v>2702</v>
      </c>
      <c r="H728" s="174" t="s">
        <v>2703</v>
      </c>
      <c r="I728" s="174" t="s">
        <v>48</v>
      </c>
      <c r="J728" s="174">
        <v>92300</v>
      </c>
      <c r="K728" s="174" t="s">
        <v>2704</v>
      </c>
      <c r="L728" s="174" t="s">
        <v>399</v>
      </c>
      <c r="M728" s="174" t="s">
        <v>38</v>
      </c>
      <c r="N728" s="210">
        <v>5.5E-2</v>
      </c>
      <c r="O728" s="195">
        <v>24332</v>
      </c>
      <c r="P728" s="196">
        <v>24332</v>
      </c>
      <c r="Q728" s="323">
        <f t="shared" si="35"/>
        <v>23063.507109004742</v>
      </c>
      <c r="R728" s="329">
        <v>24332</v>
      </c>
      <c r="S728" s="314"/>
      <c r="T728" s="74" t="s">
        <v>44</v>
      </c>
    </row>
    <row r="729" spans="1:20" ht="38" hidden="1" customHeight="1" x14ac:dyDescent="0.25">
      <c r="A729" s="181" t="s">
        <v>2705</v>
      </c>
      <c r="B729" s="182"/>
      <c r="C729" s="182"/>
      <c r="D729" s="182"/>
      <c r="E729" s="182"/>
      <c r="F729" s="182"/>
      <c r="G729" s="182"/>
      <c r="H729" s="182"/>
      <c r="I729" s="182"/>
      <c r="J729" s="182"/>
      <c r="K729" s="182"/>
      <c r="L729" s="182"/>
      <c r="M729" s="182"/>
      <c r="N729" s="213"/>
      <c r="O729" s="214"/>
      <c r="P729" s="215">
        <f>SUM(P708:P728)</f>
        <v>189478</v>
      </c>
      <c r="Q729" s="330"/>
      <c r="R729" s="331">
        <f>SUM(R708:R728)</f>
        <v>68942</v>
      </c>
      <c r="S729" s="332">
        <f>P729-R729</f>
        <v>120536</v>
      </c>
    </row>
    <row r="730" spans="1:20" ht="22.5" customHeight="1" x14ac:dyDescent="0.25">
      <c r="A730" s="167">
        <v>43469</v>
      </c>
      <c r="B730" s="187" t="s">
        <v>17</v>
      </c>
      <c r="C730" s="187" t="s">
        <v>1350</v>
      </c>
      <c r="D730" s="187" t="s">
        <v>125</v>
      </c>
      <c r="E730" s="187"/>
      <c r="F730" s="168">
        <v>10124</v>
      </c>
      <c r="G730" s="187" t="s">
        <v>1793</v>
      </c>
      <c r="H730" s="187"/>
      <c r="I730" s="168" t="s">
        <v>22</v>
      </c>
      <c r="J730" s="168">
        <v>75019</v>
      </c>
      <c r="K730" s="187" t="s">
        <v>2706</v>
      </c>
      <c r="L730" s="187" t="s">
        <v>2707</v>
      </c>
      <c r="M730" s="187" t="s">
        <v>2708</v>
      </c>
      <c r="N730" s="211">
        <v>5.5E-2</v>
      </c>
      <c r="O730" s="78">
        <f>P730/2</f>
        <v>3132</v>
      </c>
      <c r="P730" s="189">
        <v>6264</v>
      </c>
      <c r="Q730" s="255">
        <f t="shared" ref="Q730:Q770" si="36">IF(ISBLANK(N730),"",P730/(1+N730))</f>
        <v>5937.4407582938393</v>
      </c>
      <c r="R730" s="333"/>
      <c r="S730" s="159"/>
    </row>
    <row r="731" spans="1:20" ht="22.5" customHeight="1" x14ac:dyDescent="0.25">
      <c r="A731" s="173">
        <v>43473</v>
      </c>
      <c r="B731" s="174" t="s">
        <v>65</v>
      </c>
      <c r="C731" s="174" t="s">
        <v>2709</v>
      </c>
      <c r="D731" s="174" t="s">
        <v>2710</v>
      </c>
      <c r="E731" s="174"/>
      <c r="F731" s="174">
        <v>10325</v>
      </c>
      <c r="G731" s="174" t="s">
        <v>2711</v>
      </c>
      <c r="H731" s="174" t="s">
        <v>2712</v>
      </c>
      <c r="I731" s="174" t="s">
        <v>2713</v>
      </c>
      <c r="J731" s="174">
        <v>94420</v>
      </c>
      <c r="K731" s="174" t="s">
        <v>2714</v>
      </c>
      <c r="L731" s="174" t="s">
        <v>618</v>
      </c>
      <c r="M731" s="174" t="s">
        <v>190</v>
      </c>
      <c r="N731" s="334">
        <v>0.1</v>
      </c>
      <c r="O731" s="195">
        <v>4000</v>
      </c>
      <c r="P731" s="196">
        <v>4000</v>
      </c>
      <c r="Q731" s="335">
        <f t="shared" si="36"/>
        <v>3636.363636363636</v>
      </c>
      <c r="R731" s="336">
        <v>4000</v>
      </c>
      <c r="S731" s="121"/>
      <c r="T731" s="74" t="s">
        <v>44</v>
      </c>
    </row>
    <row r="732" spans="1:20" ht="22.5" customHeight="1" x14ac:dyDescent="0.25">
      <c r="A732" s="173">
        <v>43473</v>
      </c>
      <c r="B732" s="174" t="s">
        <v>65</v>
      </c>
      <c r="C732" s="174" t="s">
        <v>2715</v>
      </c>
      <c r="D732" s="174" t="s">
        <v>192</v>
      </c>
      <c r="E732" s="174"/>
      <c r="F732" s="174">
        <v>10180</v>
      </c>
      <c r="G732" s="174" t="s">
        <v>2716</v>
      </c>
      <c r="H732" s="174" t="s">
        <v>2717</v>
      </c>
      <c r="I732" s="174" t="s">
        <v>22</v>
      </c>
      <c r="J732" s="174">
        <v>75020</v>
      </c>
      <c r="K732" s="174" t="s">
        <v>2718</v>
      </c>
      <c r="L732" s="174" t="s">
        <v>37</v>
      </c>
      <c r="M732" s="174" t="s">
        <v>2719</v>
      </c>
      <c r="N732" s="210">
        <v>0.1</v>
      </c>
      <c r="O732" s="195">
        <v>2482</v>
      </c>
      <c r="P732" s="196">
        <v>2482</v>
      </c>
      <c r="Q732" s="321">
        <f t="shared" si="36"/>
        <v>2256.363636363636</v>
      </c>
      <c r="R732" s="336">
        <v>2482</v>
      </c>
      <c r="S732" s="121"/>
      <c r="T732" s="74" t="s">
        <v>44</v>
      </c>
    </row>
    <row r="733" spans="1:20" ht="22.5" customHeight="1" x14ac:dyDescent="0.25">
      <c r="A733" s="173">
        <v>43473</v>
      </c>
      <c r="B733" s="174" t="s">
        <v>65</v>
      </c>
      <c r="C733" s="174" t="s">
        <v>2720</v>
      </c>
      <c r="D733" s="174" t="s">
        <v>2721</v>
      </c>
      <c r="E733" s="174"/>
      <c r="F733" s="174">
        <v>10312</v>
      </c>
      <c r="G733" s="174" t="s">
        <v>2722</v>
      </c>
      <c r="H733" s="174" t="s">
        <v>2723</v>
      </c>
      <c r="I733" s="174" t="s">
        <v>851</v>
      </c>
      <c r="J733" s="174">
        <v>94230</v>
      </c>
      <c r="K733" s="174" t="s">
        <v>2724</v>
      </c>
      <c r="L733" s="174" t="s">
        <v>1970</v>
      </c>
      <c r="M733" s="174" t="s">
        <v>1891</v>
      </c>
      <c r="N733" s="210">
        <v>0.1</v>
      </c>
      <c r="O733" s="78">
        <f>P733/2</f>
        <v>2177</v>
      </c>
      <c r="P733" s="196">
        <v>4354</v>
      </c>
      <c r="Q733" s="321">
        <f t="shared" si="36"/>
        <v>3958.181818181818</v>
      </c>
      <c r="R733" s="336">
        <v>4354</v>
      </c>
      <c r="S733" s="121"/>
      <c r="T733" s="74" t="s">
        <v>44</v>
      </c>
    </row>
    <row r="734" spans="1:20" ht="22.5" customHeight="1" x14ac:dyDescent="0.25">
      <c r="A734" s="167">
        <v>43476</v>
      </c>
      <c r="B734" s="168" t="s">
        <v>65</v>
      </c>
      <c r="C734" s="168" t="s">
        <v>2725</v>
      </c>
      <c r="D734" s="168" t="s">
        <v>2726</v>
      </c>
      <c r="E734" s="168"/>
      <c r="F734" s="168">
        <v>10339</v>
      </c>
      <c r="G734" s="168" t="s">
        <v>2727</v>
      </c>
      <c r="H734" s="168" t="s">
        <v>2728</v>
      </c>
      <c r="I734" s="168" t="s">
        <v>2729</v>
      </c>
      <c r="J734" s="168">
        <v>91380</v>
      </c>
      <c r="K734" s="168" t="s">
        <v>2730</v>
      </c>
      <c r="L734" s="168" t="s">
        <v>2731</v>
      </c>
      <c r="M734" s="168" t="s">
        <v>2732</v>
      </c>
      <c r="N734" s="211">
        <v>0.1</v>
      </c>
      <c r="O734" s="78">
        <f>P734/2</f>
        <v>1741</v>
      </c>
      <c r="P734" s="263">
        <v>3482</v>
      </c>
      <c r="Q734" s="264">
        <f t="shared" si="36"/>
        <v>3165.454545454545</v>
      </c>
      <c r="R734" s="337"/>
      <c r="S734" s="266"/>
    </row>
    <row r="735" spans="1:20" ht="22.5" customHeight="1" x14ac:dyDescent="0.25">
      <c r="A735" s="167">
        <v>43476</v>
      </c>
      <c r="B735" s="168" t="s">
        <v>17</v>
      </c>
      <c r="C735" s="168" t="s">
        <v>2733</v>
      </c>
      <c r="D735" s="168" t="s">
        <v>40</v>
      </c>
      <c r="E735" s="168"/>
      <c r="F735" s="168">
        <v>10347</v>
      </c>
      <c r="G735" s="168" t="s">
        <v>2734</v>
      </c>
      <c r="H735" s="168" t="s">
        <v>2735</v>
      </c>
      <c r="I735" s="168" t="s">
        <v>22</v>
      </c>
      <c r="J735" s="168">
        <v>75013</v>
      </c>
      <c r="K735" s="168" t="s">
        <v>2736</v>
      </c>
      <c r="L735" s="168" t="s">
        <v>399</v>
      </c>
      <c r="M735" s="168" t="s">
        <v>170</v>
      </c>
      <c r="N735" s="211">
        <v>0.1</v>
      </c>
      <c r="O735" s="195">
        <v>6982</v>
      </c>
      <c r="P735" s="263">
        <v>6982</v>
      </c>
      <c r="Q735" s="322">
        <f t="shared" si="36"/>
        <v>6347.272727272727</v>
      </c>
      <c r="R735" s="338"/>
      <c r="S735" s="319"/>
    </row>
    <row r="736" spans="1:20" ht="22.5" customHeight="1" x14ac:dyDescent="0.25">
      <c r="A736" s="173">
        <v>43476</v>
      </c>
      <c r="B736" s="174" t="s">
        <v>17</v>
      </c>
      <c r="C736" s="174" t="s">
        <v>2737</v>
      </c>
      <c r="D736" s="174" t="s">
        <v>947</v>
      </c>
      <c r="E736" s="174"/>
      <c r="F736" s="174">
        <v>10315</v>
      </c>
      <c r="G736" s="174" t="s">
        <v>2738</v>
      </c>
      <c r="H736" s="174" t="s">
        <v>2739</v>
      </c>
      <c r="I736" s="174" t="s">
        <v>22</v>
      </c>
      <c r="J736" s="174">
        <v>75007</v>
      </c>
      <c r="K736" s="174" t="s">
        <v>2740</v>
      </c>
      <c r="L736" s="174" t="s">
        <v>1993</v>
      </c>
      <c r="M736" s="174" t="s">
        <v>160</v>
      </c>
      <c r="N736" s="210">
        <v>0.1</v>
      </c>
      <c r="O736" s="195">
        <v>1980</v>
      </c>
      <c r="P736" s="196">
        <v>1980</v>
      </c>
      <c r="Q736" s="321">
        <f t="shared" si="36"/>
        <v>1799.9999999999998</v>
      </c>
      <c r="R736" s="336">
        <v>1980</v>
      </c>
      <c r="S736" s="121"/>
      <c r="T736" s="74" t="s">
        <v>44</v>
      </c>
    </row>
    <row r="737" spans="1:20" ht="22.5" customHeight="1" x14ac:dyDescent="0.25">
      <c r="A737" s="167">
        <v>43479</v>
      </c>
      <c r="B737" s="168" t="s">
        <v>17</v>
      </c>
      <c r="C737" s="168" t="s">
        <v>2741</v>
      </c>
      <c r="D737" s="168" t="s">
        <v>28</v>
      </c>
      <c r="E737" s="168"/>
      <c r="F737" s="168">
        <v>10286</v>
      </c>
      <c r="G737" s="168" t="s">
        <v>2742</v>
      </c>
      <c r="H737" s="168" t="s">
        <v>2743</v>
      </c>
      <c r="I737" s="168" t="s">
        <v>501</v>
      </c>
      <c r="J737" s="168">
        <v>93260</v>
      </c>
      <c r="K737" s="168" t="s">
        <v>2744</v>
      </c>
      <c r="L737" s="168" t="s">
        <v>2679</v>
      </c>
      <c r="M737" s="168" t="s">
        <v>2700</v>
      </c>
      <c r="N737" s="211">
        <v>0.1</v>
      </c>
      <c r="O737" s="78">
        <f>P737/2</f>
        <v>5491</v>
      </c>
      <c r="P737" s="263">
        <v>10982</v>
      </c>
      <c r="Q737" s="264">
        <f t="shared" si="36"/>
        <v>9983.6363636363621</v>
      </c>
      <c r="R737" s="337"/>
      <c r="S737" s="266"/>
    </row>
    <row r="738" spans="1:20" ht="22.5" customHeight="1" x14ac:dyDescent="0.25">
      <c r="A738" s="173">
        <v>43480</v>
      </c>
      <c r="B738" s="174" t="s">
        <v>65</v>
      </c>
      <c r="C738" s="174" t="s">
        <v>2745</v>
      </c>
      <c r="D738" s="174" t="s">
        <v>1089</v>
      </c>
      <c r="E738" s="174"/>
      <c r="F738" s="174">
        <v>10004</v>
      </c>
      <c r="G738" s="174" t="s">
        <v>2746</v>
      </c>
      <c r="H738" s="174" t="s">
        <v>1105</v>
      </c>
      <c r="I738" s="174" t="s">
        <v>22</v>
      </c>
      <c r="J738" s="174">
        <v>75014</v>
      </c>
      <c r="K738" s="174" t="s">
        <v>2747</v>
      </c>
      <c r="L738" s="174" t="s">
        <v>2659</v>
      </c>
      <c r="M738" s="174" t="s">
        <v>123</v>
      </c>
      <c r="N738" s="210">
        <v>5.5E-2</v>
      </c>
      <c r="O738" s="195">
        <v>5982</v>
      </c>
      <c r="P738" s="196">
        <v>5982</v>
      </c>
      <c r="Q738" s="321">
        <f t="shared" si="36"/>
        <v>5670.1421800947874</v>
      </c>
      <c r="R738" s="336">
        <v>5982</v>
      </c>
      <c r="S738" s="121"/>
      <c r="T738" s="74" t="s">
        <v>44</v>
      </c>
    </row>
    <row r="739" spans="1:20" ht="22.5" customHeight="1" x14ac:dyDescent="0.25">
      <c r="A739" s="167">
        <v>43480</v>
      </c>
      <c r="B739" s="168" t="s">
        <v>17</v>
      </c>
      <c r="C739" s="168" t="s">
        <v>2748</v>
      </c>
      <c r="D739" s="168" t="s">
        <v>73</v>
      </c>
      <c r="E739" s="168"/>
      <c r="F739" s="168">
        <v>10349</v>
      </c>
      <c r="G739" s="168" t="s">
        <v>2749</v>
      </c>
      <c r="H739" s="168" t="s">
        <v>1585</v>
      </c>
      <c r="I739" s="168" t="s">
        <v>2750</v>
      </c>
      <c r="J739" s="168">
        <v>91300</v>
      </c>
      <c r="K739" s="168" t="s">
        <v>2751</v>
      </c>
      <c r="L739" s="168" t="s">
        <v>399</v>
      </c>
      <c r="M739" s="168" t="s">
        <v>2752</v>
      </c>
      <c r="N739" s="211">
        <v>5.5E-2</v>
      </c>
      <c r="O739" s="195">
        <v>4782</v>
      </c>
      <c r="P739" s="263">
        <v>4782</v>
      </c>
      <c r="Q739" s="322">
        <f t="shared" si="36"/>
        <v>4532.7014218009481</v>
      </c>
      <c r="R739" s="338"/>
      <c r="S739" s="319"/>
    </row>
    <row r="740" spans="1:20" ht="22.5" customHeight="1" x14ac:dyDescent="0.25">
      <c r="A740" s="173">
        <v>43481</v>
      </c>
      <c r="B740" s="174" t="s">
        <v>17</v>
      </c>
      <c r="C740" s="174" t="s">
        <v>2753</v>
      </c>
      <c r="D740" s="174" t="s">
        <v>210</v>
      </c>
      <c r="E740" s="174"/>
      <c r="F740" s="174">
        <v>10415</v>
      </c>
      <c r="G740" s="174" t="s">
        <v>2754</v>
      </c>
      <c r="H740" s="174" t="s">
        <v>2755</v>
      </c>
      <c r="I740" s="174" t="s">
        <v>22</v>
      </c>
      <c r="J740" s="174">
        <v>75017</v>
      </c>
      <c r="K740" s="174" t="s">
        <v>2756</v>
      </c>
      <c r="L740" s="174" t="s">
        <v>24</v>
      </c>
      <c r="M740" s="174" t="s">
        <v>2757</v>
      </c>
      <c r="N740" s="301">
        <v>0.1</v>
      </c>
      <c r="O740" s="195">
        <v>7582</v>
      </c>
      <c r="P740" s="196">
        <v>7582</v>
      </c>
      <c r="Q740" s="321">
        <f t="shared" si="36"/>
        <v>6892.7272727272721</v>
      </c>
      <c r="R740" s="336">
        <v>7582</v>
      </c>
      <c r="S740" s="121"/>
      <c r="T740" s="74" t="s">
        <v>44</v>
      </c>
    </row>
    <row r="741" spans="1:20" ht="22.5" customHeight="1" x14ac:dyDescent="0.25">
      <c r="A741" s="173">
        <v>43481</v>
      </c>
      <c r="B741" s="174" t="s">
        <v>65</v>
      </c>
      <c r="C741" s="174" t="s">
        <v>2758</v>
      </c>
      <c r="D741" s="174" t="s">
        <v>2759</v>
      </c>
      <c r="E741" s="174"/>
      <c r="F741" s="174">
        <v>10288</v>
      </c>
      <c r="G741" s="174" t="s">
        <v>2760</v>
      </c>
      <c r="H741" s="174" t="s">
        <v>2761</v>
      </c>
      <c r="I741" s="174" t="s">
        <v>22</v>
      </c>
      <c r="J741" s="174">
        <v>75018</v>
      </c>
      <c r="K741" s="174" t="s">
        <v>2762</v>
      </c>
      <c r="L741" s="174" t="s">
        <v>43</v>
      </c>
      <c r="M741" s="174" t="s">
        <v>879</v>
      </c>
      <c r="N741" s="210">
        <v>5.5E-2</v>
      </c>
      <c r="O741" s="195">
        <v>7782</v>
      </c>
      <c r="P741" s="196">
        <v>7782</v>
      </c>
      <c r="Q741" s="321">
        <f t="shared" si="36"/>
        <v>7376.3033175355458</v>
      </c>
      <c r="R741" s="336">
        <v>7782</v>
      </c>
      <c r="S741" s="121"/>
      <c r="T741" s="74" t="s">
        <v>44</v>
      </c>
    </row>
    <row r="742" spans="1:20" ht="22.5" customHeight="1" x14ac:dyDescent="0.25">
      <c r="A742" s="303">
        <v>43481</v>
      </c>
      <c r="B742" s="304" t="s">
        <v>17</v>
      </c>
      <c r="C742" s="304" t="s">
        <v>714</v>
      </c>
      <c r="D742" s="304" t="s">
        <v>19</v>
      </c>
      <c r="E742" s="304"/>
      <c r="F742" s="304">
        <v>10437</v>
      </c>
      <c r="G742" s="304" t="s">
        <v>715</v>
      </c>
      <c r="H742" s="304" t="s">
        <v>716</v>
      </c>
      <c r="I742" s="304" t="s">
        <v>717</v>
      </c>
      <c r="J742" s="304">
        <v>95130</v>
      </c>
      <c r="K742" s="304" t="s">
        <v>2763</v>
      </c>
      <c r="L742" s="304" t="s">
        <v>573</v>
      </c>
      <c r="M742" s="304" t="s">
        <v>123</v>
      </c>
      <c r="N742" s="320">
        <v>5.5E-2</v>
      </c>
      <c r="O742" s="78">
        <f>P742/2</f>
        <v>4491</v>
      </c>
      <c r="P742" s="263">
        <v>8982</v>
      </c>
      <c r="Q742" s="264">
        <f t="shared" si="36"/>
        <v>8513.7440758293851</v>
      </c>
      <c r="R742" s="337"/>
      <c r="S742" s="266"/>
    </row>
    <row r="743" spans="1:20" ht="22.5" customHeight="1" x14ac:dyDescent="0.25">
      <c r="A743" s="173">
        <v>43481</v>
      </c>
      <c r="B743" s="194" t="s">
        <v>65</v>
      </c>
      <c r="C743" s="194" t="s">
        <v>649</v>
      </c>
      <c r="D743" s="194" t="s">
        <v>650</v>
      </c>
      <c r="E743" s="194"/>
      <c r="F743" s="174">
        <v>10491</v>
      </c>
      <c r="G743" s="194" t="s">
        <v>651</v>
      </c>
      <c r="H743" s="194" t="s">
        <v>1296</v>
      </c>
      <c r="I743" s="174" t="s">
        <v>22</v>
      </c>
      <c r="J743" s="174">
        <v>75011</v>
      </c>
      <c r="K743" s="194" t="s">
        <v>652</v>
      </c>
      <c r="L743" s="174" t="s">
        <v>335</v>
      </c>
      <c r="M743" s="194" t="s">
        <v>2764</v>
      </c>
      <c r="N743" s="164">
        <v>0.1</v>
      </c>
      <c r="O743" s="78">
        <f>P743/2</f>
        <v>3291</v>
      </c>
      <c r="P743" s="196">
        <v>6582</v>
      </c>
      <c r="Q743" s="219">
        <f t="shared" si="36"/>
        <v>5983.6363636363631</v>
      </c>
      <c r="R743" s="336">
        <v>6582</v>
      </c>
      <c r="S743" s="121"/>
      <c r="T743" s="74" t="s">
        <v>44</v>
      </c>
    </row>
    <row r="744" spans="1:20" ht="22.5" customHeight="1" x14ac:dyDescent="0.25">
      <c r="A744" s="167">
        <v>43481</v>
      </c>
      <c r="B744" s="168" t="s">
        <v>17</v>
      </c>
      <c r="C744" s="168" t="s">
        <v>2765</v>
      </c>
      <c r="D744" s="168" t="s">
        <v>40</v>
      </c>
      <c r="E744" s="168"/>
      <c r="F744" s="168">
        <v>10049</v>
      </c>
      <c r="G744" s="168" t="s">
        <v>2766</v>
      </c>
      <c r="H744" s="168" t="s">
        <v>2767</v>
      </c>
      <c r="I744" s="168" t="s">
        <v>121</v>
      </c>
      <c r="J744" s="168">
        <v>94100</v>
      </c>
      <c r="K744" s="168" t="s">
        <v>2768</v>
      </c>
      <c r="L744" s="168" t="s">
        <v>618</v>
      </c>
      <c r="M744" s="168" t="s">
        <v>2769</v>
      </c>
      <c r="N744" s="211">
        <v>0.1</v>
      </c>
      <c r="O744" s="195">
        <v>1821</v>
      </c>
      <c r="P744" s="263">
        <v>1821</v>
      </c>
      <c r="Q744" s="264">
        <f t="shared" si="36"/>
        <v>1655.4545454545453</v>
      </c>
      <c r="R744" s="337"/>
      <c r="S744" s="266"/>
    </row>
    <row r="745" spans="1:20" ht="22.5" customHeight="1" x14ac:dyDescent="0.25">
      <c r="A745" s="167">
        <v>43481</v>
      </c>
      <c r="B745" s="168" t="s">
        <v>65</v>
      </c>
      <c r="C745" s="168" t="s">
        <v>2770</v>
      </c>
      <c r="D745" s="168" t="s">
        <v>424</v>
      </c>
      <c r="E745" s="168"/>
      <c r="F745" s="168">
        <v>10287</v>
      </c>
      <c r="G745" s="168" t="s">
        <v>2771</v>
      </c>
      <c r="H745" s="168" t="s">
        <v>2772</v>
      </c>
      <c r="I745" s="168" t="s">
        <v>22</v>
      </c>
      <c r="J745" s="168">
        <v>75018</v>
      </c>
      <c r="K745" s="168" t="s">
        <v>2773</v>
      </c>
      <c r="L745" s="168" t="s">
        <v>43</v>
      </c>
      <c r="M745" s="168" t="s">
        <v>1487</v>
      </c>
      <c r="N745" s="211">
        <v>5.5E-2</v>
      </c>
      <c r="O745" s="195">
        <v>6582</v>
      </c>
      <c r="P745" s="189">
        <v>6582</v>
      </c>
      <c r="Q745" s="339">
        <f t="shared" si="36"/>
        <v>6238.8625592417065</v>
      </c>
      <c r="R745" s="333"/>
      <c r="S745" s="159"/>
    </row>
    <row r="746" spans="1:20" ht="22.5" customHeight="1" x14ac:dyDescent="0.25">
      <c r="A746" s="167">
        <v>43482</v>
      </c>
      <c r="B746" s="168" t="s">
        <v>65</v>
      </c>
      <c r="C746" s="168" t="s">
        <v>2774</v>
      </c>
      <c r="D746" s="168" t="s">
        <v>747</v>
      </c>
      <c r="E746" s="168"/>
      <c r="F746" s="168">
        <v>10321</v>
      </c>
      <c r="G746" s="168" t="s">
        <v>2775</v>
      </c>
      <c r="H746" s="168" t="s">
        <v>2776</v>
      </c>
      <c r="I746" s="168" t="s">
        <v>22</v>
      </c>
      <c r="J746" s="168">
        <v>75020</v>
      </c>
      <c r="K746" s="168" t="s">
        <v>2777</v>
      </c>
      <c r="L746" s="168" t="s">
        <v>2778</v>
      </c>
      <c r="M746" s="168" t="s">
        <v>1145</v>
      </c>
      <c r="N746" s="300">
        <v>0.1</v>
      </c>
      <c r="O746" s="78">
        <f>P746/2</f>
        <v>2491</v>
      </c>
      <c r="P746" s="189">
        <v>4982</v>
      </c>
      <c r="Q746" s="339">
        <f t="shared" si="36"/>
        <v>4529.090909090909</v>
      </c>
      <c r="R746" s="333"/>
      <c r="S746" s="159"/>
    </row>
    <row r="747" spans="1:20" ht="22.5" customHeight="1" x14ac:dyDescent="0.25">
      <c r="A747" s="167">
        <v>43482</v>
      </c>
      <c r="B747" s="168" t="s">
        <v>17</v>
      </c>
      <c r="C747" s="168" t="s">
        <v>2779</v>
      </c>
      <c r="D747" s="168" t="s">
        <v>60</v>
      </c>
      <c r="E747" s="168"/>
      <c r="F747" s="168">
        <v>10305</v>
      </c>
      <c r="G747" s="168" t="s">
        <v>2780</v>
      </c>
      <c r="H747" s="168" t="s">
        <v>2781</v>
      </c>
      <c r="I747" s="168" t="s">
        <v>2782</v>
      </c>
      <c r="J747" s="168">
        <v>78570</v>
      </c>
      <c r="K747" s="168" t="s">
        <v>2783</v>
      </c>
      <c r="L747" s="168" t="s">
        <v>2286</v>
      </c>
      <c r="M747" s="168" t="s">
        <v>2784</v>
      </c>
      <c r="N747" s="211">
        <v>0.1</v>
      </c>
      <c r="O747" s="78">
        <f>P747/2</f>
        <v>9991</v>
      </c>
      <c r="P747" s="189">
        <v>19982</v>
      </c>
      <c r="Q747" s="339">
        <f t="shared" si="36"/>
        <v>18165.454545454544</v>
      </c>
      <c r="R747" s="333"/>
      <c r="S747" s="159"/>
    </row>
    <row r="748" spans="1:20" ht="22.5" customHeight="1" x14ac:dyDescent="0.25">
      <c r="A748" s="167">
        <v>43482</v>
      </c>
      <c r="B748" s="168" t="s">
        <v>65</v>
      </c>
      <c r="C748" s="168" t="s">
        <v>2785</v>
      </c>
      <c r="D748" s="168" t="s">
        <v>2786</v>
      </c>
      <c r="E748" s="168"/>
      <c r="F748" s="168">
        <v>10434</v>
      </c>
      <c r="G748" s="168" t="s">
        <v>2787</v>
      </c>
      <c r="H748" s="168" t="s">
        <v>2788</v>
      </c>
      <c r="I748" s="168" t="s">
        <v>22</v>
      </c>
      <c r="J748" s="168">
        <v>75011</v>
      </c>
      <c r="K748" s="168" t="s">
        <v>2789</v>
      </c>
      <c r="L748" s="168" t="s">
        <v>37</v>
      </c>
      <c r="M748" s="168" t="s">
        <v>2790</v>
      </c>
      <c r="N748" s="211">
        <v>0.1</v>
      </c>
      <c r="O748" s="195">
        <v>8362</v>
      </c>
      <c r="P748" s="189">
        <v>8362</v>
      </c>
      <c r="Q748" s="339">
        <f t="shared" si="36"/>
        <v>7601.8181818181811</v>
      </c>
      <c r="R748" s="333"/>
      <c r="S748" s="159"/>
    </row>
    <row r="749" spans="1:20" ht="22.5" customHeight="1" x14ac:dyDescent="0.25">
      <c r="A749" s="167">
        <v>43482</v>
      </c>
      <c r="B749" s="168" t="s">
        <v>65</v>
      </c>
      <c r="C749" s="168" t="s">
        <v>2791</v>
      </c>
      <c r="D749" s="168" t="s">
        <v>324</v>
      </c>
      <c r="E749" s="168"/>
      <c r="F749" s="168">
        <v>10435</v>
      </c>
      <c r="G749" s="168" t="s">
        <v>2792</v>
      </c>
      <c r="H749" s="168" t="s">
        <v>2793</v>
      </c>
      <c r="I749" s="168" t="s">
        <v>22</v>
      </c>
      <c r="J749" s="168">
        <v>75013</v>
      </c>
      <c r="K749" s="168" t="s">
        <v>2794</v>
      </c>
      <c r="L749" s="168" t="s">
        <v>37</v>
      </c>
      <c r="M749" s="168" t="s">
        <v>2629</v>
      </c>
      <c r="N749" s="211">
        <v>5.5E-2</v>
      </c>
      <c r="O749" s="195">
        <v>5834</v>
      </c>
      <c r="P749" s="189">
        <v>5834</v>
      </c>
      <c r="Q749" s="339">
        <f t="shared" si="36"/>
        <v>5529.8578199052135</v>
      </c>
      <c r="R749" s="333"/>
      <c r="S749" s="159"/>
    </row>
    <row r="750" spans="1:20" ht="22.5" customHeight="1" x14ac:dyDescent="0.25">
      <c r="A750" s="173">
        <v>43483</v>
      </c>
      <c r="B750" s="174" t="s">
        <v>65</v>
      </c>
      <c r="C750" s="174" t="s">
        <v>574</v>
      </c>
      <c r="D750" s="174" t="s">
        <v>575</v>
      </c>
      <c r="E750" s="174"/>
      <c r="F750" s="174">
        <v>10428</v>
      </c>
      <c r="G750" s="174" t="s">
        <v>2026</v>
      </c>
      <c r="H750" s="174" t="s">
        <v>2027</v>
      </c>
      <c r="I750" s="174" t="s">
        <v>240</v>
      </c>
      <c r="J750" s="174">
        <v>92120</v>
      </c>
      <c r="K750" s="174" t="s">
        <v>578</v>
      </c>
      <c r="L750" s="174" t="s">
        <v>2028</v>
      </c>
      <c r="M750" s="174" t="s">
        <v>2795</v>
      </c>
      <c r="N750" s="164">
        <v>0.1</v>
      </c>
      <c r="O750" s="78">
        <f>P750/2</f>
        <v>3950</v>
      </c>
      <c r="P750" s="196">
        <v>7900</v>
      </c>
      <c r="Q750" s="219">
        <f t="shared" si="36"/>
        <v>7181.8181818181811</v>
      </c>
      <c r="R750" s="336">
        <v>7900</v>
      </c>
      <c r="S750" s="121"/>
      <c r="T750" s="74" t="s">
        <v>44</v>
      </c>
    </row>
    <row r="751" spans="1:20" ht="22.5" customHeight="1" x14ac:dyDescent="0.25">
      <c r="A751" s="167">
        <v>43483</v>
      </c>
      <c r="B751" s="168" t="s">
        <v>342</v>
      </c>
      <c r="C751" s="168" t="s">
        <v>2796</v>
      </c>
      <c r="D751" s="168" t="s">
        <v>2797</v>
      </c>
      <c r="E751" s="168"/>
      <c r="F751" s="168">
        <v>20192</v>
      </c>
      <c r="G751" s="168" t="s">
        <v>2798</v>
      </c>
      <c r="H751" s="168"/>
      <c r="I751" s="168" t="s">
        <v>2799</v>
      </c>
      <c r="J751" s="168">
        <v>93000</v>
      </c>
      <c r="K751" s="168" t="s">
        <v>2800</v>
      </c>
      <c r="L751" s="168" t="s">
        <v>1993</v>
      </c>
      <c r="M751" s="168" t="s">
        <v>2801</v>
      </c>
      <c r="N751" s="211">
        <v>0.1</v>
      </c>
      <c r="O751" s="195">
        <v>3280</v>
      </c>
      <c r="P751" s="189">
        <v>3280</v>
      </c>
      <c r="Q751" s="339">
        <f t="shared" si="36"/>
        <v>2981.8181818181815</v>
      </c>
      <c r="R751" s="333"/>
      <c r="S751" s="159"/>
    </row>
    <row r="752" spans="1:20" ht="22.5" customHeight="1" x14ac:dyDescent="0.25">
      <c r="A752" s="173">
        <v>43483</v>
      </c>
      <c r="B752" s="174" t="s">
        <v>65</v>
      </c>
      <c r="C752" s="174" t="s">
        <v>2802</v>
      </c>
      <c r="D752" s="174" t="s">
        <v>2803</v>
      </c>
      <c r="E752" s="174"/>
      <c r="F752" s="174">
        <v>10492</v>
      </c>
      <c r="G752" s="174" t="s">
        <v>2804</v>
      </c>
      <c r="H752" s="174" t="s">
        <v>2805</v>
      </c>
      <c r="I752" s="174" t="s">
        <v>22</v>
      </c>
      <c r="J752" s="174">
        <v>75013</v>
      </c>
      <c r="K752" s="174" t="s">
        <v>2806</v>
      </c>
      <c r="L752" s="174" t="s">
        <v>2807</v>
      </c>
      <c r="M752" s="174" t="s">
        <v>123</v>
      </c>
      <c r="N752" s="210">
        <v>5.5E-2</v>
      </c>
      <c r="O752" s="78">
        <f>P752/2</f>
        <v>2350</v>
      </c>
      <c r="P752" s="196">
        <v>4700</v>
      </c>
      <c r="Q752" s="321">
        <f t="shared" si="36"/>
        <v>4454.9763033175359</v>
      </c>
      <c r="R752" s="336">
        <v>4700</v>
      </c>
      <c r="S752" s="121"/>
      <c r="T752" s="74" t="s">
        <v>44</v>
      </c>
    </row>
    <row r="753" spans="1:20" ht="22.5" customHeight="1" x14ac:dyDescent="0.25">
      <c r="A753" s="167">
        <v>43483</v>
      </c>
      <c r="B753" s="168" t="s">
        <v>65</v>
      </c>
      <c r="C753" s="168" t="s">
        <v>991</v>
      </c>
      <c r="D753" s="168" t="s">
        <v>2176</v>
      </c>
      <c r="E753" s="168"/>
      <c r="F753" s="168">
        <v>10289</v>
      </c>
      <c r="G753" s="168" t="s">
        <v>993</v>
      </c>
      <c r="H753" s="168" t="s">
        <v>2177</v>
      </c>
      <c r="I753" s="168" t="s">
        <v>69</v>
      </c>
      <c r="J753" s="168">
        <v>94700</v>
      </c>
      <c r="K753" s="276" t="s">
        <v>994</v>
      </c>
      <c r="L753" s="168" t="s">
        <v>1868</v>
      </c>
      <c r="M753" s="168" t="s">
        <v>331</v>
      </c>
      <c r="N753" s="211">
        <v>5.5E-2</v>
      </c>
      <c r="O753" s="78">
        <f>P753/2</f>
        <v>1891</v>
      </c>
      <c r="P753" s="189">
        <v>3782</v>
      </c>
      <c r="Q753" s="255">
        <f t="shared" si="36"/>
        <v>3584.834123222749</v>
      </c>
      <c r="R753" s="333"/>
      <c r="S753" s="159"/>
    </row>
    <row r="754" spans="1:20" ht="22.5" customHeight="1" x14ac:dyDescent="0.25">
      <c r="A754" s="167">
        <v>43483</v>
      </c>
      <c r="B754" s="168" t="s">
        <v>65</v>
      </c>
      <c r="C754" s="168" t="s">
        <v>2808</v>
      </c>
      <c r="D754" s="168" t="s">
        <v>177</v>
      </c>
      <c r="E754" s="168"/>
      <c r="F754" s="168">
        <v>10415</v>
      </c>
      <c r="G754" s="168" t="s">
        <v>2809</v>
      </c>
      <c r="H754" s="168" t="s">
        <v>2810</v>
      </c>
      <c r="I754" s="168" t="s">
        <v>22</v>
      </c>
      <c r="J754" s="168">
        <v>75011</v>
      </c>
      <c r="K754" s="168" t="s">
        <v>2811</v>
      </c>
      <c r="L754" s="168" t="s">
        <v>2812</v>
      </c>
      <c r="M754" s="168" t="s">
        <v>1810</v>
      </c>
      <c r="N754" s="211">
        <v>5.5E-2</v>
      </c>
      <c r="O754" s="78">
        <f>P754/2</f>
        <v>4490</v>
      </c>
      <c r="P754" s="189">
        <v>8980</v>
      </c>
      <c r="Q754" s="339">
        <f t="shared" si="36"/>
        <v>8511.8483412322275</v>
      </c>
      <c r="R754" s="333"/>
      <c r="S754" s="159"/>
    </row>
    <row r="755" spans="1:20" ht="22.5" customHeight="1" x14ac:dyDescent="0.25">
      <c r="A755" s="167">
        <v>43486</v>
      </c>
      <c r="B755" s="168" t="s">
        <v>17</v>
      </c>
      <c r="C755" s="168" t="s">
        <v>2813</v>
      </c>
      <c r="D755" s="168" t="s">
        <v>2814</v>
      </c>
      <c r="E755" s="168"/>
      <c r="F755" s="168">
        <v>10340</v>
      </c>
      <c r="G755" s="168" t="s">
        <v>2815</v>
      </c>
      <c r="H755" s="168" t="s">
        <v>2816</v>
      </c>
      <c r="I755" s="168" t="s">
        <v>22</v>
      </c>
      <c r="J755" s="168">
        <v>75013</v>
      </c>
      <c r="K755" s="168" t="s">
        <v>2817</v>
      </c>
      <c r="L755" s="168" t="s">
        <v>2818</v>
      </c>
      <c r="M755" s="168" t="s">
        <v>2819</v>
      </c>
      <c r="N755" s="211">
        <v>0.1</v>
      </c>
      <c r="O755" s="78">
        <f>P755/2</f>
        <v>4490</v>
      </c>
      <c r="P755" s="189">
        <v>8980</v>
      </c>
      <c r="Q755" s="339">
        <f t="shared" si="36"/>
        <v>8163.6363636363631</v>
      </c>
      <c r="R755" s="333"/>
      <c r="S755" s="159"/>
    </row>
    <row r="756" spans="1:20" ht="22.5" customHeight="1" x14ac:dyDescent="0.25">
      <c r="A756" s="173">
        <v>43487</v>
      </c>
      <c r="B756" s="174" t="s">
        <v>65</v>
      </c>
      <c r="C756" s="174" t="s">
        <v>2820</v>
      </c>
      <c r="D756" s="174" t="s">
        <v>2821</v>
      </c>
      <c r="E756" s="174"/>
      <c r="F756" s="174">
        <v>10437</v>
      </c>
      <c r="G756" s="174" t="s">
        <v>2822</v>
      </c>
      <c r="H756" s="174" t="s">
        <v>2781</v>
      </c>
      <c r="I756" s="174" t="s">
        <v>2823</v>
      </c>
      <c r="J756" s="174">
        <v>92310</v>
      </c>
      <c r="K756" s="174" t="s">
        <v>2824</v>
      </c>
      <c r="L756" s="174" t="s">
        <v>37</v>
      </c>
      <c r="M756" s="174" t="s">
        <v>170</v>
      </c>
      <c r="N756" s="210">
        <v>0.1</v>
      </c>
      <c r="O756" s="195">
        <v>6982</v>
      </c>
      <c r="P756" s="196">
        <v>6982</v>
      </c>
      <c r="Q756" s="321">
        <f t="shared" si="36"/>
        <v>6347.272727272727</v>
      </c>
      <c r="R756" s="336">
        <v>6982</v>
      </c>
      <c r="S756" s="121"/>
      <c r="T756" s="74" t="s">
        <v>44</v>
      </c>
    </row>
    <row r="757" spans="1:20" ht="22.5" customHeight="1" x14ac:dyDescent="0.25">
      <c r="A757" s="303">
        <v>43487</v>
      </c>
      <c r="B757" s="168" t="s">
        <v>17</v>
      </c>
      <c r="C757" s="168" t="s">
        <v>2029</v>
      </c>
      <c r="D757" s="168" t="s">
        <v>2030</v>
      </c>
      <c r="E757" s="168"/>
      <c r="F757" s="168">
        <v>10205</v>
      </c>
      <c r="G757" s="168" t="s">
        <v>2031</v>
      </c>
      <c r="H757" s="168" t="s">
        <v>2032</v>
      </c>
      <c r="I757" s="168" t="s">
        <v>667</v>
      </c>
      <c r="J757" s="168">
        <v>94300</v>
      </c>
      <c r="K757" s="276" t="s">
        <v>2033</v>
      </c>
      <c r="L757" s="168" t="s">
        <v>2286</v>
      </c>
      <c r="M757" s="168" t="s">
        <v>2825</v>
      </c>
      <c r="N757" s="211">
        <v>5.5E-2</v>
      </c>
      <c r="O757" s="78">
        <f>P757/2</f>
        <v>17491</v>
      </c>
      <c r="P757" s="189">
        <v>34982</v>
      </c>
      <c r="Q757" s="255">
        <f t="shared" si="36"/>
        <v>33158.293838862563</v>
      </c>
      <c r="R757" s="333"/>
      <c r="S757" s="159"/>
    </row>
    <row r="758" spans="1:20" ht="22.5" customHeight="1" x14ac:dyDescent="0.25">
      <c r="A758" s="167">
        <v>43487</v>
      </c>
      <c r="B758" s="168" t="s">
        <v>17</v>
      </c>
      <c r="C758" s="168" t="s">
        <v>2826</v>
      </c>
      <c r="D758" s="168" t="s">
        <v>522</v>
      </c>
      <c r="E758" s="168"/>
      <c r="F758" s="168">
        <v>10427</v>
      </c>
      <c r="G758" s="168" t="s">
        <v>2827</v>
      </c>
      <c r="H758" s="168" t="s">
        <v>2828</v>
      </c>
      <c r="I758" s="168" t="s">
        <v>774</v>
      </c>
      <c r="J758" s="168">
        <v>93100</v>
      </c>
      <c r="K758" s="168" t="s">
        <v>2829</v>
      </c>
      <c r="L758" s="168" t="s">
        <v>618</v>
      </c>
      <c r="M758" s="168" t="s">
        <v>2830</v>
      </c>
      <c r="N758" s="211">
        <v>0.1</v>
      </c>
      <c r="O758" s="195">
        <v>3982</v>
      </c>
      <c r="P758" s="189">
        <v>3982</v>
      </c>
      <c r="Q758" s="339">
        <f t="shared" si="36"/>
        <v>3619.9999999999995</v>
      </c>
      <c r="R758" s="333"/>
      <c r="S758" s="159"/>
    </row>
    <row r="759" spans="1:20" ht="22.5" customHeight="1" x14ac:dyDescent="0.25">
      <c r="A759" s="173">
        <v>43488</v>
      </c>
      <c r="B759" s="174" t="s">
        <v>17</v>
      </c>
      <c r="C759" s="174" t="s">
        <v>2831</v>
      </c>
      <c r="D759" s="174" t="s">
        <v>1406</v>
      </c>
      <c r="E759" s="174"/>
      <c r="F759" s="174">
        <v>10457</v>
      </c>
      <c r="G759" s="174" t="s">
        <v>2832</v>
      </c>
      <c r="H759" s="174" t="s">
        <v>2833</v>
      </c>
      <c r="I759" s="174" t="s">
        <v>22</v>
      </c>
      <c r="J759" s="174">
        <v>75014</v>
      </c>
      <c r="K759" s="174" t="s">
        <v>2834</v>
      </c>
      <c r="L759" s="174" t="s">
        <v>2835</v>
      </c>
      <c r="M759" s="174" t="s">
        <v>443</v>
      </c>
      <c r="N759" s="210">
        <v>0.1</v>
      </c>
      <c r="O759" s="78">
        <f>P759/2</f>
        <v>4915</v>
      </c>
      <c r="P759" s="196">
        <v>9830</v>
      </c>
      <c r="Q759" s="321">
        <f t="shared" si="36"/>
        <v>8936.363636363636</v>
      </c>
      <c r="R759" s="336">
        <v>9830</v>
      </c>
      <c r="S759" s="121"/>
      <c r="T759" s="74" t="s">
        <v>44</v>
      </c>
    </row>
    <row r="760" spans="1:20" ht="22.5" customHeight="1" x14ac:dyDescent="0.25">
      <c r="A760" s="167">
        <v>43488</v>
      </c>
      <c r="B760" s="168" t="s">
        <v>17</v>
      </c>
      <c r="C760" s="168" t="s">
        <v>2836</v>
      </c>
      <c r="D760" s="168" t="s">
        <v>624</v>
      </c>
      <c r="E760" s="168"/>
      <c r="F760" s="168">
        <v>10426</v>
      </c>
      <c r="G760" s="168" t="s">
        <v>2837</v>
      </c>
      <c r="H760" s="168" t="s">
        <v>1315</v>
      </c>
      <c r="I760" s="168" t="s">
        <v>22</v>
      </c>
      <c r="J760" s="168">
        <v>75011</v>
      </c>
      <c r="K760" s="168" t="s">
        <v>2838</v>
      </c>
      <c r="L760" s="168" t="s">
        <v>618</v>
      </c>
      <c r="M760" s="168" t="s">
        <v>2839</v>
      </c>
      <c r="N760" s="211">
        <v>0.1</v>
      </c>
      <c r="O760" s="195">
        <v>24982</v>
      </c>
      <c r="P760" s="189">
        <v>24982</v>
      </c>
      <c r="Q760" s="339">
        <f t="shared" si="36"/>
        <v>22710.909090909088</v>
      </c>
      <c r="R760" s="333"/>
      <c r="S760" s="159"/>
    </row>
    <row r="761" spans="1:20" ht="22.5" customHeight="1" x14ac:dyDescent="0.25">
      <c r="A761" s="173">
        <v>43488</v>
      </c>
      <c r="B761" s="174" t="s">
        <v>17</v>
      </c>
      <c r="C761" s="174" t="s">
        <v>2840</v>
      </c>
      <c r="D761" s="174" t="s">
        <v>198</v>
      </c>
      <c r="E761" s="174"/>
      <c r="F761" s="174">
        <v>10417</v>
      </c>
      <c r="G761" s="174" t="s">
        <v>2841</v>
      </c>
      <c r="H761" s="174" t="s">
        <v>62</v>
      </c>
      <c r="I761" s="174" t="s">
        <v>1492</v>
      </c>
      <c r="J761" s="174">
        <v>78160</v>
      </c>
      <c r="K761" s="174" t="s">
        <v>2842</v>
      </c>
      <c r="L761" s="174" t="s">
        <v>2144</v>
      </c>
      <c r="M761" s="174" t="s">
        <v>2843</v>
      </c>
      <c r="N761" s="210">
        <v>5.5E-2</v>
      </c>
      <c r="O761" s="78">
        <f t="shared" ref="O761:O766" si="37">P761/2</f>
        <v>2500</v>
      </c>
      <c r="P761" s="196">
        <v>5000</v>
      </c>
      <c r="Q761" s="321">
        <f t="shared" si="36"/>
        <v>4739.3364928909959</v>
      </c>
      <c r="R761" s="336">
        <v>5000</v>
      </c>
      <c r="S761" s="121"/>
      <c r="T761" s="74" t="s">
        <v>44</v>
      </c>
    </row>
    <row r="762" spans="1:20" s="341" customFormat="1" ht="22.5" customHeight="1" x14ac:dyDescent="0.25">
      <c r="A762" s="115">
        <v>43489</v>
      </c>
      <c r="B762" s="116" t="s">
        <v>65</v>
      </c>
      <c r="C762" s="116" t="s">
        <v>2091</v>
      </c>
      <c r="D762" s="116" t="s">
        <v>324</v>
      </c>
      <c r="E762" s="116"/>
      <c r="F762" s="116">
        <v>10239</v>
      </c>
      <c r="G762" s="116" t="s">
        <v>2092</v>
      </c>
      <c r="H762" s="116" t="s">
        <v>2093</v>
      </c>
      <c r="I762" s="116" t="s">
        <v>2094</v>
      </c>
      <c r="J762" s="116">
        <v>94360</v>
      </c>
      <c r="K762" s="116" t="s">
        <v>2095</v>
      </c>
      <c r="L762" s="116" t="s">
        <v>2037</v>
      </c>
      <c r="M762" s="116" t="s">
        <v>123</v>
      </c>
      <c r="N762" s="117">
        <v>5.5E-2</v>
      </c>
      <c r="O762" s="78">
        <f t="shared" si="37"/>
        <v>3500</v>
      </c>
      <c r="P762" s="118">
        <v>7000</v>
      </c>
      <c r="Q762" s="340">
        <f t="shared" si="36"/>
        <v>6635.0710900473941</v>
      </c>
      <c r="R762" s="336">
        <v>7000</v>
      </c>
      <c r="S762" s="121"/>
      <c r="T762" s="74" t="s">
        <v>44</v>
      </c>
    </row>
    <row r="763" spans="1:20" ht="22.5" customHeight="1" x14ac:dyDescent="0.25">
      <c r="A763" s="173">
        <v>43490</v>
      </c>
      <c r="B763" s="174" t="s">
        <v>17</v>
      </c>
      <c r="C763" s="174" t="s">
        <v>2844</v>
      </c>
      <c r="D763" s="174" t="s">
        <v>248</v>
      </c>
      <c r="E763" s="174"/>
      <c r="F763" s="174">
        <v>10455</v>
      </c>
      <c r="G763" s="174" t="s">
        <v>2845</v>
      </c>
      <c r="H763" s="174" t="s">
        <v>2846</v>
      </c>
      <c r="I763" s="174" t="s">
        <v>22</v>
      </c>
      <c r="J763" s="174">
        <v>75014</v>
      </c>
      <c r="K763" s="174" t="s">
        <v>2847</v>
      </c>
      <c r="L763" s="174" t="s">
        <v>2848</v>
      </c>
      <c r="M763" s="174" t="s">
        <v>160</v>
      </c>
      <c r="N763" s="210">
        <v>0.1</v>
      </c>
      <c r="O763" s="78">
        <f t="shared" si="37"/>
        <v>6500</v>
      </c>
      <c r="P763" s="196">
        <v>13000</v>
      </c>
      <c r="Q763" s="321">
        <f t="shared" si="36"/>
        <v>11818.181818181818</v>
      </c>
      <c r="R763" s="336">
        <v>13000</v>
      </c>
      <c r="S763" s="121"/>
      <c r="T763" s="74" t="s">
        <v>44</v>
      </c>
    </row>
    <row r="764" spans="1:20" ht="22.5" customHeight="1" x14ac:dyDescent="0.25">
      <c r="A764" s="167">
        <v>43493</v>
      </c>
      <c r="B764" s="168" t="s">
        <v>17</v>
      </c>
      <c r="C764" s="168" t="s">
        <v>2849</v>
      </c>
      <c r="D764" s="168" t="s">
        <v>2803</v>
      </c>
      <c r="E764" s="168"/>
      <c r="F764" s="168">
        <v>19560</v>
      </c>
      <c r="G764" s="168" t="s">
        <v>2850</v>
      </c>
      <c r="H764" s="168" t="s">
        <v>2851</v>
      </c>
      <c r="I764" s="168" t="s">
        <v>1523</v>
      </c>
      <c r="J764" s="168">
        <v>92130</v>
      </c>
      <c r="K764" s="168" t="s">
        <v>2852</v>
      </c>
      <c r="L764" s="168" t="s">
        <v>2286</v>
      </c>
      <c r="M764" s="168" t="s">
        <v>2615</v>
      </c>
      <c r="N764" s="211">
        <v>0.1</v>
      </c>
      <c r="O764" s="78">
        <f t="shared" si="37"/>
        <v>6991</v>
      </c>
      <c r="P764" s="189">
        <v>13982</v>
      </c>
      <c r="Q764" s="339">
        <f t="shared" si="36"/>
        <v>12710.90909090909</v>
      </c>
      <c r="R764" s="333"/>
      <c r="S764" s="159"/>
    </row>
    <row r="765" spans="1:20" ht="22.5" customHeight="1" x14ac:dyDescent="0.25">
      <c r="A765" s="167">
        <v>43494</v>
      </c>
      <c r="B765" s="168" t="s">
        <v>17</v>
      </c>
      <c r="C765" s="168" t="s">
        <v>2853</v>
      </c>
      <c r="D765" s="168" t="s">
        <v>94</v>
      </c>
      <c r="E765" s="168"/>
      <c r="F765" s="168">
        <v>10452</v>
      </c>
      <c r="G765" s="168" t="s">
        <v>2854</v>
      </c>
      <c r="H765" s="168" t="s">
        <v>900</v>
      </c>
      <c r="I765" s="168" t="s">
        <v>693</v>
      </c>
      <c r="J765" s="168">
        <v>75009</v>
      </c>
      <c r="K765" s="168" t="s">
        <v>2855</v>
      </c>
      <c r="L765" s="241" t="s">
        <v>2856</v>
      </c>
      <c r="M765" s="168" t="s">
        <v>170</v>
      </c>
      <c r="N765" s="169">
        <v>0.1</v>
      </c>
      <c r="O765" s="78">
        <f t="shared" si="37"/>
        <v>5441</v>
      </c>
      <c r="P765" s="189">
        <v>10882</v>
      </c>
      <c r="Q765" s="339">
        <f t="shared" si="36"/>
        <v>9892.7272727272721</v>
      </c>
      <c r="R765" s="333"/>
      <c r="S765" s="159"/>
    </row>
    <row r="766" spans="1:20" ht="22.5" customHeight="1" x14ac:dyDescent="0.25">
      <c r="A766" s="167">
        <v>43494</v>
      </c>
      <c r="B766" s="168" t="s">
        <v>65</v>
      </c>
      <c r="C766" s="168" t="s">
        <v>2857</v>
      </c>
      <c r="D766" s="168" t="s">
        <v>747</v>
      </c>
      <c r="E766" s="168"/>
      <c r="F766" s="168">
        <v>10454</v>
      </c>
      <c r="G766" s="168" t="s">
        <v>2858</v>
      </c>
      <c r="H766" s="168" t="s">
        <v>1458</v>
      </c>
      <c r="I766" s="168" t="s">
        <v>558</v>
      </c>
      <c r="J766" s="168">
        <v>94170</v>
      </c>
      <c r="K766" s="168" t="s">
        <v>2859</v>
      </c>
      <c r="L766" s="168" t="s">
        <v>2856</v>
      </c>
      <c r="M766" s="168" t="s">
        <v>86</v>
      </c>
      <c r="N766" s="211">
        <v>0.1</v>
      </c>
      <c r="O766" s="78">
        <f t="shared" si="37"/>
        <v>2940</v>
      </c>
      <c r="P766" s="189">
        <v>5880</v>
      </c>
      <c r="Q766" s="339">
        <f t="shared" si="36"/>
        <v>5345.454545454545</v>
      </c>
      <c r="R766" s="333"/>
      <c r="S766" s="159"/>
    </row>
    <row r="767" spans="1:20" ht="22.5" customHeight="1" x14ac:dyDescent="0.25">
      <c r="A767" s="173">
        <v>43494</v>
      </c>
      <c r="B767" s="174" t="s">
        <v>65</v>
      </c>
      <c r="C767" s="174" t="s">
        <v>2860</v>
      </c>
      <c r="D767" s="174" t="s">
        <v>650</v>
      </c>
      <c r="E767" s="174"/>
      <c r="F767" s="174">
        <v>10320</v>
      </c>
      <c r="G767" s="174" t="s">
        <v>2861</v>
      </c>
      <c r="H767" s="174" t="s">
        <v>2862</v>
      </c>
      <c r="I767" s="174" t="s">
        <v>22</v>
      </c>
      <c r="J767" s="174">
        <v>75012</v>
      </c>
      <c r="K767" s="174" t="s">
        <v>2863</v>
      </c>
      <c r="L767" s="174" t="s">
        <v>24</v>
      </c>
      <c r="M767" s="174" t="s">
        <v>2684</v>
      </c>
      <c r="N767" s="210">
        <v>0.1</v>
      </c>
      <c r="O767" s="195">
        <v>6882</v>
      </c>
      <c r="P767" s="196">
        <v>6882</v>
      </c>
      <c r="Q767" s="321">
        <f t="shared" si="36"/>
        <v>6256.363636363636</v>
      </c>
      <c r="R767" s="336">
        <v>6882</v>
      </c>
      <c r="S767" s="121"/>
      <c r="T767" s="74" t="s">
        <v>44</v>
      </c>
    </row>
    <row r="768" spans="1:20" ht="22.5" customHeight="1" x14ac:dyDescent="0.25">
      <c r="A768" s="167">
        <v>43495</v>
      </c>
      <c r="B768" s="168" t="s">
        <v>65</v>
      </c>
      <c r="C768" s="168" t="s">
        <v>2864</v>
      </c>
      <c r="D768" s="168" t="s">
        <v>219</v>
      </c>
      <c r="E768" s="168"/>
      <c r="F768" s="168">
        <v>14453</v>
      </c>
      <c r="G768" s="168" t="s">
        <v>2865</v>
      </c>
      <c r="H768" s="168" t="s">
        <v>2866</v>
      </c>
      <c r="I768" s="168" t="s">
        <v>558</v>
      </c>
      <c r="J768" s="168">
        <v>94170</v>
      </c>
      <c r="K768" s="168" t="s">
        <v>2867</v>
      </c>
      <c r="L768" s="168" t="s">
        <v>2856</v>
      </c>
      <c r="M768" s="168" t="s">
        <v>190</v>
      </c>
      <c r="N768" s="300">
        <v>0.1</v>
      </c>
      <c r="O768" s="78">
        <f>P768/2</f>
        <v>2790</v>
      </c>
      <c r="P768" s="189">
        <v>5580</v>
      </c>
      <c r="Q768" s="339">
        <f t="shared" si="36"/>
        <v>5072.7272727272721</v>
      </c>
      <c r="R768" s="333"/>
      <c r="S768" s="159"/>
    </row>
    <row r="769" spans="1:20" ht="22.5" customHeight="1" x14ac:dyDescent="0.25">
      <c r="A769" s="167">
        <v>43495</v>
      </c>
      <c r="B769" s="168" t="s">
        <v>65</v>
      </c>
      <c r="C769" s="168" t="s">
        <v>219</v>
      </c>
      <c r="D769" s="168" t="s">
        <v>2864</v>
      </c>
      <c r="E769" s="168"/>
      <c r="F769" s="168">
        <v>10453</v>
      </c>
      <c r="G769" s="168" t="s">
        <v>2865</v>
      </c>
      <c r="H769" s="168" t="s">
        <v>2868</v>
      </c>
      <c r="I769" s="168" t="s">
        <v>2869</v>
      </c>
      <c r="J769" s="168">
        <v>94170</v>
      </c>
      <c r="K769" s="168" t="s">
        <v>2867</v>
      </c>
      <c r="L769" s="168" t="s">
        <v>2856</v>
      </c>
      <c r="M769" s="168" t="s">
        <v>190</v>
      </c>
      <c r="N769" s="211">
        <v>0.1</v>
      </c>
      <c r="O769" s="78">
        <f>P769/2</f>
        <v>2940</v>
      </c>
      <c r="P769" s="189">
        <v>5880</v>
      </c>
      <c r="Q769" s="339">
        <f t="shared" si="36"/>
        <v>5345.454545454545</v>
      </c>
      <c r="R769" s="333"/>
      <c r="S769" s="159"/>
    </row>
    <row r="770" spans="1:20" ht="22.5" customHeight="1" x14ac:dyDescent="0.25">
      <c r="A770" s="167">
        <v>43496</v>
      </c>
      <c r="B770" s="168" t="s">
        <v>17</v>
      </c>
      <c r="C770" s="168" t="s">
        <v>1806</v>
      </c>
      <c r="D770" s="168" t="s">
        <v>886</v>
      </c>
      <c r="E770" s="168"/>
      <c r="F770" s="168">
        <v>10210</v>
      </c>
      <c r="G770" s="168" t="s">
        <v>1807</v>
      </c>
      <c r="H770" s="168" t="s">
        <v>1808</v>
      </c>
      <c r="I770" s="168" t="s">
        <v>1513</v>
      </c>
      <c r="J770" s="168">
        <v>94210</v>
      </c>
      <c r="K770" s="168" t="s">
        <v>1809</v>
      </c>
      <c r="L770" s="168" t="s">
        <v>2870</v>
      </c>
      <c r="M770" s="168" t="s">
        <v>2871</v>
      </c>
      <c r="N770" s="211">
        <v>0.1</v>
      </c>
      <c r="O770" s="78">
        <f>P770/2</f>
        <v>8950</v>
      </c>
      <c r="P770" s="189">
        <v>17900</v>
      </c>
      <c r="Q770" s="255">
        <f t="shared" si="36"/>
        <v>16272.727272727272</v>
      </c>
      <c r="R770" s="333"/>
      <c r="S770" s="159"/>
    </row>
    <row r="771" spans="1:20" ht="48" hidden="1" customHeight="1" x14ac:dyDescent="0.25">
      <c r="A771" s="181" t="s">
        <v>2872</v>
      </c>
      <c r="B771" s="182"/>
      <c r="C771" s="182"/>
      <c r="D771" s="182"/>
      <c r="E771" s="182"/>
      <c r="F771" s="182"/>
      <c r="G771" s="182"/>
      <c r="H771" s="182"/>
      <c r="I771" s="182"/>
      <c r="J771" s="182"/>
      <c r="K771" s="182"/>
      <c r="L771" s="182"/>
      <c r="M771" s="182"/>
      <c r="N771" s="213"/>
      <c r="O771" s="214"/>
      <c r="P771" s="215">
        <f>SUM(P730:P770)</f>
        <v>340147</v>
      </c>
      <c r="Q771" s="216"/>
      <c r="R771" s="217">
        <f>SUM(R730:R770)</f>
        <v>102038</v>
      </c>
      <c r="S771" s="97">
        <f>P771-R771</f>
        <v>238109</v>
      </c>
    </row>
    <row r="772" spans="1:20" ht="22.5" customHeight="1" x14ac:dyDescent="0.25">
      <c r="A772" s="173">
        <v>43497</v>
      </c>
      <c r="B772" s="194" t="s">
        <v>65</v>
      </c>
      <c r="C772" s="194" t="s">
        <v>2873</v>
      </c>
      <c r="D772" s="194" t="s">
        <v>2175</v>
      </c>
      <c r="E772" s="194"/>
      <c r="F772" s="174">
        <v>10011</v>
      </c>
      <c r="G772" s="194" t="s">
        <v>2874</v>
      </c>
      <c r="H772" s="194" t="s">
        <v>2875</v>
      </c>
      <c r="I772" s="174" t="s">
        <v>22</v>
      </c>
      <c r="J772" s="174">
        <v>75012</v>
      </c>
      <c r="K772" s="194" t="s">
        <v>2876</v>
      </c>
      <c r="L772" s="194" t="s">
        <v>2659</v>
      </c>
      <c r="M772" s="194" t="s">
        <v>2877</v>
      </c>
      <c r="N772" s="210">
        <v>5.5E-2</v>
      </c>
      <c r="O772" s="195">
        <v>8960</v>
      </c>
      <c r="P772" s="196">
        <v>8960</v>
      </c>
      <c r="Q772" s="321">
        <f t="shared" ref="Q772:Q805" si="38">IF(ISBLANK(N772),"",P772/(1+N772))</f>
        <v>8492.8909952606646</v>
      </c>
      <c r="R772" s="336">
        <v>8960</v>
      </c>
      <c r="S772" s="121"/>
      <c r="T772" s="74" t="s">
        <v>44</v>
      </c>
    </row>
    <row r="773" spans="1:20" ht="22.5" customHeight="1" x14ac:dyDescent="0.25">
      <c r="A773" s="173">
        <v>43501</v>
      </c>
      <c r="B773" s="174" t="s">
        <v>17</v>
      </c>
      <c r="C773" s="174" t="s">
        <v>669</v>
      </c>
      <c r="D773" s="174" t="s">
        <v>198</v>
      </c>
      <c r="E773" s="174"/>
      <c r="F773" s="174">
        <v>10105</v>
      </c>
      <c r="G773" s="174" t="s">
        <v>1294</v>
      </c>
      <c r="H773" s="174" t="s">
        <v>1705</v>
      </c>
      <c r="I773" s="174" t="s">
        <v>22</v>
      </c>
      <c r="J773" s="174">
        <v>75016</v>
      </c>
      <c r="K773" s="174" t="s">
        <v>671</v>
      </c>
      <c r="L773" s="174" t="s">
        <v>573</v>
      </c>
      <c r="M773" s="174" t="s">
        <v>2878</v>
      </c>
      <c r="N773" s="210">
        <v>0.1</v>
      </c>
      <c r="O773" s="78">
        <f>P773/2</f>
        <v>2500</v>
      </c>
      <c r="P773" s="196">
        <v>5000</v>
      </c>
      <c r="Q773" s="219">
        <f t="shared" si="38"/>
        <v>4545.454545454545</v>
      </c>
      <c r="R773" s="336">
        <v>5000</v>
      </c>
      <c r="S773" s="121"/>
      <c r="T773" s="74" t="s">
        <v>44</v>
      </c>
    </row>
    <row r="774" spans="1:20" ht="22.5" customHeight="1" x14ac:dyDescent="0.25">
      <c r="A774" s="167">
        <v>43501</v>
      </c>
      <c r="B774" s="168" t="s">
        <v>17</v>
      </c>
      <c r="C774" s="168" t="s">
        <v>2879</v>
      </c>
      <c r="D774" s="168" t="s">
        <v>2880</v>
      </c>
      <c r="E774" s="168"/>
      <c r="F774" s="168">
        <v>10322</v>
      </c>
      <c r="G774" s="168" t="s">
        <v>2881</v>
      </c>
      <c r="H774" s="168" t="s">
        <v>2882</v>
      </c>
      <c r="I774" s="168" t="s">
        <v>667</v>
      </c>
      <c r="J774" s="168">
        <v>94300</v>
      </c>
      <c r="K774" s="168" t="s">
        <v>2883</v>
      </c>
      <c r="L774" s="168" t="s">
        <v>24</v>
      </c>
      <c r="M774" s="168" t="s">
        <v>2884</v>
      </c>
      <c r="N774" s="211">
        <v>0.1</v>
      </c>
      <c r="O774" s="195">
        <v>6982</v>
      </c>
      <c r="P774" s="189">
        <v>6982</v>
      </c>
      <c r="Q774" s="339">
        <f t="shared" si="38"/>
        <v>6347.272727272727</v>
      </c>
      <c r="R774" s="333"/>
      <c r="S774" s="159"/>
    </row>
    <row r="775" spans="1:20" ht="22.5" customHeight="1" x14ac:dyDescent="0.25">
      <c r="A775" s="342">
        <v>43502</v>
      </c>
      <c r="B775" s="343" t="s">
        <v>17</v>
      </c>
      <c r="C775" s="343" t="s">
        <v>152</v>
      </c>
      <c r="D775" s="343" t="s">
        <v>131</v>
      </c>
      <c r="E775" s="343"/>
      <c r="F775" s="343">
        <v>10322</v>
      </c>
      <c r="G775" s="343" t="s">
        <v>838</v>
      </c>
      <c r="H775" s="343" t="s">
        <v>154</v>
      </c>
      <c r="I775" s="343" t="s">
        <v>155</v>
      </c>
      <c r="J775" s="343">
        <v>91940</v>
      </c>
      <c r="K775" s="343" t="s">
        <v>839</v>
      </c>
      <c r="L775" s="343" t="s">
        <v>628</v>
      </c>
      <c r="M775" s="343" t="s">
        <v>2885</v>
      </c>
      <c r="N775" s="344">
        <v>0.1</v>
      </c>
      <c r="O775" s="345"/>
      <c r="P775" s="263">
        <v>19982</v>
      </c>
      <c r="Q775" s="346">
        <f t="shared" si="38"/>
        <v>18165.454545454544</v>
      </c>
      <c r="R775" s="337"/>
      <c r="S775" s="266"/>
    </row>
    <row r="776" spans="1:20" ht="22.5" customHeight="1" x14ac:dyDescent="0.25">
      <c r="A776" s="167">
        <v>43502</v>
      </c>
      <c r="B776" s="168" t="s">
        <v>65</v>
      </c>
      <c r="C776" s="168" t="s">
        <v>2886</v>
      </c>
      <c r="D776" s="168" t="s">
        <v>395</v>
      </c>
      <c r="E776" s="168"/>
      <c r="F776" s="168">
        <v>10346</v>
      </c>
      <c r="G776" s="168" t="s">
        <v>2887</v>
      </c>
      <c r="H776" s="168" t="s">
        <v>2888</v>
      </c>
      <c r="I776" s="168" t="s">
        <v>22</v>
      </c>
      <c r="J776" s="168">
        <v>75005</v>
      </c>
      <c r="K776" s="168" t="s">
        <v>2889</v>
      </c>
      <c r="L776" s="168" t="s">
        <v>399</v>
      </c>
      <c r="M776" s="168" t="s">
        <v>2890</v>
      </c>
      <c r="N776" s="211">
        <v>0.1</v>
      </c>
      <c r="O776" s="195">
        <v>2882</v>
      </c>
      <c r="P776" s="189">
        <v>2882</v>
      </c>
      <c r="Q776" s="347">
        <f t="shared" si="38"/>
        <v>2620</v>
      </c>
      <c r="R776" s="348"/>
      <c r="S776" s="251"/>
    </row>
    <row r="777" spans="1:20" ht="22.5" customHeight="1" x14ac:dyDescent="0.25">
      <c r="A777" s="167">
        <v>43503</v>
      </c>
      <c r="B777" s="168" t="s">
        <v>17</v>
      </c>
      <c r="C777" s="168" t="s">
        <v>2813</v>
      </c>
      <c r="D777" s="168" t="s">
        <v>2814</v>
      </c>
      <c r="E777" s="168"/>
      <c r="F777" s="168">
        <v>10420</v>
      </c>
      <c r="G777" s="168" t="s">
        <v>2815</v>
      </c>
      <c r="H777" s="168" t="s">
        <v>2816</v>
      </c>
      <c r="I777" s="168" t="s">
        <v>22</v>
      </c>
      <c r="J777" s="168">
        <v>75013</v>
      </c>
      <c r="K777" s="168" t="s">
        <v>2817</v>
      </c>
      <c r="L777" s="168" t="s">
        <v>2818</v>
      </c>
      <c r="M777" s="168" t="s">
        <v>2891</v>
      </c>
      <c r="N777" s="211">
        <v>0.1</v>
      </c>
      <c r="O777" s="78">
        <f>P777/2</f>
        <v>3500</v>
      </c>
      <c r="P777" s="189">
        <v>7000</v>
      </c>
      <c r="Q777" s="339">
        <f t="shared" si="38"/>
        <v>6363.6363636363631</v>
      </c>
      <c r="R777" s="333"/>
      <c r="S777" s="159"/>
    </row>
    <row r="778" spans="1:20" ht="22.5" customHeight="1" x14ac:dyDescent="0.25">
      <c r="A778" s="167">
        <v>43504</v>
      </c>
      <c r="B778" s="187" t="s">
        <v>17</v>
      </c>
      <c r="C778" s="187" t="s">
        <v>2892</v>
      </c>
      <c r="D778" s="187" t="s">
        <v>131</v>
      </c>
      <c r="E778" s="187"/>
      <c r="F778" s="168">
        <v>10481</v>
      </c>
      <c r="G778" s="187" t="s">
        <v>2893</v>
      </c>
      <c r="H778" s="187" t="s">
        <v>2894</v>
      </c>
      <c r="I778" s="168" t="s">
        <v>22</v>
      </c>
      <c r="J778" s="168">
        <v>75013</v>
      </c>
      <c r="K778" s="187" t="s">
        <v>2895</v>
      </c>
      <c r="L778" s="304" t="s">
        <v>618</v>
      </c>
      <c r="M778" s="187" t="s">
        <v>2896</v>
      </c>
      <c r="N778" s="211">
        <v>0.1</v>
      </c>
      <c r="O778" s="195">
        <v>7900</v>
      </c>
      <c r="P778" s="263">
        <v>7900</v>
      </c>
      <c r="Q778" s="264">
        <f t="shared" si="38"/>
        <v>7181.8181818181811</v>
      </c>
      <c r="R778" s="337"/>
      <c r="S778" s="266"/>
    </row>
    <row r="779" spans="1:20" ht="22.5" customHeight="1" x14ac:dyDescent="0.25">
      <c r="A779" s="153">
        <v>43504</v>
      </c>
      <c r="B779" s="188" t="s">
        <v>17</v>
      </c>
      <c r="C779" s="188" t="s">
        <v>2897</v>
      </c>
      <c r="D779" s="188" t="s">
        <v>131</v>
      </c>
      <c r="E779" s="188"/>
      <c r="F779" s="154">
        <v>10458</v>
      </c>
      <c r="G779" s="188" t="s">
        <v>2898</v>
      </c>
      <c r="H779" s="188"/>
      <c r="I779" s="154" t="s">
        <v>2094</v>
      </c>
      <c r="J779" s="154">
        <v>94360</v>
      </c>
      <c r="K779" s="188" t="s">
        <v>2899</v>
      </c>
      <c r="L779" s="304" t="s">
        <v>618</v>
      </c>
      <c r="M779" s="188" t="s">
        <v>86</v>
      </c>
      <c r="N779" s="211">
        <v>0.1</v>
      </c>
      <c r="O779" s="78">
        <v>7582</v>
      </c>
      <c r="P779" s="349">
        <v>7582</v>
      </c>
      <c r="Q779" s="350">
        <f t="shared" si="38"/>
        <v>6892.7272727272721</v>
      </c>
      <c r="R779" s="337"/>
      <c r="S779" s="266"/>
    </row>
    <row r="780" spans="1:20" ht="22.5" customHeight="1" x14ac:dyDescent="0.25">
      <c r="A780" s="167">
        <v>43504</v>
      </c>
      <c r="B780" s="187" t="s">
        <v>65</v>
      </c>
      <c r="C780" s="187" t="s">
        <v>2900</v>
      </c>
      <c r="D780" s="187" t="s">
        <v>1760</v>
      </c>
      <c r="E780" s="187"/>
      <c r="F780" s="168">
        <v>10317</v>
      </c>
      <c r="G780" s="187" t="s">
        <v>2901</v>
      </c>
      <c r="H780" s="187" t="s">
        <v>2902</v>
      </c>
      <c r="I780" s="168" t="s">
        <v>22</v>
      </c>
      <c r="J780" s="168">
        <v>75005</v>
      </c>
      <c r="K780" s="187" t="s">
        <v>2903</v>
      </c>
      <c r="L780" s="168" t="s">
        <v>399</v>
      </c>
      <c r="M780" s="187" t="s">
        <v>2904</v>
      </c>
      <c r="N780" s="211">
        <v>0.1</v>
      </c>
      <c r="O780" s="195">
        <v>7716</v>
      </c>
      <c r="P780" s="263">
        <v>7716</v>
      </c>
      <c r="Q780" s="322">
        <f t="shared" si="38"/>
        <v>7014.545454545454</v>
      </c>
      <c r="R780" s="338"/>
      <c r="S780" s="319"/>
    </row>
    <row r="781" spans="1:20" ht="22.5" customHeight="1" x14ac:dyDescent="0.25">
      <c r="A781" s="173">
        <v>43504</v>
      </c>
      <c r="B781" s="194" t="s">
        <v>65</v>
      </c>
      <c r="C781" s="194" t="s">
        <v>404</v>
      </c>
      <c r="D781" s="194" t="s">
        <v>113</v>
      </c>
      <c r="E781" s="194"/>
      <c r="F781" s="174">
        <v>10296</v>
      </c>
      <c r="G781" s="194" t="s">
        <v>1807</v>
      </c>
      <c r="H781" s="194" t="s">
        <v>2905</v>
      </c>
      <c r="I781" s="174" t="s">
        <v>1513</v>
      </c>
      <c r="J781" s="174">
        <v>94210</v>
      </c>
      <c r="K781" s="194" t="s">
        <v>2906</v>
      </c>
      <c r="L781" s="174" t="s">
        <v>2907</v>
      </c>
      <c r="M781" s="194" t="s">
        <v>2908</v>
      </c>
      <c r="N781" s="210">
        <v>0.1</v>
      </c>
      <c r="O781" s="78">
        <f>P781/2</f>
        <v>3491</v>
      </c>
      <c r="P781" s="196">
        <v>6982</v>
      </c>
      <c r="Q781" s="321">
        <f t="shared" si="38"/>
        <v>6347.272727272727</v>
      </c>
      <c r="R781" s="336">
        <v>6982</v>
      </c>
      <c r="S781" s="121"/>
      <c r="T781" s="74" t="s">
        <v>44</v>
      </c>
    </row>
    <row r="782" spans="1:20" ht="22.5" customHeight="1" x14ac:dyDescent="0.25">
      <c r="A782" s="167">
        <v>43504</v>
      </c>
      <c r="B782" s="187" t="s">
        <v>65</v>
      </c>
      <c r="C782" s="187" t="s">
        <v>2909</v>
      </c>
      <c r="D782" s="187" t="s">
        <v>2910</v>
      </c>
      <c r="E782" s="187"/>
      <c r="F782" s="168">
        <v>18431</v>
      </c>
      <c r="G782" s="187" t="s">
        <v>2911</v>
      </c>
      <c r="H782" s="187" t="s">
        <v>2912</v>
      </c>
      <c r="I782" s="168" t="s">
        <v>22</v>
      </c>
      <c r="J782" s="168">
        <v>75019</v>
      </c>
      <c r="K782" s="187" t="s">
        <v>2913</v>
      </c>
      <c r="L782" s="304" t="s">
        <v>2914</v>
      </c>
      <c r="M782" s="187"/>
      <c r="N782" s="300">
        <v>0.1</v>
      </c>
      <c r="O782" s="78">
        <f>P782/2</f>
        <v>4490</v>
      </c>
      <c r="P782" s="263">
        <v>8980</v>
      </c>
      <c r="Q782" s="264">
        <f t="shared" si="38"/>
        <v>8163.6363636363631</v>
      </c>
      <c r="R782" s="337"/>
      <c r="S782" s="266"/>
    </row>
    <row r="783" spans="1:20" ht="22.5" customHeight="1" x14ac:dyDescent="0.25">
      <c r="A783" s="303">
        <v>43507</v>
      </c>
      <c r="B783" s="304" t="s">
        <v>17</v>
      </c>
      <c r="C783" s="304" t="s">
        <v>2439</v>
      </c>
      <c r="D783" s="304" t="s">
        <v>40</v>
      </c>
      <c r="E783" s="304"/>
      <c r="F783" s="304">
        <v>10316</v>
      </c>
      <c r="G783" s="304" t="s">
        <v>2440</v>
      </c>
      <c r="H783" s="304" t="s">
        <v>2915</v>
      </c>
      <c r="I783" s="304" t="s">
        <v>22</v>
      </c>
      <c r="J783" s="304">
        <v>75005</v>
      </c>
      <c r="K783" s="304" t="s">
        <v>2441</v>
      </c>
      <c r="L783" s="304" t="s">
        <v>399</v>
      </c>
      <c r="M783" s="304" t="s">
        <v>2442</v>
      </c>
      <c r="N783" s="351">
        <v>5.5E-2</v>
      </c>
      <c r="O783" s="170">
        <v>7882</v>
      </c>
      <c r="P783" s="352">
        <v>7882</v>
      </c>
      <c r="Q783" s="353">
        <f t="shared" si="38"/>
        <v>7471.0900473933652</v>
      </c>
      <c r="R783" s="338"/>
      <c r="S783" s="319"/>
    </row>
    <row r="784" spans="1:20" ht="22.5" customHeight="1" x14ac:dyDescent="0.25">
      <c r="A784" s="173">
        <v>43508</v>
      </c>
      <c r="B784" s="194" t="s">
        <v>65</v>
      </c>
      <c r="C784" s="194" t="s">
        <v>2916</v>
      </c>
      <c r="D784" s="194" t="s">
        <v>243</v>
      </c>
      <c r="E784" s="194"/>
      <c r="F784" s="174">
        <v>10439</v>
      </c>
      <c r="G784" s="194" t="s">
        <v>2917</v>
      </c>
      <c r="H784" s="194" t="s">
        <v>2918</v>
      </c>
      <c r="I784" s="174" t="s">
        <v>22</v>
      </c>
      <c r="J784" s="174">
        <v>75014</v>
      </c>
      <c r="K784" s="194" t="s">
        <v>2919</v>
      </c>
      <c r="L784" s="174" t="s">
        <v>2920</v>
      </c>
      <c r="M784" s="194" t="s">
        <v>170</v>
      </c>
      <c r="N784" s="210">
        <v>0.1</v>
      </c>
      <c r="O784" s="78">
        <f>P784/2</f>
        <v>3441</v>
      </c>
      <c r="P784" s="196">
        <v>6882</v>
      </c>
      <c r="Q784" s="321">
        <f t="shared" si="38"/>
        <v>6256.363636363636</v>
      </c>
      <c r="R784" s="336">
        <v>6882</v>
      </c>
      <c r="S784" s="121"/>
      <c r="T784" s="74" t="s">
        <v>44</v>
      </c>
    </row>
    <row r="785" spans="1:20" ht="22.5" customHeight="1" x14ac:dyDescent="0.25">
      <c r="A785" s="167">
        <v>43509</v>
      </c>
      <c r="B785" s="187" t="s">
        <v>17</v>
      </c>
      <c r="C785" s="187" t="s">
        <v>2921</v>
      </c>
      <c r="D785" s="187" t="s">
        <v>147</v>
      </c>
      <c r="E785" s="187"/>
      <c r="F785" s="168">
        <v>10421</v>
      </c>
      <c r="G785" s="187" t="s">
        <v>2922</v>
      </c>
      <c r="H785" s="187" t="s">
        <v>2923</v>
      </c>
      <c r="I785" s="168" t="s">
        <v>2924</v>
      </c>
      <c r="J785" s="168">
        <v>95100</v>
      </c>
      <c r="K785" s="187" t="s">
        <v>2925</v>
      </c>
      <c r="L785" s="168" t="s">
        <v>2926</v>
      </c>
      <c r="M785" s="187" t="s">
        <v>443</v>
      </c>
      <c r="N785" s="211">
        <v>0.1</v>
      </c>
      <c r="O785" s="78">
        <f>P785/2</f>
        <v>3290</v>
      </c>
      <c r="P785" s="263">
        <v>6580</v>
      </c>
      <c r="Q785" s="264">
        <f t="shared" si="38"/>
        <v>5981.8181818181811</v>
      </c>
      <c r="R785" s="337"/>
      <c r="S785" s="266"/>
    </row>
    <row r="786" spans="1:20" ht="22.5" customHeight="1" x14ac:dyDescent="0.25">
      <c r="A786" s="167">
        <v>43509</v>
      </c>
      <c r="B786" s="187" t="s">
        <v>17</v>
      </c>
      <c r="C786" s="187" t="s">
        <v>2927</v>
      </c>
      <c r="D786" s="187" t="s">
        <v>306</v>
      </c>
      <c r="E786" s="187"/>
      <c r="F786" s="168">
        <v>10324</v>
      </c>
      <c r="G786" s="187" t="s">
        <v>2928</v>
      </c>
      <c r="H786" s="187" t="s">
        <v>2929</v>
      </c>
      <c r="I786" s="168" t="s">
        <v>2930</v>
      </c>
      <c r="J786" s="168">
        <v>94200</v>
      </c>
      <c r="K786" s="187" t="s">
        <v>2931</v>
      </c>
      <c r="L786" s="168" t="s">
        <v>618</v>
      </c>
      <c r="M786" s="187" t="s">
        <v>58</v>
      </c>
      <c r="N786" s="211">
        <v>0.1</v>
      </c>
      <c r="O786" s="195">
        <v>5500</v>
      </c>
      <c r="P786" s="263">
        <v>5500</v>
      </c>
      <c r="Q786" s="264">
        <f t="shared" si="38"/>
        <v>5000</v>
      </c>
      <c r="R786" s="337"/>
      <c r="S786" s="266"/>
    </row>
    <row r="787" spans="1:20" ht="22.5" customHeight="1" x14ac:dyDescent="0.25">
      <c r="A787" s="167">
        <v>43510</v>
      </c>
      <c r="B787" s="187" t="s">
        <v>342</v>
      </c>
      <c r="C787" s="187" t="s">
        <v>2932</v>
      </c>
      <c r="D787" s="187" t="s">
        <v>563</v>
      </c>
      <c r="E787" s="187"/>
      <c r="F787" s="168">
        <v>10422</v>
      </c>
      <c r="G787" s="187" t="s">
        <v>2933</v>
      </c>
      <c r="H787" s="187" t="s">
        <v>2934</v>
      </c>
      <c r="I787" s="168" t="s">
        <v>22</v>
      </c>
      <c r="J787" s="168">
        <v>75009</v>
      </c>
      <c r="K787" s="187" t="s">
        <v>2935</v>
      </c>
      <c r="L787" s="168" t="s">
        <v>2144</v>
      </c>
      <c r="M787" s="187" t="s">
        <v>2034</v>
      </c>
      <c r="N787" s="211">
        <v>5.5E-2</v>
      </c>
      <c r="O787" s="78">
        <f>P787/2</f>
        <v>4941</v>
      </c>
      <c r="P787" s="263">
        <v>9882</v>
      </c>
      <c r="Q787" s="264">
        <f t="shared" si="38"/>
        <v>9366.8246445497643</v>
      </c>
      <c r="R787" s="337"/>
      <c r="S787" s="266"/>
    </row>
    <row r="788" spans="1:20" ht="25" customHeight="1" x14ac:dyDescent="0.25">
      <c r="A788" s="235">
        <v>43511</v>
      </c>
      <c r="B788" s="236" t="s">
        <v>65</v>
      </c>
      <c r="C788" s="236" t="s">
        <v>2497</v>
      </c>
      <c r="D788" s="236" t="s">
        <v>2498</v>
      </c>
      <c r="E788" s="236"/>
      <c r="F788" s="236">
        <v>10295</v>
      </c>
      <c r="G788" s="236" t="s">
        <v>2499</v>
      </c>
      <c r="H788" s="236" t="s">
        <v>2500</v>
      </c>
      <c r="I788" s="236" t="s">
        <v>22</v>
      </c>
      <c r="J788" s="236">
        <v>75015</v>
      </c>
      <c r="K788" s="236" t="s">
        <v>2501</v>
      </c>
      <c r="L788" s="236" t="s">
        <v>2936</v>
      </c>
      <c r="M788" s="236" t="s">
        <v>2937</v>
      </c>
      <c r="N788" s="302">
        <v>5.5E-2</v>
      </c>
      <c r="O788" s="23"/>
      <c r="P788" s="196">
        <v>14250</v>
      </c>
      <c r="Q788" s="321">
        <f t="shared" si="38"/>
        <v>13507.109004739337</v>
      </c>
      <c r="R788" s="336">
        <v>14250</v>
      </c>
      <c r="S788" s="121"/>
    </row>
    <row r="789" spans="1:20" ht="22.5" customHeight="1" x14ac:dyDescent="0.25">
      <c r="A789" s="354">
        <v>43511</v>
      </c>
      <c r="B789" s="354" t="s">
        <v>17</v>
      </c>
      <c r="C789" s="355" t="s">
        <v>787</v>
      </c>
      <c r="D789" s="355" t="s">
        <v>28</v>
      </c>
      <c r="E789" s="355"/>
      <c r="F789" s="355">
        <v>10423</v>
      </c>
      <c r="G789" s="355" t="s">
        <v>788</v>
      </c>
      <c r="H789" s="355" t="s">
        <v>789</v>
      </c>
      <c r="I789" s="355" t="s">
        <v>22</v>
      </c>
      <c r="J789" s="355">
        <v>75015</v>
      </c>
      <c r="K789" s="355" t="s">
        <v>790</v>
      </c>
      <c r="L789" s="355" t="s">
        <v>2938</v>
      </c>
      <c r="M789" s="355" t="s">
        <v>791</v>
      </c>
      <c r="N789" s="356">
        <v>0.1</v>
      </c>
      <c r="O789" s="78">
        <f>P789/2</f>
        <v>990</v>
      </c>
      <c r="P789" s="357">
        <v>1980</v>
      </c>
      <c r="Q789" s="358">
        <f t="shared" si="38"/>
        <v>1799.9999999999998</v>
      </c>
      <c r="R789" s="359">
        <v>0</v>
      </c>
      <c r="S789" s="360"/>
    </row>
    <row r="790" spans="1:20" ht="22.5" customHeight="1" x14ac:dyDescent="0.25">
      <c r="A790" s="167">
        <v>43514</v>
      </c>
      <c r="B790" s="187" t="s">
        <v>65</v>
      </c>
      <c r="C790" s="187" t="s">
        <v>2939</v>
      </c>
      <c r="D790" s="187" t="s">
        <v>2940</v>
      </c>
      <c r="E790" s="187"/>
      <c r="F790" s="168">
        <v>10425</v>
      </c>
      <c r="G790" s="187" t="s">
        <v>2941</v>
      </c>
      <c r="H790" s="187" t="s">
        <v>2942</v>
      </c>
      <c r="I790" s="168" t="s">
        <v>2943</v>
      </c>
      <c r="J790" s="168">
        <v>78600</v>
      </c>
      <c r="K790" s="187" t="s">
        <v>2944</v>
      </c>
      <c r="L790" s="168" t="s">
        <v>1993</v>
      </c>
      <c r="M790" s="187" t="s">
        <v>1993</v>
      </c>
      <c r="N790" s="300">
        <v>0.1</v>
      </c>
      <c r="O790" s="195">
        <v>7580</v>
      </c>
      <c r="P790" s="263">
        <v>7580</v>
      </c>
      <c r="Q790" s="264">
        <f t="shared" si="38"/>
        <v>6890.9090909090901</v>
      </c>
      <c r="R790" s="337"/>
      <c r="S790" s="266"/>
    </row>
    <row r="791" spans="1:20" ht="22.5" customHeight="1" x14ac:dyDescent="0.25">
      <c r="A791" s="173">
        <v>43514</v>
      </c>
      <c r="B791" s="194" t="s">
        <v>236</v>
      </c>
      <c r="C791" s="194" t="s">
        <v>2945</v>
      </c>
      <c r="D791" s="194" t="s">
        <v>575</v>
      </c>
      <c r="E791" s="194"/>
      <c r="F791" s="174">
        <v>10294</v>
      </c>
      <c r="G791" s="194" t="s">
        <v>2946</v>
      </c>
      <c r="H791" s="194" t="s">
        <v>2947</v>
      </c>
      <c r="I791" s="174" t="s">
        <v>2948</v>
      </c>
      <c r="J791" s="174">
        <v>91120</v>
      </c>
      <c r="K791" s="194" t="s">
        <v>2949</v>
      </c>
      <c r="L791" s="174" t="s">
        <v>628</v>
      </c>
      <c r="M791" s="194" t="s">
        <v>1597</v>
      </c>
      <c r="N791" s="301">
        <v>5.5E-2</v>
      </c>
      <c r="O791" s="23"/>
      <c r="P791" s="196">
        <v>7706</v>
      </c>
      <c r="Q791" s="321">
        <f t="shared" si="38"/>
        <v>7304.2654028436027</v>
      </c>
      <c r="R791" s="336">
        <v>7706</v>
      </c>
      <c r="S791" s="121"/>
    </row>
    <row r="792" spans="1:20" ht="22.5" customHeight="1" x14ac:dyDescent="0.25">
      <c r="A792" s="167">
        <v>43515</v>
      </c>
      <c r="B792" s="168" t="s">
        <v>17</v>
      </c>
      <c r="C792" s="168" t="s">
        <v>2741</v>
      </c>
      <c r="D792" s="168" t="s">
        <v>28</v>
      </c>
      <c r="E792" s="168"/>
      <c r="F792" s="168">
        <v>10440</v>
      </c>
      <c r="G792" s="168" t="s">
        <v>2742</v>
      </c>
      <c r="H792" s="168" t="s">
        <v>2743</v>
      </c>
      <c r="I792" s="168" t="s">
        <v>501</v>
      </c>
      <c r="J792" s="168">
        <v>93260</v>
      </c>
      <c r="K792" s="168" t="s">
        <v>2744</v>
      </c>
      <c r="L792" s="168" t="s">
        <v>2679</v>
      </c>
      <c r="M792" s="168" t="s">
        <v>2950</v>
      </c>
      <c r="N792" s="300">
        <v>0.1</v>
      </c>
      <c r="O792" s="78">
        <f>P792/2</f>
        <v>3741</v>
      </c>
      <c r="P792" s="263">
        <v>7482</v>
      </c>
      <c r="Q792" s="264">
        <f t="shared" si="38"/>
        <v>6801.8181818181811</v>
      </c>
      <c r="R792" s="337"/>
      <c r="S792" s="266"/>
    </row>
    <row r="793" spans="1:20" ht="22.5" customHeight="1" x14ac:dyDescent="0.25">
      <c r="A793" s="167">
        <v>43515</v>
      </c>
      <c r="B793" s="187" t="s">
        <v>65</v>
      </c>
      <c r="C793" s="187" t="s">
        <v>1309</v>
      </c>
      <c r="D793" s="187" t="s">
        <v>1310</v>
      </c>
      <c r="E793" s="187"/>
      <c r="F793" s="168">
        <v>10441</v>
      </c>
      <c r="G793" s="187" t="s">
        <v>1311</v>
      </c>
      <c r="H793" s="187" t="s">
        <v>1312</v>
      </c>
      <c r="I793" s="168" t="s">
        <v>22</v>
      </c>
      <c r="J793" s="168">
        <v>75011</v>
      </c>
      <c r="K793" s="187" t="s">
        <v>1313</v>
      </c>
      <c r="L793" s="168" t="s">
        <v>50</v>
      </c>
      <c r="M793" s="187" t="s">
        <v>205</v>
      </c>
      <c r="N793" s="211">
        <v>0.1</v>
      </c>
      <c r="O793" s="78">
        <f>P793/2</f>
        <v>3912</v>
      </c>
      <c r="P793" s="189">
        <v>7824</v>
      </c>
      <c r="Q793" s="255">
        <f t="shared" si="38"/>
        <v>7112.7272727272721</v>
      </c>
      <c r="R793" s="333"/>
      <c r="S793" s="159"/>
    </row>
    <row r="794" spans="1:20" ht="22.5" customHeight="1" x14ac:dyDescent="0.25">
      <c r="A794" s="167">
        <v>43516</v>
      </c>
      <c r="B794" s="187" t="s">
        <v>65</v>
      </c>
      <c r="C794" s="187" t="s">
        <v>764</v>
      </c>
      <c r="D794" s="187" t="s">
        <v>2951</v>
      </c>
      <c r="E794" s="187"/>
      <c r="F794" s="168">
        <v>10342</v>
      </c>
      <c r="G794" s="187" t="s">
        <v>2952</v>
      </c>
      <c r="H794" s="187" t="s">
        <v>2953</v>
      </c>
      <c r="I794" s="168" t="s">
        <v>22</v>
      </c>
      <c r="J794" s="168">
        <v>75015</v>
      </c>
      <c r="K794" s="187" t="s">
        <v>2954</v>
      </c>
      <c r="L794" s="168" t="s">
        <v>2955</v>
      </c>
      <c r="M794" s="187" t="s">
        <v>331</v>
      </c>
      <c r="N794" s="300">
        <v>5.5E-2</v>
      </c>
      <c r="O794" s="195">
        <v>1000</v>
      </c>
      <c r="P794" s="263">
        <v>1000</v>
      </c>
      <c r="Q794" s="264">
        <f t="shared" si="38"/>
        <v>947.8672985781991</v>
      </c>
      <c r="R794" s="337"/>
      <c r="S794" s="266"/>
    </row>
    <row r="795" spans="1:20" ht="22.5" customHeight="1" x14ac:dyDescent="0.25">
      <c r="A795" s="167">
        <v>43516</v>
      </c>
      <c r="B795" s="187" t="s">
        <v>65</v>
      </c>
      <c r="C795" s="187" t="s">
        <v>2956</v>
      </c>
      <c r="D795" s="187" t="s">
        <v>1333</v>
      </c>
      <c r="E795" s="187"/>
      <c r="F795" s="168">
        <v>10314</v>
      </c>
      <c r="G795" s="187" t="s">
        <v>2957</v>
      </c>
      <c r="H795" s="187" t="s">
        <v>2958</v>
      </c>
      <c r="I795" s="168" t="s">
        <v>22</v>
      </c>
      <c r="J795" s="168">
        <v>75015</v>
      </c>
      <c r="K795" s="187" t="s">
        <v>2959</v>
      </c>
      <c r="L795" s="168" t="s">
        <v>2960</v>
      </c>
      <c r="M795" s="187" t="s">
        <v>2961</v>
      </c>
      <c r="N795" s="300">
        <v>5.5E-2</v>
      </c>
      <c r="O795" s="78">
        <f>P795/2</f>
        <v>1241</v>
      </c>
      <c r="P795" s="263">
        <v>2482</v>
      </c>
      <c r="Q795" s="264">
        <f t="shared" si="38"/>
        <v>2352.6066350710903</v>
      </c>
      <c r="R795" s="337"/>
      <c r="S795" s="266"/>
    </row>
    <row r="796" spans="1:20" ht="22.5" customHeight="1" x14ac:dyDescent="0.25">
      <c r="A796" s="167">
        <v>43517</v>
      </c>
      <c r="B796" s="187" t="s">
        <v>17</v>
      </c>
      <c r="C796" s="187" t="s">
        <v>2962</v>
      </c>
      <c r="D796" s="187" t="s">
        <v>40</v>
      </c>
      <c r="E796" s="187"/>
      <c r="F796" s="168">
        <v>10291</v>
      </c>
      <c r="G796" s="187" t="s">
        <v>2963</v>
      </c>
      <c r="H796" s="187" t="s">
        <v>2964</v>
      </c>
      <c r="I796" s="168" t="s">
        <v>22</v>
      </c>
      <c r="J796" s="168">
        <v>75013</v>
      </c>
      <c r="K796" s="187" t="s">
        <v>2965</v>
      </c>
      <c r="L796" s="168" t="s">
        <v>399</v>
      </c>
      <c r="M796" s="187" t="s">
        <v>123</v>
      </c>
      <c r="N796" s="300">
        <v>5.5E-2</v>
      </c>
      <c r="O796" s="195">
        <v>4492</v>
      </c>
      <c r="P796" s="189">
        <v>4492</v>
      </c>
      <c r="Q796" s="361">
        <f t="shared" si="38"/>
        <v>4257.8199052132704</v>
      </c>
      <c r="R796" s="348"/>
      <c r="S796" s="251"/>
    </row>
    <row r="797" spans="1:20" ht="22.5" customHeight="1" x14ac:dyDescent="0.25">
      <c r="A797" s="167">
        <v>43517</v>
      </c>
      <c r="B797" s="168" t="s">
        <v>65</v>
      </c>
      <c r="C797" s="168" t="s">
        <v>2218</v>
      </c>
      <c r="D797" s="168" t="s">
        <v>747</v>
      </c>
      <c r="E797" s="168"/>
      <c r="F797" s="168">
        <v>10468</v>
      </c>
      <c r="G797" s="168" t="s">
        <v>2219</v>
      </c>
      <c r="H797" s="168" t="s">
        <v>2220</v>
      </c>
      <c r="I797" s="168" t="s">
        <v>22</v>
      </c>
      <c r="J797" s="168">
        <v>75017</v>
      </c>
      <c r="K797" s="168" t="s">
        <v>2221</v>
      </c>
      <c r="L797" s="168" t="s">
        <v>2966</v>
      </c>
      <c r="M797" s="168" t="s">
        <v>2967</v>
      </c>
      <c r="N797" s="300">
        <v>0.1</v>
      </c>
      <c r="O797" s="23"/>
      <c r="P797" s="189">
        <v>7982</v>
      </c>
      <c r="Q797" s="255">
        <f t="shared" si="38"/>
        <v>7256.363636363636</v>
      </c>
      <c r="R797" s="333"/>
      <c r="S797" s="159"/>
    </row>
    <row r="798" spans="1:20" ht="22.5" customHeight="1" x14ac:dyDescent="0.25">
      <c r="A798" s="173">
        <v>43518</v>
      </c>
      <c r="B798" s="194" t="s">
        <v>65</v>
      </c>
      <c r="C798" s="194" t="s">
        <v>2968</v>
      </c>
      <c r="D798" s="194" t="s">
        <v>2969</v>
      </c>
      <c r="E798" s="194"/>
      <c r="F798" s="174">
        <v>10451</v>
      </c>
      <c r="G798" s="194" t="s">
        <v>2970</v>
      </c>
      <c r="H798" s="194" t="s">
        <v>2971</v>
      </c>
      <c r="I798" s="174" t="s">
        <v>22</v>
      </c>
      <c r="J798" s="174">
        <v>75015</v>
      </c>
      <c r="K798" s="194" t="s">
        <v>2972</v>
      </c>
      <c r="L798" s="174" t="s">
        <v>2659</v>
      </c>
      <c r="M798" s="243" t="s">
        <v>602</v>
      </c>
      <c r="N798" s="301">
        <v>5.5E-2</v>
      </c>
      <c r="O798" s="195">
        <v>12982</v>
      </c>
      <c r="P798" s="196">
        <v>12982</v>
      </c>
      <c r="Q798" s="219">
        <f t="shared" si="38"/>
        <v>12305.213270142181</v>
      </c>
      <c r="R798" s="336">
        <v>12982</v>
      </c>
      <c r="S798" s="121"/>
      <c r="T798" s="74" t="s">
        <v>44</v>
      </c>
    </row>
    <row r="799" spans="1:20" ht="22.5" customHeight="1" x14ac:dyDescent="0.25">
      <c r="A799" s="173">
        <v>43518</v>
      </c>
      <c r="B799" s="194" t="s">
        <v>236</v>
      </c>
      <c r="C799" s="194" t="s">
        <v>2973</v>
      </c>
      <c r="D799" s="194" t="s">
        <v>2974</v>
      </c>
      <c r="E799" s="194"/>
      <c r="F799" s="174">
        <v>10432</v>
      </c>
      <c r="G799" s="194" t="s">
        <v>2975</v>
      </c>
      <c r="H799" s="194" t="s">
        <v>2976</v>
      </c>
      <c r="I799" s="174" t="s">
        <v>768</v>
      </c>
      <c r="J799" s="174">
        <v>94220</v>
      </c>
      <c r="K799" s="194" t="s">
        <v>2977</v>
      </c>
      <c r="L799" s="174" t="s">
        <v>43</v>
      </c>
      <c r="M799" s="194" t="s">
        <v>170</v>
      </c>
      <c r="N799" s="301">
        <v>0.1</v>
      </c>
      <c r="O799" s="195">
        <v>7982</v>
      </c>
      <c r="P799" s="196">
        <v>7982</v>
      </c>
      <c r="Q799" s="219">
        <f t="shared" si="38"/>
        <v>7256.363636363636</v>
      </c>
      <c r="R799" s="336">
        <v>7982</v>
      </c>
      <c r="S799" s="121"/>
      <c r="T799" s="74" t="s">
        <v>44</v>
      </c>
    </row>
    <row r="800" spans="1:20" ht="22.5" customHeight="1" x14ac:dyDescent="0.25">
      <c r="A800" s="173">
        <v>43518</v>
      </c>
      <c r="B800" s="194" t="s">
        <v>65</v>
      </c>
      <c r="C800" s="194" t="s">
        <v>2978</v>
      </c>
      <c r="D800" s="194" t="s">
        <v>708</v>
      </c>
      <c r="E800" s="194"/>
      <c r="F800" s="174">
        <v>10450</v>
      </c>
      <c r="G800" s="194" t="s">
        <v>2970</v>
      </c>
      <c r="H800" s="194" t="s">
        <v>2979</v>
      </c>
      <c r="I800" s="174" t="s">
        <v>22</v>
      </c>
      <c r="J800" s="174">
        <v>75015</v>
      </c>
      <c r="K800" s="194" t="s">
        <v>2980</v>
      </c>
      <c r="L800" s="242" t="s">
        <v>2659</v>
      </c>
      <c r="M800" s="194" t="s">
        <v>170</v>
      </c>
      <c r="N800" s="164">
        <v>0.1</v>
      </c>
      <c r="O800" s="195">
        <v>10282</v>
      </c>
      <c r="P800" s="196">
        <v>10282</v>
      </c>
      <c r="Q800" s="219">
        <f t="shared" si="38"/>
        <v>9347.2727272727261</v>
      </c>
      <c r="R800" s="336">
        <v>10282</v>
      </c>
      <c r="S800" s="121"/>
      <c r="T800" s="74" t="s">
        <v>44</v>
      </c>
    </row>
    <row r="801" spans="1:20" ht="22.5" customHeight="1" x14ac:dyDescent="0.25">
      <c r="A801" s="173">
        <v>43522</v>
      </c>
      <c r="B801" s="194" t="s">
        <v>65</v>
      </c>
      <c r="C801" s="194" t="s">
        <v>1592</v>
      </c>
      <c r="D801" s="194" t="s">
        <v>1593</v>
      </c>
      <c r="E801" s="194"/>
      <c r="F801" s="174">
        <v>10293</v>
      </c>
      <c r="G801" s="194" t="s">
        <v>1594</v>
      </c>
      <c r="H801" s="194">
        <v>72183</v>
      </c>
      <c r="I801" s="174" t="s">
        <v>22</v>
      </c>
      <c r="J801" s="174">
        <v>75020</v>
      </c>
      <c r="K801" s="194" t="s">
        <v>1595</v>
      </c>
      <c r="L801" s="243" t="s">
        <v>2981</v>
      </c>
      <c r="M801" s="194" t="s">
        <v>51</v>
      </c>
      <c r="N801" s="301">
        <v>0.1</v>
      </c>
      <c r="O801" s="78">
        <f>P801/2</f>
        <v>4991</v>
      </c>
      <c r="P801" s="196">
        <v>9982</v>
      </c>
      <c r="Q801" s="219">
        <f t="shared" si="38"/>
        <v>9074.545454545454</v>
      </c>
      <c r="R801" s="336">
        <v>9982</v>
      </c>
      <c r="S801" s="121"/>
      <c r="T801" s="74" t="s">
        <v>44</v>
      </c>
    </row>
    <row r="802" spans="1:20" ht="22.5" customHeight="1" x14ac:dyDescent="0.25">
      <c r="A802" s="167">
        <v>43522</v>
      </c>
      <c r="B802" s="187" t="s">
        <v>65</v>
      </c>
      <c r="C802" s="187" t="s">
        <v>2982</v>
      </c>
      <c r="D802" s="187" t="s">
        <v>747</v>
      </c>
      <c r="E802" s="187"/>
      <c r="F802" s="168">
        <v>10291</v>
      </c>
      <c r="G802" s="187" t="s">
        <v>2983</v>
      </c>
      <c r="H802" s="187" t="s">
        <v>2984</v>
      </c>
      <c r="I802" s="168" t="s">
        <v>501</v>
      </c>
      <c r="J802" s="168">
        <v>93260</v>
      </c>
      <c r="K802" s="187" t="s">
        <v>2985</v>
      </c>
      <c r="L802" s="74" t="s">
        <v>1838</v>
      </c>
      <c r="M802" s="187" t="s">
        <v>2303</v>
      </c>
      <c r="N802" s="300">
        <v>0.1</v>
      </c>
      <c r="O802" s="78">
        <f>P802/2</f>
        <v>3891</v>
      </c>
      <c r="P802" s="189">
        <v>7782</v>
      </c>
      <c r="Q802" s="255">
        <f t="shared" si="38"/>
        <v>7074.545454545454</v>
      </c>
      <c r="R802" s="333"/>
      <c r="S802" s="159"/>
    </row>
    <row r="803" spans="1:20" ht="22.5" customHeight="1" x14ac:dyDescent="0.25">
      <c r="A803" s="362">
        <v>43523</v>
      </c>
      <c r="B803" s="363" t="s">
        <v>17</v>
      </c>
      <c r="C803" s="363" t="s">
        <v>2986</v>
      </c>
      <c r="D803" s="363" t="s">
        <v>2987</v>
      </c>
      <c r="E803" s="363"/>
      <c r="F803" s="364">
        <v>10431</v>
      </c>
      <c r="G803" s="363" t="s">
        <v>2988</v>
      </c>
      <c r="H803" s="363" t="s">
        <v>2989</v>
      </c>
      <c r="I803" s="364" t="s">
        <v>22</v>
      </c>
      <c r="J803" s="364">
        <v>75015</v>
      </c>
      <c r="K803" s="363" t="s">
        <v>2990</v>
      </c>
      <c r="L803" s="365" t="s">
        <v>2991</v>
      </c>
      <c r="M803" s="363" t="s">
        <v>2992</v>
      </c>
      <c r="N803" s="366">
        <v>0.1</v>
      </c>
      <c r="O803" s="78">
        <f>P803/2</f>
        <v>6491</v>
      </c>
      <c r="P803" s="196">
        <v>12982</v>
      </c>
      <c r="Q803" s="367">
        <f t="shared" si="38"/>
        <v>11801.81818181818</v>
      </c>
      <c r="R803" s="336">
        <v>12982</v>
      </c>
      <c r="S803" s="121"/>
      <c r="T803" s="74" t="s">
        <v>44</v>
      </c>
    </row>
    <row r="804" spans="1:20" ht="22.5" customHeight="1" x14ac:dyDescent="0.25">
      <c r="A804" s="173">
        <v>43523</v>
      </c>
      <c r="B804" s="194" t="s">
        <v>17</v>
      </c>
      <c r="C804" s="194" t="s">
        <v>864</v>
      </c>
      <c r="D804" s="194"/>
      <c r="E804" s="194"/>
      <c r="F804" s="174">
        <v>10292</v>
      </c>
      <c r="G804" s="194" t="s">
        <v>2993</v>
      </c>
      <c r="H804" s="194"/>
      <c r="I804" s="174" t="s">
        <v>743</v>
      </c>
      <c r="J804" s="174">
        <v>93340</v>
      </c>
      <c r="K804" s="194" t="s">
        <v>882</v>
      </c>
      <c r="L804" s="194" t="s">
        <v>2994</v>
      </c>
      <c r="M804" s="194" t="s">
        <v>2995</v>
      </c>
      <c r="N804" s="301">
        <v>0.1</v>
      </c>
      <c r="O804" s="78">
        <f>P804/2</f>
        <v>1491</v>
      </c>
      <c r="P804" s="196">
        <v>2982</v>
      </c>
      <c r="Q804" s="219">
        <f t="shared" si="38"/>
        <v>2710.9090909090905</v>
      </c>
      <c r="R804" s="336">
        <v>2982</v>
      </c>
      <c r="S804" s="121"/>
      <c r="T804" s="74" t="s">
        <v>44</v>
      </c>
    </row>
    <row r="805" spans="1:20" ht="22.5" customHeight="1" x14ac:dyDescent="0.25">
      <c r="A805" s="167">
        <v>43524</v>
      </c>
      <c r="B805" s="187" t="s">
        <v>17</v>
      </c>
      <c r="C805" s="187" t="s">
        <v>310</v>
      </c>
      <c r="D805" s="187" t="s">
        <v>147</v>
      </c>
      <c r="E805" s="187"/>
      <c r="F805" s="168">
        <v>10486</v>
      </c>
      <c r="G805" s="187" t="s">
        <v>2996</v>
      </c>
      <c r="H805" s="187" t="s">
        <v>2997</v>
      </c>
      <c r="I805" s="168" t="s">
        <v>22</v>
      </c>
      <c r="J805" s="168">
        <v>75012</v>
      </c>
      <c r="K805" s="187" t="s">
        <v>2998</v>
      </c>
      <c r="L805" s="187" t="s">
        <v>2999</v>
      </c>
      <c r="M805" s="187" t="s">
        <v>170</v>
      </c>
      <c r="N805" s="300">
        <v>0.1</v>
      </c>
      <c r="O805" s="78">
        <f>P805/2</f>
        <v>2750</v>
      </c>
      <c r="P805" s="189">
        <v>5500</v>
      </c>
      <c r="Q805" s="255">
        <f t="shared" si="38"/>
        <v>5000</v>
      </c>
      <c r="R805" s="333"/>
      <c r="S805" s="159"/>
    </row>
    <row r="806" spans="1:20" ht="53" hidden="1" customHeight="1" x14ac:dyDescent="0.25">
      <c r="A806" s="181" t="s">
        <v>3000</v>
      </c>
      <c r="B806" s="212"/>
      <c r="C806" s="212"/>
      <c r="D806" s="212"/>
      <c r="E806" s="212"/>
      <c r="F806" s="182"/>
      <c r="G806" s="212"/>
      <c r="H806" s="212"/>
      <c r="I806" s="182"/>
      <c r="J806" s="182"/>
      <c r="K806" s="212"/>
      <c r="L806" s="212"/>
      <c r="M806" s="212"/>
      <c r="N806" s="284"/>
      <c r="O806" s="93"/>
      <c r="P806" s="215">
        <f>SUM(P772:P805)</f>
        <v>259944</v>
      </c>
      <c r="Q806" s="216"/>
      <c r="R806" s="217">
        <f>SUM(R772:R805)</f>
        <v>106972</v>
      </c>
      <c r="S806" s="97">
        <f>P806-R806</f>
        <v>152972</v>
      </c>
    </row>
    <row r="807" spans="1:20" ht="22.5" customHeight="1" x14ac:dyDescent="0.25">
      <c r="A807" s="167">
        <v>43525</v>
      </c>
      <c r="B807" s="187" t="s">
        <v>17</v>
      </c>
      <c r="C807" s="187" t="s">
        <v>3001</v>
      </c>
      <c r="D807" s="187" t="s">
        <v>3002</v>
      </c>
      <c r="E807" s="187"/>
      <c r="F807" s="168">
        <v>10443</v>
      </c>
      <c r="G807" s="187" t="s">
        <v>3003</v>
      </c>
      <c r="H807" s="187" t="s">
        <v>3004</v>
      </c>
      <c r="I807" s="168" t="s">
        <v>22</v>
      </c>
      <c r="J807" s="168">
        <v>75020</v>
      </c>
      <c r="K807" s="187" t="s">
        <v>3005</v>
      </c>
      <c r="L807" s="187" t="s">
        <v>2646</v>
      </c>
      <c r="M807" s="187" t="s">
        <v>3006</v>
      </c>
      <c r="N807" s="300">
        <v>0.1</v>
      </c>
      <c r="O807" s="78">
        <f>P807/2</f>
        <v>4341</v>
      </c>
      <c r="P807" s="189">
        <v>8682</v>
      </c>
      <c r="Q807" s="255">
        <f t="shared" ref="Q807:Q834" si="39">IF(ISBLANK(N807),"",P807/(1+N807))</f>
        <v>7892.7272727272721</v>
      </c>
      <c r="R807" s="333"/>
      <c r="S807" s="159"/>
    </row>
    <row r="808" spans="1:20" ht="22.5" customHeight="1" x14ac:dyDescent="0.25">
      <c r="A808" s="167">
        <v>43528</v>
      </c>
      <c r="B808" s="187" t="s">
        <v>17</v>
      </c>
      <c r="C808" s="187" t="s">
        <v>2605</v>
      </c>
      <c r="D808" s="187" t="s">
        <v>886</v>
      </c>
      <c r="E808" s="187"/>
      <c r="F808" s="168">
        <v>10361</v>
      </c>
      <c r="G808" s="187" t="s">
        <v>2606</v>
      </c>
      <c r="H808" s="187" t="s">
        <v>3007</v>
      </c>
      <c r="I808" s="168" t="s">
        <v>22</v>
      </c>
      <c r="J808" s="168">
        <v>75015</v>
      </c>
      <c r="K808" s="187" t="s">
        <v>3008</v>
      </c>
      <c r="L808" s="187" t="s">
        <v>3009</v>
      </c>
      <c r="M808" s="187" t="s">
        <v>3010</v>
      </c>
      <c r="N808" s="300">
        <v>0.1</v>
      </c>
      <c r="O808" s="78">
        <f>P808/2</f>
        <v>2430</v>
      </c>
      <c r="P808" s="189">
        <v>4860</v>
      </c>
      <c r="Q808" s="255">
        <f t="shared" si="39"/>
        <v>4418.181818181818</v>
      </c>
      <c r="R808" s="333"/>
      <c r="S808" s="159"/>
    </row>
    <row r="809" spans="1:20" ht="22.5" customHeight="1" x14ac:dyDescent="0.25">
      <c r="A809" s="173">
        <v>43529</v>
      </c>
      <c r="B809" s="194" t="s">
        <v>65</v>
      </c>
      <c r="C809" s="194" t="s">
        <v>3011</v>
      </c>
      <c r="D809" s="194" t="s">
        <v>363</v>
      </c>
      <c r="E809" s="194"/>
      <c r="F809" s="174">
        <v>10430</v>
      </c>
      <c r="G809" s="194" t="s">
        <v>3012</v>
      </c>
      <c r="H809" s="194" t="s">
        <v>3013</v>
      </c>
      <c r="I809" s="174" t="s">
        <v>3014</v>
      </c>
      <c r="J809" s="174">
        <v>93170</v>
      </c>
      <c r="K809" s="194" t="s">
        <v>3015</v>
      </c>
      <c r="L809" s="174" t="s">
        <v>43</v>
      </c>
      <c r="M809" s="194" t="s">
        <v>304</v>
      </c>
      <c r="N809" s="301">
        <v>0.1</v>
      </c>
      <c r="O809" s="195">
        <v>6982</v>
      </c>
      <c r="P809" s="196">
        <v>6982</v>
      </c>
      <c r="Q809" s="219">
        <f t="shared" si="39"/>
        <v>6347.272727272727</v>
      </c>
      <c r="R809" s="336">
        <v>6982</v>
      </c>
      <c r="S809" s="121"/>
      <c r="T809" s="74" t="s">
        <v>44</v>
      </c>
    </row>
    <row r="810" spans="1:20" ht="22.5" customHeight="1" x14ac:dyDescent="0.25">
      <c r="A810" s="167">
        <v>43529</v>
      </c>
      <c r="B810" s="187" t="s">
        <v>65</v>
      </c>
      <c r="C810" s="187" t="s">
        <v>3016</v>
      </c>
      <c r="D810" s="187" t="s">
        <v>3017</v>
      </c>
      <c r="E810" s="187"/>
      <c r="F810" s="168">
        <v>10287</v>
      </c>
      <c r="G810" s="187" t="s">
        <v>3018</v>
      </c>
      <c r="H810" s="187" t="s">
        <v>3019</v>
      </c>
      <c r="I810" s="168" t="s">
        <v>22</v>
      </c>
      <c r="J810" s="168">
        <v>75015</v>
      </c>
      <c r="K810" s="187" t="s">
        <v>3020</v>
      </c>
      <c r="L810" s="168" t="s">
        <v>399</v>
      </c>
      <c r="M810" s="187" t="s">
        <v>2937</v>
      </c>
      <c r="N810" s="300">
        <v>0.1</v>
      </c>
      <c r="O810" s="195">
        <v>9980</v>
      </c>
      <c r="P810" s="189">
        <v>9980</v>
      </c>
      <c r="Q810" s="361">
        <f t="shared" si="39"/>
        <v>9072.7272727272721</v>
      </c>
      <c r="R810" s="348"/>
      <c r="S810" s="251"/>
    </row>
    <row r="811" spans="1:20" ht="22.5" customHeight="1" x14ac:dyDescent="0.25">
      <c r="A811" s="167">
        <v>43530</v>
      </c>
      <c r="B811" s="168" t="s">
        <v>65</v>
      </c>
      <c r="C811" s="168" t="s">
        <v>1562</v>
      </c>
      <c r="D811" s="168" t="s">
        <v>140</v>
      </c>
      <c r="E811" s="168"/>
      <c r="F811" s="168">
        <v>10290</v>
      </c>
      <c r="G811" s="168" t="s">
        <v>1563</v>
      </c>
      <c r="H811" s="168" t="s">
        <v>1564</v>
      </c>
      <c r="I811" s="168" t="s">
        <v>22</v>
      </c>
      <c r="J811" s="168">
        <v>75016</v>
      </c>
      <c r="K811" s="168" t="s">
        <v>1565</v>
      </c>
      <c r="L811" s="168" t="s">
        <v>2807</v>
      </c>
      <c r="M811" s="168" t="s">
        <v>3021</v>
      </c>
      <c r="N811" s="300">
        <v>0.1</v>
      </c>
      <c r="O811" s="78">
        <f>P811/2</f>
        <v>6300</v>
      </c>
      <c r="P811" s="189">
        <v>12600</v>
      </c>
      <c r="Q811" s="255">
        <f t="shared" si="39"/>
        <v>11454.545454545454</v>
      </c>
      <c r="R811" s="333"/>
      <c r="S811" s="159"/>
    </row>
    <row r="812" spans="1:20" ht="22.5" customHeight="1" x14ac:dyDescent="0.25">
      <c r="A812" s="173">
        <v>43531</v>
      </c>
      <c r="B812" s="194" t="s">
        <v>65</v>
      </c>
      <c r="C812" s="194" t="s">
        <v>3022</v>
      </c>
      <c r="D812" s="194" t="s">
        <v>395</v>
      </c>
      <c r="E812" s="194"/>
      <c r="F812" s="174">
        <v>10286</v>
      </c>
      <c r="G812" s="194" t="s">
        <v>3023</v>
      </c>
      <c r="H812" s="194" t="s">
        <v>3024</v>
      </c>
      <c r="I812" s="174" t="s">
        <v>22</v>
      </c>
      <c r="J812" s="174">
        <v>75014</v>
      </c>
      <c r="K812" s="194" t="s">
        <v>3025</v>
      </c>
      <c r="L812" s="174" t="s">
        <v>399</v>
      </c>
      <c r="M812" s="194" t="s">
        <v>92</v>
      </c>
      <c r="N812" s="301">
        <v>0.1</v>
      </c>
      <c r="O812" s="195">
        <v>3990</v>
      </c>
      <c r="P812" s="196">
        <v>3990</v>
      </c>
      <c r="Q812" s="324">
        <f t="shared" si="39"/>
        <v>3627.272727272727</v>
      </c>
      <c r="R812" s="329">
        <v>3990</v>
      </c>
      <c r="S812" s="314"/>
      <c r="T812" s="74" t="s">
        <v>44</v>
      </c>
    </row>
    <row r="813" spans="1:20" ht="22.5" customHeight="1" x14ac:dyDescent="0.25">
      <c r="A813" s="167">
        <v>43532</v>
      </c>
      <c r="B813" s="187" t="s">
        <v>17</v>
      </c>
      <c r="C813" s="187" t="s">
        <v>3026</v>
      </c>
      <c r="D813" s="187" t="s">
        <v>131</v>
      </c>
      <c r="E813" s="187"/>
      <c r="F813" s="168">
        <v>10485</v>
      </c>
      <c r="G813" s="187" t="s">
        <v>3027</v>
      </c>
      <c r="H813" s="187" t="s">
        <v>3028</v>
      </c>
      <c r="I813" s="168" t="s">
        <v>2713</v>
      </c>
      <c r="J813" s="168">
        <v>94420</v>
      </c>
      <c r="K813" s="187" t="s">
        <v>3029</v>
      </c>
      <c r="L813" s="168" t="s">
        <v>618</v>
      </c>
      <c r="M813" s="187" t="s">
        <v>678</v>
      </c>
      <c r="N813" s="300">
        <v>0.1</v>
      </c>
      <c r="O813" s="195">
        <v>4782</v>
      </c>
      <c r="P813" s="189">
        <v>4782</v>
      </c>
      <c r="Q813" s="255">
        <f t="shared" si="39"/>
        <v>4347.272727272727</v>
      </c>
      <c r="R813" s="333"/>
      <c r="S813" s="159"/>
    </row>
    <row r="814" spans="1:20" ht="22.5" customHeight="1" x14ac:dyDescent="0.25">
      <c r="A814" s="173">
        <v>43532</v>
      </c>
      <c r="B814" s="194" t="s">
        <v>17</v>
      </c>
      <c r="C814" s="194" t="s">
        <v>3030</v>
      </c>
      <c r="D814" s="194" t="s">
        <v>349</v>
      </c>
      <c r="E814" s="194"/>
      <c r="F814" s="174">
        <v>10424</v>
      </c>
      <c r="G814" s="194" t="s">
        <v>3031</v>
      </c>
      <c r="H814" s="194" t="s">
        <v>3032</v>
      </c>
      <c r="I814" s="174" t="s">
        <v>22</v>
      </c>
      <c r="J814" s="174">
        <v>75020</v>
      </c>
      <c r="K814" s="194" t="s">
        <v>3033</v>
      </c>
      <c r="L814" s="174" t="s">
        <v>335</v>
      </c>
      <c r="M814" s="194" t="s">
        <v>170</v>
      </c>
      <c r="N814" s="301">
        <v>0.1</v>
      </c>
      <c r="O814" s="78">
        <f>P814/2</f>
        <v>4491</v>
      </c>
      <c r="P814" s="196">
        <v>8982</v>
      </c>
      <c r="Q814" s="219">
        <f t="shared" si="39"/>
        <v>8165.454545454545</v>
      </c>
      <c r="R814" s="336">
        <v>8982</v>
      </c>
      <c r="S814" s="121"/>
      <c r="T814" s="74" t="s">
        <v>44</v>
      </c>
    </row>
    <row r="815" spans="1:20" ht="22.5" customHeight="1" x14ac:dyDescent="0.25">
      <c r="A815" s="173">
        <v>43532</v>
      </c>
      <c r="B815" s="194" t="s">
        <v>65</v>
      </c>
      <c r="C815" s="194" t="s">
        <v>2864</v>
      </c>
      <c r="D815" s="194" t="s">
        <v>215</v>
      </c>
      <c r="E815" s="194"/>
      <c r="F815" s="174">
        <v>10484</v>
      </c>
      <c r="G815" s="194" t="s">
        <v>3034</v>
      </c>
      <c r="H815" s="194" t="s">
        <v>3035</v>
      </c>
      <c r="I815" s="174" t="s">
        <v>308</v>
      </c>
      <c r="J815" s="174">
        <v>94130</v>
      </c>
      <c r="K815" s="194" t="s">
        <v>3036</v>
      </c>
      <c r="L815" s="174" t="s">
        <v>618</v>
      </c>
      <c r="M815" s="194" t="s">
        <v>3037</v>
      </c>
      <c r="N815" s="210">
        <v>0.1</v>
      </c>
      <c r="O815" s="195">
        <v>3982</v>
      </c>
      <c r="P815" s="196">
        <v>3982</v>
      </c>
      <c r="Q815" s="219">
        <f t="shared" si="39"/>
        <v>3619.9999999999995</v>
      </c>
      <c r="R815" s="336">
        <v>3982</v>
      </c>
      <c r="S815" s="121"/>
      <c r="T815" s="74" t="s">
        <v>44</v>
      </c>
    </row>
    <row r="816" spans="1:20" ht="22.5" customHeight="1" x14ac:dyDescent="0.25">
      <c r="A816" s="173">
        <v>43532</v>
      </c>
      <c r="B816" s="194" t="s">
        <v>17</v>
      </c>
      <c r="C816" s="194" t="s">
        <v>3038</v>
      </c>
      <c r="D816" s="194" t="s">
        <v>3039</v>
      </c>
      <c r="E816" s="194"/>
      <c r="F816" s="174">
        <v>10285</v>
      </c>
      <c r="G816" s="194" t="s">
        <v>3040</v>
      </c>
      <c r="H816" s="194" t="s">
        <v>500</v>
      </c>
      <c r="I816" s="174" t="s">
        <v>639</v>
      </c>
      <c r="J816" s="174">
        <v>92100</v>
      </c>
      <c r="K816" s="194" t="s">
        <v>3041</v>
      </c>
      <c r="L816" s="174" t="s">
        <v>399</v>
      </c>
      <c r="M816" s="194" t="s">
        <v>71</v>
      </c>
      <c r="N816" s="301">
        <v>5.5E-2</v>
      </c>
      <c r="O816" s="195">
        <v>6982</v>
      </c>
      <c r="P816" s="196">
        <v>6982</v>
      </c>
      <c r="Q816" s="324">
        <f t="shared" si="39"/>
        <v>6618.009478672986</v>
      </c>
      <c r="R816" s="329">
        <v>6982</v>
      </c>
      <c r="S816" s="314"/>
      <c r="T816" s="74" t="s">
        <v>44</v>
      </c>
    </row>
    <row r="817" spans="1:20" ht="22.5" customHeight="1" x14ac:dyDescent="0.25">
      <c r="A817" s="173">
        <v>43532</v>
      </c>
      <c r="B817" s="194" t="s">
        <v>65</v>
      </c>
      <c r="C817" s="194" t="s">
        <v>3042</v>
      </c>
      <c r="D817" s="194" t="s">
        <v>83</v>
      </c>
      <c r="E817" s="194"/>
      <c r="F817" s="174">
        <v>10487</v>
      </c>
      <c r="G817" s="194" t="s">
        <v>3043</v>
      </c>
      <c r="H817" s="194" t="s">
        <v>3044</v>
      </c>
      <c r="I817" s="174" t="s">
        <v>3045</v>
      </c>
      <c r="J817" s="174">
        <v>93110</v>
      </c>
      <c r="K817" s="194" t="s">
        <v>3046</v>
      </c>
      <c r="L817" s="174" t="s">
        <v>2231</v>
      </c>
      <c r="M817" s="194" t="s">
        <v>3047</v>
      </c>
      <c r="N817" s="301">
        <v>0.1</v>
      </c>
      <c r="O817" s="78">
        <f>P817/2</f>
        <v>3500</v>
      </c>
      <c r="P817" s="196">
        <v>7000</v>
      </c>
      <c r="Q817" s="219">
        <f t="shared" si="39"/>
        <v>6363.6363636363631</v>
      </c>
      <c r="R817" s="336">
        <v>7000</v>
      </c>
      <c r="S817" s="121"/>
      <c r="T817" s="74" t="s">
        <v>44</v>
      </c>
    </row>
    <row r="818" spans="1:20" ht="22.5" customHeight="1" x14ac:dyDescent="0.25">
      <c r="A818" s="167">
        <v>43532</v>
      </c>
      <c r="B818" s="168" t="s">
        <v>65</v>
      </c>
      <c r="C818" s="168" t="s">
        <v>2535</v>
      </c>
      <c r="D818" s="168" t="s">
        <v>1478</v>
      </c>
      <c r="E818" s="168"/>
      <c r="F818" s="168">
        <v>10279</v>
      </c>
      <c r="G818" s="168" t="s">
        <v>2536</v>
      </c>
      <c r="H818" s="168" t="s">
        <v>2537</v>
      </c>
      <c r="I818" s="168" t="s">
        <v>639</v>
      </c>
      <c r="J818" s="168">
        <v>92100</v>
      </c>
      <c r="K818" s="168" t="s">
        <v>2538</v>
      </c>
      <c r="L818" s="168" t="s">
        <v>399</v>
      </c>
      <c r="M818" s="168" t="s">
        <v>3048</v>
      </c>
      <c r="N818" s="300">
        <v>0.1</v>
      </c>
      <c r="O818" s="195">
        <v>2882</v>
      </c>
      <c r="P818" s="263">
        <v>2882</v>
      </c>
      <c r="Q818" s="361">
        <f t="shared" si="39"/>
        <v>2620</v>
      </c>
      <c r="R818" s="348"/>
      <c r="S818" s="251"/>
    </row>
    <row r="819" spans="1:20" ht="22.5" customHeight="1" x14ac:dyDescent="0.25">
      <c r="A819" s="167">
        <v>43536</v>
      </c>
      <c r="B819" s="168" t="s">
        <v>17</v>
      </c>
      <c r="C819" s="168" t="s">
        <v>2237</v>
      </c>
      <c r="D819" s="168" t="s">
        <v>874</v>
      </c>
      <c r="E819" s="168"/>
      <c r="F819" s="168">
        <v>10314</v>
      </c>
      <c r="G819" s="168" t="s">
        <v>2238</v>
      </c>
      <c r="H819" s="168" t="s">
        <v>2239</v>
      </c>
      <c r="I819" s="168" t="s">
        <v>121</v>
      </c>
      <c r="J819" s="168">
        <v>94100</v>
      </c>
      <c r="K819" s="168" t="s">
        <v>2240</v>
      </c>
      <c r="L819" s="168" t="s">
        <v>2241</v>
      </c>
      <c r="M819" s="168" t="s">
        <v>304</v>
      </c>
      <c r="N819" s="300">
        <v>0.1</v>
      </c>
      <c r="O819" s="78">
        <f>P819/2</f>
        <v>5640</v>
      </c>
      <c r="P819" s="189">
        <v>11280</v>
      </c>
      <c r="Q819" s="255">
        <f t="shared" si="39"/>
        <v>10254.545454545454</v>
      </c>
      <c r="R819" s="333"/>
      <c r="S819" s="159"/>
    </row>
    <row r="820" spans="1:20" ht="22.5" customHeight="1" x14ac:dyDescent="0.25">
      <c r="A820" s="167">
        <v>43537</v>
      </c>
      <c r="B820" s="187" t="s">
        <v>65</v>
      </c>
      <c r="C820" s="187" t="s">
        <v>3049</v>
      </c>
      <c r="D820" s="187" t="s">
        <v>54</v>
      </c>
      <c r="E820" s="187"/>
      <c r="F820" s="168">
        <v>10316</v>
      </c>
      <c r="G820" s="187" t="s">
        <v>3050</v>
      </c>
      <c r="H820" s="187" t="s">
        <v>3051</v>
      </c>
      <c r="I820" s="168" t="s">
        <v>3052</v>
      </c>
      <c r="J820" s="168">
        <v>92350</v>
      </c>
      <c r="K820" s="187" t="s">
        <v>3053</v>
      </c>
      <c r="L820" s="168" t="s">
        <v>1993</v>
      </c>
      <c r="M820" s="187" t="s">
        <v>3054</v>
      </c>
      <c r="N820" s="300">
        <v>0.1</v>
      </c>
      <c r="O820" s="195">
        <v>1280</v>
      </c>
      <c r="P820" s="189">
        <v>1280</v>
      </c>
      <c r="Q820" s="255">
        <f t="shared" si="39"/>
        <v>1163.6363636363635</v>
      </c>
      <c r="R820" s="333"/>
      <c r="S820" s="159"/>
    </row>
    <row r="821" spans="1:20" ht="22.5" customHeight="1" x14ac:dyDescent="0.25">
      <c r="A821" s="173">
        <v>43537</v>
      </c>
      <c r="B821" s="194" t="s">
        <v>17</v>
      </c>
      <c r="C821" s="194" t="s">
        <v>3055</v>
      </c>
      <c r="D821" s="194" t="s">
        <v>503</v>
      </c>
      <c r="E821" s="194"/>
      <c r="F821" s="174">
        <v>10288</v>
      </c>
      <c r="G821" s="194" t="s">
        <v>3056</v>
      </c>
      <c r="H821" s="194" t="s">
        <v>3057</v>
      </c>
      <c r="I821" s="174" t="s">
        <v>356</v>
      </c>
      <c r="J821" s="174">
        <v>94480</v>
      </c>
      <c r="K821" s="194" t="s">
        <v>3058</v>
      </c>
      <c r="L821" s="174" t="s">
        <v>399</v>
      </c>
      <c r="M821" s="194" t="s">
        <v>92</v>
      </c>
      <c r="N821" s="301">
        <v>0.1</v>
      </c>
      <c r="O821" s="195">
        <v>2582</v>
      </c>
      <c r="P821" s="196">
        <v>2582</v>
      </c>
      <c r="Q821" s="324">
        <f t="shared" si="39"/>
        <v>2347.272727272727</v>
      </c>
      <c r="R821" s="329">
        <v>2582</v>
      </c>
      <c r="S821" s="314"/>
      <c r="T821" s="74" t="s">
        <v>44</v>
      </c>
    </row>
    <row r="822" spans="1:20" ht="22.5" customHeight="1" x14ac:dyDescent="0.25">
      <c r="A822" s="167">
        <v>43538</v>
      </c>
      <c r="B822" s="168" t="s">
        <v>65</v>
      </c>
      <c r="C822" s="168" t="s">
        <v>2675</v>
      </c>
      <c r="D822" s="168" t="s">
        <v>708</v>
      </c>
      <c r="E822" s="168"/>
      <c r="F822" s="168">
        <v>10178</v>
      </c>
      <c r="G822" s="168" t="s">
        <v>2676</v>
      </c>
      <c r="H822" s="168" t="s">
        <v>2677</v>
      </c>
      <c r="I822" s="168" t="s">
        <v>22</v>
      </c>
      <c r="J822" s="168">
        <v>75019</v>
      </c>
      <c r="K822" s="168" t="s">
        <v>2678</v>
      </c>
      <c r="L822" s="168" t="s">
        <v>3059</v>
      </c>
      <c r="M822" s="168" t="s">
        <v>3060</v>
      </c>
      <c r="N822" s="300">
        <v>0.1</v>
      </c>
      <c r="O822" s="78">
        <f>P822/2</f>
        <v>1491</v>
      </c>
      <c r="P822" s="263">
        <v>2982</v>
      </c>
      <c r="Q822" s="264">
        <f t="shared" si="39"/>
        <v>2710.9090909090905</v>
      </c>
      <c r="R822" s="337"/>
      <c r="S822" s="266"/>
    </row>
    <row r="823" spans="1:20" ht="22.5" customHeight="1" x14ac:dyDescent="0.25">
      <c r="A823" s="167">
        <v>43538</v>
      </c>
      <c r="B823" s="187" t="s">
        <v>236</v>
      </c>
      <c r="C823" s="187" t="s">
        <v>3061</v>
      </c>
      <c r="D823" s="187" t="s">
        <v>140</v>
      </c>
      <c r="E823" s="187"/>
      <c r="F823" s="168">
        <v>10492</v>
      </c>
      <c r="G823" s="187" t="s">
        <v>3062</v>
      </c>
      <c r="H823" s="187" t="s">
        <v>3063</v>
      </c>
      <c r="I823" s="168" t="s">
        <v>3052</v>
      </c>
      <c r="J823" s="168">
        <v>92350</v>
      </c>
      <c r="K823" s="187" t="s">
        <v>3064</v>
      </c>
      <c r="L823" s="168" t="s">
        <v>1993</v>
      </c>
      <c r="M823" s="187" t="s">
        <v>3065</v>
      </c>
      <c r="N823" s="300">
        <v>0.1</v>
      </c>
      <c r="O823" s="195">
        <v>4280</v>
      </c>
      <c r="P823" s="189">
        <v>4280</v>
      </c>
      <c r="Q823" s="255">
        <f t="shared" si="39"/>
        <v>3890.9090909090905</v>
      </c>
      <c r="R823" s="333"/>
      <c r="S823" s="159"/>
    </row>
    <row r="824" spans="1:20" ht="22.5" customHeight="1" x14ac:dyDescent="0.25">
      <c r="A824" s="167">
        <v>43539</v>
      </c>
      <c r="B824" s="187" t="s">
        <v>17</v>
      </c>
      <c r="C824" s="187" t="s">
        <v>3066</v>
      </c>
      <c r="D824" s="187" t="s">
        <v>2523</v>
      </c>
      <c r="E824" s="187"/>
      <c r="F824" s="168">
        <v>10276</v>
      </c>
      <c r="G824" s="187" t="s">
        <v>3067</v>
      </c>
      <c r="H824" s="187" t="s">
        <v>3068</v>
      </c>
      <c r="I824" s="168" t="s">
        <v>22</v>
      </c>
      <c r="J824" s="168">
        <v>75015</v>
      </c>
      <c r="K824" s="187" t="s">
        <v>3069</v>
      </c>
      <c r="L824" s="168" t="s">
        <v>3070</v>
      </c>
      <c r="M824" s="187" t="s">
        <v>3071</v>
      </c>
      <c r="N824" s="300">
        <v>0.1</v>
      </c>
      <c r="O824" s="78">
        <f>P824/2</f>
        <v>1741</v>
      </c>
      <c r="P824" s="189">
        <v>3482</v>
      </c>
      <c r="Q824" s="255">
        <f t="shared" si="39"/>
        <v>3165.454545454545</v>
      </c>
      <c r="R824" s="333"/>
      <c r="S824" s="159"/>
    </row>
    <row r="825" spans="1:20" ht="22.5" customHeight="1" x14ac:dyDescent="0.25">
      <c r="A825" s="173">
        <v>43539</v>
      </c>
      <c r="B825" s="194" t="s">
        <v>65</v>
      </c>
      <c r="C825" s="194" t="s">
        <v>3072</v>
      </c>
      <c r="D825" s="194" t="s">
        <v>268</v>
      </c>
      <c r="E825" s="194"/>
      <c r="F825" s="174">
        <v>10488</v>
      </c>
      <c r="G825" s="194" t="s">
        <v>3073</v>
      </c>
      <c r="H825" s="194" t="s">
        <v>3074</v>
      </c>
      <c r="I825" s="174" t="s">
        <v>22</v>
      </c>
      <c r="J825" s="174">
        <v>75013</v>
      </c>
      <c r="K825" s="194" t="s">
        <v>3075</v>
      </c>
      <c r="L825" s="174" t="s">
        <v>3076</v>
      </c>
      <c r="M825" s="194" t="s">
        <v>1487</v>
      </c>
      <c r="N825" s="301">
        <v>5.5E-2</v>
      </c>
      <c r="O825" s="78">
        <f>P825/2</f>
        <v>2991</v>
      </c>
      <c r="P825" s="196">
        <v>5982</v>
      </c>
      <c r="Q825" s="219">
        <f t="shared" si="39"/>
        <v>5670.1421800947874</v>
      </c>
      <c r="R825" s="336">
        <v>5982</v>
      </c>
      <c r="S825" s="121"/>
      <c r="T825" s="74" t="s">
        <v>44</v>
      </c>
    </row>
    <row r="826" spans="1:20" ht="22.5" customHeight="1" x14ac:dyDescent="0.25">
      <c r="A826" s="167">
        <v>43542</v>
      </c>
      <c r="B826" s="187" t="s">
        <v>17</v>
      </c>
      <c r="C826" s="187" t="s">
        <v>3077</v>
      </c>
      <c r="D826" s="187" t="s">
        <v>854</v>
      </c>
      <c r="E826" s="187"/>
      <c r="F826" s="168">
        <v>10492</v>
      </c>
      <c r="G826" s="187" t="s">
        <v>3078</v>
      </c>
      <c r="H826" s="187" t="s">
        <v>3079</v>
      </c>
      <c r="I826" s="168" t="s">
        <v>3045</v>
      </c>
      <c r="J826" s="168">
        <v>93110</v>
      </c>
      <c r="K826" s="187" t="s">
        <v>3080</v>
      </c>
      <c r="L826" s="168" t="s">
        <v>1993</v>
      </c>
      <c r="M826" s="187" t="s">
        <v>1391</v>
      </c>
      <c r="N826" s="211">
        <v>0.1</v>
      </c>
      <c r="O826" s="195">
        <v>8960</v>
      </c>
      <c r="P826" s="189">
        <v>8960</v>
      </c>
      <c r="Q826" s="255">
        <f t="shared" si="39"/>
        <v>8145.454545454545</v>
      </c>
      <c r="R826" s="333"/>
      <c r="S826" s="159"/>
    </row>
    <row r="827" spans="1:20" ht="22.5" customHeight="1" x14ac:dyDescent="0.25">
      <c r="A827" s="173">
        <v>43543</v>
      </c>
      <c r="B827" s="194" t="s">
        <v>17</v>
      </c>
      <c r="C827" s="194" t="s">
        <v>3081</v>
      </c>
      <c r="D827" s="194" t="s">
        <v>3082</v>
      </c>
      <c r="E827" s="194"/>
      <c r="F827" s="174">
        <v>10490</v>
      </c>
      <c r="G827" s="194" t="s">
        <v>3083</v>
      </c>
      <c r="H827" s="194" t="s">
        <v>3084</v>
      </c>
      <c r="I827" s="174" t="s">
        <v>22</v>
      </c>
      <c r="J827" s="174">
        <v>75014</v>
      </c>
      <c r="K827" s="194" t="s">
        <v>3085</v>
      </c>
      <c r="L827" s="174" t="s">
        <v>3086</v>
      </c>
      <c r="M827" s="194" t="s">
        <v>2303</v>
      </c>
      <c r="N827" s="301">
        <v>0.1</v>
      </c>
      <c r="O827" s="78">
        <f>P827/2</f>
        <v>5391</v>
      </c>
      <c r="P827" s="196">
        <v>10782</v>
      </c>
      <c r="Q827" s="219">
        <f t="shared" si="39"/>
        <v>9801.8181818181802</v>
      </c>
      <c r="R827" s="336">
        <v>10782</v>
      </c>
      <c r="S827" s="121"/>
      <c r="T827" s="74" t="s">
        <v>44</v>
      </c>
    </row>
    <row r="828" spans="1:20" ht="22.5" customHeight="1" x14ac:dyDescent="0.25">
      <c r="A828" s="167">
        <v>43543</v>
      </c>
      <c r="B828" s="187" t="s">
        <v>65</v>
      </c>
      <c r="C828" s="187" t="s">
        <v>3087</v>
      </c>
      <c r="D828" s="187" t="s">
        <v>765</v>
      </c>
      <c r="E828" s="187"/>
      <c r="F828" s="168">
        <v>10489</v>
      </c>
      <c r="G828" s="187" t="s">
        <v>3088</v>
      </c>
      <c r="H828" s="187" t="s">
        <v>3089</v>
      </c>
      <c r="I828" s="168" t="s">
        <v>90</v>
      </c>
      <c r="J828" s="168">
        <v>92600</v>
      </c>
      <c r="K828" s="187" t="s">
        <v>3090</v>
      </c>
      <c r="L828" s="168" t="s">
        <v>2659</v>
      </c>
      <c r="M828" s="187" t="s">
        <v>170</v>
      </c>
      <c r="N828" s="300">
        <v>0.1</v>
      </c>
      <c r="O828" s="195">
        <v>8000</v>
      </c>
      <c r="P828" s="189">
        <v>8000</v>
      </c>
      <c r="Q828" s="255">
        <f t="shared" si="39"/>
        <v>7272.7272727272721</v>
      </c>
      <c r="R828" s="333"/>
      <c r="S828" s="159"/>
    </row>
    <row r="829" spans="1:20" ht="22.5" customHeight="1" x14ac:dyDescent="0.25">
      <c r="A829" s="167">
        <v>43545</v>
      </c>
      <c r="B829" s="187" t="s">
        <v>17</v>
      </c>
      <c r="C829" s="187" t="s">
        <v>3091</v>
      </c>
      <c r="D829" s="187" t="s">
        <v>73</v>
      </c>
      <c r="E829" s="187"/>
      <c r="F829" s="168">
        <v>10497</v>
      </c>
      <c r="G829" s="187" t="s">
        <v>3092</v>
      </c>
      <c r="H829" s="187" t="s">
        <v>3093</v>
      </c>
      <c r="I829" s="168" t="s">
        <v>774</v>
      </c>
      <c r="J829" s="168">
        <v>93100</v>
      </c>
      <c r="K829" s="187" t="s">
        <v>3094</v>
      </c>
      <c r="L829" s="168" t="s">
        <v>1993</v>
      </c>
      <c r="M829" s="187" t="s">
        <v>3095</v>
      </c>
      <c r="N829" s="300">
        <v>0.1</v>
      </c>
      <c r="O829" s="195">
        <v>4500</v>
      </c>
      <c r="P829" s="189">
        <v>4500</v>
      </c>
      <c r="Q829" s="255">
        <f t="shared" si="39"/>
        <v>4090.9090909090905</v>
      </c>
      <c r="R829" s="333"/>
      <c r="S829" s="159"/>
    </row>
    <row r="830" spans="1:20" ht="22.5" customHeight="1" x14ac:dyDescent="0.25">
      <c r="A830" s="167">
        <v>43546</v>
      </c>
      <c r="B830" s="187" t="s">
        <v>65</v>
      </c>
      <c r="C830" s="187" t="s">
        <v>3096</v>
      </c>
      <c r="D830" s="187" t="s">
        <v>2821</v>
      </c>
      <c r="E830" s="187"/>
      <c r="F830" s="168">
        <v>10326</v>
      </c>
      <c r="G830" s="187" t="s">
        <v>3097</v>
      </c>
      <c r="H830" s="187" t="s">
        <v>3098</v>
      </c>
      <c r="I830" s="168" t="s">
        <v>3099</v>
      </c>
      <c r="J830" s="168">
        <v>93240</v>
      </c>
      <c r="K830" s="187" t="s">
        <v>3100</v>
      </c>
      <c r="L830" s="168" t="s">
        <v>1993</v>
      </c>
      <c r="M830" s="187" t="s">
        <v>3101</v>
      </c>
      <c r="N830" s="300">
        <v>0.1</v>
      </c>
      <c r="O830" s="195">
        <v>2600</v>
      </c>
      <c r="P830" s="189">
        <v>2600</v>
      </c>
      <c r="Q830" s="255">
        <f t="shared" si="39"/>
        <v>2363.6363636363635</v>
      </c>
      <c r="R830" s="333"/>
      <c r="S830" s="159"/>
    </row>
    <row r="831" spans="1:20" ht="22.5" customHeight="1" x14ac:dyDescent="0.25">
      <c r="A831" s="167">
        <v>43549</v>
      </c>
      <c r="B831" s="187" t="s">
        <v>17</v>
      </c>
      <c r="C831" s="187" t="s">
        <v>3066</v>
      </c>
      <c r="D831" s="187" t="s">
        <v>2523</v>
      </c>
      <c r="E831" s="187"/>
      <c r="F831" s="168">
        <v>10276</v>
      </c>
      <c r="G831" s="187" t="s">
        <v>3067</v>
      </c>
      <c r="H831" s="187" t="s">
        <v>3068</v>
      </c>
      <c r="I831" s="168" t="s">
        <v>22</v>
      </c>
      <c r="J831" s="168">
        <v>75015</v>
      </c>
      <c r="K831" s="187" t="s">
        <v>3069</v>
      </c>
      <c r="L831" s="168" t="s">
        <v>399</v>
      </c>
      <c r="M831" s="187" t="s">
        <v>1461</v>
      </c>
      <c r="N831" s="300">
        <v>0.1</v>
      </c>
      <c r="O831" s="195">
        <v>6687</v>
      </c>
      <c r="P831" s="189">
        <v>6687</v>
      </c>
      <c r="Q831" s="361">
        <f t="shared" si="39"/>
        <v>6079.090909090909</v>
      </c>
      <c r="R831" s="348"/>
      <c r="S831" s="251"/>
    </row>
    <row r="832" spans="1:20" ht="22.5" customHeight="1" x14ac:dyDescent="0.25">
      <c r="A832" s="167">
        <v>43549</v>
      </c>
      <c r="B832" s="187" t="s">
        <v>65</v>
      </c>
      <c r="C832" s="187" t="s">
        <v>2770</v>
      </c>
      <c r="D832" s="187" t="s">
        <v>424</v>
      </c>
      <c r="E832" s="187"/>
      <c r="F832" s="168">
        <v>10275</v>
      </c>
      <c r="G832" s="187" t="s">
        <v>2771</v>
      </c>
      <c r="H832" s="187" t="s">
        <v>3102</v>
      </c>
      <c r="I832" s="168" t="s">
        <v>22</v>
      </c>
      <c r="J832" s="168">
        <v>75018</v>
      </c>
      <c r="K832" s="187" t="s">
        <v>2773</v>
      </c>
      <c r="L832" s="168" t="s">
        <v>43</v>
      </c>
      <c r="M832" s="187" t="s">
        <v>190</v>
      </c>
      <c r="N832" s="300">
        <v>0.1</v>
      </c>
      <c r="O832" s="195">
        <v>5982</v>
      </c>
      <c r="P832" s="189">
        <v>5982</v>
      </c>
      <c r="Q832" s="255">
        <f t="shared" si="39"/>
        <v>5438.181818181818</v>
      </c>
      <c r="R832" s="333"/>
      <c r="S832" s="159"/>
    </row>
    <row r="833" spans="1:20" ht="22.5" customHeight="1" x14ac:dyDescent="0.25">
      <c r="A833" s="167">
        <v>43549</v>
      </c>
      <c r="B833" s="187" t="s">
        <v>17</v>
      </c>
      <c r="C833" s="187" t="s">
        <v>3103</v>
      </c>
      <c r="D833" s="187" t="s">
        <v>248</v>
      </c>
      <c r="E833" s="187"/>
      <c r="F833" s="168">
        <v>10329</v>
      </c>
      <c r="G833" s="187" t="s">
        <v>3104</v>
      </c>
      <c r="H833" s="187" t="s">
        <v>3105</v>
      </c>
      <c r="I833" s="168" t="s">
        <v>22</v>
      </c>
      <c r="J833" s="168">
        <v>75011</v>
      </c>
      <c r="K833" s="187" t="s">
        <v>3106</v>
      </c>
      <c r="L833" s="168" t="s">
        <v>1993</v>
      </c>
      <c r="M833" s="187" t="s">
        <v>3107</v>
      </c>
      <c r="N833" s="300">
        <v>0.1</v>
      </c>
      <c r="O833" s="195">
        <v>5900</v>
      </c>
      <c r="P833" s="189">
        <v>5900</v>
      </c>
      <c r="Q833" s="255">
        <f t="shared" si="39"/>
        <v>5363.6363636363631</v>
      </c>
      <c r="R833" s="333"/>
      <c r="S833" s="159"/>
    </row>
    <row r="834" spans="1:20" ht="22.5" customHeight="1" x14ac:dyDescent="0.25">
      <c r="A834" s="167">
        <v>43550</v>
      </c>
      <c r="B834" s="168" t="s">
        <v>17</v>
      </c>
      <c r="C834" s="168" t="s">
        <v>498</v>
      </c>
      <c r="D834" s="168" t="s">
        <v>210</v>
      </c>
      <c r="E834" s="168"/>
      <c r="F834" s="168">
        <v>10127</v>
      </c>
      <c r="G834" s="168" t="s">
        <v>1889</v>
      </c>
      <c r="H834" s="168" t="s">
        <v>2379</v>
      </c>
      <c r="I834" s="168" t="s">
        <v>501</v>
      </c>
      <c r="J834" s="168">
        <v>93260</v>
      </c>
      <c r="K834" s="276" t="s">
        <v>1890</v>
      </c>
      <c r="L834" s="168" t="s">
        <v>37</v>
      </c>
      <c r="M834" s="168" t="s">
        <v>3108</v>
      </c>
      <c r="N834" s="300">
        <v>0.1</v>
      </c>
      <c r="O834" s="195">
        <v>17982</v>
      </c>
      <c r="P834" s="189">
        <v>17982</v>
      </c>
      <c r="Q834" s="255">
        <f t="shared" si="39"/>
        <v>16347.272727272726</v>
      </c>
      <c r="R834" s="333"/>
      <c r="S834" s="159"/>
    </row>
    <row r="835" spans="1:20" ht="46" hidden="1" customHeight="1" x14ac:dyDescent="0.25">
      <c r="A835" s="181" t="s">
        <v>3109</v>
      </c>
      <c r="B835" s="182"/>
      <c r="C835" s="182"/>
      <c r="D835" s="182"/>
      <c r="E835" s="182"/>
      <c r="F835" s="182"/>
      <c r="G835" s="182"/>
      <c r="H835" s="182"/>
      <c r="I835" s="182"/>
      <c r="J835" s="182"/>
      <c r="K835" s="283"/>
      <c r="L835" s="182"/>
      <c r="M835" s="182"/>
      <c r="N835" s="284"/>
      <c r="O835" s="216"/>
      <c r="P835" s="215">
        <f>SUM(P807:P834)</f>
        <v>184965</v>
      </c>
      <c r="Q835" s="216"/>
      <c r="R835" s="217">
        <f>SUM(R807:R834)</f>
        <v>57264</v>
      </c>
      <c r="S835" s="97">
        <f>P835-R835</f>
        <v>127701</v>
      </c>
    </row>
    <row r="836" spans="1:20" ht="22.5" customHeight="1" x14ac:dyDescent="0.25">
      <c r="A836" s="167">
        <v>43557</v>
      </c>
      <c r="B836" s="187" t="s">
        <v>65</v>
      </c>
      <c r="C836" s="187" t="s">
        <v>3110</v>
      </c>
      <c r="D836" s="187" t="s">
        <v>3111</v>
      </c>
      <c r="E836" s="187"/>
      <c r="F836" s="168">
        <v>10330</v>
      </c>
      <c r="G836" s="187" t="s">
        <v>3112</v>
      </c>
      <c r="H836" s="187" t="s">
        <v>3113</v>
      </c>
      <c r="I836" s="168" t="s">
        <v>22</v>
      </c>
      <c r="J836" s="168">
        <v>75017</v>
      </c>
      <c r="K836" s="187" t="s">
        <v>3114</v>
      </c>
      <c r="L836" s="304" t="s">
        <v>1993</v>
      </c>
      <c r="M836" s="187" t="s">
        <v>408</v>
      </c>
      <c r="N836" s="300">
        <v>5.5E-2</v>
      </c>
      <c r="O836" s="195">
        <v>3940</v>
      </c>
      <c r="P836" s="189">
        <v>3940</v>
      </c>
      <c r="Q836" s="255">
        <f t="shared" ref="Q836:Q864" si="40">IF(ISBLANK(N836),"",P836/(1+N836))</f>
        <v>3734.5971563981043</v>
      </c>
      <c r="R836" s="333"/>
      <c r="S836" s="159"/>
    </row>
    <row r="837" spans="1:20" ht="22.5" customHeight="1" x14ac:dyDescent="0.25">
      <c r="A837" s="167">
        <v>43558</v>
      </c>
      <c r="B837" s="187" t="s">
        <v>17</v>
      </c>
      <c r="C837" s="187" t="s">
        <v>3115</v>
      </c>
      <c r="D837" s="187" t="s">
        <v>2338</v>
      </c>
      <c r="E837" s="187"/>
      <c r="F837" s="168">
        <v>10494</v>
      </c>
      <c r="G837" s="187" t="s">
        <v>3116</v>
      </c>
      <c r="H837" s="187" t="s">
        <v>3117</v>
      </c>
      <c r="I837" s="168" t="s">
        <v>889</v>
      </c>
      <c r="J837" s="168">
        <v>78110</v>
      </c>
      <c r="K837" s="187" t="s">
        <v>3118</v>
      </c>
      <c r="L837" s="304" t="s">
        <v>1993</v>
      </c>
      <c r="M837" s="187" t="s">
        <v>160</v>
      </c>
      <c r="N837" s="300">
        <v>0.1</v>
      </c>
      <c r="O837" s="195">
        <v>9800</v>
      </c>
      <c r="P837" s="189">
        <v>9800</v>
      </c>
      <c r="Q837" s="255">
        <f t="shared" si="40"/>
        <v>8909.0909090909081</v>
      </c>
      <c r="R837" s="333"/>
      <c r="S837" s="159"/>
    </row>
    <row r="838" spans="1:20" ht="22.5" customHeight="1" x14ac:dyDescent="0.25">
      <c r="A838" s="303">
        <v>43558</v>
      </c>
      <c r="B838" s="304" t="s">
        <v>17</v>
      </c>
      <c r="C838" s="304" t="s">
        <v>2482</v>
      </c>
      <c r="D838" s="304" t="s">
        <v>477</v>
      </c>
      <c r="E838" s="304"/>
      <c r="F838" s="304">
        <v>10257</v>
      </c>
      <c r="G838" s="304" t="s">
        <v>2483</v>
      </c>
      <c r="H838" s="304" t="s">
        <v>2484</v>
      </c>
      <c r="I838" s="304" t="s">
        <v>22</v>
      </c>
      <c r="J838" s="304">
        <v>75012</v>
      </c>
      <c r="K838" s="304" t="s">
        <v>2485</v>
      </c>
      <c r="L838" s="304" t="s">
        <v>628</v>
      </c>
      <c r="M838" s="304" t="s">
        <v>1325</v>
      </c>
      <c r="N838" s="305">
        <v>0.1</v>
      </c>
      <c r="O838" s="23"/>
      <c r="P838" s="263">
        <v>28982</v>
      </c>
      <c r="Q838" s="264">
        <f t="shared" si="40"/>
        <v>26347.272727272724</v>
      </c>
      <c r="R838" s="337"/>
      <c r="S838" s="266"/>
    </row>
    <row r="839" spans="1:20" ht="22.5" customHeight="1" x14ac:dyDescent="0.25">
      <c r="A839" s="167">
        <v>43559</v>
      </c>
      <c r="B839" s="187" t="s">
        <v>17</v>
      </c>
      <c r="C839" s="187" t="s">
        <v>3119</v>
      </c>
      <c r="D839" s="187" t="s">
        <v>384</v>
      </c>
      <c r="E839" s="187"/>
      <c r="F839" s="168">
        <v>10334</v>
      </c>
      <c r="G839" s="187" t="s">
        <v>3120</v>
      </c>
      <c r="H839" s="187" t="s">
        <v>3121</v>
      </c>
      <c r="I839" s="168" t="s">
        <v>22</v>
      </c>
      <c r="J839" s="168">
        <v>75020</v>
      </c>
      <c r="K839" s="187" t="s">
        <v>3122</v>
      </c>
      <c r="L839" s="304" t="s">
        <v>2646</v>
      </c>
      <c r="M839" s="187" t="s">
        <v>205</v>
      </c>
      <c r="N839" s="300">
        <v>0.1</v>
      </c>
      <c r="O839" s="78">
        <f>P839/2</f>
        <v>6741</v>
      </c>
      <c r="P839" s="189">
        <v>13482</v>
      </c>
      <c r="Q839" s="255">
        <f t="shared" si="40"/>
        <v>12256.363636363636</v>
      </c>
      <c r="R839" s="333"/>
      <c r="S839" s="159"/>
    </row>
    <row r="840" spans="1:20" ht="22.5" customHeight="1" x14ac:dyDescent="0.25">
      <c r="A840" s="167">
        <v>43559</v>
      </c>
      <c r="B840" s="187" t="s">
        <v>65</v>
      </c>
      <c r="C840" s="187" t="s">
        <v>3123</v>
      </c>
      <c r="D840" s="187" t="s">
        <v>3124</v>
      </c>
      <c r="E840" s="187"/>
      <c r="F840" s="168">
        <v>10445</v>
      </c>
      <c r="G840" s="187" t="s">
        <v>3125</v>
      </c>
      <c r="H840" s="187" t="s">
        <v>3126</v>
      </c>
      <c r="I840" s="168" t="s">
        <v>22</v>
      </c>
      <c r="J840" s="168">
        <v>75015</v>
      </c>
      <c r="K840" s="187" t="s">
        <v>3127</v>
      </c>
      <c r="L840" s="304" t="s">
        <v>2955</v>
      </c>
      <c r="M840" s="187" t="s">
        <v>331</v>
      </c>
      <c r="N840" s="300">
        <v>5.5E-2</v>
      </c>
      <c r="O840" s="195">
        <v>1100</v>
      </c>
      <c r="P840" s="189">
        <v>1100</v>
      </c>
      <c r="Q840" s="255">
        <f t="shared" si="40"/>
        <v>1042.654028436019</v>
      </c>
      <c r="R840" s="333"/>
      <c r="S840" s="159"/>
    </row>
    <row r="841" spans="1:20" ht="22.5" customHeight="1" x14ac:dyDescent="0.25">
      <c r="A841" s="167">
        <v>43560</v>
      </c>
      <c r="B841" s="187" t="s">
        <v>65</v>
      </c>
      <c r="C841" s="187" t="s">
        <v>3128</v>
      </c>
      <c r="D841" s="187" t="s">
        <v>3129</v>
      </c>
      <c r="E841" s="187"/>
      <c r="F841" s="168">
        <v>10486</v>
      </c>
      <c r="G841" s="187" t="s">
        <v>2622</v>
      </c>
      <c r="H841" s="187" t="s">
        <v>3130</v>
      </c>
      <c r="I841" s="168" t="s">
        <v>22</v>
      </c>
      <c r="J841" s="168">
        <v>75019</v>
      </c>
      <c r="K841" s="187" t="s">
        <v>3131</v>
      </c>
      <c r="L841" s="304" t="s">
        <v>618</v>
      </c>
      <c r="M841" s="187" t="s">
        <v>1145</v>
      </c>
      <c r="N841" s="300">
        <v>0.1</v>
      </c>
      <c r="O841" s="195">
        <v>1982</v>
      </c>
      <c r="P841" s="189">
        <v>1982</v>
      </c>
      <c r="Q841" s="255">
        <f t="shared" si="40"/>
        <v>1801.8181818181818</v>
      </c>
      <c r="R841" s="333"/>
      <c r="S841" s="159"/>
    </row>
    <row r="842" spans="1:20" ht="22.5" customHeight="1" x14ac:dyDescent="0.25">
      <c r="A842" s="173">
        <v>43560</v>
      </c>
      <c r="B842" s="194" t="s">
        <v>17</v>
      </c>
      <c r="C842" s="194" t="s">
        <v>3132</v>
      </c>
      <c r="D842" s="194" t="s">
        <v>147</v>
      </c>
      <c r="E842" s="194"/>
      <c r="F842" s="174">
        <v>10335</v>
      </c>
      <c r="G842" s="194" t="s">
        <v>3133</v>
      </c>
      <c r="H842" s="194" t="s">
        <v>3134</v>
      </c>
      <c r="I842" s="174"/>
      <c r="J842" s="174">
        <v>75014</v>
      </c>
      <c r="K842" s="194" t="s">
        <v>3135</v>
      </c>
      <c r="L842" s="236" t="s">
        <v>3136</v>
      </c>
      <c r="M842" s="194" t="s">
        <v>731</v>
      </c>
      <c r="N842" s="301">
        <v>5.5E-2</v>
      </c>
      <c r="O842" s="195">
        <v>3782</v>
      </c>
      <c r="P842" s="196">
        <v>3782</v>
      </c>
      <c r="Q842" s="219">
        <f t="shared" si="40"/>
        <v>3584.834123222749</v>
      </c>
      <c r="R842" s="336">
        <v>3782</v>
      </c>
      <c r="S842" s="121"/>
      <c r="T842" s="74" t="s">
        <v>44</v>
      </c>
    </row>
    <row r="843" spans="1:20" ht="22.5" customHeight="1" x14ac:dyDescent="0.25">
      <c r="A843" s="167">
        <v>43564</v>
      </c>
      <c r="B843" s="187" t="s">
        <v>17</v>
      </c>
      <c r="C843" s="187" t="s">
        <v>3137</v>
      </c>
      <c r="D843" s="187" t="s">
        <v>428</v>
      </c>
      <c r="E843" s="187"/>
      <c r="F843" s="168">
        <v>10282</v>
      </c>
      <c r="G843" s="187" t="s">
        <v>3138</v>
      </c>
      <c r="H843" s="187" t="s">
        <v>1230</v>
      </c>
      <c r="I843" s="168" t="s">
        <v>22</v>
      </c>
      <c r="J843" s="168">
        <v>75012</v>
      </c>
      <c r="K843" s="187" t="s">
        <v>3139</v>
      </c>
      <c r="L843" s="304" t="s">
        <v>399</v>
      </c>
      <c r="M843" s="187" t="s">
        <v>1578</v>
      </c>
      <c r="N843" s="300">
        <v>0.1</v>
      </c>
      <c r="O843" s="195">
        <v>7882</v>
      </c>
      <c r="P843" s="189">
        <v>7882</v>
      </c>
      <c r="Q843" s="361">
        <f t="shared" si="40"/>
        <v>7165.454545454545</v>
      </c>
      <c r="R843" s="348"/>
      <c r="S843" s="251"/>
    </row>
    <row r="844" spans="1:20" ht="22.5" customHeight="1" x14ac:dyDescent="0.25">
      <c r="A844" s="167">
        <v>43564</v>
      </c>
      <c r="B844" s="187" t="s">
        <v>17</v>
      </c>
      <c r="C844" s="187" t="s">
        <v>3140</v>
      </c>
      <c r="D844" s="187" t="s">
        <v>3141</v>
      </c>
      <c r="E844" s="187"/>
      <c r="F844" s="168">
        <v>10341</v>
      </c>
      <c r="G844" s="187" t="s">
        <v>3142</v>
      </c>
      <c r="H844" s="187" t="s">
        <v>524</v>
      </c>
      <c r="I844" s="168" t="s">
        <v>22</v>
      </c>
      <c r="J844" s="168">
        <v>75015</v>
      </c>
      <c r="K844" s="187" t="s">
        <v>3143</v>
      </c>
      <c r="L844" s="304" t="s">
        <v>3144</v>
      </c>
      <c r="M844" s="187" t="s">
        <v>443</v>
      </c>
      <c r="N844" s="211">
        <v>0.1</v>
      </c>
      <c r="O844" s="78">
        <f>P844/2</f>
        <v>3491</v>
      </c>
      <c r="P844" s="189">
        <v>6982</v>
      </c>
      <c r="Q844" s="255">
        <f t="shared" si="40"/>
        <v>6347.272727272727</v>
      </c>
      <c r="R844" s="333"/>
      <c r="S844" s="159"/>
    </row>
    <row r="845" spans="1:20" ht="22.5" customHeight="1" x14ac:dyDescent="0.25">
      <c r="A845" s="167">
        <v>43564</v>
      </c>
      <c r="B845" s="187" t="s">
        <v>17</v>
      </c>
      <c r="C845" s="187" t="s">
        <v>3145</v>
      </c>
      <c r="D845" s="187" t="s">
        <v>3146</v>
      </c>
      <c r="E845" s="187"/>
      <c r="F845" s="168">
        <v>10303</v>
      </c>
      <c r="G845" s="187" t="s">
        <v>3147</v>
      </c>
      <c r="H845" s="187" t="s">
        <v>3148</v>
      </c>
      <c r="I845" s="168" t="s">
        <v>3149</v>
      </c>
      <c r="J845" s="168">
        <v>75015</v>
      </c>
      <c r="K845" s="187" t="s">
        <v>3150</v>
      </c>
      <c r="L845" s="304" t="s">
        <v>3151</v>
      </c>
      <c r="M845" s="187" t="s">
        <v>3152</v>
      </c>
      <c r="N845" s="300">
        <v>5.5E-2</v>
      </c>
      <c r="O845" s="78">
        <f>P845/2</f>
        <v>10991</v>
      </c>
      <c r="P845" s="189">
        <v>21982</v>
      </c>
      <c r="Q845" s="255">
        <f t="shared" si="40"/>
        <v>20836.018957345972</v>
      </c>
      <c r="R845" s="333"/>
      <c r="S845" s="159"/>
    </row>
    <row r="846" spans="1:20" ht="22.5" customHeight="1" x14ac:dyDescent="0.25">
      <c r="A846" s="173">
        <v>43566</v>
      </c>
      <c r="B846" s="194" t="s">
        <v>65</v>
      </c>
      <c r="C846" s="194" t="s">
        <v>3153</v>
      </c>
      <c r="D846" s="194" t="s">
        <v>67</v>
      </c>
      <c r="E846" s="194"/>
      <c r="F846" s="174">
        <v>10336</v>
      </c>
      <c r="G846" s="194" t="s">
        <v>3154</v>
      </c>
      <c r="H846" s="194" t="s">
        <v>3155</v>
      </c>
      <c r="I846" s="174" t="s">
        <v>22</v>
      </c>
      <c r="J846" s="174">
        <v>75013</v>
      </c>
      <c r="K846" s="194" t="s">
        <v>3156</v>
      </c>
      <c r="L846" s="236" t="s">
        <v>37</v>
      </c>
      <c r="M846" s="194" t="s">
        <v>304</v>
      </c>
      <c r="N846" s="301">
        <v>0.1</v>
      </c>
      <c r="O846" s="195">
        <v>6982</v>
      </c>
      <c r="P846" s="196">
        <v>6982</v>
      </c>
      <c r="Q846" s="219">
        <f t="shared" si="40"/>
        <v>6347.272727272727</v>
      </c>
      <c r="R846" s="336">
        <v>6982</v>
      </c>
      <c r="S846" s="121"/>
      <c r="T846" s="74" t="s">
        <v>44</v>
      </c>
    </row>
    <row r="847" spans="1:20" ht="22.5" customHeight="1" x14ac:dyDescent="0.25">
      <c r="A847" s="167">
        <v>43566</v>
      </c>
      <c r="B847" s="187" t="s">
        <v>65</v>
      </c>
      <c r="C847" s="187" t="s">
        <v>3157</v>
      </c>
      <c r="D847" s="187" t="s">
        <v>1095</v>
      </c>
      <c r="E847" s="187"/>
      <c r="F847" s="168">
        <v>10496</v>
      </c>
      <c r="G847" s="187" t="s">
        <v>3158</v>
      </c>
      <c r="H847" s="187" t="s">
        <v>3159</v>
      </c>
      <c r="I847" s="168" t="s">
        <v>3160</v>
      </c>
      <c r="J847" s="168">
        <v>95200</v>
      </c>
      <c r="K847" s="187" t="s">
        <v>3161</v>
      </c>
      <c r="L847" s="304" t="s">
        <v>1993</v>
      </c>
      <c r="M847" s="187" t="s">
        <v>3162</v>
      </c>
      <c r="N847" s="300">
        <v>0.1</v>
      </c>
      <c r="O847" s="195">
        <v>6980</v>
      </c>
      <c r="P847" s="189">
        <v>6980</v>
      </c>
      <c r="Q847" s="255">
        <f t="shared" si="40"/>
        <v>6345.454545454545</v>
      </c>
      <c r="R847" s="333"/>
      <c r="S847" s="159"/>
    </row>
    <row r="848" spans="1:20" ht="22.5" customHeight="1" x14ac:dyDescent="0.25">
      <c r="A848" s="167">
        <v>43567</v>
      </c>
      <c r="B848" s="187" t="s">
        <v>17</v>
      </c>
      <c r="C848" s="187" t="s">
        <v>3163</v>
      </c>
      <c r="D848" s="187" t="s">
        <v>886</v>
      </c>
      <c r="E848" s="187"/>
      <c r="F848" s="168">
        <v>10487</v>
      </c>
      <c r="G848" s="187" t="s">
        <v>3164</v>
      </c>
      <c r="H848" s="187" t="s">
        <v>3165</v>
      </c>
      <c r="I848" s="168" t="s">
        <v>1513</v>
      </c>
      <c r="J848" s="168">
        <v>94210</v>
      </c>
      <c r="K848" s="187" t="s">
        <v>3166</v>
      </c>
      <c r="L848" s="304" t="s">
        <v>618</v>
      </c>
      <c r="M848" s="187" t="s">
        <v>2261</v>
      </c>
      <c r="N848" s="300">
        <v>0.1</v>
      </c>
      <c r="O848" s="195">
        <v>1682</v>
      </c>
      <c r="P848" s="189">
        <v>1682</v>
      </c>
      <c r="Q848" s="255">
        <f t="shared" si="40"/>
        <v>1529.090909090909</v>
      </c>
      <c r="R848" s="333"/>
      <c r="S848" s="159"/>
    </row>
    <row r="849" spans="1:20" ht="22.5" customHeight="1" x14ac:dyDescent="0.25">
      <c r="A849" s="173">
        <v>43572</v>
      </c>
      <c r="B849" s="194" t="s">
        <v>236</v>
      </c>
      <c r="C849" s="194" t="s">
        <v>1275</v>
      </c>
      <c r="D849" s="194" t="s">
        <v>3167</v>
      </c>
      <c r="E849" s="194"/>
      <c r="F849" s="174">
        <v>10337</v>
      </c>
      <c r="G849" s="194" t="s">
        <v>3168</v>
      </c>
      <c r="H849" s="194" t="s">
        <v>3169</v>
      </c>
      <c r="I849" s="174" t="s">
        <v>22</v>
      </c>
      <c r="J849" s="174">
        <v>75013</v>
      </c>
      <c r="K849" s="194" t="s">
        <v>3170</v>
      </c>
      <c r="L849" s="236" t="s">
        <v>37</v>
      </c>
      <c r="M849" s="194" t="s">
        <v>160</v>
      </c>
      <c r="N849" s="301">
        <v>5.5E-2</v>
      </c>
      <c r="O849" s="195">
        <v>6382</v>
      </c>
      <c r="P849" s="196">
        <v>6382</v>
      </c>
      <c r="Q849" s="219">
        <f t="shared" si="40"/>
        <v>6049.2890995260668</v>
      </c>
      <c r="R849" s="336">
        <v>6382</v>
      </c>
      <c r="S849" s="121"/>
      <c r="T849" s="74" t="s">
        <v>44</v>
      </c>
    </row>
    <row r="850" spans="1:20" ht="22.5" customHeight="1" x14ac:dyDescent="0.25">
      <c r="A850" s="173">
        <v>43573</v>
      </c>
      <c r="B850" s="194" t="s">
        <v>17</v>
      </c>
      <c r="C850" s="194" t="s">
        <v>3171</v>
      </c>
      <c r="D850" s="194" t="s">
        <v>522</v>
      </c>
      <c r="E850" s="194"/>
      <c r="F850" s="174">
        <v>10257</v>
      </c>
      <c r="G850" s="194" t="s">
        <v>3172</v>
      </c>
      <c r="H850" s="194" t="s">
        <v>3173</v>
      </c>
      <c r="I850" s="174" t="s">
        <v>558</v>
      </c>
      <c r="J850" s="174">
        <v>94170</v>
      </c>
      <c r="K850" s="194" t="s">
        <v>3174</v>
      </c>
      <c r="L850" s="236" t="s">
        <v>618</v>
      </c>
      <c r="M850" s="194" t="s">
        <v>438</v>
      </c>
      <c r="N850" s="301">
        <v>0.1</v>
      </c>
      <c r="O850" s="195">
        <v>4982</v>
      </c>
      <c r="P850" s="196">
        <v>4982</v>
      </c>
      <c r="Q850" s="219">
        <f t="shared" si="40"/>
        <v>4529.090909090909</v>
      </c>
      <c r="R850" s="336">
        <v>4982</v>
      </c>
      <c r="S850" s="121"/>
      <c r="T850" s="74" t="s">
        <v>44</v>
      </c>
    </row>
    <row r="851" spans="1:20" ht="22.5" customHeight="1" x14ac:dyDescent="0.25">
      <c r="A851" s="167">
        <v>43573</v>
      </c>
      <c r="B851" s="187" t="s">
        <v>65</v>
      </c>
      <c r="C851" s="187" t="s">
        <v>3175</v>
      </c>
      <c r="D851" s="187" t="s">
        <v>113</v>
      </c>
      <c r="E851" s="187"/>
      <c r="F851" s="168">
        <v>10328</v>
      </c>
      <c r="G851" s="187" t="s">
        <v>3176</v>
      </c>
      <c r="H851" s="187" t="s">
        <v>3177</v>
      </c>
      <c r="I851" s="168" t="s">
        <v>22</v>
      </c>
      <c r="J851" s="168">
        <v>75013</v>
      </c>
      <c r="K851" s="187" t="s">
        <v>3178</v>
      </c>
      <c r="L851" s="304" t="s">
        <v>1993</v>
      </c>
      <c r="M851" s="187" t="s">
        <v>38</v>
      </c>
      <c r="N851" s="211">
        <v>5.5E-2</v>
      </c>
      <c r="O851" s="195">
        <v>3800</v>
      </c>
      <c r="P851" s="189">
        <v>3800</v>
      </c>
      <c r="Q851" s="255">
        <f t="shared" si="40"/>
        <v>3601.8957345971567</v>
      </c>
      <c r="R851" s="333"/>
      <c r="S851" s="159"/>
    </row>
    <row r="852" spans="1:20" ht="22.5" customHeight="1" x14ac:dyDescent="0.25">
      <c r="A852" s="167">
        <v>43578</v>
      </c>
      <c r="B852" s="187" t="s">
        <v>17</v>
      </c>
      <c r="C852" s="187" t="s">
        <v>2897</v>
      </c>
      <c r="D852" s="187" t="s">
        <v>131</v>
      </c>
      <c r="E852" s="187"/>
      <c r="F852" s="168">
        <v>10458</v>
      </c>
      <c r="G852" s="187" t="s">
        <v>2898</v>
      </c>
      <c r="H852" s="187" t="s">
        <v>3179</v>
      </c>
      <c r="I852" s="168" t="s">
        <v>2094</v>
      </c>
      <c r="J852" s="168">
        <v>94360</v>
      </c>
      <c r="K852" s="187" t="s">
        <v>2899</v>
      </c>
      <c r="L852" s="304" t="s">
        <v>618</v>
      </c>
      <c r="M852" s="187" t="s">
        <v>86</v>
      </c>
      <c r="N852" s="300">
        <v>0.1</v>
      </c>
      <c r="O852" s="195">
        <v>34982</v>
      </c>
      <c r="P852" s="263">
        <v>34982</v>
      </c>
      <c r="Q852" s="264">
        <f t="shared" si="40"/>
        <v>31801.81818181818</v>
      </c>
      <c r="R852" s="337"/>
      <c r="S852" s="266"/>
    </row>
    <row r="853" spans="1:20" ht="22.5" customHeight="1" x14ac:dyDescent="0.25">
      <c r="A853" s="167">
        <v>43578</v>
      </c>
      <c r="B853" s="187" t="s">
        <v>65</v>
      </c>
      <c r="C853" s="187" t="s">
        <v>3180</v>
      </c>
      <c r="D853" s="187" t="s">
        <v>3181</v>
      </c>
      <c r="E853" s="187"/>
      <c r="F853" s="168">
        <v>10495</v>
      </c>
      <c r="G853" s="187" t="s">
        <v>3182</v>
      </c>
      <c r="H853" s="187" t="s">
        <v>3183</v>
      </c>
      <c r="I853" s="168" t="s">
        <v>774</v>
      </c>
      <c r="J853" s="168">
        <v>93100</v>
      </c>
      <c r="K853" s="187" t="s">
        <v>3184</v>
      </c>
      <c r="L853" s="304" t="s">
        <v>3185</v>
      </c>
      <c r="M853" s="187" t="s">
        <v>3186</v>
      </c>
      <c r="N853" s="211">
        <v>0.1</v>
      </c>
      <c r="O853" s="78">
        <f>P853/2</f>
        <v>2800</v>
      </c>
      <c r="P853" s="189">
        <v>5600</v>
      </c>
      <c r="Q853" s="255">
        <f t="shared" si="40"/>
        <v>5090.9090909090901</v>
      </c>
      <c r="R853" s="333"/>
      <c r="S853" s="159"/>
    </row>
    <row r="854" spans="1:20" ht="22.5" customHeight="1" x14ac:dyDescent="0.25">
      <c r="A854" s="167">
        <v>43579</v>
      </c>
      <c r="B854" s="187" t="s">
        <v>65</v>
      </c>
      <c r="C854" s="187" t="s">
        <v>3187</v>
      </c>
      <c r="D854" s="187" t="s">
        <v>965</v>
      </c>
      <c r="E854" s="187"/>
      <c r="F854" s="168">
        <v>10459</v>
      </c>
      <c r="G854" s="187" t="s">
        <v>3188</v>
      </c>
      <c r="H854" s="187" t="s">
        <v>1200</v>
      </c>
      <c r="I854" s="168" t="s">
        <v>22</v>
      </c>
      <c r="J854" s="168">
        <v>75014</v>
      </c>
      <c r="K854" s="187" t="s">
        <v>3189</v>
      </c>
      <c r="L854" s="304" t="s">
        <v>37</v>
      </c>
      <c r="M854" s="187" t="s">
        <v>3190</v>
      </c>
      <c r="N854" s="300">
        <v>5.5E-2</v>
      </c>
      <c r="O854" s="195">
        <v>8482</v>
      </c>
      <c r="P854" s="189">
        <v>8482</v>
      </c>
      <c r="Q854" s="255">
        <f t="shared" si="40"/>
        <v>8039.8104265402844</v>
      </c>
      <c r="R854" s="333"/>
      <c r="S854" s="159"/>
    </row>
    <row r="855" spans="1:20" ht="22.5" customHeight="1" x14ac:dyDescent="0.25">
      <c r="A855" s="167">
        <v>43580</v>
      </c>
      <c r="B855" s="187" t="s">
        <v>65</v>
      </c>
      <c r="C855" s="187" t="s">
        <v>3191</v>
      </c>
      <c r="D855" s="187" t="s">
        <v>1574</v>
      </c>
      <c r="E855" s="187"/>
      <c r="F855" s="168">
        <v>10338</v>
      </c>
      <c r="G855" s="187" t="s">
        <v>3192</v>
      </c>
      <c r="H855" s="187" t="s">
        <v>3193</v>
      </c>
      <c r="I855" s="168" t="s">
        <v>22</v>
      </c>
      <c r="J855" s="168">
        <v>75012</v>
      </c>
      <c r="K855" s="187" t="s">
        <v>3194</v>
      </c>
      <c r="L855" s="304" t="s">
        <v>3195</v>
      </c>
      <c r="M855" s="187" t="s">
        <v>2451</v>
      </c>
      <c r="N855" s="300">
        <v>5.5E-2</v>
      </c>
      <c r="O855" s="78">
        <f>P855/2</f>
        <v>5991</v>
      </c>
      <c r="P855" s="189">
        <v>11982</v>
      </c>
      <c r="Q855" s="255">
        <f t="shared" si="40"/>
        <v>11357.345971563982</v>
      </c>
      <c r="R855" s="333"/>
      <c r="S855" s="159"/>
    </row>
    <row r="856" spans="1:20" ht="22.5" customHeight="1" x14ac:dyDescent="0.25">
      <c r="A856" s="173">
        <v>43580</v>
      </c>
      <c r="B856" s="194" t="s">
        <v>65</v>
      </c>
      <c r="C856" s="194" t="s">
        <v>3196</v>
      </c>
      <c r="D856" s="194" t="s">
        <v>192</v>
      </c>
      <c r="E856" s="194"/>
      <c r="F856" s="174">
        <v>10274</v>
      </c>
      <c r="G856" s="194" t="s">
        <v>3197</v>
      </c>
      <c r="H856" s="194" t="s">
        <v>3198</v>
      </c>
      <c r="I856" s="174" t="s">
        <v>22</v>
      </c>
      <c r="J856" s="174">
        <v>75014</v>
      </c>
      <c r="K856" s="194" t="s">
        <v>3199</v>
      </c>
      <c r="L856" s="236" t="s">
        <v>1549</v>
      </c>
      <c r="M856" s="194" t="s">
        <v>1597</v>
      </c>
      <c r="N856" s="301">
        <v>5.5E-2</v>
      </c>
      <c r="O856" s="78">
        <f>P856/2</f>
        <v>3991</v>
      </c>
      <c r="P856" s="196">
        <v>7982</v>
      </c>
      <c r="Q856" s="219">
        <f t="shared" si="40"/>
        <v>7565.8767772511856</v>
      </c>
      <c r="R856" s="336">
        <v>7982</v>
      </c>
      <c r="S856" s="121"/>
      <c r="T856" s="74" t="s">
        <v>44</v>
      </c>
    </row>
    <row r="857" spans="1:20" ht="22.5" customHeight="1" x14ac:dyDescent="0.25">
      <c r="A857" s="173">
        <v>43580</v>
      </c>
      <c r="B857" s="194" t="s">
        <v>65</v>
      </c>
      <c r="C857" s="194" t="s">
        <v>3200</v>
      </c>
      <c r="D857" s="194" t="s">
        <v>3201</v>
      </c>
      <c r="E857" s="194"/>
      <c r="F857" s="174">
        <v>10325</v>
      </c>
      <c r="G857" s="194" t="s">
        <v>3202</v>
      </c>
      <c r="H857" s="194" t="s">
        <v>3203</v>
      </c>
      <c r="I857" s="174" t="s">
        <v>1101</v>
      </c>
      <c r="J857" s="174">
        <v>92110</v>
      </c>
      <c r="K857" s="194" t="s">
        <v>3204</v>
      </c>
      <c r="L857" s="236" t="s">
        <v>2659</v>
      </c>
      <c r="M857" s="194" t="s">
        <v>3205</v>
      </c>
      <c r="N857" s="301">
        <v>5.5E-2</v>
      </c>
      <c r="O857" s="195">
        <v>9682</v>
      </c>
      <c r="P857" s="196">
        <v>9682</v>
      </c>
      <c r="Q857" s="219">
        <f t="shared" si="40"/>
        <v>9177.2511848341237</v>
      </c>
      <c r="R857" s="336">
        <v>9682</v>
      </c>
      <c r="S857" s="121"/>
      <c r="T857" s="74" t="s">
        <v>44</v>
      </c>
    </row>
    <row r="858" spans="1:20" ht="22.5" customHeight="1" x14ac:dyDescent="0.25">
      <c r="A858" s="167">
        <v>43584</v>
      </c>
      <c r="B858" s="187" t="s">
        <v>17</v>
      </c>
      <c r="C858" s="187" t="s">
        <v>3119</v>
      </c>
      <c r="D858" s="187" t="s">
        <v>384</v>
      </c>
      <c r="E858" s="187"/>
      <c r="F858" s="168">
        <v>10334</v>
      </c>
      <c r="G858" s="187" t="s">
        <v>3120</v>
      </c>
      <c r="H858" s="187" t="s">
        <v>3121</v>
      </c>
      <c r="I858" s="168" t="s">
        <v>22</v>
      </c>
      <c r="J858" s="168">
        <v>75020</v>
      </c>
      <c r="K858" s="187" t="s">
        <v>3122</v>
      </c>
      <c r="L858" s="304" t="s">
        <v>3206</v>
      </c>
      <c r="M858" s="187" t="s">
        <v>205</v>
      </c>
      <c r="N858" s="300">
        <v>5.5E-2</v>
      </c>
      <c r="O858" s="23"/>
      <c r="P858" s="189">
        <v>12982</v>
      </c>
      <c r="Q858" s="255">
        <f t="shared" si="40"/>
        <v>12305.213270142181</v>
      </c>
      <c r="R858" s="333"/>
      <c r="S858" s="159"/>
    </row>
    <row r="859" spans="1:20" ht="22.5" customHeight="1" x14ac:dyDescent="0.25">
      <c r="A859" s="167">
        <v>43584</v>
      </c>
      <c r="B859" s="168" t="s">
        <v>17</v>
      </c>
      <c r="C859" s="168" t="s">
        <v>2733</v>
      </c>
      <c r="D859" s="168" t="s">
        <v>40</v>
      </c>
      <c r="E859" s="168"/>
      <c r="F859" s="168">
        <v>10340</v>
      </c>
      <c r="G859" s="168" t="s">
        <v>2734</v>
      </c>
      <c r="H859" s="168" t="s">
        <v>2735</v>
      </c>
      <c r="I859" s="168" t="s">
        <v>22</v>
      </c>
      <c r="J859" s="168">
        <v>75013</v>
      </c>
      <c r="K859" s="168" t="s">
        <v>2736</v>
      </c>
      <c r="L859" s="279" t="s">
        <v>3207</v>
      </c>
      <c r="M859" s="168" t="s">
        <v>3208</v>
      </c>
      <c r="N859" s="300">
        <v>0.1</v>
      </c>
      <c r="O859" s="78">
        <f>P859/2</f>
        <v>7541</v>
      </c>
      <c r="P859" s="263">
        <v>15082</v>
      </c>
      <c r="Q859" s="264">
        <f t="shared" si="40"/>
        <v>13710.90909090909</v>
      </c>
      <c r="R859" s="337"/>
      <c r="S859" s="266"/>
    </row>
    <row r="860" spans="1:20" ht="22.5" customHeight="1" x14ac:dyDescent="0.25">
      <c r="A860" s="167">
        <v>43584</v>
      </c>
      <c r="B860" s="187" t="s">
        <v>65</v>
      </c>
      <c r="C860" s="187" t="s">
        <v>2268</v>
      </c>
      <c r="D860" s="187" t="s">
        <v>113</v>
      </c>
      <c r="E860" s="187"/>
      <c r="F860" s="168">
        <v>10331</v>
      </c>
      <c r="G860" s="187" t="s">
        <v>1990</v>
      </c>
      <c r="H860" s="187" t="s">
        <v>3209</v>
      </c>
      <c r="I860" s="168" t="s">
        <v>22</v>
      </c>
      <c r="J860" s="168">
        <v>75018</v>
      </c>
      <c r="K860" s="187" t="s">
        <v>3210</v>
      </c>
      <c r="L860" s="304" t="s">
        <v>1993</v>
      </c>
      <c r="M860" s="187" t="s">
        <v>3211</v>
      </c>
      <c r="N860" s="300">
        <v>0.1</v>
      </c>
      <c r="O860" s="195">
        <v>3900</v>
      </c>
      <c r="P860" s="189">
        <v>3900</v>
      </c>
      <c r="Q860" s="255">
        <f t="shared" si="40"/>
        <v>3545.454545454545</v>
      </c>
      <c r="R860" s="333"/>
      <c r="S860" s="159"/>
    </row>
    <row r="861" spans="1:20" ht="22.5" customHeight="1" x14ac:dyDescent="0.25">
      <c r="A861" s="167">
        <v>43585</v>
      </c>
      <c r="B861" s="187" t="s">
        <v>65</v>
      </c>
      <c r="C861" s="187" t="s">
        <v>3212</v>
      </c>
      <c r="D861" s="187" t="s">
        <v>590</v>
      </c>
      <c r="E861" s="187"/>
      <c r="F861" s="168">
        <v>10408</v>
      </c>
      <c r="G861" s="187" t="s">
        <v>2993</v>
      </c>
      <c r="H861" s="187" t="s">
        <v>3213</v>
      </c>
      <c r="I861" s="168" t="s">
        <v>743</v>
      </c>
      <c r="J861" s="168">
        <v>93340</v>
      </c>
      <c r="K861" s="187" t="s">
        <v>3214</v>
      </c>
      <c r="L861" s="304" t="s">
        <v>43</v>
      </c>
      <c r="M861" s="187" t="s">
        <v>92</v>
      </c>
      <c r="N861" s="300">
        <v>0.1</v>
      </c>
      <c r="O861" s="195">
        <v>3982</v>
      </c>
      <c r="P861" s="189">
        <v>3982</v>
      </c>
      <c r="Q861" s="255">
        <f t="shared" si="40"/>
        <v>3619.9999999999995</v>
      </c>
      <c r="R861" s="333"/>
      <c r="S861" s="159"/>
    </row>
    <row r="862" spans="1:20" ht="22.5" customHeight="1" x14ac:dyDescent="0.25">
      <c r="A862" s="173">
        <v>43585</v>
      </c>
      <c r="B862" s="194" t="s">
        <v>65</v>
      </c>
      <c r="C862" s="194" t="s">
        <v>3215</v>
      </c>
      <c r="D862" s="194" t="s">
        <v>449</v>
      </c>
      <c r="E862" s="194"/>
      <c r="F862" s="174">
        <v>10280</v>
      </c>
      <c r="G862" s="194" t="s">
        <v>3216</v>
      </c>
      <c r="H862" s="194" t="s">
        <v>3217</v>
      </c>
      <c r="I862" s="174" t="s">
        <v>22</v>
      </c>
      <c r="J862" s="174">
        <v>75009</v>
      </c>
      <c r="K862" s="194" t="s">
        <v>3218</v>
      </c>
      <c r="L862" s="236" t="s">
        <v>3219</v>
      </c>
      <c r="M862" s="194" t="s">
        <v>3220</v>
      </c>
      <c r="N862" s="210">
        <v>5.5E-2</v>
      </c>
      <c r="O862" s="195">
        <v>4982</v>
      </c>
      <c r="P862" s="196">
        <v>4982</v>
      </c>
      <c r="Q862" s="219">
        <f t="shared" si="40"/>
        <v>4722.2748815165878</v>
      </c>
      <c r="R862" s="336">
        <v>4982</v>
      </c>
      <c r="S862" s="121"/>
      <c r="T862" s="74" t="s">
        <v>44</v>
      </c>
    </row>
    <row r="863" spans="1:20" ht="22.5" customHeight="1" x14ac:dyDescent="0.25">
      <c r="A863" s="153">
        <v>43585</v>
      </c>
      <c r="B863" s="188" t="s">
        <v>65</v>
      </c>
      <c r="C863" s="188" t="s">
        <v>2770</v>
      </c>
      <c r="D863" s="188" t="s">
        <v>424</v>
      </c>
      <c r="E863" s="188"/>
      <c r="F863" s="154">
        <v>10327</v>
      </c>
      <c r="G863" s="188" t="s">
        <v>3221</v>
      </c>
      <c r="H863" s="188" t="s">
        <v>2781</v>
      </c>
      <c r="I863" s="154" t="s">
        <v>3222</v>
      </c>
      <c r="J863" s="154">
        <v>60260</v>
      </c>
      <c r="K863" s="188" t="s">
        <v>3223</v>
      </c>
      <c r="L863" s="304" t="s">
        <v>2114</v>
      </c>
      <c r="M863" s="188" t="s">
        <v>3224</v>
      </c>
      <c r="N863" s="160">
        <v>0.1</v>
      </c>
      <c r="O863" s="78">
        <f>P863/2</f>
        <v>6250</v>
      </c>
      <c r="P863" s="156">
        <v>12500</v>
      </c>
      <c r="Q863" s="368">
        <f t="shared" si="40"/>
        <v>11363.636363636362</v>
      </c>
      <c r="R863" s="333"/>
      <c r="S863" s="159"/>
    </row>
    <row r="864" spans="1:20" ht="22.5" customHeight="1" x14ac:dyDescent="0.25">
      <c r="A864" s="167">
        <v>43585</v>
      </c>
      <c r="B864" s="168" t="s">
        <v>236</v>
      </c>
      <c r="C864" s="168" t="s">
        <v>2689</v>
      </c>
      <c r="D864" s="168" t="s">
        <v>2690</v>
      </c>
      <c r="E864" s="168"/>
      <c r="F864" s="168">
        <v>10351</v>
      </c>
      <c r="G864" s="168" t="s">
        <v>2691</v>
      </c>
      <c r="H864" s="168">
        <v>1</v>
      </c>
      <c r="I864" s="168" t="s">
        <v>2692</v>
      </c>
      <c r="J864" s="168">
        <v>95330</v>
      </c>
      <c r="K864" s="168" t="s">
        <v>2693</v>
      </c>
      <c r="L864" s="168" t="s">
        <v>2856</v>
      </c>
      <c r="M864" s="168" t="s">
        <v>3225</v>
      </c>
      <c r="N864" s="300">
        <v>0.1</v>
      </c>
      <c r="O864" s="78">
        <f>P864/2</f>
        <v>4491</v>
      </c>
      <c r="P864" s="263">
        <v>8982</v>
      </c>
      <c r="Q864" s="264">
        <f t="shared" si="40"/>
        <v>8165.454545454545</v>
      </c>
      <c r="R864" s="337"/>
      <c r="S864" s="266"/>
    </row>
    <row r="865" spans="1:20" ht="49" hidden="1" customHeight="1" x14ac:dyDescent="0.25">
      <c r="A865" s="181" t="s">
        <v>3226</v>
      </c>
      <c r="B865" s="182"/>
      <c r="C865" s="182"/>
      <c r="D865" s="182"/>
      <c r="E865" s="182"/>
      <c r="F865" s="182"/>
      <c r="G865" s="182"/>
      <c r="H865" s="182"/>
      <c r="I865" s="182"/>
      <c r="J865" s="182"/>
      <c r="K865" s="182"/>
      <c r="L865" s="182"/>
      <c r="M865" s="182"/>
      <c r="N865" s="284"/>
      <c r="O865" s="93"/>
      <c r="P865" s="215">
        <f>SUM(P836:P864)</f>
        <v>271842</v>
      </c>
      <c r="Q865" s="369"/>
      <c r="R865" s="217">
        <f>SUM(R836:R864)</f>
        <v>44774</v>
      </c>
      <c r="S865" s="97">
        <f>P865-R865</f>
        <v>227068</v>
      </c>
    </row>
    <row r="866" spans="1:20" ht="22.5" customHeight="1" x14ac:dyDescent="0.25">
      <c r="A866" s="167">
        <v>43588</v>
      </c>
      <c r="B866" s="187" t="s">
        <v>17</v>
      </c>
      <c r="C866" s="187" t="s">
        <v>3227</v>
      </c>
      <c r="D866" s="187" t="s">
        <v>94</v>
      </c>
      <c r="E866" s="187"/>
      <c r="F866" s="168">
        <v>10392</v>
      </c>
      <c r="G866" s="187" t="s">
        <v>3228</v>
      </c>
      <c r="H866" s="187" t="s">
        <v>3229</v>
      </c>
      <c r="I866" s="168" t="s">
        <v>3230</v>
      </c>
      <c r="J866" s="168">
        <v>94160</v>
      </c>
      <c r="K866" s="187" t="s">
        <v>3231</v>
      </c>
      <c r="L866" s="304" t="s">
        <v>3232</v>
      </c>
      <c r="M866" s="187" t="s">
        <v>1896</v>
      </c>
      <c r="N866" s="300">
        <v>5.5E-2</v>
      </c>
      <c r="O866" s="78">
        <f>P866/2</f>
        <v>8230</v>
      </c>
      <c r="P866" s="189">
        <v>16460</v>
      </c>
      <c r="Q866" s="255">
        <f t="shared" ref="Q866:Q892" si="41">IF(ISBLANK(N866),"",P866/(1+N866))</f>
        <v>15601.895734597158</v>
      </c>
      <c r="R866" s="333"/>
      <c r="S866" s="159"/>
    </row>
    <row r="867" spans="1:20" ht="22.5" customHeight="1" x14ac:dyDescent="0.25">
      <c r="A867" s="167">
        <v>43591</v>
      </c>
      <c r="B867" s="187" t="s">
        <v>65</v>
      </c>
      <c r="C867" s="187" t="s">
        <v>3233</v>
      </c>
      <c r="D867" s="187" t="s">
        <v>3234</v>
      </c>
      <c r="E867" s="187"/>
      <c r="F867" s="168">
        <v>10393</v>
      </c>
      <c r="G867" s="187" t="s">
        <v>3235</v>
      </c>
      <c r="H867" s="187" t="s">
        <v>3236</v>
      </c>
      <c r="I867" s="168" t="s">
        <v>22</v>
      </c>
      <c r="J867" s="168">
        <v>75013</v>
      </c>
      <c r="K867" s="187" t="s">
        <v>3237</v>
      </c>
      <c r="L867" s="304" t="s">
        <v>2812</v>
      </c>
      <c r="M867" s="187" t="s">
        <v>3238</v>
      </c>
      <c r="N867" s="300">
        <v>0.1</v>
      </c>
      <c r="O867" s="78">
        <f>P867/2</f>
        <v>6491</v>
      </c>
      <c r="P867" s="189">
        <v>12982</v>
      </c>
      <c r="Q867" s="255">
        <f t="shared" si="41"/>
        <v>11801.81818181818</v>
      </c>
      <c r="R867" s="333"/>
      <c r="S867" s="159"/>
    </row>
    <row r="868" spans="1:20" ht="22.5" customHeight="1" x14ac:dyDescent="0.25">
      <c r="A868" s="173">
        <v>43591</v>
      </c>
      <c r="B868" s="194" t="s">
        <v>17</v>
      </c>
      <c r="C868" s="194" t="s">
        <v>3239</v>
      </c>
      <c r="D868" s="194" t="s">
        <v>3240</v>
      </c>
      <c r="E868" s="194"/>
      <c r="F868" s="174">
        <v>10254</v>
      </c>
      <c r="G868" s="194" t="s">
        <v>3241</v>
      </c>
      <c r="H868" s="194" t="s">
        <v>1468</v>
      </c>
      <c r="I868" s="174" t="s">
        <v>174</v>
      </c>
      <c r="J868" s="174">
        <v>93500</v>
      </c>
      <c r="K868" s="194" t="s">
        <v>3242</v>
      </c>
      <c r="L868" s="236" t="s">
        <v>618</v>
      </c>
      <c r="M868" s="194" t="s">
        <v>2620</v>
      </c>
      <c r="N868" s="301">
        <v>5.5E-2</v>
      </c>
      <c r="O868" s="195">
        <v>12000</v>
      </c>
      <c r="P868" s="196">
        <v>12000</v>
      </c>
      <c r="Q868" s="219">
        <f t="shared" si="41"/>
        <v>11374.407582938389</v>
      </c>
      <c r="R868" s="336">
        <v>12000</v>
      </c>
      <c r="S868" s="121"/>
      <c r="T868" s="74" t="s">
        <v>44</v>
      </c>
    </row>
    <row r="869" spans="1:20" ht="22.5" customHeight="1" x14ac:dyDescent="0.25">
      <c r="A869" s="167">
        <v>43592</v>
      </c>
      <c r="B869" s="187" t="s">
        <v>17</v>
      </c>
      <c r="C869" s="187" t="s">
        <v>3243</v>
      </c>
      <c r="D869" s="187" t="s">
        <v>2523</v>
      </c>
      <c r="E869" s="187"/>
      <c r="F869" s="168">
        <v>10380</v>
      </c>
      <c r="G869" s="187" t="s">
        <v>3244</v>
      </c>
      <c r="H869" s="187" t="s">
        <v>3245</v>
      </c>
      <c r="I869" s="168" t="s">
        <v>22</v>
      </c>
      <c r="J869" s="168">
        <v>75019</v>
      </c>
      <c r="K869" s="187" t="s">
        <v>3246</v>
      </c>
      <c r="L869" s="304" t="s">
        <v>3247</v>
      </c>
      <c r="M869" s="187" t="s">
        <v>361</v>
      </c>
      <c r="N869" s="300">
        <v>0.1</v>
      </c>
      <c r="O869" s="78">
        <f>P869/2</f>
        <v>1190</v>
      </c>
      <c r="P869" s="189">
        <v>2380</v>
      </c>
      <c r="Q869" s="255">
        <f t="shared" si="41"/>
        <v>2163.6363636363635</v>
      </c>
      <c r="R869" s="333"/>
      <c r="S869" s="159"/>
    </row>
    <row r="870" spans="1:20" ht="22.5" customHeight="1" x14ac:dyDescent="0.25">
      <c r="A870" s="167">
        <v>43592</v>
      </c>
      <c r="B870" s="168" t="s">
        <v>17</v>
      </c>
      <c r="C870" s="168" t="s">
        <v>2584</v>
      </c>
      <c r="D870" s="168" t="s">
        <v>147</v>
      </c>
      <c r="E870" s="168"/>
      <c r="F870" s="168">
        <v>10274</v>
      </c>
      <c r="G870" s="168" t="s">
        <v>2585</v>
      </c>
      <c r="H870" s="168" t="s">
        <v>2586</v>
      </c>
      <c r="I870" s="168" t="s">
        <v>22</v>
      </c>
      <c r="J870" s="168">
        <v>75012</v>
      </c>
      <c r="K870" s="168" t="s">
        <v>2587</v>
      </c>
      <c r="L870" s="168" t="s">
        <v>2588</v>
      </c>
      <c r="M870" s="168" t="s">
        <v>123</v>
      </c>
      <c r="N870" s="211">
        <v>5.5E-2</v>
      </c>
      <c r="O870" s="78">
        <f>P870/2</f>
        <v>3491</v>
      </c>
      <c r="P870" s="263">
        <v>6982</v>
      </c>
      <c r="Q870" s="264">
        <f t="shared" si="41"/>
        <v>6618.009478672986</v>
      </c>
      <c r="R870" s="337"/>
      <c r="S870" s="266"/>
    </row>
    <row r="871" spans="1:20" ht="22.5" customHeight="1" x14ac:dyDescent="0.25">
      <c r="A871" s="167">
        <v>43591</v>
      </c>
      <c r="B871" s="187" t="s">
        <v>65</v>
      </c>
      <c r="C871" s="187" t="s">
        <v>3248</v>
      </c>
      <c r="D871" s="187" t="s">
        <v>2068</v>
      </c>
      <c r="E871" s="187"/>
      <c r="F871" s="168">
        <v>10409</v>
      </c>
      <c r="G871" s="187" t="s">
        <v>3249</v>
      </c>
      <c r="H871" s="187" t="s">
        <v>3250</v>
      </c>
      <c r="I871" s="168" t="s">
        <v>22</v>
      </c>
      <c r="J871" s="168">
        <v>75019</v>
      </c>
      <c r="K871" s="187" t="s">
        <v>3251</v>
      </c>
      <c r="L871" s="304" t="s">
        <v>37</v>
      </c>
      <c r="M871" s="187" t="s">
        <v>3252</v>
      </c>
      <c r="N871" s="211">
        <v>0.1</v>
      </c>
      <c r="O871" s="195">
        <v>8800</v>
      </c>
      <c r="P871" s="189">
        <v>8800</v>
      </c>
      <c r="Q871" s="255">
        <f t="shared" si="41"/>
        <v>7999.9999999999991</v>
      </c>
      <c r="R871" s="333"/>
      <c r="S871" s="159"/>
    </row>
    <row r="872" spans="1:20" ht="22.5" customHeight="1" x14ac:dyDescent="0.25">
      <c r="A872" s="173">
        <v>43594</v>
      </c>
      <c r="B872" s="174" t="s">
        <v>65</v>
      </c>
      <c r="C872" s="174" t="s">
        <v>3253</v>
      </c>
      <c r="D872" s="174" t="s">
        <v>324</v>
      </c>
      <c r="E872" s="174"/>
      <c r="F872" s="174">
        <v>10410</v>
      </c>
      <c r="G872" s="174" t="s">
        <v>3254</v>
      </c>
      <c r="H872" s="174" t="s">
        <v>3255</v>
      </c>
      <c r="I872" s="174" t="s">
        <v>22</v>
      </c>
      <c r="J872" s="174">
        <v>75011</v>
      </c>
      <c r="K872" s="174" t="s">
        <v>3256</v>
      </c>
      <c r="L872" s="174" t="s">
        <v>37</v>
      </c>
      <c r="M872" s="174" t="s">
        <v>86</v>
      </c>
      <c r="N872" s="301">
        <v>0.1</v>
      </c>
      <c r="O872" s="195">
        <v>4500</v>
      </c>
      <c r="P872" s="196">
        <v>4500</v>
      </c>
      <c r="Q872" s="321">
        <f t="shared" si="41"/>
        <v>4090.9090909090905</v>
      </c>
      <c r="R872" s="336">
        <v>4500</v>
      </c>
      <c r="S872" s="121"/>
      <c r="T872" s="74" t="s">
        <v>44</v>
      </c>
    </row>
    <row r="873" spans="1:20" ht="22.5" customHeight="1" x14ac:dyDescent="0.25">
      <c r="A873" s="167">
        <v>43594</v>
      </c>
      <c r="B873" s="168" t="s">
        <v>65</v>
      </c>
      <c r="C873" s="168" t="s">
        <v>3257</v>
      </c>
      <c r="D873" s="168" t="s">
        <v>2969</v>
      </c>
      <c r="E873" s="168"/>
      <c r="F873" s="168">
        <v>10395</v>
      </c>
      <c r="G873" s="168" t="s">
        <v>2087</v>
      </c>
      <c r="H873" s="168" t="s">
        <v>3258</v>
      </c>
      <c r="I873" s="168" t="s">
        <v>582</v>
      </c>
      <c r="J873" s="168">
        <v>92700</v>
      </c>
      <c r="K873" s="168" t="s">
        <v>3259</v>
      </c>
      <c r="L873" s="168" t="s">
        <v>2731</v>
      </c>
      <c r="M873" s="168" t="s">
        <v>3260</v>
      </c>
      <c r="N873" s="300">
        <v>5.5E-2</v>
      </c>
      <c r="O873" s="78">
        <f>P873/2</f>
        <v>850</v>
      </c>
      <c r="P873" s="263">
        <v>1700</v>
      </c>
      <c r="Q873" s="264">
        <f t="shared" si="41"/>
        <v>1611.3744075829384</v>
      </c>
      <c r="R873" s="337"/>
      <c r="S873" s="266"/>
    </row>
    <row r="874" spans="1:20" ht="22.5" customHeight="1" x14ac:dyDescent="0.25">
      <c r="A874" s="173">
        <v>43595</v>
      </c>
      <c r="B874" s="174" t="s">
        <v>65</v>
      </c>
      <c r="C874" s="174" t="s">
        <v>2675</v>
      </c>
      <c r="D874" s="174" t="s">
        <v>708</v>
      </c>
      <c r="E874" s="174"/>
      <c r="F874" s="174">
        <v>10178</v>
      </c>
      <c r="G874" s="174" t="s">
        <v>2676</v>
      </c>
      <c r="H874" s="174" t="s">
        <v>2677</v>
      </c>
      <c r="I874" s="174" t="s">
        <v>22</v>
      </c>
      <c r="J874" s="174">
        <v>75019</v>
      </c>
      <c r="K874" s="174" t="s">
        <v>2678</v>
      </c>
      <c r="L874" s="174" t="s">
        <v>2679</v>
      </c>
      <c r="M874" s="174" t="s">
        <v>3261</v>
      </c>
      <c r="N874" s="301">
        <v>0.1</v>
      </c>
      <c r="O874" s="78">
        <f>P874/2</f>
        <v>3491</v>
      </c>
      <c r="P874" s="196">
        <v>6982</v>
      </c>
      <c r="Q874" s="321">
        <f t="shared" si="41"/>
        <v>6347.272727272727</v>
      </c>
      <c r="R874" s="336">
        <v>6982</v>
      </c>
      <c r="S874" s="121"/>
      <c r="T874" s="74" t="s">
        <v>44</v>
      </c>
    </row>
    <row r="875" spans="1:20" ht="22.5" customHeight="1" x14ac:dyDescent="0.25">
      <c r="A875" s="173">
        <v>43595</v>
      </c>
      <c r="B875" s="174" t="s">
        <v>236</v>
      </c>
      <c r="C875" s="174" t="s">
        <v>3262</v>
      </c>
      <c r="D875" s="174" t="s">
        <v>1679</v>
      </c>
      <c r="E875" s="174"/>
      <c r="F875" s="174">
        <v>10396</v>
      </c>
      <c r="G875" s="174" t="s">
        <v>3263</v>
      </c>
      <c r="H875" s="174" t="s">
        <v>3264</v>
      </c>
      <c r="I875" s="174" t="s">
        <v>667</v>
      </c>
      <c r="J875" s="174">
        <v>94300</v>
      </c>
      <c r="K875" s="174" t="s">
        <v>3265</v>
      </c>
      <c r="L875" s="174" t="s">
        <v>2114</v>
      </c>
      <c r="M875" s="174" t="s">
        <v>3266</v>
      </c>
      <c r="N875" s="301">
        <v>5.5E-2</v>
      </c>
      <c r="O875" s="78">
        <f>P875/2</f>
        <v>7490</v>
      </c>
      <c r="P875" s="196">
        <v>14980</v>
      </c>
      <c r="Q875" s="321">
        <f t="shared" si="41"/>
        <v>14199.052132701423</v>
      </c>
      <c r="R875" s="336">
        <v>14980</v>
      </c>
      <c r="S875" s="121"/>
      <c r="T875" s="74" t="s">
        <v>44</v>
      </c>
    </row>
    <row r="876" spans="1:20" ht="22.5" customHeight="1" x14ac:dyDescent="0.25">
      <c r="A876" s="173">
        <v>43598</v>
      </c>
      <c r="B876" s="174" t="s">
        <v>65</v>
      </c>
      <c r="C876" s="174" t="s">
        <v>3267</v>
      </c>
      <c r="D876" s="174" t="s">
        <v>192</v>
      </c>
      <c r="E876" s="174"/>
      <c r="F876" s="174">
        <v>10339</v>
      </c>
      <c r="G876" s="174" t="s">
        <v>3268</v>
      </c>
      <c r="H876" s="174" t="s">
        <v>3269</v>
      </c>
      <c r="I876" s="174" t="s">
        <v>774</v>
      </c>
      <c r="J876" s="174">
        <v>93100</v>
      </c>
      <c r="K876" s="174" t="s">
        <v>3270</v>
      </c>
      <c r="L876" s="174" t="s">
        <v>3271</v>
      </c>
      <c r="M876" s="174" t="s">
        <v>86</v>
      </c>
      <c r="N876" s="301">
        <v>0.1</v>
      </c>
      <c r="O876" s="78">
        <f>P876/2</f>
        <v>7991</v>
      </c>
      <c r="P876" s="196">
        <v>15982</v>
      </c>
      <c r="Q876" s="321">
        <f t="shared" si="41"/>
        <v>14529.090909090908</v>
      </c>
      <c r="R876" s="336">
        <v>15982</v>
      </c>
      <c r="S876" s="121"/>
      <c r="T876" s="74" t="s">
        <v>44</v>
      </c>
    </row>
    <row r="877" spans="1:20" ht="22.5" customHeight="1" x14ac:dyDescent="0.25">
      <c r="A877" s="167">
        <v>43598</v>
      </c>
      <c r="B877" s="168" t="s">
        <v>65</v>
      </c>
      <c r="C877" s="168" t="s">
        <v>3272</v>
      </c>
      <c r="D877" s="168" t="s">
        <v>2974</v>
      </c>
      <c r="E877" s="168"/>
      <c r="F877" s="168">
        <v>10344</v>
      </c>
      <c r="G877" s="168" t="s">
        <v>3273</v>
      </c>
      <c r="H877" s="168" t="s">
        <v>3274</v>
      </c>
      <c r="I877" s="168" t="s">
        <v>22</v>
      </c>
      <c r="J877" s="168">
        <v>75012</v>
      </c>
      <c r="K877" s="168" t="s">
        <v>3275</v>
      </c>
      <c r="L877" s="168" t="s">
        <v>399</v>
      </c>
      <c r="M877" s="168" t="s">
        <v>443</v>
      </c>
      <c r="N877" s="300">
        <v>0.1</v>
      </c>
      <c r="O877" s="195">
        <v>9800</v>
      </c>
      <c r="P877" s="263">
        <v>9800</v>
      </c>
      <c r="Q877" s="322">
        <f t="shared" si="41"/>
        <v>8909.0909090909081</v>
      </c>
      <c r="R877" s="338"/>
      <c r="S877" s="319"/>
    </row>
    <row r="878" spans="1:20" ht="22.5" customHeight="1" x14ac:dyDescent="0.25">
      <c r="A878" s="167">
        <v>43599</v>
      </c>
      <c r="B878" s="168" t="s">
        <v>65</v>
      </c>
      <c r="C878" s="168" t="s">
        <v>3276</v>
      </c>
      <c r="D878" s="168" t="s">
        <v>3277</v>
      </c>
      <c r="E878" s="168"/>
      <c r="F878" s="168">
        <v>10385</v>
      </c>
      <c r="G878" s="168" t="s">
        <v>3278</v>
      </c>
      <c r="H878" s="168" t="s">
        <v>3279</v>
      </c>
      <c r="I878" s="168" t="s">
        <v>1164</v>
      </c>
      <c r="J878" s="168">
        <v>94120</v>
      </c>
      <c r="K878" s="168" t="s">
        <v>3280</v>
      </c>
      <c r="L878" s="168" t="s">
        <v>618</v>
      </c>
      <c r="M878" s="168" t="s">
        <v>38</v>
      </c>
      <c r="N878" s="300">
        <v>5.5E-2</v>
      </c>
      <c r="O878" s="195">
        <v>23000</v>
      </c>
      <c r="P878" s="263">
        <v>23000</v>
      </c>
      <c r="Q878" s="264">
        <f t="shared" si="41"/>
        <v>21800.947867298579</v>
      </c>
      <c r="R878" s="337"/>
      <c r="S878" s="266"/>
    </row>
    <row r="879" spans="1:20" ht="22.5" customHeight="1" x14ac:dyDescent="0.25">
      <c r="A879" s="167">
        <v>43600</v>
      </c>
      <c r="B879" s="168" t="s">
        <v>65</v>
      </c>
      <c r="C879" s="168" t="s">
        <v>3281</v>
      </c>
      <c r="D879" s="168" t="s">
        <v>3282</v>
      </c>
      <c r="E879" s="168"/>
      <c r="F879" s="168">
        <v>10386</v>
      </c>
      <c r="G879" s="168" t="s">
        <v>3283</v>
      </c>
      <c r="H879" s="168" t="s">
        <v>3284</v>
      </c>
      <c r="I879" s="168" t="s">
        <v>69</v>
      </c>
      <c r="J879" s="168">
        <v>94700</v>
      </c>
      <c r="K879" s="168" t="s">
        <v>3285</v>
      </c>
      <c r="L879" s="168" t="s">
        <v>618</v>
      </c>
      <c r="M879" s="168" t="s">
        <v>975</v>
      </c>
      <c r="N879" s="300">
        <v>0.1</v>
      </c>
      <c r="O879" s="195">
        <v>9772</v>
      </c>
      <c r="P879" s="263">
        <v>9772</v>
      </c>
      <c r="Q879" s="264">
        <f t="shared" si="41"/>
        <v>8883.6363636363621</v>
      </c>
      <c r="R879" s="337"/>
      <c r="S879" s="266"/>
    </row>
    <row r="880" spans="1:20" ht="22.5" customHeight="1" x14ac:dyDescent="0.25">
      <c r="A880" s="173">
        <v>43600</v>
      </c>
      <c r="B880" s="174" t="s">
        <v>65</v>
      </c>
      <c r="C880" s="174" t="s">
        <v>3016</v>
      </c>
      <c r="D880" s="174" t="s">
        <v>3017</v>
      </c>
      <c r="E880" s="174"/>
      <c r="F880" s="174">
        <v>10261</v>
      </c>
      <c r="G880" s="174" t="s">
        <v>3018</v>
      </c>
      <c r="H880" s="174" t="s">
        <v>3286</v>
      </c>
      <c r="I880" s="174" t="s">
        <v>22</v>
      </c>
      <c r="J880" s="174">
        <v>75015</v>
      </c>
      <c r="K880" s="174" t="s">
        <v>3287</v>
      </c>
      <c r="L880" s="174" t="s">
        <v>399</v>
      </c>
      <c r="M880" s="174" t="s">
        <v>3288</v>
      </c>
      <c r="N880" s="301">
        <v>0.1</v>
      </c>
      <c r="O880" s="195">
        <v>9800</v>
      </c>
      <c r="P880" s="196">
        <v>9800</v>
      </c>
      <c r="Q880" s="323">
        <f t="shared" si="41"/>
        <v>8909.0909090909081</v>
      </c>
      <c r="R880" s="329">
        <v>9800</v>
      </c>
      <c r="S880" s="314"/>
      <c r="T880" s="74" t="s">
        <v>44</v>
      </c>
    </row>
    <row r="881" spans="1:20" ht="22.5" customHeight="1" x14ac:dyDescent="0.25">
      <c r="A881" s="173">
        <v>43602</v>
      </c>
      <c r="B881" s="174" t="s">
        <v>17</v>
      </c>
      <c r="C881" s="174" t="s">
        <v>847</v>
      </c>
      <c r="D881" s="174" t="s">
        <v>848</v>
      </c>
      <c r="E881" s="174"/>
      <c r="F881" s="174">
        <v>10352</v>
      </c>
      <c r="G881" s="174" t="s">
        <v>3289</v>
      </c>
      <c r="H881" s="174" t="s">
        <v>3290</v>
      </c>
      <c r="I881" s="174" t="s">
        <v>851</v>
      </c>
      <c r="J881" s="174">
        <v>94230</v>
      </c>
      <c r="K881" s="174" t="s">
        <v>852</v>
      </c>
      <c r="L881" s="174" t="s">
        <v>573</v>
      </c>
      <c r="M881" s="174" t="s">
        <v>3291</v>
      </c>
      <c r="N881" s="210">
        <v>0.1</v>
      </c>
      <c r="O881" s="78">
        <f>P881/2</f>
        <v>6491</v>
      </c>
      <c r="P881" s="196">
        <v>12982</v>
      </c>
      <c r="Q881" s="321">
        <f t="shared" si="41"/>
        <v>11801.81818181818</v>
      </c>
      <c r="R881" s="336">
        <v>12982</v>
      </c>
      <c r="S881" s="121"/>
      <c r="T881" s="74" t="s">
        <v>44</v>
      </c>
    </row>
    <row r="882" spans="1:20" ht="22.5" customHeight="1" x14ac:dyDescent="0.25">
      <c r="A882" s="173">
        <v>43606</v>
      </c>
      <c r="B882" s="174" t="s">
        <v>65</v>
      </c>
      <c r="C882" s="174" t="s">
        <v>3292</v>
      </c>
      <c r="D882" s="174" t="s">
        <v>777</v>
      </c>
      <c r="E882" s="174"/>
      <c r="F882" s="174">
        <v>10347</v>
      </c>
      <c r="G882" s="174" t="s">
        <v>3293</v>
      </c>
      <c r="H882" s="174" t="s">
        <v>3294</v>
      </c>
      <c r="I882" s="174" t="s">
        <v>22</v>
      </c>
      <c r="J882" s="174">
        <v>75016</v>
      </c>
      <c r="K882" s="174" t="s">
        <v>3295</v>
      </c>
      <c r="L882" s="174" t="s">
        <v>3296</v>
      </c>
      <c r="M882" s="174"/>
      <c r="N882" s="210">
        <v>5.5E-2</v>
      </c>
      <c r="O882" s="78">
        <f>P882/2</f>
        <v>11991</v>
      </c>
      <c r="P882" s="196">
        <v>23982</v>
      </c>
      <c r="Q882" s="321">
        <f t="shared" si="41"/>
        <v>22731.753554502371</v>
      </c>
      <c r="R882" s="336">
        <v>23982</v>
      </c>
      <c r="S882" s="121"/>
      <c r="T882" s="74" t="s">
        <v>44</v>
      </c>
    </row>
    <row r="883" spans="1:20" ht="22.5" customHeight="1" x14ac:dyDescent="0.25">
      <c r="A883" s="173">
        <v>43609</v>
      </c>
      <c r="B883" s="174" t="s">
        <v>3297</v>
      </c>
      <c r="C883" s="174" t="s">
        <v>3298</v>
      </c>
      <c r="D883" s="174" t="s">
        <v>3299</v>
      </c>
      <c r="E883" s="174"/>
      <c r="F883" s="174">
        <v>10267</v>
      </c>
      <c r="G883" s="174" t="s">
        <v>1962</v>
      </c>
      <c r="H883" s="174" t="s">
        <v>3300</v>
      </c>
      <c r="I883" s="174" t="s">
        <v>1964</v>
      </c>
      <c r="J883" s="174">
        <v>92410</v>
      </c>
      <c r="K883" s="174" t="s">
        <v>1965</v>
      </c>
      <c r="L883" s="174" t="s">
        <v>3086</v>
      </c>
      <c r="M883" s="174" t="s">
        <v>3208</v>
      </c>
      <c r="N883" s="210">
        <v>0.1</v>
      </c>
      <c r="O883" s="78">
        <f>P883/2</f>
        <v>4800</v>
      </c>
      <c r="P883" s="196">
        <v>9600</v>
      </c>
      <c r="Q883" s="321">
        <f t="shared" si="41"/>
        <v>8727.2727272727261</v>
      </c>
      <c r="R883" s="336">
        <v>9600</v>
      </c>
      <c r="S883" s="121"/>
      <c r="T883" s="74" t="s">
        <v>44</v>
      </c>
    </row>
    <row r="884" spans="1:20" ht="22.5" customHeight="1" x14ac:dyDescent="0.25">
      <c r="A884" s="167">
        <v>43609</v>
      </c>
      <c r="B884" s="168" t="s">
        <v>17</v>
      </c>
      <c r="C884" s="168" t="s">
        <v>3301</v>
      </c>
      <c r="D884" s="168" t="s">
        <v>248</v>
      </c>
      <c r="E884" s="168"/>
      <c r="F884" s="168">
        <v>10381</v>
      </c>
      <c r="G884" s="168" t="s">
        <v>3302</v>
      </c>
      <c r="H884" s="168" t="s">
        <v>3303</v>
      </c>
      <c r="I884" s="168" t="s">
        <v>22</v>
      </c>
      <c r="J884" s="168">
        <v>75011</v>
      </c>
      <c r="K884" s="168"/>
      <c r="L884" s="168" t="s">
        <v>3304</v>
      </c>
      <c r="M884" s="168" t="s">
        <v>160</v>
      </c>
      <c r="N884" s="300">
        <v>0.1</v>
      </c>
      <c r="O884" s="78">
        <f>P884/2</f>
        <v>500</v>
      </c>
      <c r="P884" s="263">
        <v>1000</v>
      </c>
      <c r="Q884" s="264">
        <f t="shared" si="41"/>
        <v>909.09090909090901</v>
      </c>
      <c r="R884" s="337"/>
      <c r="S884" s="266"/>
    </row>
    <row r="885" spans="1:20" ht="22.5" customHeight="1" x14ac:dyDescent="0.25">
      <c r="A885" s="167">
        <v>43610</v>
      </c>
      <c r="B885" s="168" t="s">
        <v>17</v>
      </c>
      <c r="C885" s="168" t="s">
        <v>472</v>
      </c>
      <c r="D885" s="168" t="s">
        <v>248</v>
      </c>
      <c r="E885" s="168"/>
      <c r="F885" s="168">
        <v>10411</v>
      </c>
      <c r="G885" s="168" t="s">
        <v>473</v>
      </c>
      <c r="H885" s="168" t="s">
        <v>3305</v>
      </c>
      <c r="I885" s="168" t="s">
        <v>1101</v>
      </c>
      <c r="J885" s="168">
        <v>92110</v>
      </c>
      <c r="K885" s="168" t="s">
        <v>1102</v>
      </c>
      <c r="L885" s="168" t="s">
        <v>1838</v>
      </c>
      <c r="M885" s="168" t="s">
        <v>3306</v>
      </c>
      <c r="N885" s="211">
        <v>0.1</v>
      </c>
      <c r="O885" s="78">
        <f>P885/2</f>
        <v>9991</v>
      </c>
      <c r="P885" s="263">
        <v>19982</v>
      </c>
      <c r="Q885" s="264">
        <f t="shared" si="41"/>
        <v>18165.454545454544</v>
      </c>
      <c r="R885" s="337"/>
      <c r="S885" s="266"/>
    </row>
    <row r="886" spans="1:20" ht="22.5" customHeight="1" x14ac:dyDescent="0.25">
      <c r="A886" s="167">
        <v>43612</v>
      </c>
      <c r="B886" s="168" t="s">
        <v>17</v>
      </c>
      <c r="C886" s="168" t="s">
        <v>3307</v>
      </c>
      <c r="D886" s="168" t="s">
        <v>2268</v>
      </c>
      <c r="E886" s="168"/>
      <c r="F886" s="168">
        <v>10398</v>
      </c>
      <c r="G886" s="168" t="s">
        <v>3308</v>
      </c>
      <c r="H886" s="168" t="s">
        <v>3309</v>
      </c>
      <c r="I886" s="168" t="s">
        <v>2419</v>
      </c>
      <c r="J886" s="168">
        <v>78000</v>
      </c>
      <c r="K886" s="168" t="s">
        <v>3310</v>
      </c>
      <c r="L886" s="168" t="s">
        <v>1993</v>
      </c>
      <c r="M886" s="168" t="s">
        <v>3311</v>
      </c>
      <c r="N886" s="211">
        <v>0.1</v>
      </c>
      <c r="O886" s="195">
        <v>3000</v>
      </c>
      <c r="P886" s="263">
        <v>3000</v>
      </c>
      <c r="Q886" s="264">
        <f t="shared" si="41"/>
        <v>2727.272727272727</v>
      </c>
      <c r="R886" s="337"/>
      <c r="S886" s="266"/>
    </row>
    <row r="887" spans="1:20" ht="22.5" customHeight="1" x14ac:dyDescent="0.25">
      <c r="A887" s="167">
        <v>43613</v>
      </c>
      <c r="B887" s="168" t="s">
        <v>17</v>
      </c>
      <c r="C887" s="168" t="s">
        <v>2611</v>
      </c>
      <c r="D887" s="168" t="s">
        <v>1370</v>
      </c>
      <c r="E887" s="168"/>
      <c r="F887" s="168">
        <v>10399</v>
      </c>
      <c r="G887" s="168" t="s">
        <v>2612</v>
      </c>
      <c r="H887" s="168" t="s">
        <v>2613</v>
      </c>
      <c r="I887" s="168" t="s">
        <v>2046</v>
      </c>
      <c r="J887" s="168">
        <v>91210</v>
      </c>
      <c r="K887" s="168" t="s">
        <v>2614</v>
      </c>
      <c r="L887" s="168" t="s">
        <v>2144</v>
      </c>
      <c r="M887" s="168" t="s">
        <v>205</v>
      </c>
      <c r="N887" s="211">
        <v>0.1</v>
      </c>
      <c r="O887" s="78">
        <f>P887/2</f>
        <v>3300</v>
      </c>
      <c r="P887" s="263">
        <v>6600</v>
      </c>
      <c r="Q887" s="264">
        <f t="shared" si="41"/>
        <v>5999.9999999999991</v>
      </c>
      <c r="R887" s="337"/>
      <c r="S887" s="266"/>
    </row>
    <row r="888" spans="1:20" ht="22.5" customHeight="1" x14ac:dyDescent="0.25">
      <c r="A888" s="167">
        <v>43613</v>
      </c>
      <c r="B888" s="187" t="s">
        <v>17</v>
      </c>
      <c r="C888" s="187" t="s">
        <v>2892</v>
      </c>
      <c r="D888" s="187" t="s">
        <v>131</v>
      </c>
      <c r="E888" s="187"/>
      <c r="F888" s="168">
        <v>10382</v>
      </c>
      <c r="G888" s="187" t="s">
        <v>2893</v>
      </c>
      <c r="H888" s="187" t="s">
        <v>2894</v>
      </c>
      <c r="I888" s="168" t="s">
        <v>22</v>
      </c>
      <c r="J888" s="168">
        <v>75013</v>
      </c>
      <c r="K888" s="187" t="s">
        <v>2895</v>
      </c>
      <c r="L888" s="304" t="s">
        <v>3312</v>
      </c>
      <c r="M888" s="187" t="s">
        <v>2896</v>
      </c>
      <c r="N888" s="211">
        <v>5.5E-2</v>
      </c>
      <c r="O888" s="78">
        <f>P888/2</f>
        <v>2100</v>
      </c>
      <c r="P888" s="263">
        <v>4200</v>
      </c>
      <c r="Q888" s="264">
        <f t="shared" si="41"/>
        <v>3981.0426540284361</v>
      </c>
      <c r="R888" s="337"/>
      <c r="S888" s="266"/>
    </row>
    <row r="889" spans="1:20" ht="22.5" customHeight="1" x14ac:dyDescent="0.25">
      <c r="A889" s="235">
        <v>43613</v>
      </c>
      <c r="B889" s="236" t="s">
        <v>17</v>
      </c>
      <c r="C889" s="236" t="s">
        <v>714</v>
      </c>
      <c r="D889" s="236" t="s">
        <v>19</v>
      </c>
      <c r="E889" s="236"/>
      <c r="F889" s="236">
        <v>10369</v>
      </c>
      <c r="G889" s="236" t="s">
        <v>715</v>
      </c>
      <c r="H889" s="236" t="s">
        <v>716</v>
      </c>
      <c r="I889" s="236" t="s">
        <v>717</v>
      </c>
      <c r="J889" s="236">
        <v>95130</v>
      </c>
      <c r="K889" s="236" t="s">
        <v>2763</v>
      </c>
      <c r="L889" s="236" t="s">
        <v>573</v>
      </c>
      <c r="M889" s="236" t="s">
        <v>540</v>
      </c>
      <c r="N889" s="328">
        <v>0.1</v>
      </c>
      <c r="O889" s="78">
        <f>P889/2</f>
        <v>3641</v>
      </c>
      <c r="P889" s="196">
        <v>7282</v>
      </c>
      <c r="Q889" s="321">
        <f t="shared" si="41"/>
        <v>6619.9999999999991</v>
      </c>
      <c r="R889" s="336">
        <v>7282</v>
      </c>
      <c r="S889" s="121"/>
      <c r="T889" s="74" t="s">
        <v>44</v>
      </c>
    </row>
    <row r="890" spans="1:20" ht="22.5" customHeight="1" x14ac:dyDescent="0.25">
      <c r="A890" s="167">
        <v>43614</v>
      </c>
      <c r="B890" s="187" t="s">
        <v>17</v>
      </c>
      <c r="C890" s="187" t="s">
        <v>2897</v>
      </c>
      <c r="D890" s="187" t="s">
        <v>131</v>
      </c>
      <c r="E890" s="187"/>
      <c r="F890" s="168">
        <v>10252</v>
      </c>
      <c r="G890" s="187" t="s">
        <v>2898</v>
      </c>
      <c r="H890" s="187" t="s">
        <v>3179</v>
      </c>
      <c r="I890" s="168" t="s">
        <v>2094</v>
      </c>
      <c r="J890" s="168">
        <v>94360</v>
      </c>
      <c r="K890" s="187" t="s">
        <v>2899</v>
      </c>
      <c r="L890" s="304" t="s">
        <v>618</v>
      </c>
      <c r="M890" s="187" t="s">
        <v>3313</v>
      </c>
      <c r="N890" s="300">
        <v>5.5E-2</v>
      </c>
      <c r="O890" s="195">
        <v>26000</v>
      </c>
      <c r="P890" s="263">
        <v>26000</v>
      </c>
      <c r="Q890" s="264">
        <f t="shared" si="41"/>
        <v>24644.549763033177</v>
      </c>
      <c r="R890" s="337"/>
      <c r="S890" s="266"/>
    </row>
    <row r="891" spans="1:20" ht="22.5" customHeight="1" x14ac:dyDescent="0.25">
      <c r="A891" s="167">
        <v>43616</v>
      </c>
      <c r="B891" s="168" t="s">
        <v>17</v>
      </c>
      <c r="C891" s="168" t="s">
        <v>3314</v>
      </c>
      <c r="D891" s="168" t="s">
        <v>28</v>
      </c>
      <c r="E891" s="168"/>
      <c r="F891" s="168">
        <v>10300</v>
      </c>
      <c r="G891" s="168" t="s">
        <v>3315</v>
      </c>
      <c r="H891" s="168" t="s">
        <v>3316</v>
      </c>
      <c r="I891" s="168" t="s">
        <v>22</v>
      </c>
      <c r="J891" s="168">
        <v>75012</v>
      </c>
      <c r="K891" s="168" t="s">
        <v>3317</v>
      </c>
      <c r="L891" s="168" t="s">
        <v>3318</v>
      </c>
      <c r="M891" s="168" t="s">
        <v>3319</v>
      </c>
      <c r="N891" s="211">
        <v>5.5E-2</v>
      </c>
      <c r="O891" s="78">
        <f>P891/2</f>
        <v>7491</v>
      </c>
      <c r="P891" s="263">
        <v>14982</v>
      </c>
      <c r="Q891" s="264">
        <f t="shared" si="41"/>
        <v>14200.947867298579</v>
      </c>
      <c r="R891" s="337"/>
      <c r="S891" s="266"/>
    </row>
    <row r="892" spans="1:20" ht="22.5" customHeight="1" x14ac:dyDescent="0.25">
      <c r="A892" s="303">
        <v>43616</v>
      </c>
      <c r="B892" s="304" t="s">
        <v>17</v>
      </c>
      <c r="C892" s="304" t="s">
        <v>3320</v>
      </c>
      <c r="D892" s="304" t="s">
        <v>522</v>
      </c>
      <c r="E892" s="304"/>
      <c r="F892" s="304">
        <v>10338</v>
      </c>
      <c r="G892" s="304" t="s">
        <v>3321</v>
      </c>
      <c r="H892" s="304" t="s">
        <v>3322</v>
      </c>
      <c r="I892" s="304" t="s">
        <v>22</v>
      </c>
      <c r="J892" s="304">
        <v>75020</v>
      </c>
      <c r="K892" s="304" t="s">
        <v>3323</v>
      </c>
      <c r="L892" s="304" t="s">
        <v>2955</v>
      </c>
      <c r="M892" s="304" t="s">
        <v>540</v>
      </c>
      <c r="N892" s="320">
        <v>0.1</v>
      </c>
      <c r="O892" s="195">
        <v>1300</v>
      </c>
      <c r="P892" s="263">
        <v>1300</v>
      </c>
      <c r="Q892" s="264">
        <f t="shared" si="41"/>
        <v>1181.8181818181818</v>
      </c>
      <c r="R892" s="337"/>
      <c r="S892" s="266"/>
    </row>
    <row r="893" spans="1:20" ht="41" hidden="1" customHeight="1" x14ac:dyDescent="0.25">
      <c r="A893" s="308" t="s">
        <v>3324</v>
      </c>
      <c r="B893" s="309"/>
      <c r="C893" s="309"/>
      <c r="D893" s="309"/>
      <c r="E893" s="309"/>
      <c r="F893" s="309"/>
      <c r="G893" s="309"/>
      <c r="H893" s="309"/>
      <c r="I893" s="309"/>
      <c r="J893" s="309"/>
      <c r="K893" s="309"/>
      <c r="L893" s="309"/>
      <c r="M893" s="309"/>
      <c r="N893" s="310"/>
      <c r="O893" s="216"/>
      <c r="P893" s="215">
        <f>SUM(P866:P892)</f>
        <v>287030</v>
      </c>
      <c r="Q893" s="369"/>
      <c r="R893" s="217">
        <f>SUM(R866:R892)</f>
        <v>118090</v>
      </c>
      <c r="S893" s="97">
        <f>P893-R893</f>
        <v>168940</v>
      </c>
    </row>
    <row r="894" spans="1:20" ht="22.5" customHeight="1" x14ac:dyDescent="0.25">
      <c r="A894" s="235">
        <v>43622</v>
      </c>
      <c r="B894" s="236" t="s">
        <v>65</v>
      </c>
      <c r="C894" s="236" t="s">
        <v>3325</v>
      </c>
      <c r="D894" s="236" t="s">
        <v>219</v>
      </c>
      <c r="E894" s="236"/>
      <c r="F894" s="236">
        <v>10359</v>
      </c>
      <c r="G894" s="236" t="s">
        <v>3326</v>
      </c>
      <c r="H894" s="236" t="s">
        <v>3327</v>
      </c>
      <c r="I894" s="236" t="s">
        <v>22</v>
      </c>
      <c r="J894" s="236">
        <v>75011</v>
      </c>
      <c r="K894" s="236" t="s">
        <v>3328</v>
      </c>
      <c r="L894" s="236" t="s">
        <v>37</v>
      </c>
      <c r="M894" s="236" t="s">
        <v>3329</v>
      </c>
      <c r="N894" s="302">
        <v>5.5E-2</v>
      </c>
      <c r="O894" s="195">
        <v>3300</v>
      </c>
      <c r="P894" s="196">
        <v>3300</v>
      </c>
      <c r="Q894" s="321">
        <f t="shared" ref="Q894:Q914" si="42">IF(ISBLANK(N894),"",P894/(1+N894))</f>
        <v>3127.9620853080569</v>
      </c>
      <c r="R894" s="336">
        <v>3300</v>
      </c>
      <c r="S894" s="121"/>
      <c r="T894" s="74" t="s">
        <v>44</v>
      </c>
    </row>
    <row r="895" spans="1:20" ht="22.5" customHeight="1" x14ac:dyDescent="0.25">
      <c r="A895" s="235">
        <v>43623</v>
      </c>
      <c r="B895" s="236" t="s">
        <v>3330</v>
      </c>
      <c r="C895" s="236" t="s">
        <v>3331</v>
      </c>
      <c r="D895" s="236" t="s">
        <v>3332</v>
      </c>
      <c r="E895" s="236"/>
      <c r="F895" s="236"/>
      <c r="G895" s="236" t="s">
        <v>3333</v>
      </c>
      <c r="H895" s="236" t="s">
        <v>3334</v>
      </c>
      <c r="I895" s="236" t="s">
        <v>22</v>
      </c>
      <c r="J895" s="236">
        <v>75020</v>
      </c>
      <c r="K895" s="236" t="s">
        <v>3335</v>
      </c>
      <c r="L895" s="236" t="s">
        <v>2955</v>
      </c>
      <c r="M895" s="236" t="s">
        <v>205</v>
      </c>
      <c r="N895" s="328">
        <v>0.1</v>
      </c>
      <c r="O895" s="195">
        <v>14382</v>
      </c>
      <c r="P895" s="196">
        <v>14382</v>
      </c>
      <c r="Q895" s="321">
        <f t="shared" si="42"/>
        <v>13074.545454545454</v>
      </c>
      <c r="R895" s="336">
        <v>14382</v>
      </c>
      <c r="S895" s="121"/>
      <c r="T895" s="74" t="s">
        <v>44</v>
      </c>
    </row>
    <row r="896" spans="1:20" ht="22.5" customHeight="1" x14ac:dyDescent="0.25">
      <c r="A896" s="235">
        <v>43623</v>
      </c>
      <c r="B896" s="236" t="s">
        <v>65</v>
      </c>
      <c r="C896" s="236" t="s">
        <v>3336</v>
      </c>
      <c r="D896" s="236" t="s">
        <v>113</v>
      </c>
      <c r="E896" s="236"/>
      <c r="F896" s="236">
        <v>10400</v>
      </c>
      <c r="G896" s="236" t="s">
        <v>3337</v>
      </c>
      <c r="H896" s="236" t="s">
        <v>3338</v>
      </c>
      <c r="I896" s="236" t="s">
        <v>1492</v>
      </c>
      <c r="J896" s="236">
        <v>78160</v>
      </c>
      <c r="K896" s="236" t="s">
        <v>3339</v>
      </c>
      <c r="L896" s="236" t="s">
        <v>1993</v>
      </c>
      <c r="M896" s="236" t="s">
        <v>1145</v>
      </c>
      <c r="N896" s="328">
        <v>0.1</v>
      </c>
      <c r="O896" s="195">
        <v>1750</v>
      </c>
      <c r="P896" s="196">
        <v>1750</v>
      </c>
      <c r="Q896" s="321">
        <f t="shared" si="42"/>
        <v>1590.9090909090908</v>
      </c>
      <c r="R896" s="336">
        <v>1750</v>
      </c>
      <c r="S896" s="121"/>
      <c r="T896" s="74" t="s">
        <v>44</v>
      </c>
    </row>
    <row r="897" spans="1:20" ht="22.5" customHeight="1" x14ac:dyDescent="0.25">
      <c r="A897" s="303">
        <v>43627</v>
      </c>
      <c r="B897" s="304" t="s">
        <v>17</v>
      </c>
      <c r="C897" s="304" t="s">
        <v>3115</v>
      </c>
      <c r="D897" s="304" t="s">
        <v>2338</v>
      </c>
      <c r="E897" s="304"/>
      <c r="F897" s="304">
        <v>10494</v>
      </c>
      <c r="G897" s="304" t="s">
        <v>3340</v>
      </c>
      <c r="H897" s="304" t="s">
        <v>3341</v>
      </c>
      <c r="I897" s="304" t="s">
        <v>889</v>
      </c>
      <c r="J897" s="304">
        <v>78110</v>
      </c>
      <c r="K897" s="304" t="s">
        <v>3342</v>
      </c>
      <c r="L897" s="304" t="s">
        <v>1993</v>
      </c>
      <c r="M897" s="304" t="s">
        <v>1145</v>
      </c>
      <c r="N897" s="320">
        <v>0.1</v>
      </c>
      <c r="O897" s="195">
        <v>918</v>
      </c>
      <c r="P897" s="263">
        <v>918</v>
      </c>
      <c r="Q897" s="264">
        <f t="shared" si="42"/>
        <v>834.5454545454545</v>
      </c>
      <c r="R897" s="337"/>
      <c r="S897" s="266"/>
    </row>
    <row r="898" spans="1:20" ht="22.5" customHeight="1" x14ac:dyDescent="0.25">
      <c r="A898" s="173">
        <v>43629</v>
      </c>
      <c r="B898" s="174" t="s">
        <v>65</v>
      </c>
      <c r="C898" s="174" t="s">
        <v>2631</v>
      </c>
      <c r="D898" s="174" t="s">
        <v>2632</v>
      </c>
      <c r="E898" s="174"/>
      <c r="F898" s="174">
        <v>10251</v>
      </c>
      <c r="G898" s="174" t="s">
        <v>2633</v>
      </c>
      <c r="H898" s="174" t="s">
        <v>2634</v>
      </c>
      <c r="I898" s="174" t="s">
        <v>2635</v>
      </c>
      <c r="J898" s="174">
        <v>94170</v>
      </c>
      <c r="K898" s="174" t="s">
        <v>2636</v>
      </c>
      <c r="L898" s="174" t="s">
        <v>618</v>
      </c>
      <c r="M898" s="174" t="s">
        <v>86</v>
      </c>
      <c r="N898" s="210">
        <v>0.1</v>
      </c>
      <c r="O898" s="195">
        <v>11900</v>
      </c>
      <c r="P898" s="196">
        <v>11900</v>
      </c>
      <c r="Q898" s="321">
        <f t="shared" si="42"/>
        <v>10818.181818181818</v>
      </c>
      <c r="R898" s="336">
        <v>11900</v>
      </c>
      <c r="S898" s="121"/>
      <c r="T898" s="74" t="s">
        <v>44</v>
      </c>
    </row>
    <row r="899" spans="1:20" ht="22.5" customHeight="1" x14ac:dyDescent="0.25">
      <c r="A899" s="303">
        <v>43629</v>
      </c>
      <c r="B899" s="304" t="s">
        <v>65</v>
      </c>
      <c r="C899" s="304" t="s">
        <v>3343</v>
      </c>
      <c r="D899" s="304" t="s">
        <v>192</v>
      </c>
      <c r="E899" s="304"/>
      <c r="F899" s="304">
        <v>10403</v>
      </c>
      <c r="G899" s="304" t="s">
        <v>3344</v>
      </c>
      <c r="H899" s="304" t="s">
        <v>3345</v>
      </c>
      <c r="I899" s="304" t="s">
        <v>22</v>
      </c>
      <c r="J899" s="304">
        <v>75010</v>
      </c>
      <c r="K899" s="304" t="s">
        <v>3346</v>
      </c>
      <c r="L899" s="304" t="s">
        <v>3185</v>
      </c>
      <c r="M899" s="304" t="s">
        <v>86</v>
      </c>
      <c r="N899" s="320">
        <v>0.1</v>
      </c>
      <c r="O899" s="78">
        <f>P899/2</f>
        <v>2391</v>
      </c>
      <c r="P899" s="263">
        <v>4782</v>
      </c>
      <c r="Q899" s="264">
        <f t="shared" si="42"/>
        <v>4347.272727272727</v>
      </c>
      <c r="R899" s="337"/>
      <c r="S899" s="266"/>
    </row>
    <row r="900" spans="1:20" ht="22.5" customHeight="1" x14ac:dyDescent="0.25">
      <c r="A900" s="235">
        <v>43629</v>
      </c>
      <c r="B900" s="236" t="s">
        <v>65</v>
      </c>
      <c r="C900" s="236" t="s">
        <v>3347</v>
      </c>
      <c r="D900" s="236" t="s">
        <v>3348</v>
      </c>
      <c r="E900" s="236"/>
      <c r="F900" s="236">
        <v>10353</v>
      </c>
      <c r="G900" s="236" t="s">
        <v>3349</v>
      </c>
      <c r="H900" s="236" t="s">
        <v>3350</v>
      </c>
      <c r="I900" s="236" t="s">
        <v>3149</v>
      </c>
      <c r="J900" s="236">
        <v>75020</v>
      </c>
      <c r="K900" s="236" t="s">
        <v>3351</v>
      </c>
      <c r="L900" s="236" t="s">
        <v>2659</v>
      </c>
      <c r="M900" s="236" t="s">
        <v>3352</v>
      </c>
      <c r="N900" s="328">
        <v>0.1</v>
      </c>
      <c r="O900" s="195">
        <v>14682</v>
      </c>
      <c r="P900" s="196">
        <v>14682</v>
      </c>
      <c r="Q900" s="321">
        <f t="shared" si="42"/>
        <v>13347.272727272726</v>
      </c>
      <c r="R900" s="336">
        <v>14682</v>
      </c>
      <c r="S900" s="121"/>
      <c r="T900" s="74" t="s">
        <v>44</v>
      </c>
    </row>
    <row r="901" spans="1:20" ht="22.5" customHeight="1" x14ac:dyDescent="0.25">
      <c r="A901" s="235">
        <v>43630</v>
      </c>
      <c r="B901" s="236" t="s">
        <v>65</v>
      </c>
      <c r="C901" s="236" t="s">
        <v>3353</v>
      </c>
      <c r="D901" s="236" t="s">
        <v>3354</v>
      </c>
      <c r="E901" s="236"/>
      <c r="F901" s="236">
        <v>10328</v>
      </c>
      <c r="G901" s="236" t="s">
        <v>3355</v>
      </c>
      <c r="H901" s="236" t="s">
        <v>3356</v>
      </c>
      <c r="I901" s="236" t="s">
        <v>22</v>
      </c>
      <c r="J901" s="236">
        <v>75015</v>
      </c>
      <c r="K901" s="236" t="s">
        <v>3357</v>
      </c>
      <c r="L901" s="236" t="s">
        <v>2659</v>
      </c>
      <c r="M901" s="236" t="s">
        <v>781</v>
      </c>
      <c r="N901" s="328">
        <v>5.5E-2</v>
      </c>
      <c r="O901" s="195">
        <v>10000</v>
      </c>
      <c r="P901" s="196">
        <v>10000</v>
      </c>
      <c r="Q901" s="321">
        <f t="shared" si="42"/>
        <v>9478.6729857819919</v>
      </c>
      <c r="R901" s="336">
        <v>10000</v>
      </c>
      <c r="S901" s="121"/>
      <c r="T901" s="74" t="s">
        <v>44</v>
      </c>
    </row>
    <row r="902" spans="1:20" ht="22.5" customHeight="1" x14ac:dyDescent="0.25">
      <c r="A902" s="235">
        <v>43635</v>
      </c>
      <c r="B902" s="236" t="s">
        <v>65</v>
      </c>
      <c r="C902" s="236" t="s">
        <v>3358</v>
      </c>
      <c r="D902" s="236" t="s">
        <v>268</v>
      </c>
      <c r="E902" s="236"/>
      <c r="F902" s="236">
        <v>10348</v>
      </c>
      <c r="G902" s="236" t="s">
        <v>3359</v>
      </c>
      <c r="H902" s="236" t="s">
        <v>3360</v>
      </c>
      <c r="I902" s="236" t="s">
        <v>22</v>
      </c>
      <c r="J902" s="236">
        <v>75017</v>
      </c>
      <c r="K902" s="236" t="s">
        <v>3361</v>
      </c>
      <c r="L902" s="236" t="s">
        <v>2955</v>
      </c>
      <c r="M902" s="236" t="s">
        <v>3362</v>
      </c>
      <c r="N902" s="328">
        <v>5.5E-2</v>
      </c>
      <c r="O902" s="195">
        <v>7882</v>
      </c>
      <c r="P902" s="196">
        <v>7882</v>
      </c>
      <c r="Q902" s="321">
        <f t="shared" si="42"/>
        <v>7471.0900473933652</v>
      </c>
      <c r="R902" s="336">
        <v>7882</v>
      </c>
      <c r="S902" s="121"/>
      <c r="T902" s="74" t="s">
        <v>44</v>
      </c>
    </row>
    <row r="903" spans="1:20" ht="22.5" customHeight="1" x14ac:dyDescent="0.25">
      <c r="A903" s="303">
        <v>43635</v>
      </c>
      <c r="B903" s="304" t="s">
        <v>65</v>
      </c>
      <c r="C903" s="304" t="s">
        <v>3363</v>
      </c>
      <c r="D903" s="304" t="s">
        <v>3364</v>
      </c>
      <c r="E903" s="304"/>
      <c r="F903" s="304">
        <v>10373</v>
      </c>
      <c r="G903" s="304" t="s">
        <v>1570</v>
      </c>
      <c r="H903" s="304" t="s">
        <v>3365</v>
      </c>
      <c r="I903" s="304" t="s">
        <v>313</v>
      </c>
      <c r="J903" s="304">
        <v>94500</v>
      </c>
      <c r="K903" s="304" t="s">
        <v>3366</v>
      </c>
      <c r="L903" s="370" t="s">
        <v>618</v>
      </c>
      <c r="M903" s="304" t="s">
        <v>3367</v>
      </c>
      <c r="N903" s="351">
        <v>5.5E-2</v>
      </c>
      <c r="O903" s="195">
        <v>5962</v>
      </c>
      <c r="P903" s="263">
        <v>5962</v>
      </c>
      <c r="Q903" s="264">
        <f t="shared" si="42"/>
        <v>5651.1848341232235</v>
      </c>
      <c r="R903" s="337"/>
      <c r="S903" s="266"/>
    </row>
    <row r="904" spans="1:20" ht="22.5" customHeight="1" x14ac:dyDescent="0.25">
      <c r="A904" s="303">
        <v>43635</v>
      </c>
      <c r="B904" s="304" t="s">
        <v>65</v>
      </c>
      <c r="C904" s="304" t="s">
        <v>2274</v>
      </c>
      <c r="D904" s="304" t="s">
        <v>1642</v>
      </c>
      <c r="E904" s="304"/>
      <c r="F904" s="304">
        <v>10404</v>
      </c>
      <c r="G904" s="304" t="s">
        <v>2275</v>
      </c>
      <c r="H904" s="304" t="s">
        <v>3368</v>
      </c>
      <c r="I904" s="304" t="s">
        <v>22</v>
      </c>
      <c r="J904" s="304">
        <v>75011</v>
      </c>
      <c r="K904" s="304" t="s">
        <v>3369</v>
      </c>
      <c r="L904" s="304" t="s">
        <v>1993</v>
      </c>
      <c r="M904" s="304" t="s">
        <v>879</v>
      </c>
      <c r="N904" s="320">
        <v>5.5E-2</v>
      </c>
      <c r="O904" s="195">
        <v>3200</v>
      </c>
      <c r="P904" s="263">
        <v>3200</v>
      </c>
      <c r="Q904" s="264">
        <f t="shared" si="42"/>
        <v>3033.175355450237</v>
      </c>
      <c r="R904" s="337"/>
      <c r="S904" s="266"/>
    </row>
    <row r="905" spans="1:20" ht="22.5" customHeight="1" x14ac:dyDescent="0.25">
      <c r="A905" s="167">
        <v>43636</v>
      </c>
      <c r="B905" s="168" t="s">
        <v>65</v>
      </c>
      <c r="C905" s="168" t="s">
        <v>2857</v>
      </c>
      <c r="D905" s="168" t="s">
        <v>747</v>
      </c>
      <c r="E905" s="168"/>
      <c r="F905" s="168">
        <v>10454</v>
      </c>
      <c r="G905" s="168" t="s">
        <v>2858</v>
      </c>
      <c r="H905" s="168" t="s">
        <v>1458</v>
      </c>
      <c r="I905" s="168" t="s">
        <v>558</v>
      </c>
      <c r="J905" s="168">
        <v>94170</v>
      </c>
      <c r="K905" s="168" t="s">
        <v>2859</v>
      </c>
      <c r="L905" s="168" t="s">
        <v>2856</v>
      </c>
      <c r="M905" s="168" t="s">
        <v>2002</v>
      </c>
      <c r="N905" s="211">
        <v>5.5E-2</v>
      </c>
      <c r="O905" s="78">
        <f>P905/2</f>
        <v>4441</v>
      </c>
      <c r="P905" s="189">
        <v>8882</v>
      </c>
      <c r="Q905" s="339">
        <f t="shared" si="42"/>
        <v>8418.9573459715648</v>
      </c>
      <c r="R905" s="333"/>
      <c r="S905" s="159"/>
    </row>
    <row r="906" spans="1:20" ht="22.5" customHeight="1" x14ac:dyDescent="0.25">
      <c r="A906" s="235">
        <v>43637</v>
      </c>
      <c r="B906" s="236" t="s">
        <v>17</v>
      </c>
      <c r="C906" s="236" t="s">
        <v>3370</v>
      </c>
      <c r="D906" s="236" t="s">
        <v>1406</v>
      </c>
      <c r="E906" s="236"/>
      <c r="F906" s="236">
        <v>10279</v>
      </c>
      <c r="G906" s="236" t="s">
        <v>3371</v>
      </c>
      <c r="H906" s="236" t="s">
        <v>3372</v>
      </c>
      <c r="I906" s="236" t="s">
        <v>22</v>
      </c>
      <c r="J906" s="236">
        <v>75018</v>
      </c>
      <c r="K906" s="236" t="s">
        <v>3373</v>
      </c>
      <c r="L906" s="236" t="s">
        <v>3219</v>
      </c>
      <c r="M906" s="236" t="s">
        <v>755</v>
      </c>
      <c r="N906" s="328">
        <v>5.5E-2</v>
      </c>
      <c r="O906" s="195">
        <v>1500</v>
      </c>
      <c r="P906" s="196">
        <v>1500</v>
      </c>
      <c r="Q906" s="321">
        <f t="shared" si="42"/>
        <v>1421.8009478672986</v>
      </c>
      <c r="R906" s="336">
        <v>1500</v>
      </c>
      <c r="S906" s="121"/>
      <c r="T906" s="74" t="s">
        <v>44</v>
      </c>
    </row>
    <row r="907" spans="1:20" ht="22.5" customHeight="1" x14ac:dyDescent="0.25">
      <c r="A907" s="303">
        <v>43637</v>
      </c>
      <c r="B907" s="304" t="s">
        <v>65</v>
      </c>
      <c r="C907" s="304" t="s">
        <v>655</v>
      </c>
      <c r="D907" s="304" t="s">
        <v>965</v>
      </c>
      <c r="E907" s="304"/>
      <c r="F907" s="304">
        <v>10361</v>
      </c>
      <c r="G907" s="304" t="s">
        <v>2164</v>
      </c>
      <c r="H907" s="304" t="s">
        <v>3374</v>
      </c>
      <c r="I907" s="304" t="s">
        <v>22</v>
      </c>
      <c r="J907" s="304">
        <v>75011</v>
      </c>
      <c r="K907" s="304" t="s">
        <v>3375</v>
      </c>
      <c r="L907" s="304" t="s">
        <v>37</v>
      </c>
      <c r="M907" s="304" t="s">
        <v>170</v>
      </c>
      <c r="N907" s="320">
        <v>0.1</v>
      </c>
      <c r="O907" s="195">
        <v>12982</v>
      </c>
      <c r="P907" s="263">
        <v>12982</v>
      </c>
      <c r="Q907" s="264">
        <f t="shared" si="42"/>
        <v>11801.81818181818</v>
      </c>
      <c r="R907" s="337"/>
      <c r="S907" s="266"/>
    </row>
    <row r="908" spans="1:20" ht="22.5" customHeight="1" x14ac:dyDescent="0.25">
      <c r="A908" s="303">
        <v>43640</v>
      </c>
      <c r="B908" s="304" t="s">
        <v>65</v>
      </c>
      <c r="C908" s="304" t="s">
        <v>3376</v>
      </c>
      <c r="D908" s="304" t="s">
        <v>2506</v>
      </c>
      <c r="E908" s="304"/>
      <c r="F908" s="304">
        <v>10363</v>
      </c>
      <c r="G908" s="304" t="s">
        <v>3377</v>
      </c>
      <c r="H908" s="304" t="s">
        <v>3378</v>
      </c>
      <c r="I908" s="304" t="s">
        <v>22</v>
      </c>
      <c r="J908" s="304">
        <v>75015</v>
      </c>
      <c r="K908" s="304" t="s">
        <v>3379</v>
      </c>
      <c r="L908" s="304" t="s">
        <v>3380</v>
      </c>
      <c r="M908" s="304" t="s">
        <v>38</v>
      </c>
      <c r="N908" s="320">
        <v>5.5E-2</v>
      </c>
      <c r="O908" s="195">
        <v>18982</v>
      </c>
      <c r="P908" s="263">
        <v>18982</v>
      </c>
      <c r="Q908" s="264">
        <f t="shared" si="42"/>
        <v>17992.417061611377</v>
      </c>
      <c r="R908" s="337"/>
      <c r="S908" s="266"/>
    </row>
    <row r="909" spans="1:20" ht="22.5" customHeight="1" x14ac:dyDescent="0.25">
      <c r="A909" s="303">
        <v>43642</v>
      </c>
      <c r="B909" s="304" t="s">
        <v>342</v>
      </c>
      <c r="C909" s="304" t="s">
        <v>3381</v>
      </c>
      <c r="D909" s="304" t="s">
        <v>590</v>
      </c>
      <c r="E909" s="304"/>
      <c r="F909" s="304">
        <v>4585</v>
      </c>
      <c r="G909" s="304" t="s">
        <v>3382</v>
      </c>
      <c r="H909" s="304" t="s">
        <v>3383</v>
      </c>
      <c r="I909" s="304" t="s">
        <v>1164</v>
      </c>
      <c r="J909" s="304">
        <v>94120</v>
      </c>
      <c r="K909" s="304" t="s">
        <v>3384</v>
      </c>
      <c r="L909" s="304" t="s">
        <v>618</v>
      </c>
      <c r="M909" s="304" t="s">
        <v>3385</v>
      </c>
      <c r="N909" s="320">
        <v>5.5E-2</v>
      </c>
      <c r="O909" s="195">
        <v>23000</v>
      </c>
      <c r="P909" s="263">
        <v>23000</v>
      </c>
      <c r="Q909" s="264">
        <f t="shared" si="42"/>
        <v>21800.947867298579</v>
      </c>
      <c r="R909" s="337"/>
      <c r="S909" s="266"/>
    </row>
    <row r="910" spans="1:20" ht="22.5" customHeight="1" x14ac:dyDescent="0.25">
      <c r="A910" s="303">
        <v>43643</v>
      </c>
      <c r="B910" s="304" t="s">
        <v>65</v>
      </c>
      <c r="C910" s="304" t="s">
        <v>3386</v>
      </c>
      <c r="D910" s="304" t="s">
        <v>3387</v>
      </c>
      <c r="E910" s="304"/>
      <c r="F910" s="304">
        <v>10345</v>
      </c>
      <c r="G910" s="304" t="s">
        <v>3388</v>
      </c>
      <c r="H910" s="304" t="s">
        <v>3389</v>
      </c>
      <c r="I910" s="304" t="s">
        <v>22</v>
      </c>
      <c r="J910" s="304">
        <v>75017</v>
      </c>
      <c r="K910" s="304" t="s">
        <v>3390</v>
      </c>
      <c r="L910" s="304" t="s">
        <v>2955</v>
      </c>
      <c r="M910" s="304" t="s">
        <v>3391</v>
      </c>
      <c r="N910" s="305">
        <v>5.5E-2</v>
      </c>
      <c r="O910" s="195">
        <v>3282</v>
      </c>
      <c r="P910" s="263">
        <v>3282</v>
      </c>
      <c r="Q910" s="264">
        <f t="shared" si="42"/>
        <v>3110.9004739336497</v>
      </c>
      <c r="R910" s="337"/>
      <c r="S910" s="266"/>
    </row>
    <row r="911" spans="1:20" ht="22.5" customHeight="1" x14ac:dyDescent="0.25">
      <c r="A911" s="303">
        <v>43644</v>
      </c>
      <c r="B911" s="304" t="s">
        <v>65</v>
      </c>
      <c r="C911" s="304" t="s">
        <v>3392</v>
      </c>
      <c r="D911" s="304" t="s">
        <v>2175</v>
      </c>
      <c r="E911" s="304"/>
      <c r="F911" s="304">
        <v>10364</v>
      </c>
      <c r="G911" s="304" t="s">
        <v>3393</v>
      </c>
      <c r="H911" s="304" t="s">
        <v>3394</v>
      </c>
      <c r="I911" s="304" t="s">
        <v>639</v>
      </c>
      <c r="J911" s="304">
        <v>92100</v>
      </c>
      <c r="K911" s="304" t="s">
        <v>3395</v>
      </c>
      <c r="L911" s="304" t="s">
        <v>1838</v>
      </c>
      <c r="M911" s="304" t="s">
        <v>160</v>
      </c>
      <c r="N911" s="305">
        <v>0.1</v>
      </c>
      <c r="O911" s="78">
        <f>P911/2</f>
        <v>2750</v>
      </c>
      <c r="P911" s="263">
        <v>5500</v>
      </c>
      <c r="Q911" s="264">
        <f t="shared" si="42"/>
        <v>5000</v>
      </c>
      <c r="R911" s="337"/>
      <c r="S911" s="266"/>
    </row>
    <row r="912" spans="1:20" ht="22.5" customHeight="1" x14ac:dyDescent="0.25">
      <c r="A912" s="235">
        <v>43644</v>
      </c>
      <c r="B912" s="236" t="s">
        <v>65</v>
      </c>
      <c r="C912" s="236" t="s">
        <v>3396</v>
      </c>
      <c r="D912" s="236" t="s">
        <v>590</v>
      </c>
      <c r="E912" s="236"/>
      <c r="F912" s="236">
        <v>10405</v>
      </c>
      <c r="G912" s="236" t="s">
        <v>3397</v>
      </c>
      <c r="H912" s="236" t="s">
        <v>3398</v>
      </c>
      <c r="I912" s="236" t="s">
        <v>22</v>
      </c>
      <c r="J912" s="236">
        <v>75012</v>
      </c>
      <c r="K912" s="236" t="s">
        <v>3399</v>
      </c>
      <c r="L912" s="236" t="s">
        <v>1993</v>
      </c>
      <c r="M912" s="236" t="s">
        <v>802</v>
      </c>
      <c r="N912" s="328">
        <v>5.5E-2</v>
      </c>
      <c r="O912" s="195">
        <v>10980</v>
      </c>
      <c r="P912" s="196">
        <v>10980</v>
      </c>
      <c r="Q912" s="321">
        <f t="shared" si="42"/>
        <v>10407.582938388627</v>
      </c>
      <c r="R912" s="336">
        <v>10980</v>
      </c>
      <c r="S912" s="121"/>
      <c r="T912" s="74" t="s">
        <v>44</v>
      </c>
    </row>
    <row r="913" spans="1:20" ht="22.5" customHeight="1" x14ac:dyDescent="0.25">
      <c r="A913" s="167">
        <v>43644</v>
      </c>
      <c r="B913" s="187" t="s">
        <v>65</v>
      </c>
      <c r="C913" s="187" t="s">
        <v>1529</v>
      </c>
      <c r="D913" s="187" t="s">
        <v>1333</v>
      </c>
      <c r="E913" s="187"/>
      <c r="F913" s="168">
        <v>10158</v>
      </c>
      <c r="G913" s="187" t="s">
        <v>1530</v>
      </c>
      <c r="H913" s="187" t="s">
        <v>1531</v>
      </c>
      <c r="I913" s="168" t="s">
        <v>22</v>
      </c>
      <c r="J913" s="168">
        <v>75013</v>
      </c>
      <c r="K913" s="187" t="s">
        <v>1532</v>
      </c>
      <c r="L913" s="187" t="s">
        <v>3400</v>
      </c>
      <c r="M913" s="187" t="s">
        <v>2521</v>
      </c>
      <c r="N913" s="211">
        <v>0.1</v>
      </c>
      <c r="O913" s="195">
        <v>8992</v>
      </c>
      <c r="P913" s="371">
        <v>8992</v>
      </c>
      <c r="Q913" s="372">
        <f t="shared" si="42"/>
        <v>8174.545454545454</v>
      </c>
      <c r="R913" s="373"/>
      <c r="S913" s="374"/>
    </row>
    <row r="914" spans="1:20" ht="22.5" customHeight="1" x14ac:dyDescent="0.25">
      <c r="A914" s="235">
        <v>43645</v>
      </c>
      <c r="B914" s="236" t="s">
        <v>65</v>
      </c>
      <c r="C914" s="236" t="s">
        <v>3401</v>
      </c>
      <c r="D914" s="236" t="s">
        <v>590</v>
      </c>
      <c r="E914" s="236"/>
      <c r="F914" s="236">
        <v>10351</v>
      </c>
      <c r="G914" s="236" t="s">
        <v>3402</v>
      </c>
      <c r="H914" s="236" t="s">
        <v>3403</v>
      </c>
      <c r="I914" s="236" t="s">
        <v>1101</v>
      </c>
      <c r="J914" s="236">
        <v>92110</v>
      </c>
      <c r="K914" s="375" t="s">
        <v>3404</v>
      </c>
      <c r="L914" s="236" t="s">
        <v>3318</v>
      </c>
      <c r="M914" s="236" t="s">
        <v>1500</v>
      </c>
      <c r="N914" s="328">
        <v>0.1</v>
      </c>
      <c r="O914" s="78">
        <f>P914/2</f>
        <v>1391</v>
      </c>
      <c r="P914" s="196">
        <v>2782</v>
      </c>
      <c r="Q914" s="321">
        <f t="shared" si="42"/>
        <v>2529.090909090909</v>
      </c>
      <c r="R914" s="336">
        <v>2782</v>
      </c>
      <c r="S914" s="121"/>
      <c r="T914" s="74" t="s">
        <v>44</v>
      </c>
    </row>
    <row r="915" spans="1:20" ht="47" hidden="1" customHeight="1" x14ac:dyDescent="0.25">
      <c r="A915" s="308" t="s">
        <v>3405</v>
      </c>
      <c r="B915" s="309"/>
      <c r="C915" s="309"/>
      <c r="D915" s="309"/>
      <c r="E915" s="309"/>
      <c r="F915" s="309"/>
      <c r="G915" s="309"/>
      <c r="H915" s="309"/>
      <c r="I915" s="309"/>
      <c r="J915" s="309"/>
      <c r="K915" s="376"/>
      <c r="L915" s="309"/>
      <c r="M915" s="309"/>
      <c r="N915" s="377"/>
      <c r="O915" s="214"/>
      <c r="P915" s="215">
        <f>SUM(P894:P914)</f>
        <v>175640</v>
      </c>
      <c r="Q915" s="369"/>
      <c r="R915" s="217">
        <f>SUM(R894:R914)</f>
        <v>79158</v>
      </c>
      <c r="S915" s="97">
        <f>P915-R915</f>
        <v>96482</v>
      </c>
    </row>
    <row r="916" spans="1:20" ht="22.5" customHeight="1" x14ac:dyDescent="0.25">
      <c r="A916" s="235">
        <v>43648</v>
      </c>
      <c r="B916" s="236" t="s">
        <v>65</v>
      </c>
      <c r="C916" s="236" t="s">
        <v>3406</v>
      </c>
      <c r="D916" s="236" t="s">
        <v>2632</v>
      </c>
      <c r="E916" s="236"/>
      <c r="F916" s="236">
        <v>10406</v>
      </c>
      <c r="G916" s="236" t="s">
        <v>3158</v>
      </c>
      <c r="H916" s="236" t="s">
        <v>3407</v>
      </c>
      <c r="I916" s="236" t="s">
        <v>3160</v>
      </c>
      <c r="J916" s="236">
        <v>95200</v>
      </c>
      <c r="K916" s="236" t="s">
        <v>3408</v>
      </c>
      <c r="L916" s="236" t="s">
        <v>1993</v>
      </c>
      <c r="M916" s="236" t="s">
        <v>408</v>
      </c>
      <c r="N916" s="328">
        <v>5.5E-2</v>
      </c>
      <c r="O916" s="195">
        <v>1380</v>
      </c>
      <c r="P916" s="196">
        <v>1380</v>
      </c>
      <c r="Q916" s="321">
        <f t="shared" ref="Q916:Q933" si="43">IF(ISBLANK(N916),"",P916/(1+N916))</f>
        <v>1308.0568720379147</v>
      </c>
      <c r="R916" s="336">
        <v>1380</v>
      </c>
      <c r="S916" s="121"/>
      <c r="T916" s="74" t="s">
        <v>44</v>
      </c>
    </row>
    <row r="917" spans="1:20" ht="22.5" customHeight="1" x14ac:dyDescent="0.25">
      <c r="A917" s="167">
        <v>43648</v>
      </c>
      <c r="B917" s="187" t="s">
        <v>65</v>
      </c>
      <c r="C917" s="187" t="s">
        <v>3157</v>
      </c>
      <c r="D917" s="187" t="s">
        <v>1095</v>
      </c>
      <c r="E917" s="187"/>
      <c r="F917" s="168">
        <v>10407</v>
      </c>
      <c r="G917" s="187" t="s">
        <v>3158</v>
      </c>
      <c r="H917" s="187" t="s">
        <v>3159</v>
      </c>
      <c r="I917" s="168" t="s">
        <v>3160</v>
      </c>
      <c r="J917" s="168">
        <v>95200</v>
      </c>
      <c r="K917" s="187" t="s">
        <v>3161</v>
      </c>
      <c r="L917" s="304" t="s">
        <v>1993</v>
      </c>
      <c r="M917" s="187" t="s">
        <v>3409</v>
      </c>
      <c r="N917" s="211">
        <v>0.1</v>
      </c>
      <c r="O917" s="195">
        <v>4980</v>
      </c>
      <c r="P917" s="189">
        <v>4980</v>
      </c>
      <c r="Q917" s="255">
        <f t="shared" si="43"/>
        <v>4527.272727272727</v>
      </c>
      <c r="R917" s="333"/>
      <c r="S917" s="159"/>
    </row>
    <row r="918" spans="1:20" ht="22.5" customHeight="1" x14ac:dyDescent="0.25">
      <c r="A918" s="303">
        <v>43648</v>
      </c>
      <c r="B918" s="304" t="s">
        <v>17</v>
      </c>
      <c r="C918" s="304" t="s">
        <v>3410</v>
      </c>
      <c r="D918" s="304" t="s">
        <v>2377</v>
      </c>
      <c r="E918" s="304"/>
      <c r="F918" s="304">
        <v>10365</v>
      </c>
      <c r="G918" s="304" t="s">
        <v>3411</v>
      </c>
      <c r="H918" s="304" t="s">
        <v>3412</v>
      </c>
      <c r="I918" s="304" t="s">
        <v>22</v>
      </c>
      <c r="J918" s="304">
        <v>75015</v>
      </c>
      <c r="K918" s="304" t="s">
        <v>3413</v>
      </c>
      <c r="L918" s="304" t="s">
        <v>3414</v>
      </c>
      <c r="M918" s="304" t="s">
        <v>2700</v>
      </c>
      <c r="N918" s="320">
        <v>0.1</v>
      </c>
      <c r="O918" s="78">
        <f>P918/2</f>
        <v>5641</v>
      </c>
      <c r="P918" s="263">
        <v>11282</v>
      </c>
      <c r="Q918" s="264">
        <f t="shared" si="43"/>
        <v>10256.363636363636</v>
      </c>
      <c r="R918" s="337"/>
      <c r="S918" s="266"/>
    </row>
    <row r="919" spans="1:20" ht="22.5" customHeight="1" x14ac:dyDescent="0.25">
      <c r="A919" s="235">
        <v>43649</v>
      </c>
      <c r="B919" s="236" t="s">
        <v>65</v>
      </c>
      <c r="C919" s="236" t="s">
        <v>3415</v>
      </c>
      <c r="D919" s="236" t="s">
        <v>2974</v>
      </c>
      <c r="E919" s="236"/>
      <c r="F919" s="236">
        <v>10272</v>
      </c>
      <c r="G919" s="236" t="s">
        <v>3416</v>
      </c>
      <c r="H919" s="236" t="s">
        <v>3417</v>
      </c>
      <c r="I919" s="236" t="s">
        <v>3418</v>
      </c>
      <c r="J919" s="236">
        <v>77210</v>
      </c>
      <c r="K919" s="236" t="s">
        <v>3419</v>
      </c>
      <c r="L919" s="236" t="s">
        <v>399</v>
      </c>
      <c r="M919" s="236" t="s">
        <v>443</v>
      </c>
      <c r="N919" s="302">
        <v>0.1</v>
      </c>
      <c r="O919" s="195">
        <v>6982</v>
      </c>
      <c r="P919" s="196">
        <v>6982</v>
      </c>
      <c r="Q919" s="323">
        <f t="shared" si="43"/>
        <v>6347.272727272727</v>
      </c>
      <c r="R919" s="329">
        <v>6982</v>
      </c>
      <c r="S919" s="314"/>
      <c r="T919" s="74" t="s">
        <v>44</v>
      </c>
    </row>
    <row r="920" spans="1:20" ht="22.5" customHeight="1" x14ac:dyDescent="0.25">
      <c r="A920" s="235">
        <v>43650</v>
      </c>
      <c r="B920" s="236" t="s">
        <v>17</v>
      </c>
      <c r="C920" s="236" t="s">
        <v>3420</v>
      </c>
      <c r="D920" s="236" t="s">
        <v>3421</v>
      </c>
      <c r="E920" s="236"/>
      <c r="F920" s="236">
        <v>10475</v>
      </c>
      <c r="G920" s="236" t="s">
        <v>3422</v>
      </c>
      <c r="H920" s="236" t="s">
        <v>3423</v>
      </c>
      <c r="I920" s="236" t="s">
        <v>22</v>
      </c>
      <c r="J920" s="236">
        <v>75015</v>
      </c>
      <c r="K920" s="236" t="s">
        <v>3424</v>
      </c>
      <c r="L920" s="236" t="s">
        <v>43</v>
      </c>
      <c r="M920" s="236" t="s">
        <v>170</v>
      </c>
      <c r="N920" s="328">
        <v>0.1</v>
      </c>
      <c r="O920" s="195">
        <v>6982</v>
      </c>
      <c r="P920" s="196">
        <v>6982</v>
      </c>
      <c r="Q920" s="321">
        <f t="shared" si="43"/>
        <v>6347.272727272727</v>
      </c>
      <c r="R920" s="336">
        <v>6982</v>
      </c>
      <c r="S920" s="121"/>
      <c r="T920" s="74" t="s">
        <v>44</v>
      </c>
    </row>
    <row r="921" spans="1:20" ht="22.5" customHeight="1" x14ac:dyDescent="0.25">
      <c r="A921" s="303">
        <v>43651</v>
      </c>
      <c r="B921" s="304" t="s">
        <v>65</v>
      </c>
      <c r="C921" s="304" t="s">
        <v>3425</v>
      </c>
      <c r="D921" s="304" t="s">
        <v>3426</v>
      </c>
      <c r="E921" s="304"/>
      <c r="F921" s="304">
        <v>10413</v>
      </c>
      <c r="G921" s="304" t="s">
        <v>3427</v>
      </c>
      <c r="H921" s="304" t="s">
        <v>3428</v>
      </c>
      <c r="I921" s="304" t="s">
        <v>1523</v>
      </c>
      <c r="J921" s="304">
        <v>92130</v>
      </c>
      <c r="K921" s="304" t="s">
        <v>3429</v>
      </c>
      <c r="L921" s="304" t="s">
        <v>37</v>
      </c>
      <c r="M921" s="304" t="s">
        <v>160</v>
      </c>
      <c r="N921" s="211">
        <v>0.1</v>
      </c>
      <c r="O921" s="195">
        <v>6482</v>
      </c>
      <c r="P921" s="263">
        <v>6482</v>
      </c>
      <c r="Q921" s="264">
        <f t="shared" si="43"/>
        <v>5892.7272727272721</v>
      </c>
      <c r="R921" s="337"/>
      <c r="S921" s="266"/>
    </row>
    <row r="922" spans="1:20" ht="22.5" customHeight="1" x14ac:dyDescent="0.25">
      <c r="A922" s="235">
        <v>43651</v>
      </c>
      <c r="B922" s="236" t="s">
        <v>65</v>
      </c>
      <c r="C922" s="236" t="s">
        <v>3430</v>
      </c>
      <c r="D922" s="236" t="s">
        <v>192</v>
      </c>
      <c r="E922" s="236"/>
      <c r="F922" s="236">
        <v>10304</v>
      </c>
      <c r="G922" s="236" t="s">
        <v>3431</v>
      </c>
      <c r="H922" s="236" t="s">
        <v>3432</v>
      </c>
      <c r="I922" s="236" t="s">
        <v>22</v>
      </c>
      <c r="J922" s="236">
        <v>75012</v>
      </c>
      <c r="K922" s="236" t="s">
        <v>3433</v>
      </c>
      <c r="L922" s="236" t="s">
        <v>628</v>
      </c>
      <c r="M922" s="236" t="s">
        <v>1195</v>
      </c>
      <c r="N922" s="328">
        <v>5.5E-2</v>
      </c>
      <c r="O922" s="345"/>
      <c r="P922" s="196">
        <v>10982</v>
      </c>
      <c r="Q922" s="321">
        <f t="shared" si="43"/>
        <v>10409.478672985782</v>
      </c>
      <c r="R922" s="336">
        <v>10982</v>
      </c>
      <c r="S922" s="121"/>
    </row>
    <row r="923" spans="1:20" ht="22.5" customHeight="1" x14ac:dyDescent="0.25">
      <c r="A923" s="235">
        <v>43654</v>
      </c>
      <c r="B923" s="236" t="s">
        <v>65</v>
      </c>
      <c r="C923" s="236" t="s">
        <v>3434</v>
      </c>
      <c r="D923" s="236" t="s">
        <v>3435</v>
      </c>
      <c r="E923" s="236"/>
      <c r="F923" s="236">
        <v>10299</v>
      </c>
      <c r="G923" s="236" t="s">
        <v>3436</v>
      </c>
      <c r="H923" s="236" t="s">
        <v>2602</v>
      </c>
      <c r="I923" s="236" t="s">
        <v>768</v>
      </c>
      <c r="J923" s="236">
        <v>94220</v>
      </c>
      <c r="K923" s="236" t="s">
        <v>3437</v>
      </c>
      <c r="L923" s="236" t="s">
        <v>628</v>
      </c>
      <c r="M923" s="236" t="s">
        <v>1597</v>
      </c>
      <c r="N923" s="328">
        <v>5.5E-2</v>
      </c>
      <c r="O923" s="345"/>
      <c r="P923" s="196">
        <v>6982</v>
      </c>
      <c r="Q923" s="321">
        <f t="shared" si="43"/>
        <v>6618.009478672986</v>
      </c>
      <c r="R923" s="336">
        <v>6982</v>
      </c>
      <c r="S923" s="121"/>
    </row>
    <row r="924" spans="1:20" ht="22.5" customHeight="1" x14ac:dyDescent="0.25">
      <c r="A924" s="303">
        <v>43656</v>
      </c>
      <c r="B924" s="304" t="s">
        <v>17</v>
      </c>
      <c r="C924" s="304" t="s">
        <v>3438</v>
      </c>
      <c r="D924" s="304" t="s">
        <v>624</v>
      </c>
      <c r="E924" s="304"/>
      <c r="F924" s="304">
        <v>10368</v>
      </c>
      <c r="G924" s="304" t="s">
        <v>3439</v>
      </c>
      <c r="H924" s="304" t="s">
        <v>3440</v>
      </c>
      <c r="I924" s="304" t="s">
        <v>774</v>
      </c>
      <c r="J924" s="304">
        <v>93100</v>
      </c>
      <c r="K924" s="304" t="s">
        <v>3441</v>
      </c>
      <c r="L924" s="304" t="s">
        <v>2149</v>
      </c>
      <c r="M924" s="304" t="s">
        <v>38</v>
      </c>
      <c r="N924" s="320">
        <v>5.5E-2</v>
      </c>
      <c r="O924" s="78">
        <f>P924/2</f>
        <v>2200</v>
      </c>
      <c r="P924" s="263">
        <v>4400</v>
      </c>
      <c r="Q924" s="264">
        <f t="shared" si="43"/>
        <v>4170.6161137440758</v>
      </c>
      <c r="R924" s="337"/>
      <c r="S924" s="266"/>
    </row>
    <row r="925" spans="1:20" ht="22.5" customHeight="1" x14ac:dyDescent="0.25">
      <c r="A925" s="303">
        <v>43657</v>
      </c>
      <c r="B925" s="304" t="s">
        <v>65</v>
      </c>
      <c r="C925" s="304" t="s">
        <v>3442</v>
      </c>
      <c r="D925" s="304" t="s">
        <v>113</v>
      </c>
      <c r="E925" s="304"/>
      <c r="F925" s="304">
        <v>10462</v>
      </c>
      <c r="G925" s="304" t="s">
        <v>3443</v>
      </c>
      <c r="H925" s="304" t="s">
        <v>3444</v>
      </c>
      <c r="I925" s="304" t="s">
        <v>22</v>
      </c>
      <c r="J925" s="304">
        <v>75014</v>
      </c>
      <c r="K925" s="304" t="s">
        <v>3445</v>
      </c>
      <c r="L925" s="304" t="s">
        <v>37</v>
      </c>
      <c r="M925" s="304" t="s">
        <v>3446</v>
      </c>
      <c r="N925" s="320">
        <v>0.1</v>
      </c>
      <c r="O925" s="195">
        <v>4182</v>
      </c>
      <c r="P925" s="263">
        <v>4182</v>
      </c>
      <c r="Q925" s="264">
        <f t="shared" si="43"/>
        <v>3801.8181818181815</v>
      </c>
      <c r="R925" s="337"/>
      <c r="S925" s="266"/>
    </row>
    <row r="926" spans="1:20" ht="22.5" customHeight="1" x14ac:dyDescent="0.25">
      <c r="A926" s="235">
        <v>43657</v>
      </c>
      <c r="B926" s="236" t="s">
        <v>65</v>
      </c>
      <c r="C926" s="236" t="s">
        <v>1198</v>
      </c>
      <c r="D926" s="236" t="s">
        <v>424</v>
      </c>
      <c r="E926" s="236"/>
      <c r="F926" s="236">
        <v>10270</v>
      </c>
      <c r="G926" s="236" t="s">
        <v>1199</v>
      </c>
      <c r="H926" s="236" t="s">
        <v>3447</v>
      </c>
      <c r="I926" s="236" t="s">
        <v>386</v>
      </c>
      <c r="J926" s="236">
        <v>94000</v>
      </c>
      <c r="K926" s="236" t="s">
        <v>3448</v>
      </c>
      <c r="L926" s="236" t="s">
        <v>399</v>
      </c>
      <c r="M926" s="236" t="s">
        <v>3449</v>
      </c>
      <c r="N926" s="302">
        <v>0.1</v>
      </c>
      <c r="O926" s="195">
        <v>5882</v>
      </c>
      <c r="P926" s="196">
        <v>5882</v>
      </c>
      <c r="Q926" s="323">
        <f t="shared" si="43"/>
        <v>5347.272727272727</v>
      </c>
      <c r="R926" s="329">
        <v>5882</v>
      </c>
      <c r="S926" s="314"/>
      <c r="T926" s="74" t="s">
        <v>44</v>
      </c>
    </row>
    <row r="927" spans="1:20" ht="22.5" customHeight="1" x14ac:dyDescent="0.25">
      <c r="A927" s="167">
        <v>43657</v>
      </c>
      <c r="B927" s="187" t="s">
        <v>65</v>
      </c>
      <c r="C927" s="187" t="s">
        <v>3087</v>
      </c>
      <c r="D927" s="187" t="s">
        <v>765</v>
      </c>
      <c r="E927" s="187"/>
      <c r="F927" s="168">
        <v>10330</v>
      </c>
      <c r="G927" s="187" t="s">
        <v>3088</v>
      </c>
      <c r="H927" s="187" t="s">
        <v>3089</v>
      </c>
      <c r="I927" s="168" t="s">
        <v>90</v>
      </c>
      <c r="J927" s="168">
        <v>92600</v>
      </c>
      <c r="K927" s="187" t="s">
        <v>3090</v>
      </c>
      <c r="L927" s="168" t="s">
        <v>2659</v>
      </c>
      <c r="M927" s="187" t="s">
        <v>86</v>
      </c>
      <c r="N927" s="211">
        <v>0.1</v>
      </c>
      <c r="O927" s="195">
        <v>973</v>
      </c>
      <c r="P927" s="189">
        <v>973</v>
      </c>
      <c r="Q927" s="255">
        <f t="shared" si="43"/>
        <v>884.5454545454545</v>
      </c>
      <c r="R927" s="333"/>
      <c r="S927" s="159"/>
    </row>
    <row r="928" spans="1:20" ht="22.5" customHeight="1" x14ac:dyDescent="0.25">
      <c r="A928" s="303">
        <v>43658</v>
      </c>
      <c r="B928" s="304" t="s">
        <v>65</v>
      </c>
      <c r="C928" s="304" t="s">
        <v>3450</v>
      </c>
      <c r="D928" s="304" t="s">
        <v>113</v>
      </c>
      <c r="E928" s="304"/>
      <c r="F928" s="304">
        <v>10371</v>
      </c>
      <c r="G928" s="304" t="s">
        <v>3451</v>
      </c>
      <c r="H928" s="304" t="s">
        <v>3452</v>
      </c>
      <c r="I928" s="304" t="s">
        <v>22</v>
      </c>
      <c r="J928" s="304">
        <v>75012</v>
      </c>
      <c r="K928" s="304" t="s">
        <v>3453</v>
      </c>
      <c r="L928" s="304" t="s">
        <v>399</v>
      </c>
      <c r="M928" s="304" t="s">
        <v>3454</v>
      </c>
      <c r="N928" s="320">
        <v>0.1</v>
      </c>
      <c r="O928" s="195">
        <v>4482</v>
      </c>
      <c r="P928" s="263">
        <v>4482</v>
      </c>
      <c r="Q928" s="322">
        <f t="shared" si="43"/>
        <v>4074.545454545454</v>
      </c>
      <c r="R928" s="338"/>
      <c r="S928" s="319"/>
    </row>
    <row r="929" spans="1:20" ht="22.5" customHeight="1" x14ac:dyDescent="0.25">
      <c r="A929" s="167">
        <v>43658</v>
      </c>
      <c r="B929" s="187" t="s">
        <v>65</v>
      </c>
      <c r="C929" s="187" t="s">
        <v>2770</v>
      </c>
      <c r="D929" s="187" t="s">
        <v>424</v>
      </c>
      <c r="E929" s="187"/>
      <c r="F929" s="168">
        <v>10366</v>
      </c>
      <c r="G929" s="187" t="s">
        <v>3221</v>
      </c>
      <c r="H929" s="187" t="s">
        <v>2781</v>
      </c>
      <c r="I929" s="168" t="s">
        <v>3222</v>
      </c>
      <c r="J929" s="168">
        <v>60260</v>
      </c>
      <c r="K929" s="187" t="s">
        <v>3223</v>
      </c>
      <c r="L929" s="304" t="s">
        <v>2114</v>
      </c>
      <c r="M929" s="187" t="s">
        <v>3224</v>
      </c>
      <c r="N929" s="211">
        <v>0.1</v>
      </c>
      <c r="O929" s="78">
        <f>P929/2</f>
        <v>1490</v>
      </c>
      <c r="P929" s="189">
        <v>2980</v>
      </c>
      <c r="Q929" s="255">
        <f t="shared" si="43"/>
        <v>2709.090909090909</v>
      </c>
      <c r="R929" s="333"/>
      <c r="S929" s="159"/>
    </row>
    <row r="930" spans="1:20" ht="22.5" customHeight="1" x14ac:dyDescent="0.25">
      <c r="A930" s="303">
        <v>43658</v>
      </c>
      <c r="B930" s="304" t="s">
        <v>65</v>
      </c>
      <c r="C930" s="304" t="s">
        <v>3455</v>
      </c>
      <c r="D930" s="304" t="s">
        <v>219</v>
      </c>
      <c r="E930" s="304"/>
      <c r="F930" s="304">
        <v>10336</v>
      </c>
      <c r="G930" s="304" t="s">
        <v>3456</v>
      </c>
      <c r="H930" s="304" t="s">
        <v>3457</v>
      </c>
      <c r="I930" s="304" t="s">
        <v>22</v>
      </c>
      <c r="J930" s="304">
        <v>75012</v>
      </c>
      <c r="K930" s="304" t="s">
        <v>3458</v>
      </c>
      <c r="L930" s="304" t="s">
        <v>3459</v>
      </c>
      <c r="M930" s="304" t="s">
        <v>1107</v>
      </c>
      <c r="N930" s="320">
        <v>5.5E-2</v>
      </c>
      <c r="O930" s="78">
        <f>P930/2</f>
        <v>3691</v>
      </c>
      <c r="P930" s="263">
        <v>7382</v>
      </c>
      <c r="Q930" s="264">
        <f t="shared" si="43"/>
        <v>6997.1563981042655</v>
      </c>
      <c r="R930" s="337"/>
      <c r="S930" s="266"/>
    </row>
    <row r="931" spans="1:20" ht="22.5" customHeight="1" x14ac:dyDescent="0.25">
      <c r="A931" s="235">
        <v>43663</v>
      </c>
      <c r="B931" s="236" t="s">
        <v>17</v>
      </c>
      <c r="C931" s="236" t="s">
        <v>3460</v>
      </c>
      <c r="D931" s="236" t="s">
        <v>19</v>
      </c>
      <c r="E931" s="236"/>
      <c r="F931" s="236">
        <v>10466</v>
      </c>
      <c r="G931" s="236" t="s">
        <v>3461</v>
      </c>
      <c r="H931" s="236" t="s">
        <v>3462</v>
      </c>
      <c r="I931" s="236" t="s">
        <v>22</v>
      </c>
      <c r="J931" s="236">
        <v>75013</v>
      </c>
      <c r="K931" s="236" t="s">
        <v>3463</v>
      </c>
      <c r="L931" s="236" t="s">
        <v>37</v>
      </c>
      <c r="M931" s="236" t="s">
        <v>3037</v>
      </c>
      <c r="N931" s="302">
        <v>0.1</v>
      </c>
      <c r="O931" s="195">
        <v>2482</v>
      </c>
      <c r="P931" s="196">
        <v>2482</v>
      </c>
      <c r="Q931" s="321">
        <f t="shared" si="43"/>
        <v>2256.363636363636</v>
      </c>
      <c r="R931" s="336">
        <v>2482</v>
      </c>
      <c r="S931" s="121"/>
      <c r="T931" s="74" t="s">
        <v>44</v>
      </c>
    </row>
    <row r="932" spans="1:20" ht="22.5" customHeight="1" x14ac:dyDescent="0.25">
      <c r="A932" s="173">
        <v>43663</v>
      </c>
      <c r="B932" s="174" t="s">
        <v>65</v>
      </c>
      <c r="C932" s="174" t="s">
        <v>3464</v>
      </c>
      <c r="D932" s="174" t="s">
        <v>67</v>
      </c>
      <c r="E932" s="174"/>
      <c r="F932" s="174">
        <v>10461</v>
      </c>
      <c r="G932" s="174" t="s">
        <v>3465</v>
      </c>
      <c r="H932" s="174" t="s">
        <v>3466</v>
      </c>
      <c r="I932" s="174" t="s">
        <v>326</v>
      </c>
      <c r="J932" s="174">
        <v>92200</v>
      </c>
      <c r="K932" s="174" t="s">
        <v>3467</v>
      </c>
      <c r="L932" s="174" t="s">
        <v>1993</v>
      </c>
      <c r="M932" s="174" t="s">
        <v>3468</v>
      </c>
      <c r="N932" s="328">
        <v>5.5E-2</v>
      </c>
      <c r="O932" s="195">
        <v>14982</v>
      </c>
      <c r="P932" s="196">
        <v>14982</v>
      </c>
      <c r="Q932" s="321">
        <f t="shared" si="43"/>
        <v>14200.947867298579</v>
      </c>
      <c r="R932" s="336">
        <v>14982</v>
      </c>
      <c r="S932" s="121"/>
      <c r="T932" s="74" t="s">
        <v>44</v>
      </c>
    </row>
    <row r="933" spans="1:20" ht="22.5" customHeight="1" x14ac:dyDescent="0.25">
      <c r="A933" s="235">
        <v>43663</v>
      </c>
      <c r="B933" s="236" t="s">
        <v>17</v>
      </c>
      <c r="C933" s="236" t="s">
        <v>3469</v>
      </c>
      <c r="D933" s="236" t="s">
        <v>1806</v>
      </c>
      <c r="E933" s="236"/>
      <c r="F933" s="236">
        <v>10467</v>
      </c>
      <c r="G933" s="236" t="s">
        <v>3470</v>
      </c>
      <c r="H933" s="236" t="s">
        <v>3471</v>
      </c>
      <c r="I933" s="236" t="s">
        <v>22</v>
      </c>
      <c r="J933" s="236">
        <v>75013</v>
      </c>
      <c r="K933" s="236" t="s">
        <v>3472</v>
      </c>
      <c r="L933" s="236" t="s">
        <v>37</v>
      </c>
      <c r="M933" s="236" t="s">
        <v>31</v>
      </c>
      <c r="N933" s="328">
        <v>0.1</v>
      </c>
      <c r="O933" s="195">
        <v>5000</v>
      </c>
      <c r="P933" s="196">
        <v>5000</v>
      </c>
      <c r="Q933" s="321">
        <f t="shared" si="43"/>
        <v>4545.454545454545</v>
      </c>
      <c r="R933" s="336">
        <v>5000</v>
      </c>
      <c r="S933" s="121"/>
      <c r="T933" s="74" t="s">
        <v>44</v>
      </c>
    </row>
    <row r="934" spans="1:20" ht="49" hidden="1" customHeight="1" x14ac:dyDescent="0.25">
      <c r="A934" s="308" t="s">
        <v>3473</v>
      </c>
      <c r="B934" s="309"/>
      <c r="C934" s="309"/>
      <c r="D934" s="309"/>
      <c r="E934" s="309"/>
      <c r="F934" s="309"/>
      <c r="G934" s="309"/>
      <c r="H934" s="309"/>
      <c r="I934" s="309"/>
      <c r="J934" s="309"/>
      <c r="K934" s="309"/>
      <c r="L934" s="309"/>
      <c r="M934" s="309"/>
      <c r="N934" s="377"/>
      <c r="O934" s="216"/>
      <c r="P934" s="215">
        <f>SUM(P916:P933)</f>
        <v>108797</v>
      </c>
      <c r="Q934" s="369"/>
      <c r="R934" s="217">
        <f>SUM(R916:R933)</f>
        <v>61654</v>
      </c>
      <c r="S934" s="97">
        <f>P934-R934</f>
        <v>47143</v>
      </c>
    </row>
    <row r="935" spans="1:20" ht="22.5" customHeight="1" x14ac:dyDescent="0.25">
      <c r="A935" s="167">
        <v>43705</v>
      </c>
      <c r="B935" s="168" t="s">
        <v>17</v>
      </c>
      <c r="C935" s="168" t="s">
        <v>3474</v>
      </c>
      <c r="D935" s="168" t="s">
        <v>563</v>
      </c>
      <c r="E935" s="168"/>
      <c r="F935" s="168">
        <v>10414</v>
      </c>
      <c r="G935" s="168" t="s">
        <v>3475</v>
      </c>
      <c r="H935" s="168" t="s">
        <v>3476</v>
      </c>
      <c r="I935" s="168" t="s">
        <v>3477</v>
      </c>
      <c r="J935" s="168">
        <v>92350</v>
      </c>
      <c r="K935" s="168" t="s">
        <v>3478</v>
      </c>
      <c r="L935" s="168" t="s">
        <v>1993</v>
      </c>
      <c r="M935" s="168" t="s">
        <v>3479</v>
      </c>
      <c r="N935" s="378">
        <v>0.1</v>
      </c>
      <c r="O935" s="195">
        <v>2670</v>
      </c>
      <c r="P935" s="371">
        <v>2670</v>
      </c>
      <c r="Q935" s="372">
        <f>IF(ISBLANK(N935),"",P935/(1+N935))</f>
        <v>2427.272727272727</v>
      </c>
      <c r="R935" s="373"/>
      <c r="S935" s="374"/>
    </row>
    <row r="936" spans="1:20" ht="22.5" customHeight="1" x14ac:dyDescent="0.25">
      <c r="A936" s="167">
        <v>43705</v>
      </c>
      <c r="B936" s="168" t="s">
        <v>65</v>
      </c>
      <c r="C936" s="168" t="s">
        <v>3480</v>
      </c>
      <c r="D936" s="168" t="s">
        <v>3481</v>
      </c>
      <c r="E936" s="168"/>
      <c r="F936" s="168">
        <v>10378</v>
      </c>
      <c r="G936" s="168" t="s">
        <v>3482</v>
      </c>
      <c r="H936" s="168" t="s">
        <v>3483</v>
      </c>
      <c r="I936" s="168" t="s">
        <v>22</v>
      </c>
      <c r="J936" s="168">
        <v>75003</v>
      </c>
      <c r="K936" s="168" t="s">
        <v>3484</v>
      </c>
      <c r="L936" s="168" t="s">
        <v>2659</v>
      </c>
      <c r="M936" s="168" t="s">
        <v>443</v>
      </c>
      <c r="N936" s="378">
        <v>0.1</v>
      </c>
      <c r="O936" s="195">
        <v>6882</v>
      </c>
      <c r="P936" s="371">
        <v>6882</v>
      </c>
      <c r="Q936" s="372">
        <f>IF(ISBLANK(N936),"",P936/(1+N936))</f>
        <v>6256.363636363636</v>
      </c>
      <c r="R936" s="373"/>
      <c r="S936" s="374"/>
    </row>
    <row r="937" spans="1:20" ht="22.5" customHeight="1" x14ac:dyDescent="0.25">
      <c r="A937" s="173">
        <v>43706</v>
      </c>
      <c r="B937" s="174" t="s">
        <v>65</v>
      </c>
      <c r="C937" s="174" t="s">
        <v>3485</v>
      </c>
      <c r="D937" s="174" t="s">
        <v>215</v>
      </c>
      <c r="E937" s="174"/>
      <c r="F937" s="174">
        <v>10327</v>
      </c>
      <c r="G937" s="174" t="s">
        <v>3486</v>
      </c>
      <c r="H937" s="174" t="s">
        <v>3487</v>
      </c>
      <c r="I937" s="174" t="s">
        <v>667</v>
      </c>
      <c r="J937" s="174">
        <v>94300</v>
      </c>
      <c r="K937" s="174" t="s">
        <v>3488</v>
      </c>
      <c r="L937" s="174" t="s">
        <v>37</v>
      </c>
      <c r="M937" s="174" t="s">
        <v>443</v>
      </c>
      <c r="N937" s="328">
        <v>0.1</v>
      </c>
      <c r="O937" s="195">
        <v>8382</v>
      </c>
      <c r="P937" s="196">
        <v>8382</v>
      </c>
      <c r="Q937" s="321">
        <f>IF(ISBLANK(N937),"",P937/(1+N937))</f>
        <v>7619.9999999999991</v>
      </c>
      <c r="R937" s="336">
        <v>8382</v>
      </c>
      <c r="S937" s="121"/>
      <c r="T937" s="74" t="s">
        <v>44</v>
      </c>
    </row>
    <row r="938" spans="1:20" ht="46" hidden="1" customHeight="1" x14ac:dyDescent="0.25">
      <c r="A938" s="181" t="s">
        <v>3489</v>
      </c>
      <c r="B938" s="182"/>
      <c r="C938" s="182"/>
      <c r="D938" s="182"/>
      <c r="E938" s="182"/>
      <c r="F938" s="182"/>
      <c r="G938" s="182"/>
      <c r="H938" s="182"/>
      <c r="I938" s="182"/>
      <c r="J938" s="182"/>
      <c r="K938" s="182"/>
      <c r="L938" s="182"/>
      <c r="M938" s="182"/>
      <c r="N938" s="377"/>
      <c r="O938" s="216"/>
      <c r="P938" s="215">
        <f>SUM(P935:P937)</f>
        <v>17934</v>
      </c>
      <c r="Q938" s="369"/>
      <c r="R938" s="217">
        <v>8382</v>
      </c>
      <c r="S938" s="97">
        <f>P938-R938</f>
        <v>9552</v>
      </c>
    </row>
    <row r="939" spans="1:20" ht="22.5" customHeight="1" x14ac:dyDescent="0.25">
      <c r="A939" s="173">
        <v>43711</v>
      </c>
      <c r="B939" s="174" t="s">
        <v>17</v>
      </c>
      <c r="C939" s="174" t="s">
        <v>248</v>
      </c>
      <c r="D939" s="174" t="s">
        <v>522</v>
      </c>
      <c r="E939" s="174"/>
      <c r="F939" s="174">
        <v>10465</v>
      </c>
      <c r="G939" s="174" t="s">
        <v>3490</v>
      </c>
      <c r="H939" s="174" t="s">
        <v>3491</v>
      </c>
      <c r="I939" s="174" t="s">
        <v>22</v>
      </c>
      <c r="J939" s="174">
        <v>75015</v>
      </c>
      <c r="K939" s="174" t="s">
        <v>3492</v>
      </c>
      <c r="L939" s="174" t="s">
        <v>2955</v>
      </c>
      <c r="M939" s="174" t="s">
        <v>123</v>
      </c>
      <c r="N939" s="328">
        <v>5.5E-2</v>
      </c>
      <c r="O939" s="195">
        <v>8992</v>
      </c>
      <c r="P939" s="196">
        <v>8992</v>
      </c>
      <c r="Q939" s="321">
        <f t="shared" ref="Q939:Q988" si="44">IF(ISBLANK(N939),"",P939/(1+N939))</f>
        <v>8523.2227488151657</v>
      </c>
      <c r="R939" s="336">
        <v>8992</v>
      </c>
      <c r="S939" s="121"/>
      <c r="T939" s="74" t="s">
        <v>44</v>
      </c>
    </row>
    <row r="940" spans="1:20" ht="22.5" customHeight="1" x14ac:dyDescent="0.25">
      <c r="A940" s="167">
        <v>43711</v>
      </c>
      <c r="B940" s="187" t="s">
        <v>17</v>
      </c>
      <c r="C940" s="187" t="s">
        <v>3145</v>
      </c>
      <c r="D940" s="187" t="s">
        <v>3146</v>
      </c>
      <c r="E940" s="187"/>
      <c r="F940" s="168">
        <v>10298</v>
      </c>
      <c r="G940" s="187" t="s">
        <v>3147</v>
      </c>
      <c r="H940" s="187" t="s">
        <v>3148</v>
      </c>
      <c r="I940" s="168" t="s">
        <v>22</v>
      </c>
      <c r="J940" s="168">
        <v>75015</v>
      </c>
      <c r="K940" s="187" t="s">
        <v>3150</v>
      </c>
      <c r="L940" s="304" t="s">
        <v>3151</v>
      </c>
      <c r="M940" s="187" t="s">
        <v>3152</v>
      </c>
      <c r="N940" s="211">
        <v>0.1</v>
      </c>
      <c r="O940" s="78">
        <f>P940/2</f>
        <v>18000</v>
      </c>
      <c r="P940" s="189">
        <v>36000</v>
      </c>
      <c r="Q940" s="255">
        <f t="shared" si="44"/>
        <v>32727.272727272724</v>
      </c>
      <c r="R940" s="333"/>
      <c r="S940" s="159"/>
    </row>
    <row r="941" spans="1:20" ht="22.5" customHeight="1" x14ac:dyDescent="0.25">
      <c r="A941" s="173">
        <v>43713</v>
      </c>
      <c r="B941" s="174" t="s">
        <v>65</v>
      </c>
      <c r="C941" s="174" t="s">
        <v>3493</v>
      </c>
      <c r="D941" s="174" t="s">
        <v>708</v>
      </c>
      <c r="E941" s="174"/>
      <c r="F941" s="174">
        <v>10377</v>
      </c>
      <c r="G941" s="174" t="s">
        <v>3494</v>
      </c>
      <c r="H941" s="174" t="s">
        <v>3495</v>
      </c>
      <c r="I941" s="174" t="s">
        <v>3496</v>
      </c>
      <c r="J941" s="174">
        <v>78590</v>
      </c>
      <c r="K941" s="174" t="s">
        <v>3497</v>
      </c>
      <c r="L941" s="174" t="s">
        <v>3498</v>
      </c>
      <c r="M941" s="174" t="s">
        <v>86</v>
      </c>
      <c r="N941" s="328">
        <v>0.1</v>
      </c>
      <c r="O941" s="195">
        <v>5900</v>
      </c>
      <c r="P941" s="196">
        <v>5900</v>
      </c>
      <c r="Q941" s="321">
        <f t="shared" si="44"/>
        <v>5363.6363636363631</v>
      </c>
      <c r="R941" s="336">
        <v>5900</v>
      </c>
      <c r="S941" s="121"/>
      <c r="T941" s="74" t="s">
        <v>44</v>
      </c>
    </row>
    <row r="942" spans="1:20" ht="22.5" customHeight="1" x14ac:dyDescent="0.25">
      <c r="A942" s="173">
        <v>43713</v>
      </c>
      <c r="B942" s="174" t="s">
        <v>17</v>
      </c>
      <c r="C942" s="174" t="s">
        <v>3499</v>
      </c>
      <c r="D942" s="174" t="s">
        <v>94</v>
      </c>
      <c r="E942" s="174"/>
      <c r="F942" s="174">
        <v>1841</v>
      </c>
      <c r="G942" s="174" t="s">
        <v>3500</v>
      </c>
      <c r="H942" s="174" t="s">
        <v>3501</v>
      </c>
      <c r="I942" s="174" t="s">
        <v>22</v>
      </c>
      <c r="J942" s="174">
        <v>75017</v>
      </c>
      <c r="K942" s="174" t="s">
        <v>3502</v>
      </c>
      <c r="L942" s="174" t="s">
        <v>3498</v>
      </c>
      <c r="M942" s="174" t="s">
        <v>86</v>
      </c>
      <c r="N942" s="302">
        <v>0.1</v>
      </c>
      <c r="O942" s="195">
        <v>2982</v>
      </c>
      <c r="P942" s="196">
        <v>2982</v>
      </c>
      <c r="Q942" s="321">
        <f t="shared" si="44"/>
        <v>2710.9090909090905</v>
      </c>
      <c r="R942" s="336">
        <v>2982</v>
      </c>
      <c r="S942" s="121"/>
      <c r="T942" s="74" t="s">
        <v>44</v>
      </c>
    </row>
    <row r="943" spans="1:20" ht="22.5" customHeight="1" x14ac:dyDescent="0.25">
      <c r="A943" s="173">
        <v>43713</v>
      </c>
      <c r="B943" s="174" t="s">
        <v>17</v>
      </c>
      <c r="C943" s="174" t="s">
        <v>2945</v>
      </c>
      <c r="D943" s="174" t="s">
        <v>248</v>
      </c>
      <c r="E943" s="174"/>
      <c r="F943" s="174">
        <v>10297</v>
      </c>
      <c r="G943" s="174" t="s">
        <v>3503</v>
      </c>
      <c r="H943" s="174"/>
      <c r="I943" s="174"/>
      <c r="J943" s="174">
        <v>95530</v>
      </c>
      <c r="K943" s="174" t="s">
        <v>3504</v>
      </c>
      <c r="L943" s="174" t="s">
        <v>628</v>
      </c>
      <c r="M943" s="174" t="s">
        <v>3505</v>
      </c>
      <c r="N943" s="328">
        <v>5.5E-2</v>
      </c>
      <c r="O943" s="345"/>
      <c r="P943" s="196">
        <v>7980</v>
      </c>
      <c r="Q943" s="321">
        <f t="shared" si="44"/>
        <v>7563.9810426540289</v>
      </c>
      <c r="R943" s="336">
        <v>7980</v>
      </c>
      <c r="S943" s="121"/>
    </row>
    <row r="944" spans="1:20" ht="22.5" customHeight="1" x14ac:dyDescent="0.25">
      <c r="A944" s="167">
        <v>43714</v>
      </c>
      <c r="B944" s="168" t="s">
        <v>65</v>
      </c>
      <c r="C944" s="168" t="s">
        <v>3506</v>
      </c>
      <c r="D944" s="168" t="s">
        <v>2206</v>
      </c>
      <c r="E944" s="168"/>
      <c r="F944" s="168">
        <v>10367</v>
      </c>
      <c r="G944" s="168" t="s">
        <v>3507</v>
      </c>
      <c r="H944" s="168" t="s">
        <v>3508</v>
      </c>
      <c r="I944" s="168" t="s">
        <v>3509</v>
      </c>
      <c r="J944" s="168">
        <v>78300</v>
      </c>
      <c r="K944" s="168" t="s">
        <v>3510</v>
      </c>
      <c r="L944" s="168" t="s">
        <v>1993</v>
      </c>
      <c r="M944" s="168" t="s">
        <v>205</v>
      </c>
      <c r="N944" s="379">
        <v>0.1</v>
      </c>
      <c r="O944" s="195">
        <v>5150</v>
      </c>
      <c r="P944" s="371">
        <v>5150</v>
      </c>
      <c r="Q944" s="372">
        <f t="shared" si="44"/>
        <v>4681.8181818181811</v>
      </c>
      <c r="R944" s="373"/>
      <c r="S944" s="374"/>
    </row>
    <row r="945" spans="1:20" ht="22.5" customHeight="1" x14ac:dyDescent="0.25">
      <c r="A945" s="167">
        <v>43714</v>
      </c>
      <c r="B945" s="168" t="s">
        <v>65</v>
      </c>
      <c r="C945" s="168" t="s">
        <v>3511</v>
      </c>
      <c r="D945" s="168" t="s">
        <v>2506</v>
      </c>
      <c r="E945" s="168"/>
      <c r="F945" s="168">
        <v>10341</v>
      </c>
      <c r="G945" s="168" t="s">
        <v>3512</v>
      </c>
      <c r="H945" s="168" t="s">
        <v>3513</v>
      </c>
      <c r="I945" s="168" t="s">
        <v>3514</v>
      </c>
      <c r="J945" s="168">
        <v>94240</v>
      </c>
      <c r="K945" s="168" t="s">
        <v>3515</v>
      </c>
      <c r="L945" s="168" t="s">
        <v>1993</v>
      </c>
      <c r="M945" s="168" t="s">
        <v>1603</v>
      </c>
      <c r="N945" s="380">
        <v>0.1</v>
      </c>
      <c r="O945" s="195">
        <v>2980</v>
      </c>
      <c r="P945" s="371">
        <v>2980</v>
      </c>
      <c r="Q945" s="372">
        <f t="shared" si="44"/>
        <v>2709.090909090909</v>
      </c>
      <c r="R945" s="373"/>
      <c r="S945" s="374"/>
    </row>
    <row r="946" spans="1:20" ht="22.5" customHeight="1" x14ac:dyDescent="0.25">
      <c r="A946" s="303">
        <v>43717</v>
      </c>
      <c r="B946" s="304" t="s">
        <v>17</v>
      </c>
      <c r="C946" s="304" t="s">
        <v>2439</v>
      </c>
      <c r="D946" s="304" t="s">
        <v>40</v>
      </c>
      <c r="E946" s="304"/>
      <c r="F946" s="304">
        <v>10376</v>
      </c>
      <c r="G946" s="304" t="s">
        <v>2440</v>
      </c>
      <c r="H946" s="304" t="s">
        <v>2915</v>
      </c>
      <c r="I946" s="304" t="s">
        <v>22</v>
      </c>
      <c r="J946" s="304">
        <v>75005</v>
      </c>
      <c r="K946" s="304" t="s">
        <v>2441</v>
      </c>
      <c r="L946" s="304" t="s">
        <v>399</v>
      </c>
      <c r="M946" s="304" t="s">
        <v>3516</v>
      </c>
      <c r="N946" s="351">
        <v>5.5E-2</v>
      </c>
      <c r="O946" s="195">
        <v>4982</v>
      </c>
      <c r="P946" s="263">
        <v>4982</v>
      </c>
      <c r="Q946" s="322">
        <f t="shared" si="44"/>
        <v>4722.2748815165878</v>
      </c>
      <c r="R946" s="338"/>
      <c r="S946" s="319"/>
    </row>
    <row r="947" spans="1:20" ht="22.5" customHeight="1" x14ac:dyDescent="0.25">
      <c r="A947" s="167">
        <v>43717</v>
      </c>
      <c r="B947" s="187" t="s">
        <v>17</v>
      </c>
      <c r="C947" s="187" t="s">
        <v>2897</v>
      </c>
      <c r="D947" s="187" t="s">
        <v>131</v>
      </c>
      <c r="E947" s="187"/>
      <c r="F947" s="168">
        <v>10252</v>
      </c>
      <c r="G947" s="187" t="s">
        <v>2898</v>
      </c>
      <c r="H947" s="187" t="s">
        <v>3179</v>
      </c>
      <c r="I947" s="168" t="s">
        <v>2094</v>
      </c>
      <c r="J947" s="168">
        <v>94360</v>
      </c>
      <c r="K947" s="187" t="s">
        <v>2899</v>
      </c>
      <c r="L947" s="304" t="s">
        <v>618</v>
      </c>
      <c r="M947" s="187" t="s">
        <v>3517</v>
      </c>
      <c r="N947" s="211">
        <v>0.1</v>
      </c>
      <c r="O947" s="195">
        <v>18000</v>
      </c>
      <c r="P947" s="263">
        <v>18000</v>
      </c>
      <c r="Q947" s="264">
        <f t="shared" si="44"/>
        <v>16363.636363636362</v>
      </c>
      <c r="R947" s="337"/>
      <c r="S947" s="266"/>
    </row>
    <row r="948" spans="1:20" ht="22.5" customHeight="1" x14ac:dyDescent="0.25">
      <c r="A948" s="381">
        <v>43717</v>
      </c>
      <c r="B948" s="240" t="s">
        <v>17</v>
      </c>
      <c r="C948" s="240" t="s">
        <v>2605</v>
      </c>
      <c r="D948" s="240" t="s">
        <v>886</v>
      </c>
      <c r="E948" s="240"/>
      <c r="F948" s="382">
        <v>10361</v>
      </c>
      <c r="G948" s="240" t="s">
        <v>2606</v>
      </c>
      <c r="H948" s="240" t="s">
        <v>3007</v>
      </c>
      <c r="I948" s="382" t="s">
        <v>22</v>
      </c>
      <c r="J948" s="382">
        <v>75015</v>
      </c>
      <c r="K948" s="240" t="s">
        <v>3008</v>
      </c>
      <c r="L948" s="240" t="s">
        <v>3518</v>
      </c>
      <c r="M948" s="240" t="s">
        <v>86</v>
      </c>
      <c r="N948" s="169">
        <v>0.1</v>
      </c>
      <c r="O948" s="170">
        <v>1400</v>
      </c>
      <c r="P948" s="171">
        <v>1400</v>
      </c>
      <c r="Q948" s="383">
        <f t="shared" si="44"/>
        <v>1272.7272727272725</v>
      </c>
      <c r="R948" s="333"/>
      <c r="S948" s="159"/>
    </row>
    <row r="949" spans="1:20" ht="22.5" customHeight="1" x14ac:dyDescent="0.25">
      <c r="A949" s="167">
        <v>43717</v>
      </c>
      <c r="B949" s="168" t="s">
        <v>65</v>
      </c>
      <c r="C949" s="168" t="s">
        <v>3519</v>
      </c>
      <c r="D949" s="168" t="s">
        <v>747</v>
      </c>
      <c r="E949" s="168"/>
      <c r="F949" s="168">
        <v>10250</v>
      </c>
      <c r="G949" s="168" t="s">
        <v>3520</v>
      </c>
      <c r="H949" s="168" t="s">
        <v>3521</v>
      </c>
      <c r="I949" s="168" t="s">
        <v>3522</v>
      </c>
      <c r="J949" s="168">
        <v>92290</v>
      </c>
      <c r="K949" s="168" t="s">
        <v>3523</v>
      </c>
      <c r="L949" s="168" t="s">
        <v>3498</v>
      </c>
      <c r="M949" s="168" t="s">
        <v>3516</v>
      </c>
      <c r="N949" s="379">
        <v>5.5E-2</v>
      </c>
      <c r="O949" s="195">
        <v>4282</v>
      </c>
      <c r="P949" s="371">
        <v>4282</v>
      </c>
      <c r="Q949" s="372">
        <f t="shared" si="44"/>
        <v>4058.7677725118488</v>
      </c>
      <c r="R949" s="373"/>
      <c r="S949" s="374"/>
    </row>
    <row r="950" spans="1:20" ht="22.5" customHeight="1" x14ac:dyDescent="0.25">
      <c r="A950" s="167">
        <v>43717</v>
      </c>
      <c r="B950" s="168" t="s">
        <v>17</v>
      </c>
      <c r="C950" s="168" t="s">
        <v>3524</v>
      </c>
      <c r="D950" s="168" t="s">
        <v>747</v>
      </c>
      <c r="E950" s="168"/>
      <c r="F950" s="168">
        <v>10374</v>
      </c>
      <c r="G950" s="168" t="s">
        <v>1670</v>
      </c>
      <c r="H950" s="168" t="s">
        <v>3525</v>
      </c>
      <c r="I950" s="168" t="s">
        <v>3526</v>
      </c>
      <c r="J950" s="168">
        <v>91330</v>
      </c>
      <c r="K950" s="168" t="s">
        <v>3527</v>
      </c>
      <c r="L950" s="168" t="s">
        <v>3498</v>
      </c>
      <c r="M950" s="168" t="s">
        <v>3528</v>
      </c>
      <c r="N950" s="380">
        <v>0.1</v>
      </c>
      <c r="O950" s="195">
        <v>9982</v>
      </c>
      <c r="P950" s="371">
        <v>9982</v>
      </c>
      <c r="Q950" s="372">
        <f t="shared" si="44"/>
        <v>9074.545454545454</v>
      </c>
      <c r="R950" s="373"/>
      <c r="S950" s="374"/>
    </row>
    <row r="951" spans="1:20" ht="22.5" customHeight="1" x14ac:dyDescent="0.25">
      <c r="A951" s="167">
        <v>43718</v>
      </c>
      <c r="B951" s="168" t="s">
        <v>65</v>
      </c>
      <c r="C951" s="168" t="s">
        <v>3529</v>
      </c>
      <c r="D951" s="168" t="s">
        <v>54</v>
      </c>
      <c r="E951" s="168"/>
      <c r="F951" s="168">
        <v>1072</v>
      </c>
      <c r="G951" s="168" t="s">
        <v>3530</v>
      </c>
      <c r="H951" s="168" t="s">
        <v>3531</v>
      </c>
      <c r="I951" s="168" t="s">
        <v>22</v>
      </c>
      <c r="J951" s="168">
        <v>75013</v>
      </c>
      <c r="K951" s="168" t="s">
        <v>3532</v>
      </c>
      <c r="L951" s="168" t="s">
        <v>399</v>
      </c>
      <c r="M951" s="168" t="s">
        <v>2303</v>
      </c>
      <c r="N951" s="379">
        <v>0.1</v>
      </c>
      <c r="O951" s="195">
        <v>7482</v>
      </c>
      <c r="P951" s="371">
        <v>7482</v>
      </c>
      <c r="Q951" s="384">
        <f t="shared" si="44"/>
        <v>6801.8181818181811</v>
      </c>
      <c r="R951" s="385"/>
      <c r="S951" s="386"/>
    </row>
    <row r="952" spans="1:20" ht="22.5" customHeight="1" x14ac:dyDescent="0.25">
      <c r="A952" s="167">
        <v>43718</v>
      </c>
      <c r="B952" s="168" t="s">
        <v>65</v>
      </c>
      <c r="C952" s="168" t="s">
        <v>3533</v>
      </c>
      <c r="D952" s="168" t="s">
        <v>192</v>
      </c>
      <c r="E952" s="168"/>
      <c r="F952" s="168">
        <v>10471</v>
      </c>
      <c r="G952" s="168" t="s">
        <v>3534</v>
      </c>
      <c r="H952" s="168" t="s">
        <v>3535</v>
      </c>
      <c r="I952" s="168" t="s">
        <v>3536</v>
      </c>
      <c r="J952" s="168">
        <v>94320</v>
      </c>
      <c r="K952" s="168" t="s">
        <v>3537</v>
      </c>
      <c r="L952" s="168" t="s">
        <v>3498</v>
      </c>
      <c r="M952" s="168" t="s">
        <v>205</v>
      </c>
      <c r="N952" s="379">
        <v>0.1</v>
      </c>
      <c r="O952" s="195">
        <v>6982</v>
      </c>
      <c r="P952" s="371">
        <v>6982</v>
      </c>
      <c r="Q952" s="372">
        <f t="shared" si="44"/>
        <v>6347.272727272727</v>
      </c>
      <c r="R952" s="373"/>
      <c r="S952" s="374"/>
    </row>
    <row r="953" spans="1:20" ht="22.5" customHeight="1" x14ac:dyDescent="0.25">
      <c r="A953" s="167">
        <v>43718</v>
      </c>
      <c r="B953" s="168" t="s">
        <v>65</v>
      </c>
      <c r="C953" s="168" t="s">
        <v>3533</v>
      </c>
      <c r="D953" s="168" t="s">
        <v>192</v>
      </c>
      <c r="E953" s="168"/>
      <c r="F953" s="168">
        <v>1096</v>
      </c>
      <c r="G953" s="168" t="s">
        <v>3534</v>
      </c>
      <c r="H953" s="168" t="s">
        <v>3535</v>
      </c>
      <c r="I953" s="168" t="s">
        <v>3536</v>
      </c>
      <c r="J953" s="168">
        <v>94320</v>
      </c>
      <c r="K953" s="168" t="s">
        <v>3537</v>
      </c>
      <c r="L953" s="168" t="s">
        <v>3498</v>
      </c>
      <c r="M953" s="168" t="s">
        <v>3538</v>
      </c>
      <c r="N953" s="380">
        <v>5.5E-2</v>
      </c>
      <c r="O953" s="195">
        <v>3482</v>
      </c>
      <c r="P953" s="371">
        <v>3482</v>
      </c>
      <c r="Q953" s="372">
        <f t="shared" si="44"/>
        <v>3300.4739336492894</v>
      </c>
      <c r="R953" s="373"/>
      <c r="S953" s="374"/>
    </row>
    <row r="954" spans="1:20" ht="22.5" customHeight="1" x14ac:dyDescent="0.25">
      <c r="A954" s="167">
        <v>43718</v>
      </c>
      <c r="B954" s="168" t="s">
        <v>65</v>
      </c>
      <c r="C954" s="168" t="s">
        <v>3539</v>
      </c>
      <c r="D954" s="168" t="s">
        <v>113</v>
      </c>
      <c r="E954" s="168"/>
      <c r="F954" s="168">
        <v>1945</v>
      </c>
      <c r="G954" s="168" t="s">
        <v>3540</v>
      </c>
      <c r="H954" s="168" t="s">
        <v>3541</v>
      </c>
      <c r="I954" s="168" t="s">
        <v>3542</v>
      </c>
      <c r="J954" s="168">
        <v>94400</v>
      </c>
      <c r="K954" s="168" t="s">
        <v>3543</v>
      </c>
      <c r="L954" s="168" t="s">
        <v>37</v>
      </c>
      <c r="M954" s="168" t="s">
        <v>331</v>
      </c>
      <c r="N954" s="379">
        <v>5.5E-2</v>
      </c>
      <c r="O954" s="195">
        <v>1982</v>
      </c>
      <c r="P954" s="371">
        <v>1982</v>
      </c>
      <c r="Q954" s="372">
        <f t="shared" si="44"/>
        <v>1878.6729857819905</v>
      </c>
      <c r="R954" s="373"/>
      <c r="S954" s="374"/>
    </row>
    <row r="955" spans="1:20" ht="22.5" customHeight="1" x14ac:dyDescent="0.25">
      <c r="A955" s="173">
        <v>43719</v>
      </c>
      <c r="B955" s="174" t="s">
        <v>65</v>
      </c>
      <c r="C955" s="174" t="s">
        <v>756</v>
      </c>
      <c r="D955" s="174" t="s">
        <v>67</v>
      </c>
      <c r="E955" s="174"/>
      <c r="F955" s="174">
        <v>1882</v>
      </c>
      <c r="G955" s="174" t="s">
        <v>757</v>
      </c>
      <c r="H955" s="174" t="s">
        <v>3544</v>
      </c>
      <c r="I955" s="174" t="s">
        <v>326</v>
      </c>
      <c r="J955" s="174">
        <v>92200</v>
      </c>
      <c r="K955" s="174" t="s">
        <v>1259</v>
      </c>
      <c r="L955" s="174" t="s">
        <v>335</v>
      </c>
      <c r="M955" s="174" t="s">
        <v>540</v>
      </c>
      <c r="N955" s="210">
        <v>0.1</v>
      </c>
      <c r="O955" s="78">
        <f>P955/2</f>
        <v>3241</v>
      </c>
      <c r="P955" s="196">
        <v>6482</v>
      </c>
      <c r="Q955" s="219">
        <f t="shared" si="44"/>
        <v>5892.7272727272721</v>
      </c>
      <c r="R955" s="336">
        <v>6482</v>
      </c>
      <c r="S955" s="121"/>
      <c r="T955" s="74" t="s">
        <v>44</v>
      </c>
    </row>
    <row r="956" spans="1:20" ht="22.5" customHeight="1" x14ac:dyDescent="0.25">
      <c r="A956" s="167">
        <v>43719</v>
      </c>
      <c r="B956" s="168" t="s">
        <v>65</v>
      </c>
      <c r="C956" s="168" t="s">
        <v>1879</v>
      </c>
      <c r="D956" s="168" t="s">
        <v>3545</v>
      </c>
      <c r="E956" s="168"/>
      <c r="F956" s="168">
        <v>1042</v>
      </c>
      <c r="G956" s="168" t="s">
        <v>3546</v>
      </c>
      <c r="H956" s="168" t="s">
        <v>3547</v>
      </c>
      <c r="I956" s="168" t="s">
        <v>3548</v>
      </c>
      <c r="J956" s="168">
        <v>94800</v>
      </c>
      <c r="K956" s="168" t="s">
        <v>3549</v>
      </c>
      <c r="L956" s="168" t="s">
        <v>37</v>
      </c>
      <c r="M956" s="168" t="s">
        <v>3208</v>
      </c>
      <c r="N956" s="380">
        <v>0.1</v>
      </c>
      <c r="O956" s="195">
        <v>9982</v>
      </c>
      <c r="P956" s="371">
        <v>9982</v>
      </c>
      <c r="Q956" s="372">
        <f t="shared" si="44"/>
        <v>9074.545454545454</v>
      </c>
      <c r="R956" s="373"/>
      <c r="S956" s="374"/>
    </row>
    <row r="957" spans="1:20" ht="22.5" customHeight="1" x14ac:dyDescent="0.25">
      <c r="A957" s="173">
        <v>43719</v>
      </c>
      <c r="B957" s="174" t="s">
        <v>65</v>
      </c>
      <c r="C957" s="174" t="s">
        <v>991</v>
      </c>
      <c r="D957" s="174" t="s">
        <v>2176</v>
      </c>
      <c r="E957" s="174"/>
      <c r="F957" s="174">
        <v>10289</v>
      </c>
      <c r="G957" s="174" t="s">
        <v>993</v>
      </c>
      <c r="H957" s="174" t="s">
        <v>2177</v>
      </c>
      <c r="I957" s="174" t="s">
        <v>69</v>
      </c>
      <c r="J957" s="174">
        <v>94700</v>
      </c>
      <c r="K957" s="282" t="s">
        <v>994</v>
      </c>
      <c r="L957" s="174" t="s">
        <v>1868</v>
      </c>
      <c r="M957" s="174" t="s">
        <v>331</v>
      </c>
      <c r="N957" s="210">
        <v>0.1</v>
      </c>
      <c r="O957" s="78">
        <f>P957/2</f>
        <v>3291</v>
      </c>
      <c r="P957" s="196">
        <v>6582</v>
      </c>
      <c r="Q957" s="219">
        <f t="shared" si="44"/>
        <v>5983.6363636363631</v>
      </c>
      <c r="R957" s="336">
        <v>6582</v>
      </c>
      <c r="S957" s="121"/>
      <c r="T957" s="74" t="s">
        <v>44</v>
      </c>
    </row>
    <row r="958" spans="1:20" ht="22.5" customHeight="1" x14ac:dyDescent="0.25">
      <c r="A958" s="167">
        <v>43719</v>
      </c>
      <c r="B958" s="168" t="s">
        <v>65</v>
      </c>
      <c r="C958" s="168" t="s">
        <v>3272</v>
      </c>
      <c r="D958" s="168" t="s">
        <v>2974</v>
      </c>
      <c r="E958" s="168"/>
      <c r="F958" s="168">
        <v>10344</v>
      </c>
      <c r="G958" s="168" t="s">
        <v>3273</v>
      </c>
      <c r="H958" s="168" t="s">
        <v>3274</v>
      </c>
      <c r="I958" s="168" t="s">
        <v>22</v>
      </c>
      <c r="J958" s="168">
        <v>75012</v>
      </c>
      <c r="K958" s="168" t="s">
        <v>3275</v>
      </c>
      <c r="L958" s="168" t="s">
        <v>2856</v>
      </c>
      <c r="M958" s="168" t="s">
        <v>105</v>
      </c>
      <c r="N958" s="211">
        <v>0.1</v>
      </c>
      <c r="O958" s="78">
        <f>P958/2</f>
        <v>5991</v>
      </c>
      <c r="P958" s="263">
        <v>11982</v>
      </c>
      <c r="Q958" s="264">
        <f t="shared" si="44"/>
        <v>10892.727272727272</v>
      </c>
      <c r="R958" s="337"/>
      <c r="S958" s="266"/>
    </row>
    <row r="959" spans="1:20" ht="22.5" customHeight="1" x14ac:dyDescent="0.25">
      <c r="A959" s="267">
        <v>43719</v>
      </c>
      <c r="B959" s="268" t="s">
        <v>17</v>
      </c>
      <c r="C959" s="268" t="s">
        <v>3550</v>
      </c>
      <c r="D959" s="268" t="s">
        <v>886</v>
      </c>
      <c r="E959" s="268"/>
      <c r="F959" s="268">
        <v>1947</v>
      </c>
      <c r="G959" s="268" t="s">
        <v>3551</v>
      </c>
      <c r="H959" s="268" t="s">
        <v>3552</v>
      </c>
      <c r="I959" s="268" t="s">
        <v>3553</v>
      </c>
      <c r="J959" s="268">
        <v>94270</v>
      </c>
      <c r="K959" s="268" t="s">
        <v>3554</v>
      </c>
      <c r="L959" s="268" t="s">
        <v>618</v>
      </c>
      <c r="M959" s="268" t="s">
        <v>1280</v>
      </c>
      <c r="N959" s="387">
        <v>5.5E-2</v>
      </c>
      <c r="O959" s="195">
        <v>3982</v>
      </c>
      <c r="P959" s="270">
        <v>3982</v>
      </c>
      <c r="Q959" s="388">
        <f t="shared" si="44"/>
        <v>3774.4075829383887</v>
      </c>
      <c r="R959" s="389">
        <v>3982</v>
      </c>
      <c r="S959" s="89"/>
      <c r="T959" s="74" t="s">
        <v>44</v>
      </c>
    </row>
    <row r="960" spans="1:20" ht="22.5" customHeight="1" x14ac:dyDescent="0.25">
      <c r="A960" s="173">
        <v>43719</v>
      </c>
      <c r="B960" s="174" t="s">
        <v>17</v>
      </c>
      <c r="C960" s="174" t="s">
        <v>3555</v>
      </c>
      <c r="D960" s="174" t="s">
        <v>2338</v>
      </c>
      <c r="E960" s="174"/>
      <c r="F960" s="174">
        <v>10477</v>
      </c>
      <c r="G960" s="174" t="s">
        <v>3556</v>
      </c>
      <c r="H960" s="174" t="s">
        <v>3557</v>
      </c>
      <c r="I960" s="174" t="s">
        <v>3509</v>
      </c>
      <c r="J960" s="174">
        <v>78300</v>
      </c>
      <c r="K960" s="174" t="s">
        <v>3558</v>
      </c>
      <c r="L960" s="174" t="s">
        <v>628</v>
      </c>
      <c r="M960" s="174" t="s">
        <v>3559</v>
      </c>
      <c r="N960" s="328">
        <v>5.5E-2</v>
      </c>
      <c r="O960" s="345"/>
      <c r="P960" s="196">
        <v>6832</v>
      </c>
      <c r="Q960" s="321">
        <f t="shared" si="44"/>
        <v>6475.8293838862564</v>
      </c>
      <c r="R960" s="336">
        <v>6832</v>
      </c>
      <c r="S960" s="121"/>
    </row>
    <row r="961" spans="1:20" ht="22.5" customHeight="1" x14ac:dyDescent="0.25">
      <c r="A961" s="173">
        <v>43720</v>
      </c>
      <c r="B961" s="174" t="s">
        <v>65</v>
      </c>
      <c r="C961" s="174" t="s">
        <v>2631</v>
      </c>
      <c r="D961" s="174" t="s">
        <v>2632</v>
      </c>
      <c r="E961" s="174"/>
      <c r="F961" s="174">
        <v>1950</v>
      </c>
      <c r="G961" s="174" t="s">
        <v>2633</v>
      </c>
      <c r="H961" s="174" t="s">
        <v>3560</v>
      </c>
      <c r="I961" s="174" t="s">
        <v>2635</v>
      </c>
      <c r="J961" s="174">
        <v>94170</v>
      </c>
      <c r="K961" s="174" t="s">
        <v>2636</v>
      </c>
      <c r="L961" s="174" t="s">
        <v>618</v>
      </c>
      <c r="M961" s="174" t="s">
        <v>3561</v>
      </c>
      <c r="N961" s="210">
        <v>0.1</v>
      </c>
      <c r="O961" s="195">
        <v>9982</v>
      </c>
      <c r="P961" s="196">
        <v>9982</v>
      </c>
      <c r="Q961" s="321">
        <f t="shared" si="44"/>
        <v>9074.545454545454</v>
      </c>
      <c r="R961" s="336">
        <v>9982</v>
      </c>
      <c r="S961" s="121"/>
      <c r="T961" s="74" t="s">
        <v>44</v>
      </c>
    </row>
    <row r="962" spans="1:20" ht="22.5" customHeight="1" x14ac:dyDescent="0.25">
      <c r="A962" s="173">
        <v>43720</v>
      </c>
      <c r="B962" s="174" t="s">
        <v>65</v>
      </c>
      <c r="C962" s="174" t="s">
        <v>3562</v>
      </c>
      <c r="D962" s="174" t="s">
        <v>140</v>
      </c>
      <c r="E962" s="174"/>
      <c r="F962" s="174">
        <v>1098</v>
      </c>
      <c r="G962" s="174" t="s">
        <v>3563</v>
      </c>
      <c r="H962" s="174" t="s">
        <v>3564</v>
      </c>
      <c r="I962" s="174" t="s">
        <v>1513</v>
      </c>
      <c r="J962" s="174">
        <v>94210</v>
      </c>
      <c r="K962" s="174" t="s">
        <v>3565</v>
      </c>
      <c r="L962" s="174" t="s">
        <v>3498</v>
      </c>
      <c r="M962" s="174" t="s">
        <v>3566</v>
      </c>
      <c r="N962" s="328">
        <v>5.5E-2</v>
      </c>
      <c r="O962" s="195">
        <v>1982</v>
      </c>
      <c r="P962" s="196">
        <v>1982</v>
      </c>
      <c r="Q962" s="321">
        <f t="shared" si="44"/>
        <v>1878.6729857819905</v>
      </c>
      <c r="R962" s="336">
        <v>1982</v>
      </c>
      <c r="S962" s="121"/>
      <c r="T962" s="74" t="s">
        <v>44</v>
      </c>
    </row>
    <row r="963" spans="1:20" ht="22.5" customHeight="1" x14ac:dyDescent="0.25">
      <c r="A963" s="173">
        <v>43720</v>
      </c>
      <c r="B963" s="174" t="s">
        <v>65</v>
      </c>
      <c r="C963" s="174" t="s">
        <v>3567</v>
      </c>
      <c r="D963" s="174" t="s">
        <v>395</v>
      </c>
      <c r="E963" s="174"/>
      <c r="F963" s="174">
        <v>10357</v>
      </c>
      <c r="G963" s="174" t="s">
        <v>3568</v>
      </c>
      <c r="H963" s="174" t="s">
        <v>3569</v>
      </c>
      <c r="I963" s="174" t="s">
        <v>3052</v>
      </c>
      <c r="J963" s="174">
        <v>92350</v>
      </c>
      <c r="K963" s="174" t="s">
        <v>3570</v>
      </c>
      <c r="L963" s="174" t="s">
        <v>3498</v>
      </c>
      <c r="M963" s="174" t="s">
        <v>3571</v>
      </c>
      <c r="N963" s="328">
        <v>5.5E-2</v>
      </c>
      <c r="O963" s="195">
        <v>1982</v>
      </c>
      <c r="P963" s="196">
        <v>1982</v>
      </c>
      <c r="Q963" s="321">
        <f t="shared" si="44"/>
        <v>1878.6729857819905</v>
      </c>
      <c r="R963" s="336">
        <v>1982</v>
      </c>
      <c r="S963" s="121"/>
      <c r="T963" s="74" t="s">
        <v>44</v>
      </c>
    </row>
    <row r="964" spans="1:20" ht="22.5" customHeight="1" x14ac:dyDescent="0.25">
      <c r="A964" s="167">
        <v>43720</v>
      </c>
      <c r="B964" s="168" t="s">
        <v>17</v>
      </c>
      <c r="C964" s="168" t="s">
        <v>3572</v>
      </c>
      <c r="D964" s="168" t="s">
        <v>1406</v>
      </c>
      <c r="E964" s="168"/>
      <c r="F964" s="168">
        <v>1043</v>
      </c>
      <c r="G964" s="168" t="s">
        <v>3573</v>
      </c>
      <c r="H964" s="168" t="s">
        <v>3574</v>
      </c>
      <c r="I964" s="168" t="s">
        <v>240</v>
      </c>
      <c r="J964" s="168">
        <v>92120</v>
      </c>
      <c r="K964" s="168" t="s">
        <v>3575</v>
      </c>
      <c r="L964" s="168" t="s">
        <v>1993</v>
      </c>
      <c r="M964" s="168" t="s">
        <v>3576</v>
      </c>
      <c r="N964" s="379">
        <v>0.1</v>
      </c>
      <c r="O964" s="195">
        <v>9500</v>
      </c>
      <c r="P964" s="371">
        <v>9500</v>
      </c>
      <c r="Q964" s="372">
        <f t="shared" si="44"/>
        <v>8636.363636363636</v>
      </c>
      <c r="R964" s="373"/>
      <c r="S964" s="374"/>
    </row>
    <row r="965" spans="1:20" ht="22.5" customHeight="1" x14ac:dyDescent="0.25">
      <c r="A965" s="167">
        <v>43720</v>
      </c>
      <c r="B965" s="187" t="s">
        <v>17</v>
      </c>
      <c r="C965" s="187" t="s">
        <v>3145</v>
      </c>
      <c r="D965" s="187" t="s">
        <v>3146</v>
      </c>
      <c r="E965" s="187"/>
      <c r="F965" s="168">
        <v>10298</v>
      </c>
      <c r="G965" s="187" t="s">
        <v>3147</v>
      </c>
      <c r="H965" s="187" t="s">
        <v>3148</v>
      </c>
      <c r="I965" s="168" t="s">
        <v>22</v>
      </c>
      <c r="J965" s="168">
        <v>75015</v>
      </c>
      <c r="K965" s="187" t="s">
        <v>3150</v>
      </c>
      <c r="L965" s="343" t="s">
        <v>3151</v>
      </c>
      <c r="M965" s="187" t="s">
        <v>3577</v>
      </c>
      <c r="N965" s="390">
        <v>0.1</v>
      </c>
      <c r="O965" s="78">
        <f>P965/2</f>
        <v>5450</v>
      </c>
      <c r="P965" s="189">
        <v>10900</v>
      </c>
      <c r="Q965" s="391">
        <f t="shared" si="44"/>
        <v>9909.0909090909081</v>
      </c>
      <c r="R965" s="333"/>
      <c r="S965" s="159"/>
    </row>
    <row r="966" spans="1:20" ht="22.5" customHeight="1" x14ac:dyDescent="0.25">
      <c r="A966" s="167">
        <v>43721</v>
      </c>
      <c r="B966" s="168" t="s">
        <v>65</v>
      </c>
      <c r="C966" s="168" t="s">
        <v>3578</v>
      </c>
      <c r="D966" s="168" t="s">
        <v>113</v>
      </c>
      <c r="E966" s="168"/>
      <c r="F966" s="168">
        <v>10324</v>
      </c>
      <c r="G966" s="168" t="s">
        <v>3579</v>
      </c>
      <c r="H966" s="168" t="s">
        <v>3580</v>
      </c>
      <c r="I966" s="168" t="s">
        <v>3581</v>
      </c>
      <c r="J966" s="168">
        <v>91200</v>
      </c>
      <c r="K966" s="168" t="s">
        <v>3582</v>
      </c>
      <c r="L966" s="168" t="s">
        <v>3583</v>
      </c>
      <c r="M966" s="168" t="s">
        <v>3584</v>
      </c>
      <c r="N966" s="379">
        <v>0.1</v>
      </c>
      <c r="O966" s="78">
        <f>P966/2</f>
        <v>3941</v>
      </c>
      <c r="P966" s="371">
        <v>7882</v>
      </c>
      <c r="Q966" s="372">
        <f t="shared" si="44"/>
        <v>7165.454545454545</v>
      </c>
      <c r="R966" s="373"/>
      <c r="S966" s="374"/>
    </row>
    <row r="967" spans="1:20" ht="22.5" customHeight="1" x14ac:dyDescent="0.25">
      <c r="A967" s="173">
        <v>43725</v>
      </c>
      <c r="B967" s="174"/>
      <c r="C967" s="174" t="s">
        <v>3585</v>
      </c>
      <c r="D967" s="174" t="s">
        <v>67</v>
      </c>
      <c r="E967" s="174"/>
      <c r="F967" s="174">
        <v>1099</v>
      </c>
      <c r="G967" s="174" t="s">
        <v>615</v>
      </c>
      <c r="H967" s="174" t="s">
        <v>3586</v>
      </c>
      <c r="I967" s="174" t="s">
        <v>1092</v>
      </c>
      <c r="J967" s="174">
        <v>95880</v>
      </c>
      <c r="K967" s="174" t="s">
        <v>3587</v>
      </c>
      <c r="L967" s="174" t="s">
        <v>399</v>
      </c>
      <c r="M967" s="174" t="s">
        <v>3588</v>
      </c>
      <c r="N967" s="328">
        <v>5.5E-2</v>
      </c>
      <c r="O967" s="195">
        <v>3000</v>
      </c>
      <c r="P967" s="196">
        <v>3000</v>
      </c>
      <c r="Q967" s="323">
        <f t="shared" si="44"/>
        <v>2843.6018957345973</v>
      </c>
      <c r="R967" s="329">
        <v>3000</v>
      </c>
      <c r="S967" s="314"/>
      <c r="T967" s="74" t="s">
        <v>44</v>
      </c>
    </row>
    <row r="968" spans="1:20" ht="22.5" customHeight="1" x14ac:dyDescent="0.25">
      <c r="A968" s="167">
        <v>43726</v>
      </c>
      <c r="B968" s="168" t="s">
        <v>65</v>
      </c>
      <c r="C968" s="168" t="s">
        <v>3589</v>
      </c>
      <c r="D968" s="168" t="s">
        <v>992</v>
      </c>
      <c r="E968" s="168"/>
      <c r="F968" s="168">
        <v>1046</v>
      </c>
      <c r="G968" s="168" t="s">
        <v>3590</v>
      </c>
      <c r="H968" s="168" t="s">
        <v>3591</v>
      </c>
      <c r="I968" s="168" t="s">
        <v>2930</v>
      </c>
      <c r="J968" s="168">
        <v>94200</v>
      </c>
      <c r="K968" s="168" t="s">
        <v>3592</v>
      </c>
      <c r="L968" s="168" t="s">
        <v>37</v>
      </c>
      <c r="M968" s="168" t="s">
        <v>3593</v>
      </c>
      <c r="N968" s="379">
        <v>0.1</v>
      </c>
      <c r="O968" s="195">
        <v>7000</v>
      </c>
      <c r="P968" s="371">
        <v>7000</v>
      </c>
      <c r="Q968" s="372">
        <f t="shared" si="44"/>
        <v>6363.6363636363631</v>
      </c>
      <c r="R968" s="373"/>
      <c r="S968" s="374"/>
    </row>
    <row r="969" spans="1:20" ht="22.5" customHeight="1" x14ac:dyDescent="0.25">
      <c r="A969" s="167">
        <v>43726</v>
      </c>
      <c r="B969" s="168" t="s">
        <v>65</v>
      </c>
      <c r="C969" s="168" t="s">
        <v>3594</v>
      </c>
      <c r="D969" s="168" t="s">
        <v>219</v>
      </c>
      <c r="E969" s="168"/>
      <c r="F969" s="168">
        <v>1097</v>
      </c>
      <c r="G969" s="168" t="s">
        <v>3595</v>
      </c>
      <c r="H969" s="168" t="s">
        <v>3596</v>
      </c>
      <c r="I969" s="168" t="s">
        <v>133</v>
      </c>
      <c r="J969" s="168">
        <v>92400</v>
      </c>
      <c r="K969" s="168" t="s">
        <v>3597</v>
      </c>
      <c r="L969" s="168" t="s">
        <v>3498</v>
      </c>
      <c r="M969" s="168" t="s">
        <v>3598</v>
      </c>
      <c r="N969" s="379">
        <v>0.1</v>
      </c>
      <c r="O969" s="195">
        <v>2500</v>
      </c>
      <c r="P969" s="371">
        <v>2500</v>
      </c>
      <c r="Q969" s="372">
        <f t="shared" si="44"/>
        <v>2272.7272727272725</v>
      </c>
      <c r="R969" s="373"/>
      <c r="S969" s="374"/>
    </row>
    <row r="970" spans="1:20" ht="22.5" customHeight="1" x14ac:dyDescent="0.25">
      <c r="A970" s="173">
        <v>43726</v>
      </c>
      <c r="B970" s="174" t="s">
        <v>342</v>
      </c>
      <c r="C970" s="174" t="s">
        <v>3599</v>
      </c>
      <c r="D970" s="174" t="s">
        <v>620</v>
      </c>
      <c r="E970" s="174"/>
      <c r="F970" s="174">
        <v>1064</v>
      </c>
      <c r="G970" s="174" t="s">
        <v>3600</v>
      </c>
      <c r="H970" s="174" t="s">
        <v>3601</v>
      </c>
      <c r="I970" s="174" t="s">
        <v>22</v>
      </c>
      <c r="J970" s="174">
        <v>75015</v>
      </c>
      <c r="K970" s="174" t="s">
        <v>3602</v>
      </c>
      <c r="L970" s="174" t="s">
        <v>1993</v>
      </c>
      <c r="M970" s="174" t="s">
        <v>1322</v>
      </c>
      <c r="N970" s="328">
        <v>5.5E-2</v>
      </c>
      <c r="O970" s="195">
        <v>11980</v>
      </c>
      <c r="P970" s="196">
        <v>11980</v>
      </c>
      <c r="Q970" s="321">
        <f t="shared" si="44"/>
        <v>11355.450236966826</v>
      </c>
      <c r="R970" s="336">
        <v>11980</v>
      </c>
      <c r="S970" s="121"/>
      <c r="T970" s="74" t="s">
        <v>44</v>
      </c>
    </row>
    <row r="971" spans="1:20" ht="22.5" customHeight="1" x14ac:dyDescent="0.25">
      <c r="A971" s="167">
        <v>43727</v>
      </c>
      <c r="B971" s="168" t="s">
        <v>17</v>
      </c>
      <c r="C971" s="168" t="s">
        <v>3603</v>
      </c>
      <c r="D971" s="168" t="s">
        <v>3604</v>
      </c>
      <c r="E971" s="168"/>
      <c r="F971" s="168">
        <v>1073</v>
      </c>
      <c r="G971" s="168" t="s">
        <v>3605</v>
      </c>
      <c r="H971" s="168" t="s">
        <v>3606</v>
      </c>
      <c r="I971" s="168" t="s">
        <v>48</v>
      </c>
      <c r="J971" s="168">
        <v>92300</v>
      </c>
      <c r="K971" s="168" t="s">
        <v>3607</v>
      </c>
      <c r="L971" s="168" t="s">
        <v>618</v>
      </c>
      <c r="M971" s="168" t="s">
        <v>471</v>
      </c>
      <c r="N971" s="320">
        <v>5.5E-2</v>
      </c>
      <c r="O971" s="195">
        <v>1482</v>
      </c>
      <c r="P971" s="263">
        <v>1482</v>
      </c>
      <c r="Q971" s="264">
        <f t="shared" si="44"/>
        <v>1404.739336492891</v>
      </c>
      <c r="R971" s="337"/>
      <c r="S971" s="266"/>
    </row>
    <row r="972" spans="1:20" ht="22.5" customHeight="1" x14ac:dyDescent="0.25">
      <c r="A972" s="167">
        <v>43727</v>
      </c>
      <c r="B972" s="168" t="s">
        <v>17</v>
      </c>
      <c r="C972" s="168" t="s">
        <v>3603</v>
      </c>
      <c r="D972" s="168" t="s">
        <v>3604</v>
      </c>
      <c r="E972" s="168"/>
      <c r="F972" s="168">
        <v>10168</v>
      </c>
      <c r="G972" s="168" t="s">
        <v>3605</v>
      </c>
      <c r="H972" s="168" t="s">
        <v>3606</v>
      </c>
      <c r="I972" s="168" t="s">
        <v>48</v>
      </c>
      <c r="J972" s="168">
        <v>92300</v>
      </c>
      <c r="K972" s="168" t="s">
        <v>3607</v>
      </c>
      <c r="L972" s="168" t="s">
        <v>618</v>
      </c>
      <c r="M972" s="168" t="s">
        <v>3608</v>
      </c>
      <c r="N972" s="320">
        <v>5.5E-2</v>
      </c>
      <c r="O972" s="195">
        <v>3102</v>
      </c>
      <c r="P972" s="263">
        <v>3102</v>
      </c>
      <c r="Q972" s="264">
        <f t="shared" si="44"/>
        <v>2940.2843601895738</v>
      </c>
      <c r="R972" s="337"/>
      <c r="S972" s="266"/>
    </row>
    <row r="973" spans="1:20" ht="22.5" customHeight="1" x14ac:dyDescent="0.25">
      <c r="A973" s="173">
        <v>43727</v>
      </c>
      <c r="B973" s="174" t="s">
        <v>65</v>
      </c>
      <c r="C973" s="174" t="s">
        <v>3609</v>
      </c>
      <c r="D973" s="174" t="s">
        <v>2974</v>
      </c>
      <c r="E973" s="174"/>
      <c r="F973" s="174">
        <v>1104</v>
      </c>
      <c r="G973" s="174" t="s">
        <v>3610</v>
      </c>
      <c r="H973" s="174" t="s">
        <v>3611</v>
      </c>
      <c r="I973" s="174" t="s">
        <v>22</v>
      </c>
      <c r="J973" s="174">
        <v>75014</v>
      </c>
      <c r="K973" s="174" t="s">
        <v>3612</v>
      </c>
      <c r="L973" s="174" t="s">
        <v>399</v>
      </c>
      <c r="M973" s="174" t="s">
        <v>123</v>
      </c>
      <c r="N973" s="328">
        <v>5.5E-2</v>
      </c>
      <c r="O973" s="195">
        <v>4782</v>
      </c>
      <c r="P973" s="196">
        <v>4782</v>
      </c>
      <c r="Q973" s="323">
        <f t="shared" si="44"/>
        <v>4532.7014218009481</v>
      </c>
      <c r="R973" s="329">
        <v>4782</v>
      </c>
      <c r="S973" s="314"/>
      <c r="T973" s="74" t="s">
        <v>44</v>
      </c>
    </row>
    <row r="974" spans="1:20" ht="22.5" customHeight="1" x14ac:dyDescent="0.25">
      <c r="A974" s="167">
        <v>43727</v>
      </c>
      <c r="B974" s="168" t="s">
        <v>65</v>
      </c>
      <c r="C974" s="168" t="s">
        <v>3613</v>
      </c>
      <c r="D974" s="168" t="s">
        <v>2062</v>
      </c>
      <c r="E974" s="168"/>
      <c r="F974" s="168">
        <v>1106</v>
      </c>
      <c r="G974" s="168" t="s">
        <v>3154</v>
      </c>
      <c r="H974" s="168" t="s">
        <v>3614</v>
      </c>
      <c r="I974" s="168" t="s">
        <v>22</v>
      </c>
      <c r="J974" s="168">
        <v>75013</v>
      </c>
      <c r="K974" s="168" t="s">
        <v>3615</v>
      </c>
      <c r="L974" s="168" t="s">
        <v>2659</v>
      </c>
      <c r="M974" s="168" t="s">
        <v>1821</v>
      </c>
      <c r="N974" s="379">
        <v>0.1</v>
      </c>
      <c r="O974" s="195">
        <v>2032</v>
      </c>
      <c r="P974" s="263">
        <v>2032</v>
      </c>
      <c r="Q974" s="264">
        <f t="shared" si="44"/>
        <v>1847.272727272727</v>
      </c>
      <c r="R974" s="337"/>
      <c r="S974" s="266"/>
    </row>
    <row r="975" spans="1:20" ht="22.5" customHeight="1" x14ac:dyDescent="0.25">
      <c r="A975" s="173">
        <v>43727</v>
      </c>
      <c r="B975" s="174" t="s">
        <v>17</v>
      </c>
      <c r="C975" s="174" t="s">
        <v>3616</v>
      </c>
      <c r="D975" s="174" t="s">
        <v>40</v>
      </c>
      <c r="E975" s="174"/>
      <c r="F975" s="174">
        <v>1946</v>
      </c>
      <c r="G975" s="174" t="s">
        <v>3617</v>
      </c>
      <c r="H975" s="174" t="s">
        <v>3618</v>
      </c>
      <c r="I975" s="174" t="s">
        <v>22</v>
      </c>
      <c r="J975" s="174">
        <v>75013</v>
      </c>
      <c r="K975" s="174" t="s">
        <v>3619</v>
      </c>
      <c r="L975" s="174" t="s">
        <v>2955</v>
      </c>
      <c r="M975" s="174" t="s">
        <v>3620</v>
      </c>
      <c r="N975" s="328">
        <v>0.1</v>
      </c>
      <c r="O975" s="195">
        <v>10000</v>
      </c>
      <c r="P975" s="196">
        <v>10000</v>
      </c>
      <c r="Q975" s="321">
        <f t="shared" si="44"/>
        <v>9090.9090909090901</v>
      </c>
      <c r="R975" s="336">
        <v>10000</v>
      </c>
      <c r="S975" s="121"/>
      <c r="T975" s="74" t="s">
        <v>44</v>
      </c>
    </row>
    <row r="976" spans="1:20" ht="22.5" customHeight="1" x14ac:dyDescent="0.25">
      <c r="A976" s="167">
        <v>43732</v>
      </c>
      <c r="B976" s="168" t="s">
        <v>65</v>
      </c>
      <c r="C976" s="168" t="s">
        <v>3621</v>
      </c>
      <c r="D976" s="168" t="s">
        <v>747</v>
      </c>
      <c r="E976" s="168"/>
      <c r="F976" s="168">
        <v>1074</v>
      </c>
      <c r="G976" s="168" t="s">
        <v>3622</v>
      </c>
      <c r="H976" s="168" t="s">
        <v>3623</v>
      </c>
      <c r="I976" s="168" t="s">
        <v>1101</v>
      </c>
      <c r="J976" s="168">
        <v>92110</v>
      </c>
      <c r="K976" s="168" t="s">
        <v>3624</v>
      </c>
      <c r="L976" s="168" t="s">
        <v>43</v>
      </c>
      <c r="M976" s="168" t="s">
        <v>170</v>
      </c>
      <c r="N976" s="320">
        <v>0.1</v>
      </c>
      <c r="O976" s="195">
        <v>13682</v>
      </c>
      <c r="P976" s="263">
        <v>13682</v>
      </c>
      <c r="Q976" s="264">
        <f t="shared" si="44"/>
        <v>12438.181818181818</v>
      </c>
      <c r="R976" s="337"/>
      <c r="S976" s="266"/>
    </row>
    <row r="977" spans="1:20" ht="22.5" customHeight="1" x14ac:dyDescent="0.25">
      <c r="A977" s="167">
        <v>43732</v>
      </c>
      <c r="B977" s="168" t="s">
        <v>65</v>
      </c>
      <c r="C977" s="168" t="s">
        <v>3625</v>
      </c>
      <c r="D977" s="168" t="s">
        <v>3626</v>
      </c>
      <c r="E977" s="168"/>
      <c r="F977" s="168">
        <v>1083</v>
      </c>
      <c r="G977" s="168" t="s">
        <v>3627</v>
      </c>
      <c r="H977" s="168" t="s">
        <v>3628</v>
      </c>
      <c r="I977" s="168" t="s">
        <v>133</v>
      </c>
      <c r="J977" s="168">
        <v>92400</v>
      </c>
      <c r="K977" s="168" t="s">
        <v>3629</v>
      </c>
      <c r="L977" s="168" t="s">
        <v>43</v>
      </c>
      <c r="M977" s="168" t="s">
        <v>123</v>
      </c>
      <c r="N977" s="320">
        <v>5.5E-2</v>
      </c>
      <c r="O977" s="195">
        <v>4982</v>
      </c>
      <c r="P977" s="263">
        <v>4982</v>
      </c>
      <c r="Q977" s="264">
        <f t="shared" si="44"/>
        <v>4722.2748815165878</v>
      </c>
      <c r="R977" s="337"/>
      <c r="S977" s="266"/>
    </row>
    <row r="978" spans="1:20" ht="22.5" customHeight="1" x14ac:dyDescent="0.25">
      <c r="A978" s="167">
        <v>43732</v>
      </c>
      <c r="B978" s="168" t="s">
        <v>65</v>
      </c>
      <c r="C978" s="168" t="s">
        <v>3630</v>
      </c>
      <c r="D978" s="168" t="s">
        <v>3631</v>
      </c>
      <c r="E978" s="168"/>
      <c r="F978" s="168">
        <v>11067</v>
      </c>
      <c r="G978" s="168" t="s">
        <v>3632</v>
      </c>
      <c r="H978" s="168" t="s">
        <v>3633</v>
      </c>
      <c r="I978" s="168" t="s">
        <v>22</v>
      </c>
      <c r="J978" s="168">
        <v>75016</v>
      </c>
      <c r="K978" s="168" t="s">
        <v>3634</v>
      </c>
      <c r="L978" s="168" t="s">
        <v>3635</v>
      </c>
      <c r="M978" s="168" t="s">
        <v>438</v>
      </c>
      <c r="N978" s="320">
        <v>0.1</v>
      </c>
      <c r="O978" s="78">
        <f>P978/2</f>
        <v>700</v>
      </c>
      <c r="P978" s="263">
        <v>1400</v>
      </c>
      <c r="Q978" s="264">
        <f t="shared" si="44"/>
        <v>1272.7272727272725</v>
      </c>
      <c r="R978" s="337"/>
      <c r="S978" s="266"/>
    </row>
    <row r="979" spans="1:20" ht="22.5" customHeight="1" x14ac:dyDescent="0.25">
      <c r="A979" s="167">
        <v>43732</v>
      </c>
      <c r="B979" s="168" t="s">
        <v>65</v>
      </c>
      <c r="C979" s="168" t="s">
        <v>3636</v>
      </c>
      <c r="D979" s="168" t="s">
        <v>67</v>
      </c>
      <c r="E979" s="168"/>
      <c r="F979" s="168">
        <v>1065</v>
      </c>
      <c r="G979" s="168" t="s">
        <v>3637</v>
      </c>
      <c r="H979" s="168" t="s">
        <v>3638</v>
      </c>
      <c r="I979" s="168" t="s">
        <v>3639</v>
      </c>
      <c r="J979" s="168">
        <v>78200</v>
      </c>
      <c r="K979" s="168" t="s">
        <v>3640</v>
      </c>
      <c r="L979" s="168" t="s">
        <v>1993</v>
      </c>
      <c r="M979" s="168" t="s">
        <v>322</v>
      </c>
      <c r="N979" s="320">
        <v>5.5E-2</v>
      </c>
      <c r="O979" s="195">
        <v>2700</v>
      </c>
      <c r="P979" s="263">
        <v>2700</v>
      </c>
      <c r="Q979" s="264">
        <f t="shared" si="44"/>
        <v>2559.2417061611377</v>
      </c>
      <c r="R979" s="337"/>
      <c r="S979" s="266"/>
    </row>
    <row r="980" spans="1:20" ht="22.5" customHeight="1" x14ac:dyDescent="0.25">
      <c r="A980" s="173">
        <v>43732</v>
      </c>
      <c r="B980" s="174" t="s">
        <v>17</v>
      </c>
      <c r="C980" s="174" t="s">
        <v>3641</v>
      </c>
      <c r="D980" s="174" t="s">
        <v>94</v>
      </c>
      <c r="E980" s="174"/>
      <c r="F980" s="174">
        <v>1112</v>
      </c>
      <c r="G980" s="174" t="s">
        <v>3520</v>
      </c>
      <c r="H980" s="174" t="s">
        <v>3642</v>
      </c>
      <c r="I980" s="174" t="s">
        <v>3522</v>
      </c>
      <c r="J980" s="174">
        <v>92290</v>
      </c>
      <c r="K980" s="174" t="s">
        <v>3643</v>
      </c>
      <c r="L980" s="174" t="s">
        <v>3498</v>
      </c>
      <c r="M980" s="174" t="s">
        <v>3644</v>
      </c>
      <c r="N980" s="328">
        <v>0.1</v>
      </c>
      <c r="O980" s="195">
        <v>2382</v>
      </c>
      <c r="P980" s="196">
        <v>2382</v>
      </c>
      <c r="Q980" s="321">
        <f t="shared" si="44"/>
        <v>2165.4545454545455</v>
      </c>
      <c r="R980" s="336">
        <v>2382</v>
      </c>
      <c r="S980" s="121"/>
      <c r="T980" s="74" t="s">
        <v>44</v>
      </c>
    </row>
    <row r="981" spans="1:20" ht="22.5" customHeight="1" x14ac:dyDescent="0.25">
      <c r="A981" s="167">
        <v>43732</v>
      </c>
      <c r="B981" s="168" t="s">
        <v>65</v>
      </c>
      <c r="C981" s="168" t="s">
        <v>3645</v>
      </c>
      <c r="D981" s="168" t="s">
        <v>113</v>
      </c>
      <c r="E981" s="168"/>
      <c r="F981" s="168">
        <v>10111</v>
      </c>
      <c r="G981" s="168" t="s">
        <v>3520</v>
      </c>
      <c r="H981" s="168" t="s">
        <v>3646</v>
      </c>
      <c r="I981" s="168" t="s">
        <v>3522</v>
      </c>
      <c r="J981" s="168">
        <v>92290</v>
      </c>
      <c r="K981" s="168" t="s">
        <v>3647</v>
      </c>
      <c r="L981" s="168" t="s">
        <v>3498</v>
      </c>
      <c r="M981" s="168" t="s">
        <v>3648</v>
      </c>
      <c r="N981" s="320">
        <v>0.1</v>
      </c>
      <c r="O981" s="195">
        <v>1982</v>
      </c>
      <c r="P981" s="263">
        <v>1982</v>
      </c>
      <c r="Q981" s="264">
        <f t="shared" si="44"/>
        <v>1801.8181818181818</v>
      </c>
      <c r="R981" s="337"/>
      <c r="S981" s="266"/>
    </row>
    <row r="982" spans="1:20" ht="22.5" customHeight="1" x14ac:dyDescent="0.25">
      <c r="A982" s="267">
        <v>43732</v>
      </c>
      <c r="B982" s="268" t="s">
        <v>17</v>
      </c>
      <c r="C982" s="268" t="s">
        <v>3649</v>
      </c>
      <c r="D982" s="268" t="s">
        <v>232</v>
      </c>
      <c r="E982" s="268"/>
      <c r="F982" s="268">
        <v>10306</v>
      </c>
      <c r="G982" s="268" t="s">
        <v>3650</v>
      </c>
      <c r="H982" s="268" t="s">
        <v>3651</v>
      </c>
      <c r="I982" s="268" t="s">
        <v>2157</v>
      </c>
      <c r="J982" s="268">
        <v>93800</v>
      </c>
      <c r="K982" s="268" t="s">
        <v>3652</v>
      </c>
      <c r="L982" s="268" t="s">
        <v>628</v>
      </c>
      <c r="M982" s="268" t="s">
        <v>3653</v>
      </c>
      <c r="N982" s="387">
        <v>5.5E-2</v>
      </c>
      <c r="O982" s="345"/>
      <c r="P982" s="270">
        <v>22182</v>
      </c>
      <c r="Q982" s="388">
        <f t="shared" si="44"/>
        <v>21025.592417061613</v>
      </c>
      <c r="R982" s="389">
        <v>22182</v>
      </c>
      <c r="S982" s="89"/>
    </row>
    <row r="983" spans="1:20" ht="22.5" customHeight="1" x14ac:dyDescent="0.25">
      <c r="A983" s="173">
        <v>43732</v>
      </c>
      <c r="B983" s="174" t="s">
        <v>17</v>
      </c>
      <c r="C983" s="174" t="s">
        <v>3654</v>
      </c>
      <c r="D983" s="174" t="s">
        <v>306</v>
      </c>
      <c r="E983" s="174"/>
      <c r="F983" s="174">
        <v>10470</v>
      </c>
      <c r="G983" s="174" t="s">
        <v>3655</v>
      </c>
      <c r="H983" s="174" t="s">
        <v>3656</v>
      </c>
      <c r="I983" s="174" t="s">
        <v>3657</v>
      </c>
      <c r="J983" s="174">
        <v>93330</v>
      </c>
      <c r="K983" s="174" t="s">
        <v>3658</v>
      </c>
      <c r="L983" s="174" t="s">
        <v>37</v>
      </c>
      <c r="M983" s="174" t="s">
        <v>3659</v>
      </c>
      <c r="N983" s="328">
        <v>0.1</v>
      </c>
      <c r="O983" s="195">
        <v>25882</v>
      </c>
      <c r="P983" s="196">
        <v>25882</v>
      </c>
      <c r="Q983" s="321">
        <f t="shared" si="44"/>
        <v>23529.090909090908</v>
      </c>
      <c r="R983" s="336">
        <v>25662</v>
      </c>
      <c r="S983" s="121"/>
      <c r="T983" s="74" t="s">
        <v>44</v>
      </c>
    </row>
    <row r="984" spans="1:20" ht="22.5" customHeight="1" x14ac:dyDescent="0.25">
      <c r="A984" s="167">
        <v>43732</v>
      </c>
      <c r="B984" s="168" t="s">
        <v>17</v>
      </c>
      <c r="C984" s="168" t="s">
        <v>3660</v>
      </c>
      <c r="D984" s="168" t="s">
        <v>3661</v>
      </c>
      <c r="E984" s="168"/>
      <c r="F984" s="168">
        <v>1055</v>
      </c>
      <c r="G984" s="168" t="s">
        <v>3662</v>
      </c>
      <c r="H984" s="168" t="s">
        <v>3663</v>
      </c>
      <c r="I984" s="168" t="s">
        <v>22</v>
      </c>
      <c r="J984" s="168">
        <v>75014</v>
      </c>
      <c r="K984" s="168" t="s">
        <v>3664</v>
      </c>
      <c r="L984" s="168" t="s">
        <v>2955</v>
      </c>
      <c r="M984" s="168" t="s">
        <v>3665</v>
      </c>
      <c r="N984" s="320">
        <v>5.5E-2</v>
      </c>
      <c r="O984" s="195">
        <v>6369</v>
      </c>
      <c r="P984" s="263">
        <v>6369</v>
      </c>
      <c r="Q984" s="264">
        <f t="shared" si="44"/>
        <v>6036.9668246445499</v>
      </c>
      <c r="R984" s="337"/>
      <c r="S984" s="266"/>
    </row>
    <row r="985" spans="1:20" ht="22.5" customHeight="1" x14ac:dyDescent="0.25">
      <c r="A985" s="173">
        <v>43733</v>
      </c>
      <c r="B985" s="174" t="s">
        <v>65</v>
      </c>
      <c r="C985" s="174" t="s">
        <v>3666</v>
      </c>
      <c r="D985" s="174" t="s">
        <v>287</v>
      </c>
      <c r="E985" s="174"/>
      <c r="F985" s="174">
        <v>1105</v>
      </c>
      <c r="G985" s="174" t="s">
        <v>3667</v>
      </c>
      <c r="H985" s="174" t="s">
        <v>3668</v>
      </c>
      <c r="I985" s="174" t="s">
        <v>1050</v>
      </c>
      <c r="J985" s="174">
        <v>92160</v>
      </c>
      <c r="K985" s="174" t="s">
        <v>3669</v>
      </c>
      <c r="L985" s="174" t="s">
        <v>3380</v>
      </c>
      <c r="M985" s="174" t="s">
        <v>2654</v>
      </c>
      <c r="N985" s="302">
        <v>0.1</v>
      </c>
      <c r="O985" s="195">
        <v>6482</v>
      </c>
      <c r="P985" s="196">
        <v>6482</v>
      </c>
      <c r="Q985" s="321">
        <f t="shared" si="44"/>
        <v>5892.7272727272721</v>
      </c>
      <c r="R985" s="336">
        <v>6482</v>
      </c>
      <c r="S985" s="121"/>
      <c r="T985" s="74" t="s">
        <v>44</v>
      </c>
    </row>
    <row r="986" spans="1:20" ht="22.5" customHeight="1" x14ac:dyDescent="0.25">
      <c r="A986" s="167">
        <v>43733</v>
      </c>
      <c r="B986" s="168" t="s">
        <v>17</v>
      </c>
      <c r="C986" s="168" t="s">
        <v>3670</v>
      </c>
      <c r="D986" s="168" t="s">
        <v>94</v>
      </c>
      <c r="E986" s="168"/>
      <c r="F986" s="168">
        <v>1066</v>
      </c>
      <c r="G986" s="168" t="s">
        <v>3671</v>
      </c>
      <c r="H986" s="168" t="s">
        <v>1200</v>
      </c>
      <c r="I986" s="168" t="s">
        <v>2673</v>
      </c>
      <c r="J986" s="168">
        <v>78350</v>
      </c>
      <c r="K986" s="168" t="s">
        <v>3672</v>
      </c>
      <c r="L986" s="168" t="s">
        <v>1993</v>
      </c>
      <c r="M986" s="168" t="s">
        <v>755</v>
      </c>
      <c r="N986" s="320">
        <v>5.5E-2</v>
      </c>
      <c r="O986" s="195">
        <v>3100</v>
      </c>
      <c r="P986" s="263">
        <v>3100</v>
      </c>
      <c r="Q986" s="264">
        <f t="shared" si="44"/>
        <v>2938.3886255924172</v>
      </c>
      <c r="R986" s="337"/>
      <c r="S986" s="266"/>
    </row>
    <row r="987" spans="1:20" ht="22.5" customHeight="1" x14ac:dyDescent="0.25">
      <c r="A987" s="173">
        <v>43733</v>
      </c>
      <c r="B987" s="174" t="s">
        <v>65</v>
      </c>
      <c r="C987" s="174" t="s">
        <v>3016</v>
      </c>
      <c r="D987" s="174" t="s">
        <v>3017</v>
      </c>
      <c r="E987" s="174"/>
      <c r="F987" s="174">
        <v>1103</v>
      </c>
      <c r="G987" s="174" t="s">
        <v>3018</v>
      </c>
      <c r="H987" s="174" t="s">
        <v>3673</v>
      </c>
      <c r="I987" s="174" t="s">
        <v>22</v>
      </c>
      <c r="J987" s="174">
        <v>75015</v>
      </c>
      <c r="K987" s="174" t="s">
        <v>3674</v>
      </c>
      <c r="L987" s="174" t="s">
        <v>399</v>
      </c>
      <c r="M987" s="174" t="s">
        <v>1655</v>
      </c>
      <c r="N987" s="334">
        <v>5.5E-2</v>
      </c>
      <c r="O987" s="195">
        <v>3980</v>
      </c>
      <c r="P987" s="196">
        <v>3980</v>
      </c>
      <c r="Q987" s="392">
        <f t="shared" si="44"/>
        <v>3772.5118483412325</v>
      </c>
      <c r="R987" s="329">
        <v>3980</v>
      </c>
      <c r="S987" s="314"/>
      <c r="T987" s="74" t="s">
        <v>44</v>
      </c>
    </row>
    <row r="988" spans="1:20" ht="22.5" customHeight="1" x14ac:dyDescent="0.25">
      <c r="A988" s="167">
        <v>43735</v>
      </c>
      <c r="B988" s="168" t="s">
        <v>17</v>
      </c>
      <c r="C988" s="168" t="s">
        <v>3675</v>
      </c>
      <c r="D988" s="168" t="s">
        <v>40</v>
      </c>
      <c r="E988" s="168"/>
      <c r="F988" s="168">
        <v>1068</v>
      </c>
      <c r="G988" s="168" t="s">
        <v>3676</v>
      </c>
      <c r="H988" s="168" t="s">
        <v>3677</v>
      </c>
      <c r="I988" s="168" t="s">
        <v>3678</v>
      </c>
      <c r="J988" s="168">
        <v>93100</v>
      </c>
      <c r="K988" s="168" t="s">
        <v>3679</v>
      </c>
      <c r="L988" s="168" t="s">
        <v>3680</v>
      </c>
      <c r="M988" s="168" t="s">
        <v>3681</v>
      </c>
      <c r="N988" s="320">
        <v>5.5E-2</v>
      </c>
      <c r="O988" s="195">
        <v>9000</v>
      </c>
      <c r="P988" s="263">
        <v>9000</v>
      </c>
      <c r="Q988" s="264">
        <f t="shared" si="44"/>
        <v>8530.8056872037923</v>
      </c>
      <c r="R988" s="337"/>
      <c r="S988" s="266"/>
    </row>
    <row r="989" spans="1:20" ht="49" hidden="1" customHeight="1" x14ac:dyDescent="0.25">
      <c r="A989" s="181" t="s">
        <v>3682</v>
      </c>
      <c r="B989" s="182"/>
      <c r="C989" s="182"/>
      <c r="D989" s="182"/>
      <c r="E989" s="182"/>
      <c r="F989" s="182"/>
      <c r="G989" s="182"/>
      <c r="H989" s="182"/>
      <c r="I989" s="182"/>
      <c r="J989" s="182"/>
      <c r="K989" s="182"/>
      <c r="L989" s="182"/>
      <c r="M989" s="182"/>
      <c r="N989" s="377"/>
      <c r="O989" s="216"/>
      <c r="P989" s="215">
        <f>SUM(P939:P988)</f>
        <v>366629</v>
      </c>
      <c r="Q989" s="369"/>
      <c r="R989" s="217">
        <f>SUM(R939:R988)</f>
        <v>154128</v>
      </c>
      <c r="S989" s="97">
        <f>P989-R989</f>
        <v>212501</v>
      </c>
    </row>
    <row r="990" spans="1:20" ht="22.5" customHeight="1" x14ac:dyDescent="0.25">
      <c r="A990" s="167">
        <v>43739</v>
      </c>
      <c r="B990" s="168" t="s">
        <v>65</v>
      </c>
      <c r="C990" s="168" t="s">
        <v>3683</v>
      </c>
      <c r="D990" s="168" t="s">
        <v>992</v>
      </c>
      <c r="E990" s="168"/>
      <c r="F990" s="168">
        <v>1063</v>
      </c>
      <c r="G990" s="168" t="s">
        <v>3684</v>
      </c>
      <c r="H990" s="168" t="s">
        <v>3685</v>
      </c>
      <c r="I990" s="168" t="s">
        <v>22</v>
      </c>
      <c r="J990" s="168">
        <v>75013</v>
      </c>
      <c r="K990" s="168" t="s">
        <v>3686</v>
      </c>
      <c r="L990" s="168" t="s">
        <v>2955</v>
      </c>
      <c r="M990" s="168" t="s">
        <v>3687</v>
      </c>
      <c r="N990" s="320">
        <v>5.5E-2</v>
      </c>
      <c r="O990" s="195">
        <v>21182</v>
      </c>
      <c r="P990" s="263">
        <v>21182</v>
      </c>
      <c r="Q990" s="264">
        <f t="shared" ref="Q990:Q1053" si="45">IF(ISBLANK(N990),"",P990/(1+N990))</f>
        <v>20077.725118483413</v>
      </c>
      <c r="S990" s="266"/>
    </row>
    <row r="991" spans="1:20" ht="22.5" customHeight="1" x14ac:dyDescent="0.25">
      <c r="A991" s="173">
        <v>43739</v>
      </c>
      <c r="B991" s="174" t="s">
        <v>17</v>
      </c>
      <c r="C991" s="174" t="s">
        <v>3688</v>
      </c>
      <c r="D991" s="174" t="s">
        <v>886</v>
      </c>
      <c r="E991" s="174"/>
      <c r="F991" s="174">
        <v>10326</v>
      </c>
      <c r="G991" s="174" t="s">
        <v>3689</v>
      </c>
      <c r="H991" s="174" t="s">
        <v>1458</v>
      </c>
      <c r="I991" s="394" t="s">
        <v>3536</v>
      </c>
      <c r="J991" s="174">
        <v>94320</v>
      </c>
      <c r="K991" s="174" t="s">
        <v>3690</v>
      </c>
      <c r="L991" s="174" t="s">
        <v>3691</v>
      </c>
      <c r="M991" s="174" t="s">
        <v>755</v>
      </c>
      <c r="N991" s="328">
        <v>5.5E-2</v>
      </c>
      <c r="O991" s="195">
        <v>8282</v>
      </c>
      <c r="P991" s="196">
        <v>8282</v>
      </c>
      <c r="Q991" s="321">
        <f t="shared" si="45"/>
        <v>7850.2369668246447</v>
      </c>
      <c r="R991" s="336">
        <v>8282</v>
      </c>
      <c r="S991" s="121"/>
      <c r="T991" s="74" t="s">
        <v>44</v>
      </c>
    </row>
    <row r="992" spans="1:20" ht="22.5" customHeight="1" x14ac:dyDescent="0.25">
      <c r="A992" s="167">
        <v>43739</v>
      </c>
      <c r="B992" s="168" t="s">
        <v>17</v>
      </c>
      <c r="C992" s="168" t="s">
        <v>2527</v>
      </c>
      <c r="D992" s="168" t="s">
        <v>131</v>
      </c>
      <c r="E992" s="168"/>
      <c r="F992" s="168">
        <v>10252</v>
      </c>
      <c r="G992" s="168" t="s">
        <v>2528</v>
      </c>
      <c r="H992" s="168" t="s">
        <v>2529</v>
      </c>
      <c r="I992" s="168" t="s">
        <v>2530</v>
      </c>
      <c r="J992" s="168">
        <v>93700</v>
      </c>
      <c r="K992" s="168" t="s">
        <v>2531</v>
      </c>
      <c r="L992" s="168" t="s">
        <v>2236</v>
      </c>
      <c r="M992" s="168" t="s">
        <v>1195</v>
      </c>
      <c r="N992" s="211">
        <v>5.5E-2</v>
      </c>
      <c r="O992" s="78">
        <f>P992/2</f>
        <v>2480</v>
      </c>
      <c r="P992" s="263">
        <v>4960</v>
      </c>
      <c r="Q992" s="255">
        <f t="shared" si="45"/>
        <v>4701.4218009478673</v>
      </c>
      <c r="R992" s="333"/>
      <c r="S992" s="159"/>
    </row>
    <row r="993" spans="1:20" ht="22.5" customHeight="1" x14ac:dyDescent="0.25">
      <c r="A993" s="173">
        <v>43740</v>
      </c>
      <c r="B993" s="174" t="s">
        <v>17</v>
      </c>
      <c r="C993" s="174" t="s">
        <v>3692</v>
      </c>
      <c r="D993" s="174" t="s">
        <v>349</v>
      </c>
      <c r="E993" s="174"/>
      <c r="F993" s="174">
        <v>1100</v>
      </c>
      <c r="G993" s="174" t="s">
        <v>3693</v>
      </c>
      <c r="H993" s="174" t="s">
        <v>3694</v>
      </c>
      <c r="I993" s="174" t="s">
        <v>22</v>
      </c>
      <c r="J993" s="174">
        <v>75016</v>
      </c>
      <c r="K993" s="174" t="s">
        <v>3695</v>
      </c>
      <c r="L993" s="174" t="s">
        <v>399</v>
      </c>
      <c r="M993" s="174" t="s">
        <v>3696</v>
      </c>
      <c r="N993" s="328">
        <v>5.5E-2</v>
      </c>
      <c r="O993" s="195">
        <v>23482</v>
      </c>
      <c r="P993" s="196">
        <v>23482</v>
      </c>
      <c r="Q993" s="323">
        <f t="shared" si="45"/>
        <v>22257.819905213273</v>
      </c>
      <c r="R993" s="329">
        <v>23482</v>
      </c>
      <c r="S993" s="314"/>
      <c r="T993" s="74" t="s">
        <v>44</v>
      </c>
    </row>
    <row r="994" spans="1:20" ht="22.5" customHeight="1" x14ac:dyDescent="0.25">
      <c r="A994" s="167">
        <v>43740</v>
      </c>
      <c r="B994" s="168" t="s">
        <v>65</v>
      </c>
      <c r="C994" s="168" t="s">
        <v>3697</v>
      </c>
      <c r="D994" s="168" t="s">
        <v>263</v>
      </c>
      <c r="E994" s="168"/>
      <c r="F994" s="168">
        <v>1070</v>
      </c>
      <c r="G994" s="168" t="s">
        <v>3698</v>
      </c>
      <c r="H994" s="168" t="s">
        <v>3699</v>
      </c>
      <c r="I994" s="168" t="s">
        <v>22</v>
      </c>
      <c r="J994" s="168">
        <v>75015</v>
      </c>
      <c r="K994" s="168" t="s">
        <v>3700</v>
      </c>
      <c r="L994" s="168" t="s">
        <v>1993</v>
      </c>
      <c r="M994" s="168" t="s">
        <v>3516</v>
      </c>
      <c r="N994" s="320">
        <v>5.5E-2</v>
      </c>
      <c r="O994" s="195">
        <v>2480</v>
      </c>
      <c r="P994" s="263">
        <v>2480</v>
      </c>
      <c r="Q994" s="264">
        <f t="shared" si="45"/>
        <v>2350.7109004739336</v>
      </c>
      <c r="R994" s="337"/>
      <c r="S994" s="266"/>
    </row>
    <row r="995" spans="1:20" ht="22.5" customHeight="1" x14ac:dyDescent="0.25">
      <c r="A995" s="173">
        <v>43740</v>
      </c>
      <c r="B995" s="174" t="s">
        <v>65</v>
      </c>
      <c r="C995" s="174" t="s">
        <v>2770</v>
      </c>
      <c r="D995" s="174" t="s">
        <v>67</v>
      </c>
      <c r="E995" s="174"/>
      <c r="F995" s="174">
        <v>1047</v>
      </c>
      <c r="G995" s="174" t="s">
        <v>3701</v>
      </c>
      <c r="H995" s="174" t="s">
        <v>3702</v>
      </c>
      <c r="I995" s="174" t="s">
        <v>90</v>
      </c>
      <c r="J995" s="174">
        <v>92600</v>
      </c>
      <c r="K995" s="174" t="s">
        <v>3703</v>
      </c>
      <c r="L995" s="174" t="s">
        <v>37</v>
      </c>
      <c r="M995" s="174" t="s">
        <v>3704</v>
      </c>
      <c r="N995" s="328">
        <v>0.1</v>
      </c>
      <c r="O995" s="195">
        <v>2482</v>
      </c>
      <c r="P995" s="196">
        <v>2482</v>
      </c>
      <c r="Q995" s="321">
        <f t="shared" si="45"/>
        <v>2256.363636363636</v>
      </c>
      <c r="R995" s="336">
        <v>2482</v>
      </c>
      <c r="S995" s="121"/>
      <c r="T995" s="74" t="s">
        <v>44</v>
      </c>
    </row>
    <row r="996" spans="1:20" ht="22.5" customHeight="1" x14ac:dyDescent="0.25">
      <c r="A996" s="173">
        <v>43740</v>
      </c>
      <c r="B996" s="174" t="s">
        <v>65</v>
      </c>
      <c r="C996" s="174" t="s">
        <v>3705</v>
      </c>
      <c r="D996" s="174" t="s">
        <v>3706</v>
      </c>
      <c r="E996" s="174"/>
      <c r="F996" s="174">
        <v>1101</v>
      </c>
      <c r="G996" s="174" t="s">
        <v>3707</v>
      </c>
      <c r="H996" s="174" t="s">
        <v>3708</v>
      </c>
      <c r="I996" s="174" t="s">
        <v>22</v>
      </c>
      <c r="J996" s="174">
        <v>75016</v>
      </c>
      <c r="K996" s="174" t="s">
        <v>3709</v>
      </c>
      <c r="L996" s="174" t="s">
        <v>399</v>
      </c>
      <c r="M996" s="174" t="s">
        <v>755</v>
      </c>
      <c r="N996" s="328">
        <v>5.5E-2</v>
      </c>
      <c r="O996" s="195">
        <v>4882</v>
      </c>
      <c r="P996" s="196">
        <v>4882</v>
      </c>
      <c r="Q996" s="323">
        <f t="shared" si="45"/>
        <v>4627.4881516587684</v>
      </c>
      <c r="R996" s="329">
        <v>4882</v>
      </c>
      <c r="S996" s="314"/>
      <c r="T996" s="74" t="s">
        <v>44</v>
      </c>
    </row>
    <row r="997" spans="1:20" ht="22.5" customHeight="1" x14ac:dyDescent="0.25">
      <c r="A997" s="167">
        <v>43740</v>
      </c>
      <c r="B997" s="168" t="s">
        <v>17</v>
      </c>
      <c r="C997" s="168" t="s">
        <v>3710</v>
      </c>
      <c r="D997" s="168" t="s">
        <v>3711</v>
      </c>
      <c r="E997" s="168"/>
      <c r="F997" s="168">
        <v>10478</v>
      </c>
      <c r="G997" s="168" t="s">
        <v>3712</v>
      </c>
      <c r="H997" s="168" t="s">
        <v>3713</v>
      </c>
      <c r="I997" s="168" t="s">
        <v>3509</v>
      </c>
      <c r="J997" s="168">
        <v>78300</v>
      </c>
      <c r="K997" s="168" t="s">
        <v>3714</v>
      </c>
      <c r="L997" s="168" t="s">
        <v>628</v>
      </c>
      <c r="M997" s="168" t="s">
        <v>1792</v>
      </c>
      <c r="N997" s="320">
        <v>5.5E-2</v>
      </c>
      <c r="O997" s="345"/>
      <c r="P997" s="263">
        <v>982</v>
      </c>
      <c r="Q997" s="264">
        <f t="shared" si="45"/>
        <v>930.80568720379154</v>
      </c>
      <c r="R997" s="337"/>
      <c r="S997" s="266"/>
    </row>
    <row r="998" spans="1:20" ht="22.5" customHeight="1" x14ac:dyDescent="0.25">
      <c r="A998" s="167">
        <v>43740</v>
      </c>
      <c r="B998" s="168" t="s">
        <v>65</v>
      </c>
      <c r="C998" s="168" t="s">
        <v>3257</v>
      </c>
      <c r="D998" s="168" t="s">
        <v>2969</v>
      </c>
      <c r="E998" s="168"/>
      <c r="F998" s="168">
        <v>10395</v>
      </c>
      <c r="G998" s="168" t="s">
        <v>2087</v>
      </c>
      <c r="H998" s="168" t="s">
        <v>3258</v>
      </c>
      <c r="I998" s="168" t="s">
        <v>582</v>
      </c>
      <c r="J998" s="168">
        <v>92700</v>
      </c>
      <c r="K998" s="168" t="s">
        <v>3259</v>
      </c>
      <c r="L998" s="168" t="s">
        <v>2731</v>
      </c>
      <c r="M998" s="168" t="s">
        <v>123</v>
      </c>
      <c r="N998" s="211">
        <v>5.5E-2</v>
      </c>
      <c r="O998" s="78">
        <f>P998/2</f>
        <v>3325</v>
      </c>
      <c r="P998" s="263">
        <v>6650</v>
      </c>
      <c r="Q998" s="264">
        <f t="shared" si="45"/>
        <v>6303.3175355450239</v>
      </c>
      <c r="R998" s="337"/>
      <c r="S998" s="266"/>
    </row>
    <row r="999" spans="1:20" ht="22.5" customHeight="1" x14ac:dyDescent="0.25">
      <c r="A999" s="167">
        <v>43741</v>
      </c>
      <c r="B999" s="168" t="s">
        <v>17</v>
      </c>
      <c r="C999" s="168" t="s">
        <v>3715</v>
      </c>
      <c r="D999" s="168" t="s">
        <v>19</v>
      </c>
      <c r="E999" s="168"/>
      <c r="F999" s="168">
        <v>1123</v>
      </c>
      <c r="G999" s="168" t="s">
        <v>3716</v>
      </c>
      <c r="H999" s="168" t="s">
        <v>3717</v>
      </c>
      <c r="I999" s="168" t="s">
        <v>639</v>
      </c>
      <c r="J999" s="168">
        <v>92100</v>
      </c>
      <c r="K999" s="168" t="s">
        <v>3718</v>
      </c>
      <c r="L999" s="168" t="s">
        <v>3498</v>
      </c>
      <c r="M999" s="168" t="s">
        <v>3528</v>
      </c>
      <c r="N999" s="320">
        <v>0.1</v>
      </c>
      <c r="O999" s="195">
        <v>1982</v>
      </c>
      <c r="P999" s="263">
        <v>1982</v>
      </c>
      <c r="Q999" s="264">
        <f t="shared" si="45"/>
        <v>1801.8181818181818</v>
      </c>
      <c r="R999" s="337"/>
      <c r="S999" s="266"/>
    </row>
    <row r="1000" spans="1:20" ht="22.5" customHeight="1" x14ac:dyDescent="0.25">
      <c r="A1000" s="167">
        <v>43741</v>
      </c>
      <c r="B1000" s="168" t="s">
        <v>17</v>
      </c>
      <c r="C1000" s="168" t="s">
        <v>3524</v>
      </c>
      <c r="D1000" s="168" t="s">
        <v>747</v>
      </c>
      <c r="E1000" s="168"/>
      <c r="F1000" s="168">
        <v>10374</v>
      </c>
      <c r="G1000" s="168" t="s">
        <v>1670</v>
      </c>
      <c r="H1000" s="168" t="s">
        <v>3525</v>
      </c>
      <c r="I1000" s="168" t="s">
        <v>3526</v>
      </c>
      <c r="J1000" s="168">
        <v>91330</v>
      </c>
      <c r="K1000" s="168" t="s">
        <v>3527</v>
      </c>
      <c r="L1000" s="168" t="s">
        <v>3498</v>
      </c>
      <c r="M1000" s="168" t="s">
        <v>3528</v>
      </c>
      <c r="N1000" s="379">
        <v>0.1</v>
      </c>
      <c r="O1000" s="195">
        <v>1982</v>
      </c>
      <c r="P1000" s="371">
        <v>1982</v>
      </c>
      <c r="Q1000" s="372">
        <f t="shared" si="45"/>
        <v>1801.8181818181818</v>
      </c>
      <c r="R1000" s="373"/>
      <c r="S1000" s="374"/>
    </row>
    <row r="1001" spans="1:20" ht="22.5" customHeight="1" x14ac:dyDescent="0.25">
      <c r="A1001" s="167">
        <v>43742</v>
      </c>
      <c r="B1001" s="168" t="s">
        <v>17</v>
      </c>
      <c r="C1001" s="168" t="s">
        <v>3719</v>
      </c>
      <c r="D1001" s="168" t="s">
        <v>349</v>
      </c>
      <c r="E1001" s="168"/>
      <c r="F1001" s="168">
        <v>1056</v>
      </c>
      <c r="G1001" s="168" t="s">
        <v>3720</v>
      </c>
      <c r="H1001" s="168" t="s">
        <v>3721</v>
      </c>
      <c r="I1001" s="168" t="s">
        <v>22</v>
      </c>
      <c r="J1001" s="168">
        <v>75013</v>
      </c>
      <c r="K1001" s="168" t="s">
        <v>3722</v>
      </c>
      <c r="L1001" s="168" t="s">
        <v>2955</v>
      </c>
      <c r="M1001" s="168" t="s">
        <v>2415</v>
      </c>
      <c r="N1001" s="305">
        <v>5.5E-2</v>
      </c>
      <c r="O1001" s="195">
        <v>3482</v>
      </c>
      <c r="P1001" s="263">
        <v>3482</v>
      </c>
      <c r="Q1001" s="264">
        <f t="shared" si="45"/>
        <v>3300.4739336492894</v>
      </c>
      <c r="R1001" s="337"/>
      <c r="S1001" s="266"/>
    </row>
    <row r="1002" spans="1:20" ht="22.5" customHeight="1" x14ac:dyDescent="0.25">
      <c r="A1002" s="173">
        <v>43742</v>
      </c>
      <c r="B1002" s="174" t="s">
        <v>17</v>
      </c>
      <c r="C1002" s="174" t="s">
        <v>3723</v>
      </c>
      <c r="D1002" s="174" t="s">
        <v>237</v>
      </c>
      <c r="E1002" s="174"/>
      <c r="F1002" s="174">
        <v>1117</v>
      </c>
      <c r="G1002" s="174" t="s">
        <v>3724</v>
      </c>
      <c r="H1002" s="174" t="s">
        <v>2672</v>
      </c>
      <c r="I1002" s="174" t="s">
        <v>3509</v>
      </c>
      <c r="J1002" s="174">
        <v>78300</v>
      </c>
      <c r="K1002" s="174" t="s">
        <v>3725</v>
      </c>
      <c r="L1002" s="174" t="s">
        <v>2966</v>
      </c>
      <c r="M1002" s="174" t="s">
        <v>3726</v>
      </c>
      <c r="N1002" s="328">
        <v>5.5E-2</v>
      </c>
      <c r="O1002" s="345"/>
      <c r="P1002" s="196">
        <v>9982</v>
      </c>
      <c r="Q1002" s="321">
        <f t="shared" si="45"/>
        <v>9461.6113744075828</v>
      </c>
      <c r="R1002" s="336">
        <v>9982</v>
      </c>
      <c r="S1002" s="121"/>
    </row>
    <row r="1003" spans="1:20" ht="22.5" customHeight="1" x14ac:dyDescent="0.25">
      <c r="A1003" s="167">
        <v>43742</v>
      </c>
      <c r="B1003" s="168" t="s">
        <v>17</v>
      </c>
      <c r="C1003" s="168" t="s">
        <v>3727</v>
      </c>
      <c r="D1003" s="168" t="s">
        <v>248</v>
      </c>
      <c r="E1003" s="168"/>
      <c r="F1003" s="168">
        <v>1142</v>
      </c>
      <c r="G1003" s="168" t="s">
        <v>3728</v>
      </c>
      <c r="H1003" s="168" t="s">
        <v>3729</v>
      </c>
      <c r="I1003" s="168" t="s">
        <v>313</v>
      </c>
      <c r="J1003" s="168">
        <v>94500</v>
      </c>
      <c r="K1003" s="168" t="s">
        <v>3730</v>
      </c>
      <c r="L1003" s="168" t="s">
        <v>3731</v>
      </c>
      <c r="M1003" s="168" t="s">
        <v>2620</v>
      </c>
      <c r="N1003" s="320">
        <v>5.5E-2</v>
      </c>
      <c r="O1003" s="78">
        <f>P1003/2</f>
        <v>3000</v>
      </c>
      <c r="P1003" s="263">
        <v>6000</v>
      </c>
      <c r="Q1003" s="264">
        <f t="shared" si="45"/>
        <v>5687.2037914691946</v>
      </c>
      <c r="R1003" s="337"/>
      <c r="S1003" s="266"/>
    </row>
    <row r="1004" spans="1:20" ht="22.5" customHeight="1" x14ac:dyDescent="0.25">
      <c r="A1004" s="167">
        <v>43742</v>
      </c>
      <c r="B1004" s="168" t="s">
        <v>65</v>
      </c>
      <c r="C1004" s="168" t="s">
        <v>3732</v>
      </c>
      <c r="D1004" s="168" t="s">
        <v>765</v>
      </c>
      <c r="E1004" s="168"/>
      <c r="F1004" s="168">
        <v>1141</v>
      </c>
      <c r="G1004" s="168" t="s">
        <v>3733</v>
      </c>
      <c r="H1004" s="168" t="s">
        <v>3734</v>
      </c>
      <c r="I1004" s="168" t="s">
        <v>22</v>
      </c>
      <c r="J1004" s="168">
        <v>75012</v>
      </c>
      <c r="K1004" s="168" t="s">
        <v>3735</v>
      </c>
      <c r="L1004" s="168" t="s">
        <v>1993</v>
      </c>
      <c r="M1004" s="168" t="s">
        <v>1145</v>
      </c>
      <c r="N1004" s="320">
        <v>0.1</v>
      </c>
      <c r="O1004" s="195">
        <v>2480</v>
      </c>
      <c r="P1004" s="263">
        <v>2480</v>
      </c>
      <c r="Q1004" s="264">
        <f t="shared" si="45"/>
        <v>2254.5454545454545</v>
      </c>
      <c r="R1004" s="337"/>
      <c r="S1004" s="266"/>
    </row>
    <row r="1005" spans="1:20" ht="22.5" customHeight="1" x14ac:dyDescent="0.25">
      <c r="A1005" s="173">
        <v>43743</v>
      </c>
      <c r="B1005" s="174" t="s">
        <v>65</v>
      </c>
      <c r="C1005" s="174" t="s">
        <v>3736</v>
      </c>
      <c r="D1005" s="174" t="s">
        <v>3737</v>
      </c>
      <c r="E1005" s="174"/>
      <c r="F1005" s="174">
        <v>1217</v>
      </c>
      <c r="G1005" s="174" t="s">
        <v>3738</v>
      </c>
      <c r="H1005" s="174" t="s">
        <v>3739</v>
      </c>
      <c r="I1005" s="174" t="s">
        <v>22</v>
      </c>
      <c r="J1005" s="174">
        <v>75012</v>
      </c>
      <c r="K1005" s="174" t="s">
        <v>3740</v>
      </c>
      <c r="L1005" s="174" t="s">
        <v>3741</v>
      </c>
      <c r="M1005" s="174" t="s">
        <v>1391</v>
      </c>
      <c r="N1005" s="328">
        <v>0.1</v>
      </c>
      <c r="O1005" s="78">
        <f>P1005/2</f>
        <v>4241</v>
      </c>
      <c r="P1005" s="196">
        <v>8482</v>
      </c>
      <c r="Q1005" s="321">
        <f t="shared" si="45"/>
        <v>7710.9090909090901</v>
      </c>
      <c r="R1005" s="336">
        <v>8482</v>
      </c>
      <c r="S1005" s="121"/>
      <c r="T1005" s="74" t="s">
        <v>44</v>
      </c>
    </row>
    <row r="1006" spans="1:20" ht="22.5" customHeight="1" x14ac:dyDescent="0.25">
      <c r="A1006" s="167">
        <v>43745</v>
      </c>
      <c r="B1006" s="168" t="s">
        <v>65</v>
      </c>
      <c r="C1006" s="168" t="s">
        <v>2080</v>
      </c>
      <c r="D1006" s="168" t="s">
        <v>747</v>
      </c>
      <c r="E1006" s="168"/>
      <c r="F1006" s="168">
        <v>1125</v>
      </c>
      <c r="G1006" s="168" t="s">
        <v>1670</v>
      </c>
      <c r="H1006" s="168" t="s">
        <v>3742</v>
      </c>
      <c r="I1006" s="168" t="s">
        <v>3526</v>
      </c>
      <c r="J1006" s="168">
        <v>91330</v>
      </c>
      <c r="K1006" s="168" t="s">
        <v>3743</v>
      </c>
      <c r="L1006" s="168" t="s">
        <v>3498</v>
      </c>
      <c r="M1006" s="168" t="s">
        <v>3744</v>
      </c>
      <c r="N1006" s="320">
        <v>0.1</v>
      </c>
      <c r="O1006" s="195">
        <v>999</v>
      </c>
      <c r="P1006" s="263">
        <v>999</v>
      </c>
      <c r="Q1006" s="264">
        <f t="shared" si="45"/>
        <v>908.18181818181813</v>
      </c>
      <c r="R1006" s="337"/>
      <c r="S1006" s="266"/>
    </row>
    <row r="1007" spans="1:20" ht="22.5" customHeight="1" x14ac:dyDescent="0.25">
      <c r="A1007" s="167">
        <v>43745</v>
      </c>
      <c r="B1007" s="168" t="s">
        <v>17</v>
      </c>
      <c r="C1007" s="168" t="s">
        <v>3745</v>
      </c>
      <c r="D1007" s="168" t="s">
        <v>886</v>
      </c>
      <c r="E1007" s="168"/>
      <c r="F1007" s="168">
        <v>1151</v>
      </c>
      <c r="G1007" s="168" t="s">
        <v>3746</v>
      </c>
      <c r="H1007" s="168" t="s">
        <v>3747</v>
      </c>
      <c r="I1007" s="168" t="s">
        <v>22</v>
      </c>
      <c r="J1007" s="168">
        <v>75013</v>
      </c>
      <c r="K1007" s="168" t="s">
        <v>3748</v>
      </c>
      <c r="L1007" s="168" t="s">
        <v>2955</v>
      </c>
      <c r="M1007" s="168" t="s">
        <v>755</v>
      </c>
      <c r="N1007" s="320">
        <v>5.5E-2</v>
      </c>
      <c r="O1007" s="195">
        <v>2200</v>
      </c>
      <c r="P1007" s="263">
        <v>2200</v>
      </c>
      <c r="Q1007" s="264">
        <f t="shared" si="45"/>
        <v>2085.3080568720379</v>
      </c>
      <c r="R1007" s="337"/>
      <c r="S1007" s="266"/>
    </row>
    <row r="1008" spans="1:20" ht="22.5" customHeight="1" x14ac:dyDescent="0.25">
      <c r="A1008" s="167">
        <v>43745</v>
      </c>
      <c r="B1008" s="168" t="s">
        <v>65</v>
      </c>
      <c r="C1008" s="168" t="s">
        <v>3594</v>
      </c>
      <c r="D1008" s="168" t="s">
        <v>219</v>
      </c>
      <c r="E1008" s="168"/>
      <c r="F1008" s="168">
        <v>1097</v>
      </c>
      <c r="G1008" s="168" t="s">
        <v>3595</v>
      </c>
      <c r="H1008" s="168" t="s">
        <v>3596</v>
      </c>
      <c r="I1008" s="168" t="s">
        <v>133</v>
      </c>
      <c r="J1008" s="168">
        <v>92400</v>
      </c>
      <c r="K1008" s="168" t="s">
        <v>3597</v>
      </c>
      <c r="L1008" s="168" t="s">
        <v>3498</v>
      </c>
      <c r="M1008" s="168" t="s">
        <v>2344</v>
      </c>
      <c r="N1008" s="379">
        <v>0.1</v>
      </c>
      <c r="O1008" s="195">
        <v>2982</v>
      </c>
      <c r="P1008" s="371">
        <v>2982</v>
      </c>
      <c r="Q1008" s="372">
        <f t="shared" si="45"/>
        <v>2710.9090909090905</v>
      </c>
      <c r="R1008" s="373"/>
      <c r="S1008" s="374"/>
    </row>
    <row r="1009" spans="1:20" ht="22.5" customHeight="1" x14ac:dyDescent="0.25">
      <c r="A1009" s="173">
        <v>43746</v>
      </c>
      <c r="B1009" s="174" t="s">
        <v>17</v>
      </c>
      <c r="C1009" s="174" t="s">
        <v>3749</v>
      </c>
      <c r="D1009" s="174" t="s">
        <v>147</v>
      </c>
      <c r="E1009" s="174"/>
      <c r="F1009" s="174">
        <v>1127</v>
      </c>
      <c r="G1009" s="174" t="s">
        <v>3750</v>
      </c>
      <c r="H1009" s="174" t="s">
        <v>3751</v>
      </c>
      <c r="I1009" s="174" t="s">
        <v>2823</v>
      </c>
      <c r="J1009" s="174">
        <v>92310</v>
      </c>
      <c r="K1009" s="174" t="s">
        <v>3752</v>
      </c>
      <c r="L1009" s="174" t="s">
        <v>3498</v>
      </c>
      <c r="M1009" s="174" t="s">
        <v>3753</v>
      </c>
      <c r="N1009" s="328">
        <v>0.1</v>
      </c>
      <c r="O1009" s="195">
        <v>3982</v>
      </c>
      <c r="P1009" s="196">
        <v>3982</v>
      </c>
      <c r="Q1009" s="321">
        <f t="shared" si="45"/>
        <v>3619.9999999999995</v>
      </c>
      <c r="R1009" s="336">
        <v>3982</v>
      </c>
      <c r="S1009" s="121"/>
      <c r="T1009" s="74" t="s">
        <v>44</v>
      </c>
    </row>
    <row r="1010" spans="1:20" ht="22.5" customHeight="1" x14ac:dyDescent="0.25">
      <c r="A1010" s="303">
        <v>43746</v>
      </c>
      <c r="B1010" s="304" t="s">
        <v>17</v>
      </c>
      <c r="C1010" s="304" t="s">
        <v>3115</v>
      </c>
      <c r="D1010" s="304" t="s">
        <v>2338</v>
      </c>
      <c r="E1010" s="304"/>
      <c r="F1010" s="304">
        <v>10494</v>
      </c>
      <c r="G1010" s="304" t="s">
        <v>3340</v>
      </c>
      <c r="H1010" s="304" t="s">
        <v>3341</v>
      </c>
      <c r="I1010" s="304" t="s">
        <v>889</v>
      </c>
      <c r="J1010" s="304">
        <v>78110</v>
      </c>
      <c r="K1010" s="304" t="s">
        <v>3342</v>
      </c>
      <c r="L1010" s="304" t="s">
        <v>1993</v>
      </c>
      <c r="M1010" s="304" t="s">
        <v>755</v>
      </c>
      <c r="N1010" s="320">
        <v>5.5E-2</v>
      </c>
      <c r="O1010" s="195">
        <v>2000</v>
      </c>
      <c r="P1010" s="263">
        <v>2000</v>
      </c>
      <c r="Q1010" s="264">
        <f t="shared" si="45"/>
        <v>1895.7345971563982</v>
      </c>
      <c r="R1010" s="337"/>
      <c r="S1010" s="266"/>
    </row>
    <row r="1011" spans="1:20" ht="22.5" customHeight="1" x14ac:dyDescent="0.25">
      <c r="A1011" s="173">
        <v>43747</v>
      </c>
      <c r="B1011" s="174" t="s">
        <v>65</v>
      </c>
      <c r="C1011" s="174" t="s">
        <v>3754</v>
      </c>
      <c r="D1011" s="174" t="s">
        <v>363</v>
      </c>
      <c r="E1011" s="174"/>
      <c r="F1011" s="174">
        <v>1143</v>
      </c>
      <c r="G1011" s="174" t="s">
        <v>3755</v>
      </c>
      <c r="H1011" s="174" t="s">
        <v>2112</v>
      </c>
      <c r="I1011" s="174" t="s">
        <v>3756</v>
      </c>
      <c r="J1011" s="174">
        <v>78600</v>
      </c>
      <c r="K1011" s="174" t="s">
        <v>3757</v>
      </c>
      <c r="L1011" s="174" t="s">
        <v>3758</v>
      </c>
      <c r="M1011" s="174" t="s">
        <v>3759</v>
      </c>
      <c r="N1011" s="328">
        <v>5.5E-2</v>
      </c>
      <c r="O1011" s="78">
        <f>P1011/2</f>
        <v>4150</v>
      </c>
      <c r="P1011" s="196">
        <v>8300</v>
      </c>
      <c r="Q1011" s="321">
        <f t="shared" si="45"/>
        <v>7867.2985781990528</v>
      </c>
      <c r="R1011" s="336">
        <v>8300</v>
      </c>
      <c r="S1011" s="121"/>
      <c r="T1011" s="74" t="s">
        <v>44</v>
      </c>
    </row>
    <row r="1012" spans="1:20" ht="22.5" customHeight="1" x14ac:dyDescent="0.25">
      <c r="A1012" s="167">
        <v>43747</v>
      </c>
      <c r="B1012" s="168" t="s">
        <v>17</v>
      </c>
      <c r="C1012" s="168" t="s">
        <v>3760</v>
      </c>
      <c r="D1012" s="168" t="s">
        <v>40</v>
      </c>
      <c r="E1012" s="168"/>
      <c r="F1012" s="168">
        <v>1160</v>
      </c>
      <c r="G1012" s="168" t="s">
        <v>3761</v>
      </c>
      <c r="H1012" s="168" t="s">
        <v>3762</v>
      </c>
      <c r="I1012" s="168" t="s">
        <v>2930</v>
      </c>
      <c r="J1012" s="168">
        <v>94200</v>
      </c>
      <c r="K1012" s="168" t="s">
        <v>3763</v>
      </c>
      <c r="L1012" s="168" t="s">
        <v>3498</v>
      </c>
      <c r="M1012" s="168" t="s">
        <v>331</v>
      </c>
      <c r="N1012" s="320">
        <v>5.5E-2</v>
      </c>
      <c r="O1012" s="195">
        <v>1982</v>
      </c>
      <c r="P1012" s="263">
        <v>1982</v>
      </c>
      <c r="Q1012" s="264">
        <f t="shared" si="45"/>
        <v>1878.6729857819905</v>
      </c>
      <c r="R1012" s="337"/>
      <c r="S1012" s="266"/>
    </row>
    <row r="1013" spans="1:20" ht="22.5" customHeight="1" x14ac:dyDescent="0.25">
      <c r="A1013" s="167">
        <v>43747</v>
      </c>
      <c r="B1013" s="168" t="s">
        <v>65</v>
      </c>
      <c r="C1013" s="168" t="s">
        <v>3764</v>
      </c>
      <c r="D1013" s="168" t="s">
        <v>3181</v>
      </c>
      <c r="E1013" s="168"/>
      <c r="F1013" s="168">
        <v>1128</v>
      </c>
      <c r="G1013" s="168" t="s">
        <v>3765</v>
      </c>
      <c r="H1013" s="168" t="s">
        <v>3766</v>
      </c>
      <c r="I1013" s="168" t="s">
        <v>22</v>
      </c>
      <c r="J1013" s="168">
        <v>75015</v>
      </c>
      <c r="K1013" s="168" t="s">
        <v>3767</v>
      </c>
      <c r="L1013" s="168" t="s">
        <v>3768</v>
      </c>
      <c r="M1013" s="168" t="s">
        <v>3769</v>
      </c>
      <c r="N1013" s="320">
        <v>5.5E-2</v>
      </c>
      <c r="O1013" s="78">
        <f>P1013/2</f>
        <v>1441</v>
      </c>
      <c r="P1013" s="263">
        <v>2882</v>
      </c>
      <c r="Q1013" s="264">
        <f t="shared" si="45"/>
        <v>2731.7535545023698</v>
      </c>
      <c r="R1013" s="337"/>
      <c r="S1013" s="266"/>
    </row>
    <row r="1014" spans="1:20" ht="22.5" customHeight="1" x14ac:dyDescent="0.25">
      <c r="A1014" s="167">
        <v>43748</v>
      </c>
      <c r="B1014" s="187" t="s">
        <v>17</v>
      </c>
      <c r="C1014" s="187" t="s">
        <v>3066</v>
      </c>
      <c r="D1014" s="187" t="s">
        <v>2523</v>
      </c>
      <c r="E1014" s="187"/>
      <c r="F1014" s="168">
        <v>10276</v>
      </c>
      <c r="G1014" s="187" t="s">
        <v>3067</v>
      </c>
      <c r="H1014" s="187" t="s">
        <v>3068</v>
      </c>
      <c r="I1014" s="168" t="s">
        <v>22</v>
      </c>
      <c r="J1014" s="168">
        <v>75015</v>
      </c>
      <c r="K1014" s="187" t="s">
        <v>3069</v>
      </c>
      <c r="L1014" s="168" t="s">
        <v>3070</v>
      </c>
      <c r="M1014" s="187" t="s">
        <v>123</v>
      </c>
      <c r="N1014" s="211">
        <v>5.5E-2</v>
      </c>
      <c r="O1014" s="78">
        <f>P1014/2</f>
        <v>4991</v>
      </c>
      <c r="P1014" s="189">
        <v>9982</v>
      </c>
      <c r="Q1014" s="255">
        <f t="shared" si="45"/>
        <v>9461.6113744075828</v>
      </c>
      <c r="R1014" s="333"/>
      <c r="S1014" s="159"/>
    </row>
    <row r="1015" spans="1:20" ht="22.5" customHeight="1" x14ac:dyDescent="0.25">
      <c r="A1015" s="173">
        <v>43748</v>
      </c>
      <c r="B1015" s="174" t="s">
        <v>17</v>
      </c>
      <c r="C1015" s="174" t="s">
        <v>3770</v>
      </c>
      <c r="D1015" s="174" t="s">
        <v>3771</v>
      </c>
      <c r="E1015" s="174"/>
      <c r="F1015" s="174">
        <v>1171</v>
      </c>
      <c r="G1015" s="174" t="s">
        <v>3772</v>
      </c>
      <c r="H1015" s="174" t="s">
        <v>3773</v>
      </c>
      <c r="I1015" s="174" t="s">
        <v>22</v>
      </c>
      <c r="J1015" s="174">
        <v>75013</v>
      </c>
      <c r="K1015" s="174" t="s">
        <v>3774</v>
      </c>
      <c r="L1015" s="174" t="s">
        <v>3775</v>
      </c>
      <c r="M1015" s="174" t="s">
        <v>3776</v>
      </c>
      <c r="N1015" s="328">
        <v>0.1</v>
      </c>
      <c r="O1015" s="78">
        <f>P1015/2</f>
        <v>4491</v>
      </c>
      <c r="P1015" s="196">
        <v>8982</v>
      </c>
      <c r="Q1015" s="321">
        <f t="shared" si="45"/>
        <v>8165.454545454545</v>
      </c>
      <c r="R1015" s="336">
        <v>8982</v>
      </c>
      <c r="S1015" s="121"/>
      <c r="T1015" s="74" t="s">
        <v>44</v>
      </c>
    </row>
    <row r="1016" spans="1:20" ht="22.5" customHeight="1" x14ac:dyDescent="0.25">
      <c r="A1016" s="167">
        <v>43748</v>
      </c>
      <c r="B1016" s="168" t="s">
        <v>17</v>
      </c>
      <c r="C1016" s="168" t="s">
        <v>3777</v>
      </c>
      <c r="D1016" s="168" t="s">
        <v>94</v>
      </c>
      <c r="E1016" s="168"/>
      <c r="F1016" s="168">
        <v>1135</v>
      </c>
      <c r="G1016" s="168" t="s">
        <v>3778</v>
      </c>
      <c r="H1016" s="168" t="s">
        <v>3779</v>
      </c>
      <c r="I1016" s="168" t="s">
        <v>22</v>
      </c>
      <c r="J1016" s="168">
        <v>75015</v>
      </c>
      <c r="K1016" s="168" t="s">
        <v>3780</v>
      </c>
      <c r="L1016" s="168" t="s">
        <v>3781</v>
      </c>
      <c r="M1016" s="168" t="s">
        <v>443</v>
      </c>
      <c r="N1016" s="320">
        <v>0.1</v>
      </c>
      <c r="O1016" s="78">
        <f>P1016/2</f>
        <v>2800</v>
      </c>
      <c r="P1016" s="263">
        <v>5600</v>
      </c>
      <c r="Q1016" s="264">
        <f t="shared" si="45"/>
        <v>5090.9090909090901</v>
      </c>
      <c r="R1016" s="337"/>
      <c r="S1016" s="266"/>
    </row>
    <row r="1017" spans="1:20" ht="22.5" customHeight="1" x14ac:dyDescent="0.25">
      <c r="A1017" s="167">
        <v>43749</v>
      </c>
      <c r="B1017" s="168" t="s">
        <v>65</v>
      </c>
      <c r="C1017" s="168" t="s">
        <v>3782</v>
      </c>
      <c r="D1017" s="168" t="s">
        <v>874</v>
      </c>
      <c r="E1017" s="168"/>
      <c r="F1017" s="168">
        <v>1172</v>
      </c>
      <c r="G1017" s="168" t="s">
        <v>3783</v>
      </c>
      <c r="H1017" s="168" t="s">
        <v>3784</v>
      </c>
      <c r="I1017" s="168" t="s">
        <v>3045</v>
      </c>
      <c r="J1017" s="168">
        <v>93110</v>
      </c>
      <c r="K1017" s="168" t="s">
        <v>3785</v>
      </c>
      <c r="L1017" s="168" t="s">
        <v>37</v>
      </c>
      <c r="M1017" s="168" t="s">
        <v>92</v>
      </c>
      <c r="N1017" s="320">
        <v>0.1</v>
      </c>
      <c r="O1017" s="195">
        <v>1982</v>
      </c>
      <c r="P1017" s="263">
        <v>1982</v>
      </c>
      <c r="Q1017" s="264">
        <f t="shared" si="45"/>
        <v>1801.8181818181818</v>
      </c>
      <c r="R1017" s="337"/>
      <c r="S1017" s="266"/>
    </row>
    <row r="1018" spans="1:20" ht="22.5" customHeight="1" x14ac:dyDescent="0.25">
      <c r="A1018" s="167">
        <v>43749</v>
      </c>
      <c r="B1018" s="168" t="s">
        <v>65</v>
      </c>
      <c r="C1018" s="168" t="s">
        <v>3786</v>
      </c>
      <c r="D1018" s="168" t="s">
        <v>992</v>
      </c>
      <c r="E1018" s="168"/>
      <c r="F1018" s="168">
        <v>1071</v>
      </c>
      <c r="G1018" s="168" t="s">
        <v>2798</v>
      </c>
      <c r="H1018" s="168" t="s">
        <v>3787</v>
      </c>
      <c r="I1018" s="168" t="s">
        <v>2799</v>
      </c>
      <c r="J1018" s="168">
        <v>93300</v>
      </c>
      <c r="K1018" s="168" t="s">
        <v>3788</v>
      </c>
      <c r="L1018" s="168" t="s">
        <v>1993</v>
      </c>
      <c r="M1018" s="168" t="s">
        <v>1118</v>
      </c>
      <c r="N1018" s="320">
        <v>5.5E-2</v>
      </c>
      <c r="O1018" s="195">
        <v>7280</v>
      </c>
      <c r="P1018" s="263">
        <v>7280</v>
      </c>
      <c r="Q1018" s="264">
        <f t="shared" si="45"/>
        <v>6900.4739336492894</v>
      </c>
      <c r="R1018" s="337"/>
      <c r="S1018" s="266"/>
    </row>
    <row r="1019" spans="1:20" ht="22.5" customHeight="1" x14ac:dyDescent="0.25">
      <c r="A1019" s="167">
        <v>43752</v>
      </c>
      <c r="B1019" s="168" t="s">
        <v>65</v>
      </c>
      <c r="C1019" s="168" t="s">
        <v>3789</v>
      </c>
      <c r="D1019" s="168" t="s">
        <v>1310</v>
      </c>
      <c r="E1019" s="168"/>
      <c r="F1019" s="168">
        <v>1072</v>
      </c>
      <c r="G1019" s="168" t="s">
        <v>2023</v>
      </c>
      <c r="H1019" s="168" t="s">
        <v>3790</v>
      </c>
      <c r="I1019" s="168" t="s">
        <v>22</v>
      </c>
      <c r="J1019" s="168">
        <v>75013</v>
      </c>
      <c r="K1019" s="168" t="s">
        <v>3791</v>
      </c>
      <c r="L1019" s="168" t="s">
        <v>1838</v>
      </c>
      <c r="M1019" s="168" t="s">
        <v>3792</v>
      </c>
      <c r="N1019" s="320">
        <v>0.1</v>
      </c>
      <c r="O1019" s="78">
        <f>P1019/2</f>
        <v>3990</v>
      </c>
      <c r="P1019" s="263">
        <v>7980</v>
      </c>
      <c r="Q1019" s="264">
        <f t="shared" si="45"/>
        <v>7254.545454545454</v>
      </c>
      <c r="R1019" s="337"/>
      <c r="S1019" s="266"/>
    </row>
    <row r="1020" spans="1:20" ht="22.5" customHeight="1" x14ac:dyDescent="0.25">
      <c r="A1020" s="173">
        <v>43753</v>
      </c>
      <c r="B1020" s="174" t="s">
        <v>65</v>
      </c>
      <c r="C1020" s="174" t="s">
        <v>3793</v>
      </c>
      <c r="D1020" s="174" t="s">
        <v>324</v>
      </c>
      <c r="E1020" s="174"/>
      <c r="F1020" s="174">
        <v>1148</v>
      </c>
      <c r="G1020" s="174" t="s">
        <v>3794</v>
      </c>
      <c r="H1020" s="174" t="s">
        <v>3795</v>
      </c>
      <c r="I1020" s="174" t="s">
        <v>22</v>
      </c>
      <c r="J1020" s="174">
        <v>75016</v>
      </c>
      <c r="K1020" s="174" t="s">
        <v>3796</v>
      </c>
      <c r="L1020" s="174" t="s">
        <v>399</v>
      </c>
      <c r="M1020" s="174" t="s">
        <v>3797</v>
      </c>
      <c r="N1020" s="328">
        <v>5.5E-2</v>
      </c>
      <c r="O1020" s="195">
        <v>8882</v>
      </c>
      <c r="P1020" s="196">
        <v>8882</v>
      </c>
      <c r="Q1020" s="323">
        <f t="shared" si="45"/>
        <v>8418.9573459715648</v>
      </c>
      <c r="R1020" s="329">
        <v>8882</v>
      </c>
      <c r="S1020" s="314"/>
      <c r="T1020" s="74" t="s">
        <v>44</v>
      </c>
    </row>
    <row r="1021" spans="1:20" ht="22.5" customHeight="1" x14ac:dyDescent="0.25">
      <c r="A1021" s="173">
        <v>43753</v>
      </c>
      <c r="B1021" s="174" t="s">
        <v>17</v>
      </c>
      <c r="C1021" s="174" t="s">
        <v>1359</v>
      </c>
      <c r="D1021" s="174" t="s">
        <v>19</v>
      </c>
      <c r="E1021" s="174"/>
      <c r="F1021" s="174">
        <v>1140</v>
      </c>
      <c r="G1021" s="174" t="s">
        <v>3546</v>
      </c>
      <c r="H1021" s="174" t="s">
        <v>3798</v>
      </c>
      <c r="I1021" s="174" t="s">
        <v>3548</v>
      </c>
      <c r="J1021" s="174">
        <v>94800</v>
      </c>
      <c r="K1021" s="174" t="s">
        <v>3549</v>
      </c>
      <c r="L1021" s="174" t="s">
        <v>3498</v>
      </c>
      <c r="M1021" s="174" t="s">
        <v>2002</v>
      </c>
      <c r="N1021" s="328">
        <v>5.5E-2</v>
      </c>
      <c r="O1021" s="195">
        <v>4582</v>
      </c>
      <c r="P1021" s="196">
        <v>4582</v>
      </c>
      <c r="Q1021" s="321">
        <f t="shared" si="45"/>
        <v>4343.1279620853084</v>
      </c>
      <c r="R1021" s="336">
        <v>4582</v>
      </c>
      <c r="S1021" s="121"/>
      <c r="T1021" s="74" t="s">
        <v>44</v>
      </c>
    </row>
    <row r="1022" spans="1:20" ht="22.5" customHeight="1" x14ac:dyDescent="0.25">
      <c r="A1022" s="173">
        <v>43753</v>
      </c>
      <c r="B1022" s="174" t="s">
        <v>65</v>
      </c>
      <c r="C1022" s="174" t="s">
        <v>3799</v>
      </c>
      <c r="D1022" s="174" t="s">
        <v>3800</v>
      </c>
      <c r="E1022" s="174"/>
      <c r="F1022" s="174">
        <v>1116</v>
      </c>
      <c r="G1022" s="174" t="s">
        <v>3801</v>
      </c>
      <c r="H1022" s="174" t="s">
        <v>1765</v>
      </c>
      <c r="I1022" s="174" t="s">
        <v>22</v>
      </c>
      <c r="J1022" s="174">
        <v>75018</v>
      </c>
      <c r="K1022" s="174" t="s">
        <v>3802</v>
      </c>
      <c r="L1022" s="174" t="s">
        <v>628</v>
      </c>
      <c r="M1022" s="174" t="s">
        <v>2034</v>
      </c>
      <c r="N1022" s="328">
        <v>5.5E-2</v>
      </c>
      <c r="O1022" s="345"/>
      <c r="P1022" s="196">
        <v>8990</v>
      </c>
      <c r="Q1022" s="321">
        <f t="shared" si="45"/>
        <v>8521.3270142180099</v>
      </c>
      <c r="R1022" s="336">
        <v>8990</v>
      </c>
      <c r="S1022" s="121"/>
    </row>
    <row r="1023" spans="1:20" ht="22.5" customHeight="1" x14ac:dyDescent="0.25">
      <c r="A1023" s="153">
        <v>43754</v>
      </c>
      <c r="B1023" s="154" t="s">
        <v>17</v>
      </c>
      <c r="C1023" s="154" t="s">
        <v>3803</v>
      </c>
      <c r="D1023" s="154" t="s">
        <v>147</v>
      </c>
      <c r="E1023" s="154"/>
      <c r="F1023" s="154">
        <v>1139</v>
      </c>
      <c r="G1023" s="154" t="s">
        <v>3804</v>
      </c>
      <c r="H1023" s="154" t="s">
        <v>3805</v>
      </c>
      <c r="I1023" s="154" t="s">
        <v>2930</v>
      </c>
      <c r="J1023" s="154">
        <v>94200</v>
      </c>
      <c r="K1023" s="154" t="s">
        <v>3806</v>
      </c>
      <c r="L1023" s="168" t="s">
        <v>3498</v>
      </c>
      <c r="M1023" s="154" t="s">
        <v>1218</v>
      </c>
      <c r="N1023" s="395">
        <v>5.5E-2</v>
      </c>
      <c r="O1023" s="78">
        <v>2782</v>
      </c>
      <c r="P1023" s="349">
        <v>2782</v>
      </c>
      <c r="Q1023" s="350">
        <f t="shared" si="45"/>
        <v>2636.9668246445499</v>
      </c>
      <c r="R1023" s="337"/>
      <c r="S1023" s="266"/>
    </row>
    <row r="1024" spans="1:20" ht="22.5" customHeight="1" x14ac:dyDescent="0.25">
      <c r="A1024" s="167">
        <v>43755</v>
      </c>
      <c r="B1024" s="168" t="s">
        <v>65</v>
      </c>
      <c r="C1024" s="168" t="s">
        <v>2886</v>
      </c>
      <c r="D1024" s="168" t="s">
        <v>395</v>
      </c>
      <c r="E1024" s="168"/>
      <c r="F1024" s="168">
        <v>1173</v>
      </c>
      <c r="G1024" s="168" t="s">
        <v>2887</v>
      </c>
      <c r="H1024" s="168" t="s">
        <v>2888</v>
      </c>
      <c r="I1024" s="168" t="s">
        <v>22</v>
      </c>
      <c r="J1024" s="168">
        <v>75005</v>
      </c>
      <c r="K1024" s="168" t="s">
        <v>2889</v>
      </c>
      <c r="L1024" s="241" t="s">
        <v>3086</v>
      </c>
      <c r="M1024" s="168" t="s">
        <v>3807</v>
      </c>
      <c r="N1024" s="169">
        <v>0.1</v>
      </c>
      <c r="O1024" s="78">
        <f>P1024/2</f>
        <v>4941</v>
      </c>
      <c r="P1024" s="189">
        <v>9882</v>
      </c>
      <c r="Q1024" s="339">
        <f t="shared" si="45"/>
        <v>8983.6363636363621</v>
      </c>
      <c r="R1024" s="333"/>
      <c r="S1024" s="159"/>
    </row>
    <row r="1025" spans="1:20" ht="22.5" customHeight="1" x14ac:dyDescent="0.25">
      <c r="A1025" s="167">
        <v>43755</v>
      </c>
      <c r="B1025" s="168" t="s">
        <v>65</v>
      </c>
      <c r="C1025" s="168" t="s">
        <v>3808</v>
      </c>
      <c r="D1025" s="168" t="s">
        <v>2523</v>
      </c>
      <c r="E1025" s="168"/>
      <c r="F1025" s="168">
        <v>1147</v>
      </c>
      <c r="G1025" s="168" t="s">
        <v>3809</v>
      </c>
      <c r="H1025" s="168" t="s">
        <v>3810</v>
      </c>
      <c r="I1025" s="168" t="s">
        <v>22</v>
      </c>
      <c r="J1025" s="168">
        <v>75116</v>
      </c>
      <c r="K1025" s="168" t="s">
        <v>3811</v>
      </c>
      <c r="L1025" s="168" t="s">
        <v>399</v>
      </c>
      <c r="M1025" s="168" t="s">
        <v>755</v>
      </c>
      <c r="N1025" s="169">
        <v>5.5E-2</v>
      </c>
      <c r="O1025" s="195">
        <v>2081</v>
      </c>
      <c r="P1025" s="189">
        <v>2081</v>
      </c>
      <c r="Q1025" s="347">
        <f t="shared" si="45"/>
        <v>1972.5118483412323</v>
      </c>
      <c r="R1025" s="348"/>
      <c r="S1025" s="251"/>
    </row>
    <row r="1026" spans="1:20" ht="22.5" customHeight="1" x14ac:dyDescent="0.25">
      <c r="A1026" s="167">
        <v>43755</v>
      </c>
      <c r="B1026" s="168" t="s">
        <v>65</v>
      </c>
      <c r="C1026" s="168" t="s">
        <v>3808</v>
      </c>
      <c r="D1026" s="168" t="s">
        <v>2523</v>
      </c>
      <c r="E1026" s="168"/>
      <c r="F1026" s="168">
        <v>1147</v>
      </c>
      <c r="G1026" s="168" t="s">
        <v>3809</v>
      </c>
      <c r="H1026" s="168" t="s">
        <v>3810</v>
      </c>
      <c r="I1026" s="168" t="s">
        <v>22</v>
      </c>
      <c r="J1026" s="168">
        <v>75116</v>
      </c>
      <c r="K1026" s="168" t="s">
        <v>3811</v>
      </c>
      <c r="L1026" s="168" t="s">
        <v>3812</v>
      </c>
      <c r="M1026" s="168" t="s">
        <v>755</v>
      </c>
      <c r="N1026" s="211">
        <v>5.5E-2</v>
      </c>
      <c r="O1026" s="78">
        <f>P1026/2</f>
        <v>1000</v>
      </c>
      <c r="P1026" s="189">
        <v>2000</v>
      </c>
      <c r="Q1026" s="339">
        <f t="shared" si="45"/>
        <v>1895.7345971563982</v>
      </c>
      <c r="R1026" s="333"/>
      <c r="S1026" s="159"/>
    </row>
    <row r="1027" spans="1:20" ht="22.5" customHeight="1" x14ac:dyDescent="0.25">
      <c r="A1027" s="167">
        <v>43755</v>
      </c>
      <c r="B1027" s="168" t="s">
        <v>17</v>
      </c>
      <c r="C1027" s="168" t="s">
        <v>3813</v>
      </c>
      <c r="D1027" s="168" t="s">
        <v>73</v>
      </c>
      <c r="E1027" s="168"/>
      <c r="F1027" s="168">
        <v>1174</v>
      </c>
      <c r="G1027" s="168" t="s">
        <v>3814</v>
      </c>
      <c r="H1027" s="168" t="s">
        <v>3815</v>
      </c>
      <c r="I1027" s="168" t="s">
        <v>639</v>
      </c>
      <c r="J1027" s="168">
        <v>92100</v>
      </c>
      <c r="K1027" s="168" t="s">
        <v>3816</v>
      </c>
      <c r="L1027" s="168" t="s">
        <v>37</v>
      </c>
      <c r="M1027" s="168" t="s">
        <v>3817</v>
      </c>
      <c r="N1027" s="211">
        <v>5.5E-2</v>
      </c>
      <c r="O1027" s="195">
        <v>2982</v>
      </c>
      <c r="P1027" s="189">
        <v>2982</v>
      </c>
      <c r="Q1027" s="339">
        <f t="shared" si="45"/>
        <v>2826.5402843601896</v>
      </c>
      <c r="R1027" s="333"/>
      <c r="S1027" s="159"/>
    </row>
    <row r="1028" spans="1:20" ht="22.5" customHeight="1" x14ac:dyDescent="0.25">
      <c r="A1028" s="167">
        <v>43759</v>
      </c>
      <c r="B1028" s="168" t="s">
        <v>17</v>
      </c>
      <c r="C1028" s="168" t="s">
        <v>3818</v>
      </c>
      <c r="D1028" s="168" t="s">
        <v>1406</v>
      </c>
      <c r="E1028" s="168"/>
      <c r="F1028" s="168">
        <v>1166</v>
      </c>
      <c r="G1028" s="168" t="s">
        <v>3819</v>
      </c>
      <c r="H1028" s="168" t="s">
        <v>3820</v>
      </c>
      <c r="I1028" s="168" t="s">
        <v>22</v>
      </c>
      <c r="J1028" s="168">
        <v>75018</v>
      </c>
      <c r="K1028" s="168" t="s">
        <v>3821</v>
      </c>
      <c r="L1028" s="168" t="s">
        <v>3498</v>
      </c>
      <c r="M1028" s="168" t="s">
        <v>3822</v>
      </c>
      <c r="N1028" s="211">
        <v>5.5E-2</v>
      </c>
      <c r="O1028" s="195">
        <v>8982</v>
      </c>
      <c r="P1028" s="189">
        <v>8982</v>
      </c>
      <c r="Q1028" s="339">
        <f t="shared" si="45"/>
        <v>8513.7440758293851</v>
      </c>
      <c r="R1028" s="333"/>
      <c r="S1028" s="159"/>
    </row>
    <row r="1029" spans="1:20" ht="22.5" customHeight="1" x14ac:dyDescent="0.25">
      <c r="A1029" s="167">
        <v>43760</v>
      </c>
      <c r="B1029" s="168" t="s">
        <v>17</v>
      </c>
      <c r="C1029" s="168" t="s">
        <v>3823</v>
      </c>
      <c r="D1029" s="168" t="s">
        <v>655</v>
      </c>
      <c r="E1029" s="168"/>
      <c r="F1029" s="168">
        <v>1170</v>
      </c>
      <c r="G1029" s="168" t="s">
        <v>3824</v>
      </c>
      <c r="H1029" s="168" t="s">
        <v>3825</v>
      </c>
      <c r="I1029" s="168" t="s">
        <v>2930</v>
      </c>
      <c r="J1029" s="168">
        <v>94200</v>
      </c>
      <c r="K1029" s="168" t="s">
        <v>3826</v>
      </c>
      <c r="L1029" s="168" t="s">
        <v>3827</v>
      </c>
      <c r="M1029" s="168" t="s">
        <v>38</v>
      </c>
      <c r="N1029" s="211">
        <v>5.5E-2</v>
      </c>
      <c r="O1029" s="78">
        <f>P1029/2</f>
        <v>6490</v>
      </c>
      <c r="P1029" s="189">
        <v>12980</v>
      </c>
      <c r="Q1029" s="339">
        <f t="shared" si="45"/>
        <v>12303.317535545024</v>
      </c>
      <c r="R1029" s="333"/>
      <c r="S1029" s="159"/>
    </row>
    <row r="1030" spans="1:20" ht="22.5" customHeight="1" x14ac:dyDescent="0.25">
      <c r="A1030" s="167">
        <v>43760</v>
      </c>
      <c r="B1030" s="168" t="s">
        <v>17</v>
      </c>
      <c r="C1030" s="168" t="s">
        <v>472</v>
      </c>
      <c r="D1030" s="168" t="s">
        <v>248</v>
      </c>
      <c r="E1030" s="168"/>
      <c r="F1030" s="168">
        <v>1931</v>
      </c>
      <c r="G1030" s="168" t="s">
        <v>473</v>
      </c>
      <c r="H1030" s="168" t="s">
        <v>1100</v>
      </c>
      <c r="I1030" s="168" t="s">
        <v>1101</v>
      </c>
      <c r="J1030" s="168">
        <v>91110</v>
      </c>
      <c r="K1030" s="168" t="s">
        <v>1102</v>
      </c>
      <c r="L1030" s="168" t="s">
        <v>3828</v>
      </c>
      <c r="M1030" s="168" t="s">
        <v>1934</v>
      </c>
      <c r="N1030" s="211">
        <v>0.1</v>
      </c>
      <c r="O1030" s="78">
        <f>P1030/2</f>
        <v>2490</v>
      </c>
      <c r="P1030" s="189">
        <v>4980</v>
      </c>
      <c r="Q1030" s="255">
        <f t="shared" si="45"/>
        <v>4527.272727272727</v>
      </c>
      <c r="R1030" s="333"/>
      <c r="S1030" s="159"/>
    </row>
    <row r="1031" spans="1:20" ht="22.5" customHeight="1" x14ac:dyDescent="0.25">
      <c r="A1031" s="173">
        <v>43760</v>
      </c>
      <c r="B1031" s="174" t="s">
        <v>65</v>
      </c>
      <c r="C1031" s="174" t="s">
        <v>3829</v>
      </c>
      <c r="D1031" s="174" t="s">
        <v>2140</v>
      </c>
      <c r="E1031" s="174"/>
      <c r="F1031" s="174">
        <v>1146</v>
      </c>
      <c r="G1031" s="174" t="s">
        <v>3830</v>
      </c>
      <c r="H1031" s="174" t="s">
        <v>3831</v>
      </c>
      <c r="I1031" s="174" t="s">
        <v>22</v>
      </c>
      <c r="J1031" s="174">
        <v>75016</v>
      </c>
      <c r="K1031" s="174" t="s">
        <v>3832</v>
      </c>
      <c r="L1031" s="174" t="s">
        <v>399</v>
      </c>
      <c r="M1031" s="174" t="s">
        <v>755</v>
      </c>
      <c r="N1031" s="210">
        <v>5.5E-2</v>
      </c>
      <c r="O1031" s="195">
        <v>1720</v>
      </c>
      <c r="P1031" s="196">
        <v>1720</v>
      </c>
      <c r="Q1031" s="323">
        <f t="shared" si="45"/>
        <v>1630.3317535545025</v>
      </c>
      <c r="R1031" s="329">
        <v>1720</v>
      </c>
      <c r="S1031" s="314"/>
      <c r="T1031" s="74" t="s">
        <v>44</v>
      </c>
    </row>
    <row r="1032" spans="1:20" ht="22.5" customHeight="1" x14ac:dyDescent="0.25">
      <c r="A1032" s="167">
        <v>43761</v>
      </c>
      <c r="B1032" s="168" t="s">
        <v>17</v>
      </c>
      <c r="C1032" s="168" t="s">
        <v>2178</v>
      </c>
      <c r="D1032" s="168" t="s">
        <v>60</v>
      </c>
      <c r="E1032" s="168"/>
      <c r="F1032" s="168">
        <v>10398</v>
      </c>
      <c r="G1032" s="168" t="s">
        <v>2179</v>
      </c>
      <c r="H1032" s="168" t="s">
        <v>2180</v>
      </c>
      <c r="I1032" s="168" t="s">
        <v>313</v>
      </c>
      <c r="J1032" s="168">
        <v>94500</v>
      </c>
      <c r="K1032" s="276" t="s">
        <v>2181</v>
      </c>
      <c r="L1032" s="168" t="s">
        <v>2144</v>
      </c>
      <c r="M1032" s="168" t="s">
        <v>1860</v>
      </c>
      <c r="N1032" s="211">
        <v>5.5E-2</v>
      </c>
      <c r="O1032" s="78">
        <f>P1032/2</f>
        <v>740</v>
      </c>
      <c r="P1032" s="189">
        <v>1480</v>
      </c>
      <c r="Q1032" s="255">
        <f t="shared" si="45"/>
        <v>1402.8436018957348</v>
      </c>
      <c r="R1032" s="333"/>
      <c r="S1032" s="159"/>
    </row>
    <row r="1033" spans="1:20" ht="22.5" customHeight="1" x14ac:dyDescent="0.25">
      <c r="A1033" s="167">
        <v>43761</v>
      </c>
      <c r="B1033" s="168" t="s">
        <v>17</v>
      </c>
      <c r="C1033" s="168" t="s">
        <v>3833</v>
      </c>
      <c r="D1033" s="168" t="s">
        <v>2523</v>
      </c>
      <c r="E1033" s="168"/>
      <c r="F1033" s="168">
        <v>1145</v>
      </c>
      <c r="G1033" s="168" t="s">
        <v>3834</v>
      </c>
      <c r="H1033" s="168" t="s">
        <v>3835</v>
      </c>
      <c r="I1033" s="168" t="s">
        <v>3149</v>
      </c>
      <c r="J1033" s="168">
        <v>75016</v>
      </c>
      <c r="K1033" s="168" t="s">
        <v>3836</v>
      </c>
      <c r="L1033" s="168" t="s">
        <v>399</v>
      </c>
      <c r="M1033" s="168" t="s">
        <v>3837</v>
      </c>
      <c r="N1033" s="211">
        <v>0.1</v>
      </c>
      <c r="O1033" s="195">
        <v>12882</v>
      </c>
      <c r="P1033" s="189">
        <v>12882</v>
      </c>
      <c r="Q1033" s="347">
        <f t="shared" si="45"/>
        <v>11710.90909090909</v>
      </c>
      <c r="R1033" s="348"/>
      <c r="S1033" s="251"/>
    </row>
    <row r="1034" spans="1:20" ht="22.5" customHeight="1" x14ac:dyDescent="0.25">
      <c r="A1034" s="167">
        <v>43761</v>
      </c>
      <c r="B1034" s="168" t="s">
        <v>65</v>
      </c>
      <c r="C1034" s="168" t="s">
        <v>1562</v>
      </c>
      <c r="D1034" s="168" t="s">
        <v>140</v>
      </c>
      <c r="E1034" s="168"/>
      <c r="F1034" s="168">
        <v>10290</v>
      </c>
      <c r="G1034" s="168" t="s">
        <v>1563</v>
      </c>
      <c r="H1034" s="168" t="s">
        <v>1564</v>
      </c>
      <c r="I1034" s="168" t="s">
        <v>22</v>
      </c>
      <c r="J1034" s="168">
        <v>75016</v>
      </c>
      <c r="K1034" s="168" t="s">
        <v>1565</v>
      </c>
      <c r="L1034" s="168" t="s">
        <v>399</v>
      </c>
      <c r="M1034" s="168" t="s">
        <v>3838</v>
      </c>
      <c r="N1034" s="169">
        <v>5.5E-2</v>
      </c>
      <c r="O1034" s="170">
        <v>4582</v>
      </c>
      <c r="P1034" s="171">
        <v>4582</v>
      </c>
      <c r="Q1034" s="396">
        <f t="shared" si="45"/>
        <v>4343.1279620853084</v>
      </c>
      <c r="R1034" s="348"/>
      <c r="S1034" s="251"/>
    </row>
    <row r="1035" spans="1:20" ht="22.5" customHeight="1" x14ac:dyDescent="0.25">
      <c r="A1035" s="303">
        <v>43762</v>
      </c>
      <c r="B1035" s="304" t="s">
        <v>65</v>
      </c>
      <c r="C1035" s="304" t="s">
        <v>3442</v>
      </c>
      <c r="D1035" s="304" t="s">
        <v>113</v>
      </c>
      <c r="E1035" s="304"/>
      <c r="F1035" s="304">
        <v>10462</v>
      </c>
      <c r="G1035" s="304" t="s">
        <v>3443</v>
      </c>
      <c r="H1035" s="304" t="s">
        <v>3444</v>
      </c>
      <c r="I1035" s="304" t="s">
        <v>22</v>
      </c>
      <c r="J1035" s="304">
        <v>75014</v>
      </c>
      <c r="K1035" s="304" t="s">
        <v>3445</v>
      </c>
      <c r="L1035" s="304" t="s">
        <v>37</v>
      </c>
      <c r="M1035" s="304" t="s">
        <v>3446</v>
      </c>
      <c r="N1035" s="320">
        <v>0.1</v>
      </c>
      <c r="O1035" s="195">
        <v>2300</v>
      </c>
      <c r="P1035" s="263">
        <v>2300</v>
      </c>
      <c r="Q1035" s="264">
        <f t="shared" si="45"/>
        <v>2090.9090909090905</v>
      </c>
      <c r="R1035" s="337"/>
      <c r="S1035" s="266"/>
    </row>
    <row r="1036" spans="1:20" ht="22.5" customHeight="1" x14ac:dyDescent="0.25">
      <c r="A1036" s="167">
        <v>43762</v>
      </c>
      <c r="B1036" s="168" t="s">
        <v>17</v>
      </c>
      <c r="C1036" s="168" t="s">
        <v>3839</v>
      </c>
      <c r="D1036" s="168" t="s">
        <v>268</v>
      </c>
      <c r="E1036" s="168"/>
      <c r="F1036" s="168">
        <v>1082</v>
      </c>
      <c r="G1036" s="168" t="s">
        <v>3840</v>
      </c>
      <c r="H1036" s="168" t="s">
        <v>3841</v>
      </c>
      <c r="I1036" s="168" t="s">
        <v>22</v>
      </c>
      <c r="J1036" s="168">
        <v>75012</v>
      </c>
      <c r="K1036" s="168" t="s">
        <v>3842</v>
      </c>
      <c r="L1036" s="168" t="s">
        <v>43</v>
      </c>
      <c r="M1036" s="168" t="s">
        <v>2360</v>
      </c>
      <c r="N1036" s="211">
        <v>5.5E-2</v>
      </c>
      <c r="O1036" s="195">
        <v>5250</v>
      </c>
      <c r="P1036" s="189">
        <v>5250</v>
      </c>
      <c r="Q1036" s="339">
        <f t="shared" si="45"/>
        <v>4976.3033175355449</v>
      </c>
      <c r="R1036" s="333"/>
      <c r="S1036" s="159"/>
    </row>
    <row r="1037" spans="1:20" ht="22.5" customHeight="1" x14ac:dyDescent="0.25">
      <c r="A1037" s="267">
        <v>43762</v>
      </c>
      <c r="B1037" s="268" t="s">
        <v>17</v>
      </c>
      <c r="C1037" s="268" t="s">
        <v>3843</v>
      </c>
      <c r="D1037" s="268" t="s">
        <v>147</v>
      </c>
      <c r="E1037" s="268"/>
      <c r="F1037" s="268">
        <v>1214</v>
      </c>
      <c r="G1037" s="268" t="s">
        <v>3844</v>
      </c>
      <c r="H1037" s="268" t="s">
        <v>3845</v>
      </c>
      <c r="I1037" s="268" t="s">
        <v>22</v>
      </c>
      <c r="J1037" s="268">
        <v>75020</v>
      </c>
      <c r="K1037" s="268" t="s">
        <v>3846</v>
      </c>
      <c r="L1037" s="268" t="s">
        <v>3847</v>
      </c>
      <c r="M1037" s="268" t="s">
        <v>3848</v>
      </c>
      <c r="N1037" s="269">
        <v>0.1</v>
      </c>
      <c r="O1037" s="78">
        <f>P1037/2</f>
        <v>3000</v>
      </c>
      <c r="P1037" s="270">
        <v>6000</v>
      </c>
      <c r="Q1037" s="388">
        <f t="shared" si="45"/>
        <v>5454.545454545454</v>
      </c>
      <c r="R1037" s="389">
        <v>6000</v>
      </c>
      <c r="S1037" s="89"/>
      <c r="T1037" s="74" t="s">
        <v>44</v>
      </c>
    </row>
    <row r="1038" spans="1:20" ht="22.5" customHeight="1" x14ac:dyDescent="0.25">
      <c r="A1038" s="153">
        <v>43763</v>
      </c>
      <c r="B1038" s="154" t="s">
        <v>3849</v>
      </c>
      <c r="C1038" s="154" t="s">
        <v>3850</v>
      </c>
      <c r="D1038" s="154" t="s">
        <v>349</v>
      </c>
      <c r="E1038" s="154"/>
      <c r="F1038" s="154">
        <v>10355</v>
      </c>
      <c r="G1038" s="154" t="s">
        <v>3851</v>
      </c>
      <c r="H1038" s="154" t="s">
        <v>3852</v>
      </c>
      <c r="I1038" s="154" t="s">
        <v>22</v>
      </c>
      <c r="J1038" s="154">
        <v>75016</v>
      </c>
      <c r="K1038" s="154" t="s">
        <v>3853</v>
      </c>
      <c r="L1038" s="154" t="s">
        <v>3854</v>
      </c>
      <c r="M1038" s="154" t="s">
        <v>2521</v>
      </c>
      <c r="N1038" s="395">
        <v>0.1</v>
      </c>
      <c r="O1038" s="78">
        <f>P1038/2</f>
        <v>4991</v>
      </c>
      <c r="P1038" s="349">
        <v>9982</v>
      </c>
      <c r="Q1038" s="397">
        <f t="shared" si="45"/>
        <v>9074.545454545454</v>
      </c>
      <c r="R1038" s="333"/>
      <c r="S1038" s="159"/>
    </row>
    <row r="1039" spans="1:20" ht="22.5" customHeight="1" x14ac:dyDescent="0.25">
      <c r="A1039" s="342">
        <v>43763</v>
      </c>
      <c r="B1039" s="168" t="s">
        <v>3849</v>
      </c>
      <c r="C1039" s="168" t="s">
        <v>3850</v>
      </c>
      <c r="D1039" s="168" t="s">
        <v>349</v>
      </c>
      <c r="E1039" s="168"/>
      <c r="F1039" s="168">
        <v>10355</v>
      </c>
      <c r="G1039" s="168" t="s">
        <v>3851</v>
      </c>
      <c r="H1039" s="168" t="s">
        <v>3852</v>
      </c>
      <c r="I1039" s="168" t="s">
        <v>22</v>
      </c>
      <c r="J1039" s="168">
        <v>75016</v>
      </c>
      <c r="K1039" s="168" t="s">
        <v>3853</v>
      </c>
      <c r="L1039" s="168" t="s">
        <v>3854</v>
      </c>
      <c r="M1039" s="168" t="s">
        <v>3855</v>
      </c>
      <c r="N1039" s="305">
        <v>5.5E-2</v>
      </c>
      <c r="O1039" s="78">
        <f>P1039/2</f>
        <v>1991</v>
      </c>
      <c r="P1039" s="263">
        <v>3982</v>
      </c>
      <c r="Q1039" s="339">
        <f t="shared" si="45"/>
        <v>3774.4075829383887</v>
      </c>
      <c r="R1039" s="333"/>
      <c r="S1039" s="159"/>
    </row>
    <row r="1040" spans="1:20" ht="22.5" customHeight="1" x14ac:dyDescent="0.25">
      <c r="A1040" s="167">
        <v>43766</v>
      </c>
      <c r="B1040" s="168" t="s">
        <v>17</v>
      </c>
      <c r="C1040" s="168" t="s">
        <v>3856</v>
      </c>
      <c r="D1040" s="168" t="s">
        <v>563</v>
      </c>
      <c r="E1040" s="168"/>
      <c r="F1040" s="168">
        <v>1075</v>
      </c>
      <c r="G1040" s="168" t="s">
        <v>3857</v>
      </c>
      <c r="H1040" s="168" t="s">
        <v>3858</v>
      </c>
      <c r="I1040" s="168" t="s">
        <v>22</v>
      </c>
      <c r="J1040" s="168">
        <v>75012</v>
      </c>
      <c r="K1040" s="168" t="s">
        <v>3859</v>
      </c>
      <c r="L1040" s="168" t="s">
        <v>618</v>
      </c>
      <c r="M1040" s="168" t="s">
        <v>304</v>
      </c>
      <c r="N1040" s="320">
        <v>0.1</v>
      </c>
      <c r="O1040" s="195">
        <v>9782</v>
      </c>
      <c r="P1040" s="263">
        <v>9782</v>
      </c>
      <c r="Q1040" s="339">
        <f t="shared" si="45"/>
        <v>8892.7272727272721</v>
      </c>
      <c r="R1040" s="333"/>
      <c r="S1040" s="159"/>
    </row>
    <row r="1041" spans="1:20" ht="22.5" customHeight="1" x14ac:dyDescent="0.25">
      <c r="A1041" s="167">
        <v>43767</v>
      </c>
      <c r="B1041" s="168" t="s">
        <v>65</v>
      </c>
      <c r="C1041" s="168" t="s">
        <v>3860</v>
      </c>
      <c r="D1041" s="168" t="s">
        <v>273</v>
      </c>
      <c r="E1041" s="168"/>
      <c r="F1041" s="168">
        <v>1176</v>
      </c>
      <c r="G1041" s="168" t="s">
        <v>3861</v>
      </c>
      <c r="H1041" s="168" t="s">
        <v>3862</v>
      </c>
      <c r="I1041" s="168" t="s">
        <v>3045</v>
      </c>
      <c r="J1041" s="168">
        <v>93100</v>
      </c>
      <c r="K1041" s="168" t="s">
        <v>3863</v>
      </c>
      <c r="L1041" s="168" t="s">
        <v>37</v>
      </c>
      <c r="M1041" s="168" t="s">
        <v>3864</v>
      </c>
      <c r="N1041" s="320">
        <v>5.5E-2</v>
      </c>
      <c r="O1041" s="195">
        <v>5000</v>
      </c>
      <c r="P1041" s="263">
        <v>5000</v>
      </c>
      <c r="Q1041" s="339">
        <f t="shared" si="45"/>
        <v>4739.3364928909959</v>
      </c>
      <c r="R1041" s="333"/>
      <c r="S1041" s="159"/>
    </row>
    <row r="1042" spans="1:20" ht="22.5" customHeight="1" x14ac:dyDescent="0.25">
      <c r="A1042" s="167">
        <v>43767</v>
      </c>
      <c r="B1042" s="168" t="s">
        <v>65</v>
      </c>
      <c r="C1042" s="168" t="s">
        <v>3865</v>
      </c>
      <c r="D1042" s="168" t="s">
        <v>765</v>
      </c>
      <c r="E1042" s="168"/>
      <c r="F1042" s="168">
        <v>1186</v>
      </c>
      <c r="G1042" s="168" t="s">
        <v>3507</v>
      </c>
      <c r="H1042" s="168" t="s">
        <v>3866</v>
      </c>
      <c r="I1042" s="168" t="s">
        <v>3509</v>
      </c>
      <c r="J1042" s="168">
        <v>78300</v>
      </c>
      <c r="K1042" s="168" t="s">
        <v>3867</v>
      </c>
      <c r="L1042" s="168" t="s">
        <v>1993</v>
      </c>
      <c r="M1042" s="168" t="s">
        <v>408</v>
      </c>
      <c r="N1042" s="320">
        <v>5.5E-2</v>
      </c>
      <c r="O1042" s="195">
        <v>2780</v>
      </c>
      <c r="P1042" s="263">
        <v>2780</v>
      </c>
      <c r="Q1042" s="339">
        <f t="shared" si="45"/>
        <v>2635.0710900473937</v>
      </c>
      <c r="R1042" s="333"/>
      <c r="S1042" s="159"/>
    </row>
    <row r="1043" spans="1:20" ht="22.5" customHeight="1" x14ac:dyDescent="0.25">
      <c r="A1043" s="167">
        <v>43767</v>
      </c>
      <c r="B1043" s="168" t="s">
        <v>17</v>
      </c>
      <c r="C1043" s="168" t="s">
        <v>3868</v>
      </c>
      <c r="D1043" s="168" t="s">
        <v>147</v>
      </c>
      <c r="E1043" s="168"/>
      <c r="F1043" s="168">
        <v>1081</v>
      </c>
      <c r="G1043" s="168" t="s">
        <v>3869</v>
      </c>
      <c r="H1043" s="168" t="s">
        <v>3870</v>
      </c>
      <c r="I1043" s="168" t="s">
        <v>22</v>
      </c>
      <c r="J1043" s="168">
        <v>75012</v>
      </c>
      <c r="K1043" s="168" t="s">
        <v>3871</v>
      </c>
      <c r="L1043" s="168" t="s">
        <v>43</v>
      </c>
      <c r="M1043" s="168" t="s">
        <v>170</v>
      </c>
      <c r="N1043" s="320">
        <v>0.1</v>
      </c>
      <c r="O1043" s="195">
        <v>6982</v>
      </c>
      <c r="P1043" s="263">
        <v>6982</v>
      </c>
      <c r="Q1043" s="339">
        <f t="shared" si="45"/>
        <v>6347.272727272727</v>
      </c>
      <c r="R1043" s="333"/>
      <c r="S1043" s="159"/>
    </row>
    <row r="1044" spans="1:20" ht="22.5" customHeight="1" x14ac:dyDescent="0.25">
      <c r="A1044" s="167">
        <v>43767</v>
      </c>
      <c r="B1044" s="168" t="s">
        <v>17</v>
      </c>
      <c r="C1044" s="168" t="s">
        <v>3641</v>
      </c>
      <c r="D1044" s="168" t="s">
        <v>94</v>
      </c>
      <c r="E1044" s="168"/>
      <c r="F1044" s="168">
        <v>1112</v>
      </c>
      <c r="G1044" s="168" t="s">
        <v>3520</v>
      </c>
      <c r="H1044" s="168" t="s">
        <v>3642</v>
      </c>
      <c r="I1044" s="168" t="s">
        <v>3522</v>
      </c>
      <c r="J1044" s="168">
        <v>92290</v>
      </c>
      <c r="K1044" s="168" t="s">
        <v>3643</v>
      </c>
      <c r="L1044" s="168" t="s">
        <v>3498</v>
      </c>
      <c r="M1044" s="168" t="s">
        <v>3644</v>
      </c>
      <c r="N1044" s="378">
        <v>0.1</v>
      </c>
      <c r="O1044" s="195">
        <v>2982</v>
      </c>
      <c r="P1044" s="371">
        <v>2982</v>
      </c>
      <c r="Q1044" s="372">
        <f t="shared" si="45"/>
        <v>2710.9090909090905</v>
      </c>
      <c r="R1044" s="373"/>
      <c r="S1044" s="374"/>
    </row>
    <row r="1045" spans="1:20" ht="22.5" customHeight="1" x14ac:dyDescent="0.25">
      <c r="A1045" s="167">
        <v>43767</v>
      </c>
      <c r="B1045" s="187" t="s">
        <v>65</v>
      </c>
      <c r="C1045" s="187" t="s">
        <v>1309</v>
      </c>
      <c r="D1045" s="187" t="s">
        <v>1310</v>
      </c>
      <c r="E1045" s="187"/>
      <c r="F1045" s="168">
        <v>1215</v>
      </c>
      <c r="G1045" s="187" t="s">
        <v>1311</v>
      </c>
      <c r="H1045" s="187" t="s">
        <v>1312</v>
      </c>
      <c r="I1045" s="168" t="s">
        <v>22</v>
      </c>
      <c r="J1045" s="168">
        <v>75011</v>
      </c>
      <c r="K1045" s="187" t="s">
        <v>1313</v>
      </c>
      <c r="L1045" s="168" t="s">
        <v>3872</v>
      </c>
      <c r="M1045" s="187" t="s">
        <v>160</v>
      </c>
      <c r="N1045" s="211">
        <v>0.1</v>
      </c>
      <c r="O1045" s="78">
        <f>P1045/2</f>
        <v>2241</v>
      </c>
      <c r="P1045" s="189">
        <v>4482</v>
      </c>
      <c r="Q1045" s="255">
        <f t="shared" si="45"/>
        <v>4074.545454545454</v>
      </c>
      <c r="R1045" s="333"/>
      <c r="S1045" s="159"/>
    </row>
    <row r="1046" spans="1:20" ht="22.5" customHeight="1" x14ac:dyDescent="0.25">
      <c r="A1046" s="267">
        <v>43767</v>
      </c>
      <c r="B1046" s="398" t="s">
        <v>65</v>
      </c>
      <c r="C1046" s="398" t="s">
        <v>1309</v>
      </c>
      <c r="D1046" s="398" t="s">
        <v>1310</v>
      </c>
      <c r="E1046" s="398"/>
      <c r="F1046" s="268">
        <v>10019</v>
      </c>
      <c r="G1046" s="398" t="s">
        <v>1311</v>
      </c>
      <c r="H1046" s="398" t="s">
        <v>1312</v>
      </c>
      <c r="I1046" s="268" t="s">
        <v>22</v>
      </c>
      <c r="J1046" s="268">
        <v>75011</v>
      </c>
      <c r="K1046" s="398" t="s">
        <v>1313</v>
      </c>
      <c r="L1046" s="268" t="s">
        <v>3872</v>
      </c>
      <c r="M1046" s="398" t="s">
        <v>160</v>
      </c>
      <c r="N1046" s="269">
        <v>0.1</v>
      </c>
      <c r="O1046" s="78">
        <f>P1046/2</f>
        <v>3490</v>
      </c>
      <c r="P1046" s="270">
        <v>6980</v>
      </c>
      <c r="Q1046" s="271">
        <f t="shared" si="45"/>
        <v>6345.454545454545</v>
      </c>
      <c r="R1046" s="389">
        <v>6980</v>
      </c>
      <c r="S1046" s="89"/>
      <c r="T1046" s="74" t="s">
        <v>44</v>
      </c>
    </row>
    <row r="1047" spans="1:20" ht="22.5" customHeight="1" x14ac:dyDescent="0.25">
      <c r="A1047" s="342">
        <v>43768</v>
      </c>
      <c r="B1047" s="343" t="s">
        <v>17</v>
      </c>
      <c r="C1047" s="343" t="s">
        <v>377</v>
      </c>
      <c r="D1047" s="343" t="s">
        <v>378</v>
      </c>
      <c r="E1047" s="343"/>
      <c r="F1047" s="343">
        <v>1087</v>
      </c>
      <c r="G1047" s="343" t="s">
        <v>379</v>
      </c>
      <c r="H1047" s="343" t="s">
        <v>380</v>
      </c>
      <c r="I1047" s="343" t="s">
        <v>22</v>
      </c>
      <c r="J1047" s="343">
        <v>75010</v>
      </c>
      <c r="K1047" s="343" t="s">
        <v>381</v>
      </c>
      <c r="L1047" s="343" t="s">
        <v>57</v>
      </c>
      <c r="M1047" s="343" t="s">
        <v>2261</v>
      </c>
      <c r="N1047" s="344">
        <v>0.1</v>
      </c>
      <c r="O1047" s="345"/>
      <c r="P1047" s="263">
        <v>4350</v>
      </c>
      <c r="Q1047" s="346">
        <f t="shared" si="45"/>
        <v>3954.545454545454</v>
      </c>
      <c r="R1047" s="337"/>
      <c r="S1047" s="266"/>
    </row>
    <row r="1048" spans="1:20" ht="22.5" customHeight="1" x14ac:dyDescent="0.25">
      <c r="A1048" s="173">
        <v>43768</v>
      </c>
      <c r="B1048" s="174" t="s">
        <v>65</v>
      </c>
      <c r="C1048" s="174" t="s">
        <v>3873</v>
      </c>
      <c r="D1048" s="174" t="s">
        <v>992</v>
      </c>
      <c r="E1048" s="174"/>
      <c r="F1048" s="174">
        <v>1153</v>
      </c>
      <c r="G1048" s="174" t="s">
        <v>3874</v>
      </c>
      <c r="H1048" s="174" t="s">
        <v>3875</v>
      </c>
      <c r="I1048" s="174" t="s">
        <v>22</v>
      </c>
      <c r="J1048" s="174">
        <v>75015</v>
      </c>
      <c r="K1048" s="174" t="s">
        <v>3876</v>
      </c>
      <c r="L1048" s="174"/>
      <c r="M1048" s="174" t="s">
        <v>755</v>
      </c>
      <c r="N1048" s="328">
        <v>5.5E-2</v>
      </c>
      <c r="O1048" s="195">
        <v>2782</v>
      </c>
      <c r="P1048" s="196">
        <v>2782</v>
      </c>
      <c r="Q1048" s="219">
        <f t="shared" si="45"/>
        <v>2636.9668246445499</v>
      </c>
      <c r="R1048" s="336">
        <v>2782</v>
      </c>
      <c r="S1048" s="121"/>
      <c r="T1048" s="74" t="s">
        <v>44</v>
      </c>
    </row>
    <row r="1049" spans="1:20" ht="22.5" customHeight="1" x14ac:dyDescent="0.25">
      <c r="A1049" s="267">
        <v>43768</v>
      </c>
      <c r="B1049" s="268" t="s">
        <v>17</v>
      </c>
      <c r="C1049" s="268" t="s">
        <v>3877</v>
      </c>
      <c r="D1049" s="268" t="s">
        <v>2523</v>
      </c>
      <c r="E1049" s="268"/>
      <c r="F1049" s="268">
        <v>1216</v>
      </c>
      <c r="G1049" s="268" t="s">
        <v>560</v>
      </c>
      <c r="H1049" s="268" t="s">
        <v>3878</v>
      </c>
      <c r="I1049" s="268" t="s">
        <v>22</v>
      </c>
      <c r="J1049" s="268">
        <v>75015</v>
      </c>
      <c r="K1049" s="268" t="s">
        <v>3879</v>
      </c>
      <c r="L1049" s="268" t="s">
        <v>3086</v>
      </c>
      <c r="M1049" s="268" t="s">
        <v>443</v>
      </c>
      <c r="N1049" s="387">
        <v>0.1</v>
      </c>
      <c r="O1049" s="78">
        <f>P1049/2</f>
        <v>4891</v>
      </c>
      <c r="P1049" s="270">
        <v>9782</v>
      </c>
      <c r="Q1049" s="271">
        <f t="shared" si="45"/>
        <v>8892.7272727272721</v>
      </c>
      <c r="R1049" s="389">
        <v>9782</v>
      </c>
      <c r="S1049" s="89"/>
      <c r="T1049" s="74" t="s">
        <v>44</v>
      </c>
    </row>
    <row r="1050" spans="1:20" ht="22.5" customHeight="1" x14ac:dyDescent="0.25">
      <c r="A1050" s="267">
        <v>43768</v>
      </c>
      <c r="B1050" s="268" t="s">
        <v>65</v>
      </c>
      <c r="C1050" s="268" t="s">
        <v>3649</v>
      </c>
      <c r="D1050" s="268" t="s">
        <v>3880</v>
      </c>
      <c r="E1050" s="268"/>
      <c r="F1050" s="268">
        <v>1225</v>
      </c>
      <c r="G1050" s="268" t="s">
        <v>3881</v>
      </c>
      <c r="H1050" s="268" t="s">
        <v>3882</v>
      </c>
      <c r="I1050" s="268" t="s">
        <v>2157</v>
      </c>
      <c r="J1050" s="268">
        <v>93800</v>
      </c>
      <c r="K1050" s="268" t="s">
        <v>3652</v>
      </c>
      <c r="L1050" s="268" t="s">
        <v>628</v>
      </c>
      <c r="M1050" s="268" t="s">
        <v>1145</v>
      </c>
      <c r="N1050" s="387">
        <v>0.1</v>
      </c>
      <c r="O1050" s="345"/>
      <c r="P1050" s="270">
        <v>15982</v>
      </c>
      <c r="Q1050" s="271">
        <f t="shared" si="45"/>
        <v>14529.090909090908</v>
      </c>
      <c r="R1050" s="389">
        <v>15982</v>
      </c>
      <c r="S1050" s="89"/>
    </row>
    <row r="1051" spans="1:20" ht="22.5" customHeight="1" x14ac:dyDescent="0.25">
      <c r="A1051" s="173">
        <v>43768</v>
      </c>
      <c r="B1051" s="174" t="s">
        <v>65</v>
      </c>
      <c r="C1051" s="174" t="s">
        <v>3883</v>
      </c>
      <c r="D1051" s="174" t="s">
        <v>83</v>
      </c>
      <c r="E1051" s="174"/>
      <c r="F1051" s="174">
        <v>1213</v>
      </c>
      <c r="G1051" s="174" t="s">
        <v>3884</v>
      </c>
      <c r="H1051" s="174" t="s">
        <v>3885</v>
      </c>
      <c r="I1051" s="174" t="s">
        <v>313</v>
      </c>
      <c r="J1051" s="174">
        <v>94500</v>
      </c>
      <c r="K1051" s="174" t="s">
        <v>3886</v>
      </c>
      <c r="L1051" s="174" t="s">
        <v>3498</v>
      </c>
      <c r="M1051" s="174" t="s">
        <v>3887</v>
      </c>
      <c r="N1051" s="328">
        <v>0.1</v>
      </c>
      <c r="O1051" s="195">
        <v>3482</v>
      </c>
      <c r="P1051" s="196">
        <v>3482</v>
      </c>
      <c r="Q1051" s="219">
        <f t="shared" si="45"/>
        <v>3165.454545454545</v>
      </c>
      <c r="R1051" s="336">
        <v>3482</v>
      </c>
      <c r="S1051" s="121"/>
      <c r="T1051" s="74" t="s">
        <v>44</v>
      </c>
    </row>
    <row r="1052" spans="1:20" ht="22.5" customHeight="1" x14ac:dyDescent="0.25">
      <c r="A1052" s="167">
        <v>43769</v>
      </c>
      <c r="B1052" s="168" t="s">
        <v>65</v>
      </c>
      <c r="C1052" s="168" t="s">
        <v>3888</v>
      </c>
      <c r="D1052" s="168" t="s">
        <v>177</v>
      </c>
      <c r="E1052" s="168"/>
      <c r="F1052" s="168">
        <v>1178</v>
      </c>
      <c r="G1052" s="168" t="s">
        <v>3889</v>
      </c>
      <c r="H1052" s="168" t="s">
        <v>3890</v>
      </c>
      <c r="I1052" s="168" t="s">
        <v>3657</v>
      </c>
      <c r="J1052" s="168">
        <v>93330</v>
      </c>
      <c r="K1052" s="168" t="s">
        <v>3891</v>
      </c>
      <c r="L1052" s="168" t="s">
        <v>37</v>
      </c>
      <c r="M1052" s="168" t="s">
        <v>31</v>
      </c>
      <c r="N1052" s="320">
        <v>0.1</v>
      </c>
      <c r="O1052" s="195">
        <v>8982</v>
      </c>
      <c r="P1052" s="263">
        <v>8982</v>
      </c>
      <c r="Q1052" s="255">
        <f t="shared" si="45"/>
        <v>8165.454545454545</v>
      </c>
      <c r="R1052" s="333"/>
      <c r="S1052" s="159"/>
    </row>
    <row r="1053" spans="1:20" ht="22.5" customHeight="1" x14ac:dyDescent="0.25">
      <c r="A1053" s="267">
        <v>43769</v>
      </c>
      <c r="B1053" s="398" t="s">
        <v>17</v>
      </c>
      <c r="C1053" s="398" t="s">
        <v>3119</v>
      </c>
      <c r="D1053" s="398" t="s">
        <v>384</v>
      </c>
      <c r="E1053" s="398"/>
      <c r="F1053" s="268">
        <v>1177</v>
      </c>
      <c r="G1053" s="398" t="s">
        <v>3120</v>
      </c>
      <c r="H1053" s="398" t="s">
        <v>3121</v>
      </c>
      <c r="I1053" s="268" t="s">
        <v>22</v>
      </c>
      <c r="J1053" s="268">
        <v>75020</v>
      </c>
      <c r="K1053" s="398" t="s">
        <v>3122</v>
      </c>
      <c r="L1053" s="399" t="s">
        <v>3892</v>
      </c>
      <c r="M1053" s="398" t="s">
        <v>3893</v>
      </c>
      <c r="N1053" s="269">
        <v>5.5E-2</v>
      </c>
      <c r="O1053" s="78">
        <f>P1053/2</f>
        <v>8991</v>
      </c>
      <c r="P1053" s="270">
        <v>17982</v>
      </c>
      <c r="Q1053" s="271">
        <f t="shared" si="45"/>
        <v>17044.549763033177</v>
      </c>
      <c r="R1053" s="389">
        <v>17982</v>
      </c>
      <c r="S1053" s="89"/>
      <c r="T1053" s="74" t="s">
        <v>44</v>
      </c>
    </row>
    <row r="1054" spans="1:20" ht="22.5" customHeight="1" x14ac:dyDescent="0.25">
      <c r="A1054" s="167">
        <v>43769</v>
      </c>
      <c r="B1054" s="168" t="s">
        <v>65</v>
      </c>
      <c r="C1054" s="168" t="s">
        <v>3613</v>
      </c>
      <c r="D1054" s="168" t="s">
        <v>2062</v>
      </c>
      <c r="E1054" s="168"/>
      <c r="F1054" s="168">
        <v>1106</v>
      </c>
      <c r="G1054" s="168" t="s">
        <v>3154</v>
      </c>
      <c r="H1054" s="168" t="s">
        <v>3614</v>
      </c>
      <c r="I1054" s="168" t="s">
        <v>22</v>
      </c>
      <c r="J1054" s="168">
        <v>75013</v>
      </c>
      <c r="K1054" s="168" t="s">
        <v>3615</v>
      </c>
      <c r="L1054" s="168" t="s">
        <v>43</v>
      </c>
      <c r="M1054" s="168" t="s">
        <v>3648</v>
      </c>
      <c r="N1054" s="379">
        <v>0.1</v>
      </c>
      <c r="O1054" s="195">
        <v>500</v>
      </c>
      <c r="P1054" s="263">
        <v>500</v>
      </c>
      <c r="Q1054" s="264">
        <f t="shared" ref="Q1054" si="46">IF(ISBLANK(N1054),"",P1054/(1+N1054))</f>
        <v>454.5454545454545</v>
      </c>
      <c r="R1054" s="337"/>
      <c r="S1054" s="266"/>
    </row>
    <row r="1055" spans="1:20" ht="49" hidden="1" customHeight="1" x14ac:dyDescent="0.25">
      <c r="A1055" s="181" t="s">
        <v>3894</v>
      </c>
      <c r="B1055" s="182"/>
      <c r="C1055" s="182"/>
      <c r="D1055" s="182"/>
      <c r="E1055" s="182"/>
      <c r="F1055" s="182"/>
      <c r="G1055" s="182"/>
      <c r="H1055" s="182"/>
      <c r="I1055" s="182"/>
      <c r="J1055" s="182"/>
      <c r="K1055" s="182"/>
      <c r="L1055" s="182"/>
      <c r="M1055" s="182"/>
      <c r="N1055" s="377"/>
      <c r="O1055" s="216"/>
      <c r="P1055" s="215">
        <f>SUM(P990:P1054)</f>
        <v>397036</v>
      </c>
      <c r="Q1055" s="369"/>
      <c r="R1055" s="217">
        <f>SUM(R990:R1054)</f>
        <v>166020</v>
      </c>
      <c r="S1055" s="97">
        <f>P1055-R1055</f>
        <v>231016</v>
      </c>
    </row>
    <row r="1056" spans="1:20" ht="22.5" customHeight="1" x14ac:dyDescent="0.25">
      <c r="A1056" s="400">
        <v>43774</v>
      </c>
      <c r="B1056" s="168" t="s">
        <v>17</v>
      </c>
      <c r="C1056" s="168" t="s">
        <v>3895</v>
      </c>
      <c r="D1056" s="168" t="s">
        <v>28</v>
      </c>
      <c r="E1056" s="168"/>
      <c r="F1056" s="168">
        <v>1184</v>
      </c>
      <c r="G1056" s="168" t="s">
        <v>3896</v>
      </c>
      <c r="H1056" s="168" t="s">
        <v>3897</v>
      </c>
      <c r="I1056" s="168" t="s">
        <v>3898</v>
      </c>
      <c r="J1056" s="168">
        <v>95600</v>
      </c>
      <c r="K1056" s="168" t="s">
        <v>3899</v>
      </c>
      <c r="L1056" s="168" t="s">
        <v>618</v>
      </c>
      <c r="M1056" s="168" t="s">
        <v>3900</v>
      </c>
      <c r="N1056" s="320">
        <v>5.5E-2</v>
      </c>
      <c r="O1056" s="195">
        <v>9982</v>
      </c>
      <c r="P1056" s="263">
        <v>9982</v>
      </c>
      <c r="Q1056" s="255">
        <f t="shared" ref="Q1056:Q1094" si="47">IF(ISBLANK(N1056),"",P1056/(1+N1056))</f>
        <v>9461.6113744075828</v>
      </c>
      <c r="R1056" s="333"/>
      <c r="S1056" s="159"/>
    </row>
    <row r="1057" spans="1:20" ht="22.5" customHeight="1" x14ac:dyDescent="0.25">
      <c r="A1057" s="173">
        <v>43774</v>
      </c>
      <c r="B1057" s="174" t="s">
        <v>17</v>
      </c>
      <c r="C1057" s="174" t="s">
        <v>3901</v>
      </c>
      <c r="D1057" s="174" t="s">
        <v>251</v>
      </c>
      <c r="E1057" s="174"/>
      <c r="F1057" s="174">
        <v>1226</v>
      </c>
      <c r="G1057" s="174" t="s">
        <v>3427</v>
      </c>
      <c r="H1057" s="174" t="s">
        <v>3902</v>
      </c>
      <c r="I1057" s="174" t="s">
        <v>1523</v>
      </c>
      <c r="J1057" s="174">
        <v>92130</v>
      </c>
      <c r="K1057" s="174" t="s">
        <v>3903</v>
      </c>
      <c r="L1057" s="174" t="s">
        <v>37</v>
      </c>
      <c r="M1057" s="174" t="s">
        <v>170</v>
      </c>
      <c r="N1057" s="328">
        <v>0.1</v>
      </c>
      <c r="O1057" s="195">
        <v>8182</v>
      </c>
      <c r="P1057" s="196">
        <v>8182</v>
      </c>
      <c r="Q1057" s="219">
        <f t="shared" si="47"/>
        <v>7438.181818181818</v>
      </c>
      <c r="R1057" s="336">
        <v>8182</v>
      </c>
      <c r="S1057" s="121"/>
      <c r="T1057" s="74" t="s">
        <v>44</v>
      </c>
    </row>
    <row r="1058" spans="1:20" ht="22.5" customHeight="1" x14ac:dyDescent="0.25">
      <c r="A1058" s="400">
        <v>43774</v>
      </c>
      <c r="B1058" s="168" t="s">
        <v>65</v>
      </c>
      <c r="C1058" s="168" t="s">
        <v>3904</v>
      </c>
      <c r="D1058" s="168" t="s">
        <v>3905</v>
      </c>
      <c r="E1058" s="168"/>
      <c r="F1058" s="168">
        <v>11432</v>
      </c>
      <c r="G1058" s="168" t="s">
        <v>3906</v>
      </c>
      <c r="H1058" s="168" t="s">
        <v>3907</v>
      </c>
      <c r="I1058" s="168" t="s">
        <v>3908</v>
      </c>
      <c r="J1058" s="168">
        <v>93190</v>
      </c>
      <c r="K1058" s="168" t="s">
        <v>3909</v>
      </c>
      <c r="L1058" s="168" t="s">
        <v>3910</v>
      </c>
      <c r="M1058" s="168" t="s">
        <v>2360</v>
      </c>
      <c r="N1058" s="379">
        <v>5.5E-2</v>
      </c>
      <c r="O1058" s="195">
        <v>1150</v>
      </c>
      <c r="P1058" s="371">
        <v>1150</v>
      </c>
      <c r="Q1058" s="264">
        <f t="shared" si="47"/>
        <v>1090.0473933649289</v>
      </c>
      <c r="R1058" s="337"/>
      <c r="S1058" s="266"/>
    </row>
    <row r="1059" spans="1:20" ht="22.5" customHeight="1" x14ac:dyDescent="0.25">
      <c r="A1059" s="400">
        <v>43775</v>
      </c>
      <c r="B1059" s="168" t="s">
        <v>17</v>
      </c>
      <c r="C1059" s="168" t="s">
        <v>3911</v>
      </c>
      <c r="D1059" s="168" t="s">
        <v>2288</v>
      </c>
      <c r="E1059" s="168"/>
      <c r="F1059" s="168">
        <v>1234</v>
      </c>
      <c r="G1059" s="168" t="s">
        <v>3912</v>
      </c>
      <c r="H1059" s="168" t="s">
        <v>3913</v>
      </c>
      <c r="I1059" s="168" t="s">
        <v>22</v>
      </c>
      <c r="J1059" s="168">
        <v>75012</v>
      </c>
      <c r="K1059" s="168" t="s">
        <v>3914</v>
      </c>
      <c r="L1059" s="168" t="s">
        <v>399</v>
      </c>
      <c r="M1059" s="168" t="s">
        <v>2451</v>
      </c>
      <c r="N1059" s="351">
        <v>5.5E-2</v>
      </c>
      <c r="O1059" s="195">
        <v>7882</v>
      </c>
      <c r="P1059" s="263">
        <v>7882</v>
      </c>
      <c r="Q1059" s="361">
        <f t="shared" si="47"/>
        <v>7471.0900473933652</v>
      </c>
      <c r="R1059" s="348"/>
      <c r="S1059" s="251"/>
    </row>
    <row r="1060" spans="1:20" ht="22.5" customHeight="1" x14ac:dyDescent="0.25">
      <c r="A1060" s="400">
        <v>43775</v>
      </c>
      <c r="B1060" s="168" t="s">
        <v>17</v>
      </c>
      <c r="C1060" s="168" t="s">
        <v>3915</v>
      </c>
      <c r="D1060" s="168" t="s">
        <v>620</v>
      </c>
      <c r="E1060" s="168"/>
      <c r="F1060" s="168">
        <v>1211</v>
      </c>
      <c r="G1060" s="168" t="s">
        <v>3520</v>
      </c>
      <c r="H1060" s="168" t="s">
        <v>3916</v>
      </c>
      <c r="I1060" s="168" t="s">
        <v>3522</v>
      </c>
      <c r="J1060" s="168">
        <v>92290</v>
      </c>
      <c r="K1060" s="168" t="s">
        <v>3917</v>
      </c>
      <c r="L1060" s="168" t="s">
        <v>3498</v>
      </c>
      <c r="M1060" s="168" t="s">
        <v>86</v>
      </c>
      <c r="N1060" s="320">
        <v>0.1</v>
      </c>
      <c r="O1060" s="195">
        <v>2500</v>
      </c>
      <c r="P1060" s="263">
        <v>2500</v>
      </c>
      <c r="Q1060" s="255">
        <f t="shared" si="47"/>
        <v>2272.7272727272725</v>
      </c>
      <c r="R1060" s="333"/>
      <c r="S1060" s="159"/>
    </row>
    <row r="1061" spans="1:20" ht="22.5" customHeight="1" x14ac:dyDescent="0.25">
      <c r="A1061" s="400">
        <v>43775</v>
      </c>
      <c r="B1061" s="168" t="s">
        <v>17</v>
      </c>
      <c r="C1061" s="168" t="s">
        <v>3918</v>
      </c>
      <c r="D1061" s="168" t="s">
        <v>19</v>
      </c>
      <c r="E1061" s="168"/>
      <c r="F1061" s="168">
        <v>1227</v>
      </c>
      <c r="G1061" s="168" t="s">
        <v>3919</v>
      </c>
      <c r="H1061" s="168" t="s">
        <v>3920</v>
      </c>
      <c r="I1061" s="168" t="s">
        <v>3149</v>
      </c>
      <c r="J1061" s="168">
        <v>75014</v>
      </c>
      <c r="K1061" s="168" t="s">
        <v>3921</v>
      </c>
      <c r="L1061" s="168" t="s">
        <v>3775</v>
      </c>
      <c r="M1061" s="168" t="s">
        <v>3696</v>
      </c>
      <c r="N1061" s="320">
        <v>5.5E-2</v>
      </c>
      <c r="O1061" s="78">
        <f>P1061/2</f>
        <v>3491</v>
      </c>
      <c r="P1061" s="263">
        <v>6982</v>
      </c>
      <c r="Q1061" s="255">
        <f t="shared" si="47"/>
        <v>6618.009478672986</v>
      </c>
      <c r="R1061" s="333"/>
      <c r="S1061" s="159"/>
    </row>
    <row r="1062" spans="1:20" ht="22.5" customHeight="1" x14ac:dyDescent="0.25">
      <c r="A1062" s="173">
        <v>43775</v>
      </c>
      <c r="B1062" s="268" t="s">
        <v>17</v>
      </c>
      <c r="C1062" s="268" t="s">
        <v>3922</v>
      </c>
      <c r="D1062" s="268" t="s">
        <v>19</v>
      </c>
      <c r="E1062" s="268"/>
      <c r="F1062" s="268">
        <v>1212</v>
      </c>
      <c r="G1062" s="268" t="s">
        <v>3923</v>
      </c>
      <c r="H1062" s="268" t="s">
        <v>3924</v>
      </c>
      <c r="I1062" s="268" t="s">
        <v>22</v>
      </c>
      <c r="J1062" s="268">
        <v>75017</v>
      </c>
      <c r="K1062" s="268" t="s">
        <v>3925</v>
      </c>
      <c r="L1062" s="268" t="s">
        <v>3498</v>
      </c>
      <c r="M1062" s="268" t="s">
        <v>3926</v>
      </c>
      <c r="N1062" s="387">
        <v>0.1</v>
      </c>
      <c r="O1062" s="195">
        <v>2282</v>
      </c>
      <c r="P1062" s="270">
        <v>2282</v>
      </c>
      <c r="Q1062" s="388">
        <f t="shared" si="47"/>
        <v>2074.5454545454545</v>
      </c>
      <c r="R1062" s="389">
        <v>2282</v>
      </c>
      <c r="S1062" s="89"/>
      <c r="T1062" s="74" t="s">
        <v>44</v>
      </c>
    </row>
    <row r="1063" spans="1:20" ht="22.5" customHeight="1" x14ac:dyDescent="0.25">
      <c r="A1063" s="400">
        <v>43775</v>
      </c>
      <c r="B1063" s="168" t="s">
        <v>65</v>
      </c>
      <c r="C1063" s="168" t="s">
        <v>727</v>
      </c>
      <c r="D1063" s="168" t="s">
        <v>268</v>
      </c>
      <c r="E1063" s="168"/>
      <c r="F1063" s="168">
        <v>1187</v>
      </c>
      <c r="G1063" s="168" t="s">
        <v>3927</v>
      </c>
      <c r="H1063" s="168" t="s">
        <v>3928</v>
      </c>
      <c r="I1063" s="168" t="s">
        <v>3160</v>
      </c>
      <c r="J1063" s="168">
        <v>95200</v>
      </c>
      <c r="K1063" s="168" t="s">
        <v>3929</v>
      </c>
      <c r="L1063" s="168" t="s">
        <v>1993</v>
      </c>
      <c r="M1063" s="168" t="s">
        <v>170</v>
      </c>
      <c r="N1063" s="320">
        <v>0.1</v>
      </c>
      <c r="O1063" s="195">
        <v>5600</v>
      </c>
      <c r="P1063" s="263">
        <v>5600</v>
      </c>
      <c r="Q1063" s="255">
        <f t="shared" si="47"/>
        <v>5090.9090909090901</v>
      </c>
      <c r="R1063" s="333"/>
      <c r="S1063" s="159"/>
    </row>
    <row r="1064" spans="1:20" ht="22.5" customHeight="1" x14ac:dyDescent="0.25">
      <c r="A1064" s="173">
        <v>43776</v>
      </c>
      <c r="B1064" s="174" t="s">
        <v>236</v>
      </c>
      <c r="C1064" s="174" t="s">
        <v>3930</v>
      </c>
      <c r="D1064" s="174" t="s">
        <v>765</v>
      </c>
      <c r="E1064" s="174"/>
      <c r="F1064" s="174">
        <v>1228</v>
      </c>
      <c r="G1064" s="174" t="s">
        <v>3931</v>
      </c>
      <c r="H1064" s="174" t="s">
        <v>3932</v>
      </c>
      <c r="I1064" s="174" t="s">
        <v>3045</v>
      </c>
      <c r="J1064" s="174">
        <v>93110</v>
      </c>
      <c r="K1064" s="174" t="s">
        <v>3933</v>
      </c>
      <c r="L1064" s="174" t="s">
        <v>3934</v>
      </c>
      <c r="M1064" s="174" t="s">
        <v>3935</v>
      </c>
      <c r="N1064" s="328">
        <v>0.1</v>
      </c>
      <c r="O1064" s="78">
        <f>P1064/2</f>
        <v>1491</v>
      </c>
      <c r="P1064" s="196">
        <v>2982</v>
      </c>
      <c r="Q1064" s="321">
        <f t="shared" si="47"/>
        <v>2710.9090909090905</v>
      </c>
      <c r="R1064" s="336">
        <v>2982</v>
      </c>
      <c r="S1064" s="121"/>
      <c r="T1064" s="74" t="s">
        <v>44</v>
      </c>
    </row>
    <row r="1065" spans="1:20" ht="22.5" customHeight="1" x14ac:dyDescent="0.25">
      <c r="A1065" s="400">
        <v>43776</v>
      </c>
      <c r="B1065" s="168" t="s">
        <v>65</v>
      </c>
      <c r="C1065" s="168" t="s">
        <v>2770</v>
      </c>
      <c r="D1065" s="168" t="s">
        <v>424</v>
      </c>
      <c r="E1065" s="168"/>
      <c r="F1065" s="168">
        <v>1079</v>
      </c>
      <c r="G1065" s="168" t="s">
        <v>2771</v>
      </c>
      <c r="H1065" s="168" t="s">
        <v>2772</v>
      </c>
      <c r="I1065" s="168" t="s">
        <v>22</v>
      </c>
      <c r="J1065" s="168">
        <v>75018</v>
      </c>
      <c r="K1065" s="168" t="s">
        <v>3936</v>
      </c>
      <c r="L1065" s="168" t="s">
        <v>43</v>
      </c>
      <c r="M1065" s="168" t="s">
        <v>31</v>
      </c>
      <c r="N1065" s="300">
        <v>0.1</v>
      </c>
      <c r="O1065" s="195">
        <v>11982</v>
      </c>
      <c r="P1065" s="189">
        <v>11982</v>
      </c>
      <c r="Q1065" s="339">
        <f t="shared" si="47"/>
        <v>10892.727272727272</v>
      </c>
      <c r="R1065" s="333"/>
      <c r="S1065" s="159"/>
    </row>
    <row r="1066" spans="1:20" ht="22.5" customHeight="1" x14ac:dyDescent="0.25">
      <c r="A1066" s="400">
        <v>43776</v>
      </c>
      <c r="B1066" s="168" t="s">
        <v>17</v>
      </c>
      <c r="C1066" s="168" t="s">
        <v>94</v>
      </c>
      <c r="D1066" s="168" t="s">
        <v>2590</v>
      </c>
      <c r="E1066" s="168"/>
      <c r="F1066" s="168">
        <v>1155</v>
      </c>
      <c r="G1066" s="168" t="s">
        <v>3937</v>
      </c>
      <c r="H1066" s="168" t="s">
        <v>3938</v>
      </c>
      <c r="I1066" s="168" t="s">
        <v>22</v>
      </c>
      <c r="J1066" s="168">
        <v>75013</v>
      </c>
      <c r="K1066" s="168" t="s">
        <v>3939</v>
      </c>
      <c r="L1066" s="168" t="s">
        <v>2955</v>
      </c>
      <c r="M1066" s="168" t="s">
        <v>170</v>
      </c>
      <c r="N1066" s="320">
        <v>0.1</v>
      </c>
      <c r="O1066" s="195">
        <v>5900</v>
      </c>
      <c r="P1066" s="263">
        <v>5900</v>
      </c>
      <c r="Q1066" s="255">
        <f t="shared" si="47"/>
        <v>5363.6363636363631</v>
      </c>
      <c r="R1066" s="333"/>
      <c r="S1066" s="159"/>
    </row>
    <row r="1067" spans="1:20" ht="22.5" customHeight="1" x14ac:dyDescent="0.25">
      <c r="A1067" s="400">
        <v>43781</v>
      </c>
      <c r="B1067" s="168" t="s">
        <v>65</v>
      </c>
      <c r="C1067" s="168" t="s">
        <v>3533</v>
      </c>
      <c r="D1067" s="168" t="s">
        <v>192</v>
      </c>
      <c r="E1067" s="168"/>
      <c r="F1067" s="168">
        <v>1096</v>
      </c>
      <c r="G1067" s="168" t="s">
        <v>3534</v>
      </c>
      <c r="H1067" s="168" t="s">
        <v>3535</v>
      </c>
      <c r="I1067" s="168" t="s">
        <v>3536</v>
      </c>
      <c r="J1067" s="168">
        <v>94320</v>
      </c>
      <c r="K1067" s="168" t="s">
        <v>3537</v>
      </c>
      <c r="L1067" s="168" t="s">
        <v>3498</v>
      </c>
      <c r="M1067" s="168" t="s">
        <v>3940</v>
      </c>
      <c r="N1067" s="380">
        <v>0.1</v>
      </c>
      <c r="O1067" s="195">
        <v>3982</v>
      </c>
      <c r="P1067" s="371">
        <v>3982</v>
      </c>
      <c r="Q1067" s="372">
        <f t="shared" si="47"/>
        <v>3619.9999999999995</v>
      </c>
      <c r="R1067" s="373"/>
      <c r="S1067" s="374"/>
    </row>
    <row r="1068" spans="1:20" ht="22.5" customHeight="1" x14ac:dyDescent="0.25">
      <c r="A1068" s="173">
        <v>43781</v>
      </c>
      <c r="B1068" s="398" t="s">
        <v>17</v>
      </c>
      <c r="C1068" s="398" t="s">
        <v>1350</v>
      </c>
      <c r="D1068" s="398" t="s">
        <v>125</v>
      </c>
      <c r="E1068" s="398"/>
      <c r="F1068" s="268">
        <v>1247</v>
      </c>
      <c r="G1068" s="398" t="s">
        <v>1793</v>
      </c>
      <c r="H1068" s="398"/>
      <c r="I1068" s="268" t="s">
        <v>22</v>
      </c>
      <c r="J1068" s="268">
        <v>75019</v>
      </c>
      <c r="K1068" s="398" t="s">
        <v>2706</v>
      </c>
      <c r="L1068" s="398" t="s">
        <v>1413</v>
      </c>
      <c r="M1068" s="398" t="s">
        <v>170</v>
      </c>
      <c r="N1068" s="269">
        <v>0.1</v>
      </c>
      <c r="O1068" s="78">
        <f>P1068/2</f>
        <v>5991</v>
      </c>
      <c r="P1068" s="270">
        <v>11982</v>
      </c>
      <c r="Q1068" s="271">
        <f t="shared" si="47"/>
        <v>10892.727272727272</v>
      </c>
      <c r="R1068" s="389">
        <v>11982</v>
      </c>
      <c r="S1068" s="89"/>
      <c r="T1068" s="74" t="s">
        <v>44</v>
      </c>
    </row>
    <row r="1069" spans="1:20" ht="22.5" customHeight="1" x14ac:dyDescent="0.25">
      <c r="A1069" s="400">
        <v>43782</v>
      </c>
      <c r="B1069" s="168" t="s">
        <v>65</v>
      </c>
      <c r="C1069" s="168" t="s">
        <v>3941</v>
      </c>
      <c r="D1069" s="168" t="s">
        <v>1310</v>
      </c>
      <c r="E1069" s="168"/>
      <c r="F1069" s="168">
        <v>1189</v>
      </c>
      <c r="G1069" s="168" t="s">
        <v>3942</v>
      </c>
      <c r="H1069" s="168" t="s">
        <v>3943</v>
      </c>
      <c r="I1069" s="168" t="s">
        <v>22</v>
      </c>
      <c r="J1069" s="168">
        <v>75013</v>
      </c>
      <c r="K1069" s="168" t="s">
        <v>3944</v>
      </c>
      <c r="L1069" s="168" t="s">
        <v>2818</v>
      </c>
      <c r="M1069" s="168" t="s">
        <v>86</v>
      </c>
      <c r="N1069" s="379">
        <v>0.1</v>
      </c>
      <c r="O1069" s="78">
        <f>P1069/2</f>
        <v>1190</v>
      </c>
      <c r="P1069" s="371">
        <v>2380</v>
      </c>
      <c r="Q1069" s="372">
        <f t="shared" si="47"/>
        <v>2163.6363636363635</v>
      </c>
      <c r="R1069" s="373"/>
      <c r="S1069" s="374"/>
    </row>
    <row r="1070" spans="1:20" ht="22.5" customHeight="1" x14ac:dyDescent="0.25">
      <c r="A1070" s="173">
        <v>43782</v>
      </c>
      <c r="B1070" s="268" t="s">
        <v>17</v>
      </c>
      <c r="C1070" s="268" t="s">
        <v>3945</v>
      </c>
      <c r="D1070" s="268" t="s">
        <v>131</v>
      </c>
      <c r="E1070" s="268"/>
      <c r="F1070" s="268">
        <v>1208</v>
      </c>
      <c r="G1070" s="268" t="s">
        <v>3946</v>
      </c>
      <c r="H1070" s="268" t="s">
        <v>3947</v>
      </c>
      <c r="I1070" s="268" t="s">
        <v>3548</v>
      </c>
      <c r="J1070" s="268">
        <v>94800</v>
      </c>
      <c r="K1070" s="268" t="s">
        <v>3948</v>
      </c>
      <c r="L1070" s="268" t="s">
        <v>3498</v>
      </c>
      <c r="M1070" s="268" t="s">
        <v>3949</v>
      </c>
      <c r="N1070" s="387">
        <v>0.1</v>
      </c>
      <c r="O1070" s="195">
        <v>2982</v>
      </c>
      <c r="P1070" s="270">
        <v>2982</v>
      </c>
      <c r="Q1070" s="388">
        <f t="shared" si="47"/>
        <v>2710.9090909090905</v>
      </c>
      <c r="R1070" s="389">
        <v>2982</v>
      </c>
      <c r="S1070" s="89"/>
      <c r="T1070" s="74" t="s">
        <v>44</v>
      </c>
    </row>
    <row r="1071" spans="1:20" ht="22.5" customHeight="1" x14ac:dyDescent="0.25">
      <c r="A1071" s="400">
        <v>43784</v>
      </c>
      <c r="B1071" s="168" t="s">
        <v>65</v>
      </c>
      <c r="C1071" s="168" t="s">
        <v>3950</v>
      </c>
      <c r="D1071" s="168" t="s">
        <v>645</v>
      </c>
      <c r="E1071" s="168"/>
      <c r="F1071" s="168">
        <v>1190</v>
      </c>
      <c r="G1071" s="168" t="s">
        <v>3951</v>
      </c>
      <c r="H1071" s="168" t="s">
        <v>3952</v>
      </c>
      <c r="I1071" s="168" t="s">
        <v>22</v>
      </c>
      <c r="J1071" s="168">
        <v>75019</v>
      </c>
      <c r="K1071" s="168" t="s">
        <v>3953</v>
      </c>
      <c r="L1071" s="168" t="s">
        <v>1993</v>
      </c>
      <c r="M1071" s="168" t="s">
        <v>2451</v>
      </c>
      <c r="N1071" s="379">
        <v>5.5E-2</v>
      </c>
      <c r="O1071" s="195">
        <v>7900</v>
      </c>
      <c r="P1071" s="371">
        <v>7900</v>
      </c>
      <c r="Q1071" s="372">
        <f t="shared" si="47"/>
        <v>7488.1516587677734</v>
      </c>
      <c r="R1071" s="373"/>
      <c r="S1071" s="374"/>
    </row>
    <row r="1072" spans="1:20" ht="22.5" customHeight="1" x14ac:dyDescent="0.25">
      <c r="A1072" s="173">
        <v>43784</v>
      </c>
      <c r="B1072" s="194" t="s">
        <v>65</v>
      </c>
      <c r="C1072" s="194" t="s">
        <v>1520</v>
      </c>
      <c r="D1072" s="194" t="s">
        <v>83</v>
      </c>
      <c r="E1072" s="194"/>
      <c r="F1072" s="174">
        <v>1949</v>
      </c>
      <c r="G1072" s="194" t="s">
        <v>1521</v>
      </c>
      <c r="H1072" s="194" t="s">
        <v>1522</v>
      </c>
      <c r="I1072" s="174" t="s">
        <v>1523</v>
      </c>
      <c r="J1072" s="174">
        <v>92130</v>
      </c>
      <c r="K1072" s="194" t="s">
        <v>1524</v>
      </c>
      <c r="L1072" s="174" t="s">
        <v>2994</v>
      </c>
      <c r="M1072" s="194" t="s">
        <v>123</v>
      </c>
      <c r="N1072" s="210">
        <v>5.5E-2</v>
      </c>
      <c r="O1072" s="78">
        <f>P1072/2</f>
        <v>4500</v>
      </c>
      <c r="P1072" s="196">
        <v>9000</v>
      </c>
      <c r="Q1072" s="219">
        <f t="shared" si="47"/>
        <v>8530.8056872037923</v>
      </c>
      <c r="R1072" s="336">
        <v>9000</v>
      </c>
      <c r="S1072" s="121"/>
      <c r="T1072" s="74" t="s">
        <v>44</v>
      </c>
    </row>
    <row r="1073" spans="1:20" ht="22.5" customHeight="1" x14ac:dyDescent="0.25">
      <c r="A1073" s="173">
        <v>43784</v>
      </c>
      <c r="B1073" s="174" t="s">
        <v>17</v>
      </c>
      <c r="C1073" s="174" t="s">
        <v>3954</v>
      </c>
      <c r="D1073" s="174" t="s">
        <v>131</v>
      </c>
      <c r="E1073" s="174"/>
      <c r="F1073" s="174">
        <v>1037</v>
      </c>
      <c r="G1073" s="174" t="s">
        <v>3955</v>
      </c>
      <c r="H1073" s="174" t="s">
        <v>3956</v>
      </c>
      <c r="I1073" s="174" t="s">
        <v>22</v>
      </c>
      <c r="J1073" s="174">
        <v>75015</v>
      </c>
      <c r="K1073" s="174" t="s">
        <v>3957</v>
      </c>
      <c r="L1073" s="174" t="s">
        <v>3741</v>
      </c>
      <c r="M1073" s="174" t="s">
        <v>1578</v>
      </c>
      <c r="N1073" s="328">
        <v>0.1</v>
      </c>
      <c r="O1073" s="78">
        <f>P1073/2</f>
        <v>3491</v>
      </c>
      <c r="P1073" s="196">
        <v>6982</v>
      </c>
      <c r="Q1073" s="321">
        <f t="shared" si="47"/>
        <v>6347.272727272727</v>
      </c>
      <c r="R1073" s="336">
        <v>6982</v>
      </c>
      <c r="S1073" s="121"/>
      <c r="T1073" s="74" t="s">
        <v>44</v>
      </c>
    </row>
    <row r="1074" spans="1:20" ht="22.5" customHeight="1" x14ac:dyDescent="0.25">
      <c r="A1074" s="401">
        <v>43784</v>
      </c>
      <c r="B1074" s="154" t="s">
        <v>17</v>
      </c>
      <c r="C1074" s="154" t="s">
        <v>3958</v>
      </c>
      <c r="D1074" s="154" t="s">
        <v>28</v>
      </c>
      <c r="E1074" s="154"/>
      <c r="F1074" s="154">
        <v>1032</v>
      </c>
      <c r="G1074" s="154" t="s">
        <v>3959</v>
      </c>
      <c r="H1074" s="154" t="s">
        <v>3960</v>
      </c>
      <c r="I1074" s="154" t="s">
        <v>22</v>
      </c>
      <c r="J1074" s="154">
        <v>75005</v>
      </c>
      <c r="K1074" s="154" t="s">
        <v>3961</v>
      </c>
      <c r="L1074" s="168" t="s">
        <v>399</v>
      </c>
      <c r="M1074" s="154" t="s">
        <v>160</v>
      </c>
      <c r="N1074" s="402">
        <v>0.1</v>
      </c>
      <c r="O1074" s="78">
        <v>11700</v>
      </c>
      <c r="P1074" s="403">
        <v>11700</v>
      </c>
      <c r="Q1074" s="404">
        <f t="shared" si="47"/>
        <v>10636.363636363636</v>
      </c>
      <c r="R1074" s="385"/>
      <c r="S1074" s="386"/>
    </row>
    <row r="1075" spans="1:20" ht="22.5" customHeight="1" x14ac:dyDescent="0.25">
      <c r="A1075" s="400">
        <v>43787</v>
      </c>
      <c r="B1075" s="187" t="s">
        <v>17</v>
      </c>
      <c r="C1075" s="187" t="s">
        <v>2892</v>
      </c>
      <c r="D1075" s="187" t="s">
        <v>131</v>
      </c>
      <c r="E1075" s="187"/>
      <c r="F1075" s="168">
        <v>10382</v>
      </c>
      <c r="G1075" s="187" t="s">
        <v>2893</v>
      </c>
      <c r="H1075" s="187" t="s">
        <v>2894</v>
      </c>
      <c r="I1075" s="168" t="s">
        <v>22</v>
      </c>
      <c r="J1075" s="168">
        <v>75013</v>
      </c>
      <c r="K1075" s="187" t="s">
        <v>2895</v>
      </c>
      <c r="L1075" s="304" t="s">
        <v>3312</v>
      </c>
      <c r="M1075" s="187" t="s">
        <v>781</v>
      </c>
      <c r="N1075" s="211">
        <v>5.5E-2</v>
      </c>
      <c r="O1075" s="78">
        <f>P1075/2</f>
        <v>2600</v>
      </c>
      <c r="P1075" s="263">
        <v>5200</v>
      </c>
      <c r="Q1075" s="264">
        <f t="shared" si="47"/>
        <v>4928.9099526066357</v>
      </c>
      <c r="R1075" s="337"/>
      <c r="S1075" s="266"/>
    </row>
    <row r="1076" spans="1:20" ht="22.5" customHeight="1" x14ac:dyDescent="0.25">
      <c r="A1076" s="400">
        <v>43787</v>
      </c>
      <c r="B1076" s="168" t="s">
        <v>65</v>
      </c>
      <c r="C1076" s="168" t="s">
        <v>3272</v>
      </c>
      <c r="D1076" s="168" t="s">
        <v>2974</v>
      </c>
      <c r="E1076" s="168"/>
      <c r="F1076" s="168">
        <v>10344</v>
      </c>
      <c r="G1076" s="168" t="s">
        <v>3273</v>
      </c>
      <c r="H1076" s="168" t="s">
        <v>3274</v>
      </c>
      <c r="I1076" s="168" t="s">
        <v>22</v>
      </c>
      <c r="J1076" s="168">
        <v>75012</v>
      </c>
      <c r="K1076" s="168" t="s">
        <v>3275</v>
      </c>
      <c r="L1076" s="168" t="s">
        <v>2856</v>
      </c>
      <c r="M1076" s="168" t="s">
        <v>105</v>
      </c>
      <c r="N1076" s="211">
        <v>5.5E-2</v>
      </c>
      <c r="O1076" s="78">
        <f>P1076/2</f>
        <v>7491</v>
      </c>
      <c r="P1076" s="263">
        <v>14982</v>
      </c>
      <c r="Q1076" s="264">
        <f t="shared" si="47"/>
        <v>14200.947867298579</v>
      </c>
      <c r="R1076" s="337"/>
      <c r="S1076" s="266"/>
    </row>
    <row r="1077" spans="1:20" ht="22.5" customHeight="1" x14ac:dyDescent="0.25">
      <c r="A1077" s="173">
        <v>43787</v>
      </c>
      <c r="B1077" s="174" t="s">
        <v>65</v>
      </c>
      <c r="C1077" s="174" t="s">
        <v>3962</v>
      </c>
      <c r="D1077" s="174" t="s">
        <v>3963</v>
      </c>
      <c r="E1077" s="174"/>
      <c r="F1077" s="174">
        <v>1210</v>
      </c>
      <c r="G1077" s="174" t="s">
        <v>3964</v>
      </c>
      <c r="H1077" s="174" t="s">
        <v>3965</v>
      </c>
      <c r="I1077" s="174" t="s">
        <v>3548</v>
      </c>
      <c r="J1077" s="174">
        <v>94800</v>
      </c>
      <c r="K1077" s="174" t="s">
        <v>3966</v>
      </c>
      <c r="L1077" s="174" t="s">
        <v>3498</v>
      </c>
      <c r="M1077" s="174" t="s">
        <v>3848</v>
      </c>
      <c r="N1077" s="328">
        <v>0.1</v>
      </c>
      <c r="O1077" s="195">
        <v>2482</v>
      </c>
      <c r="P1077" s="196">
        <v>2482</v>
      </c>
      <c r="Q1077" s="321">
        <f t="shared" si="47"/>
        <v>2256.363636363636</v>
      </c>
      <c r="R1077" s="336">
        <v>2482</v>
      </c>
      <c r="S1077" s="121"/>
      <c r="T1077" s="74" t="s">
        <v>44</v>
      </c>
    </row>
    <row r="1078" spans="1:20" ht="22.5" customHeight="1" x14ac:dyDescent="0.25">
      <c r="A1078" s="400">
        <v>43787</v>
      </c>
      <c r="B1078" s="382" t="s">
        <v>17</v>
      </c>
      <c r="C1078" s="382" t="s">
        <v>3314</v>
      </c>
      <c r="D1078" s="382" t="s">
        <v>28</v>
      </c>
      <c r="E1078" s="382"/>
      <c r="F1078" s="382">
        <v>10300</v>
      </c>
      <c r="G1078" s="382" t="s">
        <v>3315</v>
      </c>
      <c r="H1078" s="382" t="s">
        <v>3316</v>
      </c>
      <c r="I1078" s="382" t="s">
        <v>22</v>
      </c>
      <c r="J1078" s="382">
        <v>75012</v>
      </c>
      <c r="K1078" s="382" t="s">
        <v>3317</v>
      </c>
      <c r="L1078" s="382" t="s">
        <v>628</v>
      </c>
      <c r="M1078" s="382" t="s">
        <v>3967</v>
      </c>
      <c r="N1078" s="211">
        <v>5.5E-2</v>
      </c>
      <c r="O1078" s="345"/>
      <c r="P1078" s="263">
        <v>9982</v>
      </c>
      <c r="Q1078" s="264">
        <f t="shared" si="47"/>
        <v>9461.6113744075828</v>
      </c>
      <c r="R1078" s="337"/>
      <c r="S1078" s="266"/>
    </row>
    <row r="1079" spans="1:20" ht="22.5" customHeight="1" x14ac:dyDescent="0.25">
      <c r="A1079" s="400">
        <v>43788</v>
      </c>
      <c r="B1079" s="168" t="s">
        <v>65</v>
      </c>
      <c r="C1079" s="168" t="s">
        <v>3968</v>
      </c>
      <c r="D1079" s="168" t="s">
        <v>2130</v>
      </c>
      <c r="E1079" s="168"/>
      <c r="F1079" s="168">
        <v>1229</v>
      </c>
      <c r="G1079" s="168" t="s">
        <v>3969</v>
      </c>
      <c r="H1079" s="168" t="s">
        <v>3970</v>
      </c>
      <c r="I1079" s="168" t="s">
        <v>22</v>
      </c>
      <c r="J1079" s="168">
        <v>75005</v>
      </c>
      <c r="K1079" s="168" t="s">
        <v>3971</v>
      </c>
      <c r="L1079" s="168" t="s">
        <v>3872</v>
      </c>
      <c r="M1079" s="168" t="s">
        <v>3329</v>
      </c>
      <c r="N1079" s="379">
        <v>5.5E-2</v>
      </c>
      <c r="O1079" s="78">
        <f>P1079/2</f>
        <v>3662</v>
      </c>
      <c r="P1079" s="371">
        <v>7324</v>
      </c>
      <c r="Q1079" s="372">
        <f t="shared" si="47"/>
        <v>6942.1800947867305</v>
      </c>
      <c r="R1079" s="373"/>
      <c r="S1079" s="374"/>
    </row>
    <row r="1080" spans="1:20" ht="22.5" customHeight="1" x14ac:dyDescent="0.25">
      <c r="A1080" s="400">
        <v>43789</v>
      </c>
      <c r="B1080" s="168" t="s">
        <v>65</v>
      </c>
      <c r="C1080" s="168" t="s">
        <v>3519</v>
      </c>
      <c r="D1080" s="168" t="s">
        <v>747</v>
      </c>
      <c r="E1080" s="168"/>
      <c r="F1080" s="168">
        <v>10250</v>
      </c>
      <c r="G1080" s="168" t="s">
        <v>3520</v>
      </c>
      <c r="H1080" s="168" t="s">
        <v>3521</v>
      </c>
      <c r="I1080" s="168" t="s">
        <v>3522</v>
      </c>
      <c r="J1080" s="168">
        <v>92290</v>
      </c>
      <c r="K1080" s="168" t="s">
        <v>3523</v>
      </c>
      <c r="L1080" s="168" t="s">
        <v>3498</v>
      </c>
      <c r="M1080" s="168" t="s">
        <v>3972</v>
      </c>
      <c r="N1080" s="379">
        <v>0.1</v>
      </c>
      <c r="O1080" s="195">
        <v>9980</v>
      </c>
      <c r="P1080" s="371">
        <v>9980</v>
      </c>
      <c r="Q1080" s="372">
        <f t="shared" si="47"/>
        <v>9072.7272727272721</v>
      </c>
      <c r="R1080" s="373"/>
      <c r="S1080" s="374"/>
    </row>
    <row r="1081" spans="1:20" ht="22.5" customHeight="1" x14ac:dyDescent="0.25">
      <c r="A1081" s="400">
        <v>43789</v>
      </c>
      <c r="B1081" s="168" t="s">
        <v>65</v>
      </c>
      <c r="C1081" s="168" t="s">
        <v>2785</v>
      </c>
      <c r="D1081" s="168" t="s">
        <v>2786</v>
      </c>
      <c r="E1081" s="168"/>
      <c r="F1081" s="168">
        <v>1230</v>
      </c>
      <c r="G1081" s="168" t="s">
        <v>2787</v>
      </c>
      <c r="H1081" s="168" t="s">
        <v>3973</v>
      </c>
      <c r="I1081" s="168" t="s">
        <v>22</v>
      </c>
      <c r="J1081" s="168">
        <v>75011</v>
      </c>
      <c r="K1081" s="168" t="s">
        <v>3974</v>
      </c>
      <c r="L1081" s="168" t="s">
        <v>37</v>
      </c>
      <c r="M1081" s="168" t="s">
        <v>781</v>
      </c>
      <c r="N1081" s="379">
        <v>5.5E-2</v>
      </c>
      <c r="O1081" s="195">
        <v>6200</v>
      </c>
      <c r="P1081" s="371">
        <v>6200</v>
      </c>
      <c r="Q1081" s="264">
        <f t="shared" si="47"/>
        <v>5876.7772511848343</v>
      </c>
      <c r="R1081" s="337"/>
      <c r="S1081" s="266"/>
    </row>
    <row r="1082" spans="1:20" ht="22.5" customHeight="1" x14ac:dyDescent="0.25">
      <c r="A1082" s="400">
        <v>43790</v>
      </c>
      <c r="B1082" s="168" t="s">
        <v>17</v>
      </c>
      <c r="C1082" s="168" t="s">
        <v>472</v>
      </c>
      <c r="D1082" s="168" t="s">
        <v>248</v>
      </c>
      <c r="E1082" s="168"/>
      <c r="F1082" s="168">
        <v>1931</v>
      </c>
      <c r="G1082" s="168" t="s">
        <v>473</v>
      </c>
      <c r="H1082" s="168" t="s">
        <v>1100</v>
      </c>
      <c r="I1082" s="168" t="s">
        <v>1101</v>
      </c>
      <c r="J1082" s="168">
        <v>91110</v>
      </c>
      <c r="K1082" s="168" t="s">
        <v>1102</v>
      </c>
      <c r="L1082" s="168" t="s">
        <v>3828</v>
      </c>
      <c r="M1082" s="168" t="s">
        <v>1934</v>
      </c>
      <c r="N1082" s="211">
        <v>5.5E-2</v>
      </c>
      <c r="O1082" s="78">
        <f>P1082/2</f>
        <v>12610</v>
      </c>
      <c r="P1082" s="189">
        <v>25220</v>
      </c>
      <c r="Q1082" s="255">
        <f t="shared" si="47"/>
        <v>23905.213270142183</v>
      </c>
      <c r="R1082" s="333"/>
      <c r="S1082" s="159"/>
    </row>
    <row r="1083" spans="1:20" ht="22.5" customHeight="1" x14ac:dyDescent="0.25">
      <c r="A1083" s="400">
        <v>43791</v>
      </c>
      <c r="B1083" s="168" t="s">
        <v>65</v>
      </c>
      <c r="C1083" s="168" t="s">
        <v>3975</v>
      </c>
      <c r="D1083" s="168" t="s">
        <v>2969</v>
      </c>
      <c r="E1083" s="168"/>
      <c r="F1083" s="168">
        <v>1249</v>
      </c>
      <c r="G1083" s="168" t="s">
        <v>3976</v>
      </c>
      <c r="H1083" s="168" t="s">
        <v>3977</v>
      </c>
      <c r="I1083" s="168" t="s">
        <v>22</v>
      </c>
      <c r="J1083" s="168">
        <v>75013</v>
      </c>
      <c r="K1083" s="168" t="s">
        <v>3978</v>
      </c>
      <c r="L1083" s="168" t="s">
        <v>2955</v>
      </c>
      <c r="M1083" s="168" t="s">
        <v>3979</v>
      </c>
      <c r="N1083" s="379">
        <v>5.5E-2</v>
      </c>
      <c r="O1083" s="195">
        <v>6482</v>
      </c>
      <c r="P1083" s="371">
        <v>6482</v>
      </c>
      <c r="Q1083" s="372">
        <f t="shared" si="47"/>
        <v>6144.0758293838862</v>
      </c>
      <c r="R1083" s="373"/>
      <c r="S1083" s="374"/>
    </row>
    <row r="1084" spans="1:20" ht="22.5" customHeight="1" x14ac:dyDescent="0.25">
      <c r="A1084" s="400">
        <v>43791</v>
      </c>
      <c r="B1084" s="168" t="s">
        <v>17</v>
      </c>
      <c r="C1084" s="168" t="s">
        <v>2733</v>
      </c>
      <c r="D1084" s="168" t="s">
        <v>40</v>
      </c>
      <c r="E1084" s="168"/>
      <c r="F1084" s="168">
        <v>10340</v>
      </c>
      <c r="G1084" s="168" t="s">
        <v>2734</v>
      </c>
      <c r="H1084" s="168" t="s">
        <v>2735</v>
      </c>
      <c r="I1084" s="168" t="s">
        <v>22</v>
      </c>
      <c r="J1084" s="168">
        <v>75013</v>
      </c>
      <c r="K1084" s="168" t="s">
        <v>2736</v>
      </c>
      <c r="L1084" s="168" t="s">
        <v>3207</v>
      </c>
      <c r="M1084" s="168" t="s">
        <v>2344</v>
      </c>
      <c r="N1084" s="211">
        <v>0.1</v>
      </c>
      <c r="O1084" s="78">
        <f>P1084/2</f>
        <v>1950</v>
      </c>
      <c r="P1084" s="263">
        <v>3900</v>
      </c>
      <c r="Q1084" s="264">
        <f t="shared" si="47"/>
        <v>3545.454545454545</v>
      </c>
      <c r="R1084" s="337"/>
      <c r="S1084" s="266"/>
    </row>
    <row r="1085" spans="1:20" ht="22.5" customHeight="1" x14ac:dyDescent="0.25">
      <c r="A1085" s="400">
        <v>43795</v>
      </c>
      <c r="B1085" s="168" t="s">
        <v>236</v>
      </c>
      <c r="C1085" s="168" t="s">
        <v>3980</v>
      </c>
      <c r="D1085" s="168" t="s">
        <v>3181</v>
      </c>
      <c r="E1085" s="168"/>
      <c r="F1085" s="168">
        <v>1231</v>
      </c>
      <c r="G1085" s="168" t="s">
        <v>1277</v>
      </c>
      <c r="H1085" s="168" t="s">
        <v>3981</v>
      </c>
      <c r="I1085" s="168" t="s">
        <v>22</v>
      </c>
      <c r="J1085" s="168">
        <v>75013</v>
      </c>
      <c r="K1085" s="168" t="s">
        <v>3982</v>
      </c>
      <c r="L1085" s="168" t="s">
        <v>3983</v>
      </c>
      <c r="M1085" s="168" t="s">
        <v>3744</v>
      </c>
      <c r="N1085" s="379">
        <v>0.1</v>
      </c>
      <c r="O1085" s="78">
        <f>P1085/2</f>
        <v>2500</v>
      </c>
      <c r="P1085" s="371">
        <v>5000</v>
      </c>
      <c r="Q1085" s="372">
        <f t="shared" si="47"/>
        <v>4545.454545454545</v>
      </c>
      <c r="R1085" s="373"/>
      <c r="S1085" s="374"/>
    </row>
    <row r="1086" spans="1:20" ht="22.5" customHeight="1" x14ac:dyDescent="0.25">
      <c r="A1086" s="400">
        <v>43796</v>
      </c>
      <c r="B1086" s="168" t="s">
        <v>65</v>
      </c>
      <c r="C1086" s="168" t="s">
        <v>3984</v>
      </c>
      <c r="D1086" s="168" t="s">
        <v>424</v>
      </c>
      <c r="E1086" s="168"/>
      <c r="F1086" s="168">
        <v>1232</v>
      </c>
      <c r="G1086" s="168" t="s">
        <v>3985</v>
      </c>
      <c r="H1086" s="168" t="s">
        <v>3986</v>
      </c>
      <c r="I1086" s="168" t="s">
        <v>3987</v>
      </c>
      <c r="J1086" s="168">
        <v>92220</v>
      </c>
      <c r="K1086" s="168" t="s">
        <v>3988</v>
      </c>
      <c r="L1086" s="168" t="s">
        <v>37</v>
      </c>
      <c r="M1086" s="168" t="s">
        <v>751</v>
      </c>
      <c r="N1086" s="379">
        <v>5.5E-2</v>
      </c>
      <c r="O1086" s="195">
        <v>5482</v>
      </c>
      <c r="P1086" s="371">
        <v>5482</v>
      </c>
      <c r="Q1086" s="372">
        <f t="shared" si="47"/>
        <v>5196.2085308056876</v>
      </c>
      <c r="R1086" s="373"/>
      <c r="S1086" s="374"/>
    </row>
    <row r="1087" spans="1:20" ht="22.5" customHeight="1" x14ac:dyDescent="0.25">
      <c r="A1087" s="400">
        <v>43796</v>
      </c>
      <c r="B1087" s="168" t="s">
        <v>65</v>
      </c>
      <c r="C1087" s="168" t="s">
        <v>3989</v>
      </c>
      <c r="D1087" s="168" t="s">
        <v>363</v>
      </c>
      <c r="E1087" s="168"/>
      <c r="F1087" s="168">
        <v>1223</v>
      </c>
      <c r="G1087" s="168" t="s">
        <v>3990</v>
      </c>
      <c r="H1087" s="168" t="s">
        <v>3991</v>
      </c>
      <c r="I1087" s="168" t="s">
        <v>3509</v>
      </c>
      <c r="J1087" s="168">
        <v>78300</v>
      </c>
      <c r="K1087" s="168" t="s">
        <v>3992</v>
      </c>
      <c r="L1087" s="168" t="s">
        <v>3498</v>
      </c>
      <c r="M1087" s="168" t="s">
        <v>802</v>
      </c>
      <c r="N1087" s="379">
        <v>5.5E-2</v>
      </c>
      <c r="O1087" s="195">
        <v>2950</v>
      </c>
      <c r="P1087" s="371">
        <v>2950</v>
      </c>
      <c r="Q1087" s="372">
        <f t="shared" si="47"/>
        <v>2796.2085308056876</v>
      </c>
      <c r="R1087" s="373"/>
      <c r="S1087" s="374"/>
    </row>
    <row r="1088" spans="1:20" ht="22.5" customHeight="1" x14ac:dyDescent="0.25">
      <c r="A1088" s="401">
        <v>43797</v>
      </c>
      <c r="B1088" s="154" t="s">
        <v>17</v>
      </c>
      <c r="C1088" s="154" t="s">
        <v>3993</v>
      </c>
      <c r="D1088" s="154" t="s">
        <v>3124</v>
      </c>
      <c r="E1088" s="154"/>
      <c r="F1088" s="154">
        <v>1248</v>
      </c>
      <c r="G1088" s="154" t="s">
        <v>3994</v>
      </c>
      <c r="H1088" s="154" t="s">
        <v>3995</v>
      </c>
      <c r="I1088" s="154" t="s">
        <v>22</v>
      </c>
      <c r="J1088" s="154">
        <v>75005</v>
      </c>
      <c r="K1088" s="154" t="s">
        <v>3996</v>
      </c>
      <c r="L1088" s="154" t="s">
        <v>2955</v>
      </c>
      <c r="M1088" s="154" t="s">
        <v>3979</v>
      </c>
      <c r="N1088" s="402">
        <v>5.5E-2</v>
      </c>
      <c r="O1088" s="78">
        <v>7232</v>
      </c>
      <c r="P1088" s="403">
        <v>7232</v>
      </c>
      <c r="Q1088" s="405">
        <f t="shared" si="47"/>
        <v>6854.9763033175359</v>
      </c>
      <c r="R1088" s="373"/>
      <c r="S1088" s="374"/>
    </row>
    <row r="1089" spans="1:20" ht="22.5" customHeight="1" x14ac:dyDescent="0.25">
      <c r="A1089" s="400">
        <v>43797</v>
      </c>
      <c r="B1089" s="168" t="s">
        <v>17</v>
      </c>
      <c r="C1089" s="168" t="s">
        <v>3997</v>
      </c>
      <c r="D1089" s="168" t="s">
        <v>3998</v>
      </c>
      <c r="E1089" s="168"/>
      <c r="F1089" s="168">
        <v>1220</v>
      </c>
      <c r="G1089" s="168" t="s">
        <v>3999</v>
      </c>
      <c r="H1089" s="168" t="s">
        <v>3965</v>
      </c>
      <c r="I1089" s="168" t="s">
        <v>4000</v>
      </c>
      <c r="J1089" s="168">
        <v>92220</v>
      </c>
      <c r="K1089" s="168" t="s">
        <v>4001</v>
      </c>
      <c r="L1089" s="168" t="s">
        <v>3498</v>
      </c>
      <c r="M1089" s="168" t="s">
        <v>4002</v>
      </c>
      <c r="N1089" s="379">
        <v>0.1</v>
      </c>
      <c r="O1089" s="195">
        <v>9982</v>
      </c>
      <c r="P1089" s="371">
        <v>9982</v>
      </c>
      <c r="Q1089" s="264">
        <f t="shared" si="47"/>
        <v>9074.545454545454</v>
      </c>
      <c r="R1089" s="337"/>
      <c r="S1089" s="266"/>
    </row>
    <row r="1090" spans="1:20" ht="22.5" customHeight="1" x14ac:dyDescent="0.25">
      <c r="A1090" s="400">
        <v>43797</v>
      </c>
      <c r="B1090" s="187" t="s">
        <v>65</v>
      </c>
      <c r="C1090" s="187" t="s">
        <v>1605</v>
      </c>
      <c r="D1090" s="187" t="s">
        <v>395</v>
      </c>
      <c r="E1090" s="187"/>
      <c r="F1090" s="168">
        <v>10134</v>
      </c>
      <c r="G1090" s="187" t="s">
        <v>1606</v>
      </c>
      <c r="H1090" s="187" t="s">
        <v>1607</v>
      </c>
      <c r="I1090" s="168" t="s">
        <v>1378</v>
      </c>
      <c r="J1090" s="168">
        <v>95100</v>
      </c>
      <c r="K1090" s="187" t="s">
        <v>1608</v>
      </c>
      <c r="L1090" s="187" t="s">
        <v>3498</v>
      </c>
      <c r="M1090" s="187" t="s">
        <v>105</v>
      </c>
      <c r="N1090" s="211">
        <v>0.1</v>
      </c>
      <c r="O1090" s="195">
        <v>5882</v>
      </c>
      <c r="P1090" s="189">
        <v>5882</v>
      </c>
      <c r="Q1090" s="255">
        <f t="shared" si="47"/>
        <v>5347.272727272727</v>
      </c>
      <c r="R1090" s="333"/>
      <c r="S1090" s="159"/>
    </row>
    <row r="1091" spans="1:20" ht="22.5" customHeight="1" x14ac:dyDescent="0.25">
      <c r="A1091" s="400">
        <v>43798</v>
      </c>
      <c r="B1091" s="168" t="s">
        <v>342</v>
      </c>
      <c r="C1091" s="168" t="s">
        <v>4003</v>
      </c>
      <c r="D1091" s="168" t="s">
        <v>40</v>
      </c>
      <c r="E1091" s="168"/>
      <c r="F1091" s="168">
        <v>1195</v>
      </c>
      <c r="G1091" s="168" t="s">
        <v>795</v>
      </c>
      <c r="H1091" s="168" t="s">
        <v>4004</v>
      </c>
      <c r="I1091" s="168" t="s">
        <v>22</v>
      </c>
      <c r="J1091" s="168">
        <v>75013</v>
      </c>
      <c r="K1091" s="168" t="s">
        <v>4005</v>
      </c>
      <c r="L1091" s="168" t="s">
        <v>1838</v>
      </c>
      <c r="M1091" s="168" t="s">
        <v>4006</v>
      </c>
      <c r="N1091" s="379">
        <v>0.1</v>
      </c>
      <c r="O1091" s="78">
        <f>P1091/2</f>
        <v>3225</v>
      </c>
      <c r="P1091" s="371">
        <v>6450</v>
      </c>
      <c r="Q1091" s="372">
        <f t="shared" si="47"/>
        <v>5863.6363636363631</v>
      </c>
      <c r="R1091" s="373"/>
      <c r="S1091" s="374"/>
    </row>
    <row r="1092" spans="1:20" ht="22.5" customHeight="1" x14ac:dyDescent="0.25">
      <c r="A1092" s="400">
        <v>43798</v>
      </c>
      <c r="B1092" s="168" t="s">
        <v>342</v>
      </c>
      <c r="C1092" s="168" t="s">
        <v>4003</v>
      </c>
      <c r="D1092" s="168" t="s">
        <v>40</v>
      </c>
      <c r="E1092" s="168"/>
      <c r="F1092" s="168">
        <v>1195</v>
      </c>
      <c r="G1092" s="168" t="s">
        <v>795</v>
      </c>
      <c r="H1092" s="168" t="s">
        <v>4004</v>
      </c>
      <c r="I1092" s="168" t="s">
        <v>22</v>
      </c>
      <c r="J1092" s="168">
        <v>75013</v>
      </c>
      <c r="K1092" s="168" t="s">
        <v>4005</v>
      </c>
      <c r="L1092" s="168" t="s">
        <v>1838</v>
      </c>
      <c r="M1092" s="168" t="s">
        <v>4006</v>
      </c>
      <c r="N1092" s="379">
        <v>0.1</v>
      </c>
      <c r="O1092" s="78">
        <f>P1092/2</f>
        <v>3225</v>
      </c>
      <c r="P1092" s="371">
        <v>6450</v>
      </c>
      <c r="Q1092" s="372">
        <f t="shared" si="47"/>
        <v>5863.6363636363631</v>
      </c>
      <c r="R1092" s="373"/>
      <c r="S1092" s="374"/>
    </row>
    <row r="1093" spans="1:20" ht="22.5" customHeight="1" x14ac:dyDescent="0.25">
      <c r="A1093" s="406">
        <v>43798</v>
      </c>
      <c r="B1093" s="304" t="s">
        <v>17</v>
      </c>
      <c r="C1093" s="304" t="s">
        <v>3410</v>
      </c>
      <c r="D1093" s="304" t="s">
        <v>2377</v>
      </c>
      <c r="E1093" s="304"/>
      <c r="F1093" s="304">
        <v>10365</v>
      </c>
      <c r="G1093" s="304" t="s">
        <v>3411</v>
      </c>
      <c r="H1093" s="304" t="s">
        <v>3412</v>
      </c>
      <c r="I1093" s="304" t="s">
        <v>22</v>
      </c>
      <c r="J1093" s="304">
        <v>75015</v>
      </c>
      <c r="K1093" s="304" t="s">
        <v>3413</v>
      </c>
      <c r="L1093" s="304" t="s">
        <v>2231</v>
      </c>
      <c r="M1093" s="304" t="s">
        <v>86</v>
      </c>
      <c r="N1093" s="320">
        <v>0.1</v>
      </c>
      <c r="O1093" s="78">
        <f>P1093/2</f>
        <v>3740</v>
      </c>
      <c r="P1093" s="263">
        <v>7480</v>
      </c>
      <c r="Q1093" s="264">
        <f t="shared" si="47"/>
        <v>6799.9999999999991</v>
      </c>
      <c r="R1093" s="337"/>
      <c r="S1093" s="266"/>
    </row>
    <row r="1094" spans="1:20" ht="22.5" customHeight="1" x14ac:dyDescent="0.25">
      <c r="A1094" s="401">
        <v>43798</v>
      </c>
      <c r="B1094" s="154" t="s">
        <v>17</v>
      </c>
      <c r="C1094" s="154" t="s">
        <v>3813</v>
      </c>
      <c r="D1094" s="154" t="s">
        <v>73</v>
      </c>
      <c r="E1094" s="154"/>
      <c r="F1094" s="154">
        <v>1174</v>
      </c>
      <c r="G1094" s="154" t="s">
        <v>3814</v>
      </c>
      <c r="H1094" s="154" t="s">
        <v>3815</v>
      </c>
      <c r="I1094" s="154" t="s">
        <v>639</v>
      </c>
      <c r="J1094" s="154">
        <v>92100</v>
      </c>
      <c r="K1094" s="154" t="s">
        <v>3816</v>
      </c>
      <c r="L1094" s="168" t="s">
        <v>1099</v>
      </c>
      <c r="M1094" s="154" t="s">
        <v>4007</v>
      </c>
      <c r="N1094" s="160">
        <v>0.1</v>
      </c>
      <c r="O1094" s="78">
        <f>P1094/2</f>
        <v>4741</v>
      </c>
      <c r="P1094" s="156">
        <v>9482</v>
      </c>
      <c r="Q1094" s="397">
        <f t="shared" si="47"/>
        <v>8620</v>
      </c>
      <c r="R1094" s="333"/>
      <c r="S1094" s="159"/>
    </row>
    <row r="1095" spans="1:20" ht="42" hidden="1" customHeight="1" x14ac:dyDescent="0.25">
      <c r="A1095" s="272" t="s">
        <v>4008</v>
      </c>
      <c r="B1095" s="233"/>
      <c r="C1095" s="233"/>
      <c r="D1095" s="233"/>
      <c r="E1095" s="233"/>
      <c r="F1095" s="233"/>
      <c r="G1095" s="233"/>
      <c r="H1095" s="233"/>
      <c r="I1095" s="233"/>
      <c r="J1095" s="233"/>
      <c r="K1095" s="233"/>
      <c r="L1095" s="182"/>
      <c r="M1095" s="233"/>
      <c r="N1095" s="284"/>
      <c r="O1095" s="93"/>
      <c r="P1095" s="273">
        <f>SUM(P1056:P1094)</f>
        <v>280474</v>
      </c>
      <c r="Q1095" s="407"/>
      <c r="R1095" s="217">
        <f>SUM(R1056:R1094)</f>
        <v>46874</v>
      </c>
      <c r="S1095" s="97">
        <f>P1095-R1095</f>
        <v>233600</v>
      </c>
    </row>
    <row r="1096" spans="1:20" ht="22.5" customHeight="1" x14ac:dyDescent="0.25">
      <c r="A1096" s="175">
        <v>43800</v>
      </c>
      <c r="B1096" s="168" t="s">
        <v>342</v>
      </c>
      <c r="C1096" s="168" t="s">
        <v>232</v>
      </c>
      <c r="D1096" s="168" t="s">
        <v>147</v>
      </c>
      <c r="E1096" s="168"/>
      <c r="F1096" s="168">
        <v>3372</v>
      </c>
      <c r="G1096" s="168" t="s">
        <v>4009</v>
      </c>
      <c r="H1096" s="168"/>
      <c r="I1096" s="168" t="s">
        <v>22</v>
      </c>
      <c r="J1096" s="168">
        <v>75011</v>
      </c>
      <c r="K1096" s="168" t="s">
        <v>4010</v>
      </c>
      <c r="L1096" s="168" t="s">
        <v>1838</v>
      </c>
      <c r="M1096" s="168" t="s">
        <v>1175</v>
      </c>
      <c r="N1096" s="379">
        <v>0.1</v>
      </c>
      <c r="O1096" s="78">
        <f>P1096/2</f>
        <v>3486.5</v>
      </c>
      <c r="P1096" s="263">
        <v>6973</v>
      </c>
      <c r="Q1096" s="339">
        <f t="shared" ref="Q1096:Q1118" si="48">IF(ISBLANK(N1096),"",P1096/(1+N1096))</f>
        <v>6339.090909090909</v>
      </c>
      <c r="R1096" s="333"/>
      <c r="S1096" s="159"/>
    </row>
    <row r="1097" spans="1:20" ht="22.5" customHeight="1" x14ac:dyDescent="0.25">
      <c r="A1097" s="175">
        <v>43801</v>
      </c>
      <c r="B1097" s="168" t="s">
        <v>17</v>
      </c>
      <c r="C1097" s="168" t="s">
        <v>4011</v>
      </c>
      <c r="D1097" s="168" t="s">
        <v>94</v>
      </c>
      <c r="E1097" s="168"/>
      <c r="F1097" s="168">
        <v>1038</v>
      </c>
      <c r="G1097" s="168" t="s">
        <v>4012</v>
      </c>
      <c r="H1097" s="168" t="s">
        <v>4013</v>
      </c>
      <c r="I1097" s="168" t="s">
        <v>22</v>
      </c>
      <c r="J1097" s="168">
        <v>75015</v>
      </c>
      <c r="K1097" s="168" t="s">
        <v>4014</v>
      </c>
      <c r="L1097" s="168" t="s">
        <v>399</v>
      </c>
      <c r="M1097" s="168" t="s">
        <v>879</v>
      </c>
      <c r="N1097" s="379">
        <v>5.5E-2</v>
      </c>
      <c r="O1097" s="195">
        <v>6882</v>
      </c>
      <c r="P1097" s="371">
        <v>6882</v>
      </c>
      <c r="Q1097" s="384">
        <f t="shared" si="48"/>
        <v>6523.2227488151666</v>
      </c>
      <c r="R1097" s="385"/>
      <c r="S1097" s="386"/>
    </row>
    <row r="1098" spans="1:20" ht="22.5" customHeight="1" x14ac:dyDescent="0.25">
      <c r="A1098" s="173">
        <v>43802</v>
      </c>
      <c r="B1098" s="174" t="s">
        <v>65</v>
      </c>
      <c r="C1098" s="174" t="s">
        <v>4015</v>
      </c>
      <c r="D1098" s="174" t="s">
        <v>3706</v>
      </c>
      <c r="E1098" s="174"/>
      <c r="F1098" s="174">
        <v>1108</v>
      </c>
      <c r="G1098" s="174" t="s">
        <v>4016</v>
      </c>
      <c r="H1098" s="174" t="s">
        <v>4017</v>
      </c>
      <c r="I1098" s="174" t="s">
        <v>22</v>
      </c>
      <c r="J1098" s="174">
        <v>75020</v>
      </c>
      <c r="K1098" s="174" t="s">
        <v>4018</v>
      </c>
      <c r="L1098" s="174" t="s">
        <v>3498</v>
      </c>
      <c r="M1098" s="174" t="s">
        <v>4019</v>
      </c>
      <c r="N1098" s="328">
        <v>5.5E-2</v>
      </c>
      <c r="O1098" s="195">
        <v>2982</v>
      </c>
      <c r="P1098" s="196">
        <v>2982</v>
      </c>
      <c r="Q1098" s="321">
        <f t="shared" si="48"/>
        <v>2826.5402843601896</v>
      </c>
      <c r="R1098" s="336">
        <v>2982</v>
      </c>
      <c r="S1098" s="121"/>
      <c r="T1098" s="74" t="s">
        <v>44</v>
      </c>
    </row>
    <row r="1099" spans="1:20" ht="22.5" customHeight="1" x14ac:dyDescent="0.25">
      <c r="A1099" s="267">
        <v>43802</v>
      </c>
      <c r="B1099" s="268" t="s">
        <v>17</v>
      </c>
      <c r="C1099" s="268" t="s">
        <v>4020</v>
      </c>
      <c r="D1099" s="268" t="s">
        <v>94</v>
      </c>
      <c r="E1099" s="268"/>
      <c r="F1099" s="268">
        <v>1109</v>
      </c>
      <c r="G1099" s="268" t="s">
        <v>4021</v>
      </c>
      <c r="H1099" s="268" t="s">
        <v>4022</v>
      </c>
      <c r="I1099" s="268" t="s">
        <v>22</v>
      </c>
      <c r="J1099" s="268">
        <v>75002</v>
      </c>
      <c r="K1099" s="268" t="s">
        <v>4023</v>
      </c>
      <c r="L1099" s="268" t="s">
        <v>3498</v>
      </c>
      <c r="M1099" s="268" t="s">
        <v>123</v>
      </c>
      <c r="N1099" s="408">
        <v>5.5E-2</v>
      </c>
      <c r="O1099" s="195">
        <v>6982</v>
      </c>
      <c r="P1099" s="270">
        <v>6982</v>
      </c>
      <c r="Q1099" s="388">
        <f t="shared" si="48"/>
        <v>6618.009478672986</v>
      </c>
      <c r="R1099" s="389">
        <v>6982</v>
      </c>
      <c r="S1099" s="89"/>
      <c r="T1099" s="74" t="s">
        <v>44</v>
      </c>
    </row>
    <row r="1100" spans="1:20" ht="22.5" customHeight="1" x14ac:dyDescent="0.25">
      <c r="A1100" s="175">
        <v>43802</v>
      </c>
      <c r="B1100" s="168" t="s">
        <v>65</v>
      </c>
      <c r="C1100" s="168" t="s">
        <v>1927</v>
      </c>
      <c r="D1100" s="168" t="s">
        <v>1928</v>
      </c>
      <c r="E1100" s="168"/>
      <c r="F1100" s="168">
        <v>10183</v>
      </c>
      <c r="G1100" s="168" t="s">
        <v>1755</v>
      </c>
      <c r="H1100" s="168" t="s">
        <v>1929</v>
      </c>
      <c r="I1100" s="168" t="s">
        <v>22</v>
      </c>
      <c r="J1100" s="168">
        <v>75011</v>
      </c>
      <c r="K1100" s="277" t="s">
        <v>1930</v>
      </c>
      <c r="L1100" s="168" t="s">
        <v>37</v>
      </c>
      <c r="M1100" s="168" t="s">
        <v>205</v>
      </c>
      <c r="N1100" s="211">
        <v>0.1</v>
      </c>
      <c r="O1100" s="195">
        <v>2300</v>
      </c>
      <c r="P1100" s="189">
        <v>2300</v>
      </c>
      <c r="Q1100" s="255">
        <f t="shared" si="48"/>
        <v>2090.9090909090905</v>
      </c>
      <c r="R1100" s="333"/>
      <c r="S1100" s="159"/>
    </row>
    <row r="1101" spans="1:20" ht="22.5" customHeight="1" x14ac:dyDescent="0.25">
      <c r="A1101" s="175">
        <v>43802</v>
      </c>
      <c r="B1101" s="168" t="s">
        <v>65</v>
      </c>
      <c r="C1101" s="168" t="s">
        <v>4024</v>
      </c>
      <c r="D1101" s="168" t="s">
        <v>4025</v>
      </c>
      <c r="E1101" s="168"/>
      <c r="F1101" s="168">
        <v>1028</v>
      </c>
      <c r="G1101" s="168" t="s">
        <v>1777</v>
      </c>
      <c r="H1101" s="168" t="s">
        <v>4026</v>
      </c>
      <c r="I1101" s="168" t="s">
        <v>121</v>
      </c>
      <c r="J1101" s="168">
        <v>94100</v>
      </c>
      <c r="K1101" s="168" t="s">
        <v>4027</v>
      </c>
      <c r="L1101" s="168" t="s">
        <v>618</v>
      </c>
      <c r="M1101" s="168" t="s">
        <v>2002</v>
      </c>
      <c r="N1101" s="379">
        <v>5.5E-2</v>
      </c>
      <c r="O1101" s="195">
        <v>3582</v>
      </c>
      <c r="P1101" s="371">
        <v>3582</v>
      </c>
      <c r="Q1101" s="372">
        <f t="shared" si="48"/>
        <v>3395.2606635071093</v>
      </c>
      <c r="R1101" s="373"/>
      <c r="S1101" s="374"/>
    </row>
    <row r="1102" spans="1:20" ht="22.5" customHeight="1" x14ac:dyDescent="0.25">
      <c r="A1102" s="173">
        <v>43802</v>
      </c>
      <c r="B1102" s="174" t="s">
        <v>17</v>
      </c>
      <c r="C1102" s="174" t="s">
        <v>760</v>
      </c>
      <c r="D1102" s="174" t="s">
        <v>761</v>
      </c>
      <c r="E1102" s="174"/>
      <c r="F1102" s="174">
        <v>1745</v>
      </c>
      <c r="G1102" s="174" t="s">
        <v>762</v>
      </c>
      <c r="H1102" s="174"/>
      <c r="I1102" s="174" t="s">
        <v>22</v>
      </c>
      <c r="J1102" s="174">
        <v>75010</v>
      </c>
      <c r="K1102" s="174" t="s">
        <v>4028</v>
      </c>
      <c r="L1102" s="174" t="s">
        <v>24</v>
      </c>
      <c r="M1102" s="174" t="s">
        <v>123</v>
      </c>
      <c r="N1102" s="210">
        <v>5.5E-2</v>
      </c>
      <c r="O1102" s="195">
        <v>6482</v>
      </c>
      <c r="P1102" s="196">
        <v>6482</v>
      </c>
      <c r="Q1102" s="219">
        <f t="shared" si="48"/>
        <v>6144.0758293838862</v>
      </c>
      <c r="R1102" s="336">
        <v>6482</v>
      </c>
      <c r="S1102" s="121"/>
      <c r="T1102" s="74" t="s">
        <v>44</v>
      </c>
    </row>
    <row r="1103" spans="1:20" ht="22.5" customHeight="1" x14ac:dyDescent="0.25">
      <c r="A1103" s="175">
        <v>43802</v>
      </c>
      <c r="B1103" s="168" t="s">
        <v>65</v>
      </c>
      <c r="C1103" s="168" t="s">
        <v>4029</v>
      </c>
      <c r="D1103" s="168" t="s">
        <v>219</v>
      </c>
      <c r="E1103" s="168"/>
      <c r="F1103" s="168">
        <v>1156</v>
      </c>
      <c r="G1103" s="168" t="s">
        <v>4030</v>
      </c>
      <c r="H1103" s="168" t="s">
        <v>4031</v>
      </c>
      <c r="I1103" s="168" t="s">
        <v>22</v>
      </c>
      <c r="J1103" s="168">
        <v>75013</v>
      </c>
      <c r="K1103" s="168" t="s">
        <v>4032</v>
      </c>
      <c r="L1103" s="168" t="s">
        <v>2955</v>
      </c>
      <c r="M1103" s="168" t="s">
        <v>4033</v>
      </c>
      <c r="N1103" s="379">
        <v>5.5E-2</v>
      </c>
      <c r="O1103" s="195">
        <v>4632</v>
      </c>
      <c r="P1103" s="371">
        <v>4632</v>
      </c>
      <c r="Q1103" s="372">
        <f t="shared" si="48"/>
        <v>4390.5213270142185</v>
      </c>
      <c r="R1103" s="373"/>
      <c r="S1103" s="374"/>
    </row>
    <row r="1104" spans="1:20" ht="22.5" customHeight="1" x14ac:dyDescent="0.25">
      <c r="A1104" s="175">
        <v>43803</v>
      </c>
      <c r="B1104" s="168" t="s">
        <v>65</v>
      </c>
      <c r="C1104" s="168" t="s">
        <v>3865</v>
      </c>
      <c r="D1104" s="168" t="s">
        <v>765</v>
      </c>
      <c r="E1104" s="168"/>
      <c r="F1104" s="168">
        <v>1186</v>
      </c>
      <c r="G1104" s="168" t="s">
        <v>3507</v>
      </c>
      <c r="H1104" s="168" t="s">
        <v>3866</v>
      </c>
      <c r="I1104" s="168" t="s">
        <v>3509</v>
      </c>
      <c r="J1104" s="168">
        <v>78300</v>
      </c>
      <c r="K1104" s="168" t="s">
        <v>3867</v>
      </c>
      <c r="L1104" s="168" t="s">
        <v>1993</v>
      </c>
      <c r="M1104" s="168" t="s">
        <v>751</v>
      </c>
      <c r="N1104" s="320">
        <v>5.5E-2</v>
      </c>
      <c r="O1104" s="195">
        <v>3280</v>
      </c>
      <c r="P1104" s="263">
        <v>3280</v>
      </c>
      <c r="Q1104" s="339">
        <f t="shared" si="48"/>
        <v>3109.004739336493</v>
      </c>
      <c r="R1104" s="333"/>
      <c r="S1104" s="159"/>
    </row>
    <row r="1105" spans="1:20" ht="22.5" customHeight="1" x14ac:dyDescent="0.25">
      <c r="A1105" s="175">
        <v>43803</v>
      </c>
      <c r="B1105" s="168" t="s">
        <v>65</v>
      </c>
      <c r="C1105" s="168" t="s">
        <v>3594</v>
      </c>
      <c r="D1105" s="168" t="s">
        <v>219</v>
      </c>
      <c r="E1105" s="168"/>
      <c r="F1105" s="168">
        <v>1097</v>
      </c>
      <c r="G1105" s="168" t="s">
        <v>3595</v>
      </c>
      <c r="H1105" s="168" t="s">
        <v>3596</v>
      </c>
      <c r="I1105" s="168" t="s">
        <v>133</v>
      </c>
      <c r="J1105" s="168">
        <v>92400</v>
      </c>
      <c r="K1105" s="168" t="s">
        <v>3597</v>
      </c>
      <c r="L1105" s="168" t="s">
        <v>3498</v>
      </c>
      <c r="M1105" s="168" t="s">
        <v>2344</v>
      </c>
      <c r="N1105" s="379">
        <v>0.1</v>
      </c>
      <c r="O1105" s="195">
        <v>4982</v>
      </c>
      <c r="P1105" s="371">
        <v>4982</v>
      </c>
      <c r="Q1105" s="372">
        <f t="shared" si="48"/>
        <v>4529.090909090909</v>
      </c>
      <c r="R1105" s="373"/>
      <c r="S1105" s="374"/>
    </row>
    <row r="1106" spans="1:20" ht="22.5" customHeight="1" x14ac:dyDescent="0.25">
      <c r="A1106" s="175">
        <v>43805</v>
      </c>
      <c r="B1106" s="168" t="s">
        <v>65</v>
      </c>
      <c r="C1106" s="168" t="s">
        <v>404</v>
      </c>
      <c r="D1106" s="168" t="s">
        <v>886</v>
      </c>
      <c r="E1106" s="168"/>
      <c r="F1106" s="168">
        <v>1241</v>
      </c>
      <c r="G1106" s="168" t="s">
        <v>4034</v>
      </c>
      <c r="H1106" s="168" t="s">
        <v>4035</v>
      </c>
      <c r="I1106" s="168" t="s">
        <v>667</v>
      </c>
      <c r="J1106" s="168">
        <v>94300</v>
      </c>
      <c r="K1106" s="168" t="s">
        <v>4036</v>
      </c>
      <c r="L1106" s="168" t="s">
        <v>2114</v>
      </c>
      <c r="M1106" s="168" t="s">
        <v>1603</v>
      </c>
      <c r="N1106" s="379">
        <v>0.1</v>
      </c>
      <c r="O1106" s="78">
        <f>P1106/2</f>
        <v>1991</v>
      </c>
      <c r="P1106" s="263">
        <v>3982</v>
      </c>
      <c r="Q1106" s="264">
        <f t="shared" si="48"/>
        <v>3619.9999999999995</v>
      </c>
      <c r="R1106" s="337"/>
      <c r="S1106" s="266"/>
    </row>
    <row r="1107" spans="1:20" ht="22.5" customHeight="1" x14ac:dyDescent="0.25">
      <c r="A1107" s="175">
        <v>43805</v>
      </c>
      <c r="B1107" s="168" t="s">
        <v>65</v>
      </c>
      <c r="C1107" s="168" t="s">
        <v>2720</v>
      </c>
      <c r="D1107" s="168" t="s">
        <v>2721</v>
      </c>
      <c r="E1107" s="168"/>
      <c r="F1107" s="168">
        <v>1197</v>
      </c>
      <c r="G1107" s="168" t="s">
        <v>2722</v>
      </c>
      <c r="H1107" s="168" t="s">
        <v>3628</v>
      </c>
      <c r="I1107" s="168" t="s">
        <v>851</v>
      </c>
      <c r="J1107" s="168">
        <v>94230</v>
      </c>
      <c r="K1107" s="168" t="s">
        <v>2724</v>
      </c>
      <c r="L1107" s="168" t="s">
        <v>1993</v>
      </c>
      <c r="M1107" s="168" t="s">
        <v>438</v>
      </c>
      <c r="N1107" s="379">
        <v>0.1</v>
      </c>
      <c r="O1107" s="195">
        <v>2661.7</v>
      </c>
      <c r="P1107" s="289">
        <v>2661.7</v>
      </c>
      <c r="Q1107" s="264">
        <f t="shared" si="48"/>
        <v>2419.7272727272725</v>
      </c>
      <c r="R1107" s="337"/>
      <c r="S1107" s="266"/>
    </row>
    <row r="1108" spans="1:20" ht="22.5" customHeight="1" x14ac:dyDescent="0.25">
      <c r="A1108" s="173">
        <v>43808</v>
      </c>
      <c r="B1108" s="174" t="s">
        <v>17</v>
      </c>
      <c r="C1108" s="174" t="s">
        <v>4037</v>
      </c>
      <c r="D1108" s="174" t="s">
        <v>4038</v>
      </c>
      <c r="E1108" s="174"/>
      <c r="F1108" s="174">
        <v>1050</v>
      </c>
      <c r="G1108" s="174" t="s">
        <v>4039</v>
      </c>
      <c r="H1108" s="174" t="s">
        <v>4040</v>
      </c>
      <c r="I1108" s="174" t="s">
        <v>2930</v>
      </c>
      <c r="J1108" s="174">
        <v>94200</v>
      </c>
      <c r="K1108" s="174" t="s">
        <v>4041</v>
      </c>
      <c r="L1108" s="174" t="s">
        <v>3498</v>
      </c>
      <c r="M1108" s="174" t="s">
        <v>1083</v>
      </c>
      <c r="N1108" s="328">
        <v>0.1</v>
      </c>
      <c r="O1108" s="195">
        <v>2482</v>
      </c>
      <c r="P1108" s="196">
        <v>2482</v>
      </c>
      <c r="Q1108" s="321">
        <f t="shared" si="48"/>
        <v>2256.363636363636</v>
      </c>
      <c r="R1108" s="336">
        <v>2482</v>
      </c>
      <c r="S1108" s="121"/>
      <c r="T1108" s="74" t="s">
        <v>44</v>
      </c>
    </row>
    <row r="1109" spans="1:20" ht="22.5" customHeight="1" x14ac:dyDescent="0.25">
      <c r="A1109" s="175">
        <v>43808</v>
      </c>
      <c r="B1109" s="168" t="s">
        <v>65</v>
      </c>
      <c r="C1109" s="168" t="s">
        <v>4042</v>
      </c>
      <c r="D1109" s="168" t="s">
        <v>4043</v>
      </c>
      <c r="E1109" s="168"/>
      <c r="F1109" s="168">
        <v>1029</v>
      </c>
      <c r="G1109" s="168" t="s">
        <v>4044</v>
      </c>
      <c r="H1109" s="168" t="s">
        <v>4045</v>
      </c>
      <c r="I1109" s="168" t="s">
        <v>1164</v>
      </c>
      <c r="J1109" s="168">
        <v>94120</v>
      </c>
      <c r="K1109" s="168" t="s">
        <v>4046</v>
      </c>
      <c r="L1109" s="168" t="s">
        <v>618</v>
      </c>
      <c r="M1109" s="168" t="s">
        <v>2034</v>
      </c>
      <c r="N1109" s="320">
        <v>5.5E-2</v>
      </c>
      <c r="O1109" s="195">
        <v>11800</v>
      </c>
      <c r="P1109" s="263">
        <v>11800</v>
      </c>
      <c r="Q1109" s="264">
        <f t="shared" si="48"/>
        <v>11184.83412322275</v>
      </c>
      <c r="R1109" s="337"/>
      <c r="S1109" s="266"/>
    </row>
    <row r="1110" spans="1:20" ht="22.5" customHeight="1" x14ac:dyDescent="0.25">
      <c r="A1110" s="173">
        <v>43808</v>
      </c>
      <c r="B1110" s="174" t="s">
        <v>65</v>
      </c>
      <c r="C1110" s="174" t="s">
        <v>2535</v>
      </c>
      <c r="D1110" s="174" t="s">
        <v>1478</v>
      </c>
      <c r="E1110" s="174"/>
      <c r="F1110" s="174">
        <v>10279</v>
      </c>
      <c r="G1110" s="174" t="s">
        <v>2536</v>
      </c>
      <c r="H1110" s="174" t="s">
        <v>2537</v>
      </c>
      <c r="I1110" s="174" t="s">
        <v>639</v>
      </c>
      <c r="J1110" s="174">
        <v>92100</v>
      </c>
      <c r="K1110" s="174" t="s">
        <v>2538</v>
      </c>
      <c r="L1110" s="174" t="s">
        <v>37</v>
      </c>
      <c r="M1110" s="174" t="s">
        <v>123</v>
      </c>
      <c r="N1110" s="210">
        <v>5.5E-2</v>
      </c>
      <c r="O1110" s="195">
        <v>4468</v>
      </c>
      <c r="P1110" s="196">
        <v>4468</v>
      </c>
      <c r="Q1110" s="219">
        <f t="shared" si="48"/>
        <v>4235.0710900473932</v>
      </c>
      <c r="R1110" s="336">
        <v>4468</v>
      </c>
      <c r="S1110" s="121"/>
      <c r="T1110" s="74" t="s">
        <v>44</v>
      </c>
    </row>
    <row r="1111" spans="1:20" ht="22.5" customHeight="1" x14ac:dyDescent="0.25">
      <c r="A1111" s="175">
        <v>43808</v>
      </c>
      <c r="B1111" s="168" t="s">
        <v>65</v>
      </c>
      <c r="C1111" s="168" t="s">
        <v>166</v>
      </c>
      <c r="D1111" s="168" t="s">
        <v>83</v>
      </c>
      <c r="E1111" s="168"/>
      <c r="F1111" s="168">
        <v>1982</v>
      </c>
      <c r="G1111" s="168" t="s">
        <v>167</v>
      </c>
      <c r="H1111" s="168" t="s">
        <v>1249</v>
      </c>
      <c r="I1111" s="168" t="s">
        <v>168</v>
      </c>
      <c r="J1111" s="168">
        <v>93200</v>
      </c>
      <c r="K1111" s="168" t="s">
        <v>1250</v>
      </c>
      <c r="L1111" s="168" t="s">
        <v>4047</v>
      </c>
      <c r="M1111" s="168" t="s">
        <v>1840</v>
      </c>
      <c r="N1111" s="211">
        <v>5.5E-2</v>
      </c>
      <c r="O1111" s="78">
        <f t="shared" ref="O1111:O1116" si="49">P1111/2</f>
        <v>3990</v>
      </c>
      <c r="P1111" s="189">
        <v>7980</v>
      </c>
      <c r="Q1111" s="255">
        <f t="shared" si="48"/>
        <v>7563.9810426540289</v>
      </c>
      <c r="R1111" s="333"/>
      <c r="S1111" s="159"/>
    </row>
    <row r="1112" spans="1:20" ht="22.5" customHeight="1" x14ac:dyDescent="0.25">
      <c r="A1112" s="175">
        <v>43809</v>
      </c>
      <c r="B1112" s="168" t="s">
        <v>65</v>
      </c>
      <c r="C1112" s="168" t="s">
        <v>4048</v>
      </c>
      <c r="D1112" s="168" t="s">
        <v>125</v>
      </c>
      <c r="E1112" s="168"/>
      <c r="F1112" s="168">
        <v>1198</v>
      </c>
      <c r="G1112" s="168" t="s">
        <v>4049</v>
      </c>
      <c r="H1112" s="168" t="s">
        <v>4050</v>
      </c>
      <c r="I1112" s="168" t="s">
        <v>22</v>
      </c>
      <c r="J1112" s="168">
        <v>75015</v>
      </c>
      <c r="K1112" s="168" t="s">
        <v>4051</v>
      </c>
      <c r="L1112" s="168" t="s">
        <v>2818</v>
      </c>
      <c r="M1112" s="168" t="s">
        <v>2451</v>
      </c>
      <c r="N1112" s="320">
        <v>5.5E-2</v>
      </c>
      <c r="O1112" s="78">
        <f t="shared" si="49"/>
        <v>1991</v>
      </c>
      <c r="P1112" s="263">
        <v>3982</v>
      </c>
      <c r="Q1112" s="264">
        <f t="shared" si="48"/>
        <v>3774.4075829383887</v>
      </c>
      <c r="R1112" s="337"/>
      <c r="S1112" s="266"/>
    </row>
    <row r="1113" spans="1:20" ht="22.5" customHeight="1" x14ac:dyDescent="0.25">
      <c r="A1113" s="175">
        <v>43810</v>
      </c>
      <c r="B1113" s="168" t="s">
        <v>342</v>
      </c>
      <c r="C1113" s="168" t="s">
        <v>4052</v>
      </c>
      <c r="D1113" s="168" t="s">
        <v>3039</v>
      </c>
      <c r="E1113" s="168"/>
      <c r="F1113" s="168">
        <v>1199</v>
      </c>
      <c r="G1113" s="168" t="s">
        <v>4053</v>
      </c>
      <c r="H1113" s="168" t="s">
        <v>4054</v>
      </c>
      <c r="I1113" s="168" t="s">
        <v>22</v>
      </c>
      <c r="J1113" s="168">
        <v>75001</v>
      </c>
      <c r="K1113" s="168" t="s">
        <v>4055</v>
      </c>
      <c r="L1113" s="168" t="s">
        <v>1838</v>
      </c>
      <c r="M1113" s="168" t="s">
        <v>4056</v>
      </c>
      <c r="N1113" s="379">
        <v>0.1</v>
      </c>
      <c r="O1113" s="78">
        <f t="shared" si="49"/>
        <v>4323.0249999999996</v>
      </c>
      <c r="P1113" s="289">
        <v>8646.0499999999993</v>
      </c>
      <c r="Q1113" s="339">
        <f t="shared" si="48"/>
        <v>7860.0454545454531</v>
      </c>
      <c r="R1113" s="333"/>
      <c r="S1113" s="159"/>
    </row>
    <row r="1114" spans="1:20" ht="22.5" customHeight="1" x14ac:dyDescent="0.25">
      <c r="A1114" s="175">
        <v>43811</v>
      </c>
      <c r="B1114" s="168" t="s">
        <v>65</v>
      </c>
      <c r="C1114" s="168" t="s">
        <v>267</v>
      </c>
      <c r="D1114" s="168" t="s">
        <v>268</v>
      </c>
      <c r="E1114" s="168"/>
      <c r="F1114" s="168">
        <v>1025</v>
      </c>
      <c r="G1114" s="168" t="s">
        <v>269</v>
      </c>
      <c r="H1114" s="168" t="s">
        <v>4057</v>
      </c>
      <c r="I1114" s="168" t="s">
        <v>22</v>
      </c>
      <c r="J1114" s="168">
        <v>75020</v>
      </c>
      <c r="K1114" s="168" t="s">
        <v>271</v>
      </c>
      <c r="L1114" s="168" t="s">
        <v>4047</v>
      </c>
      <c r="M1114" s="168" t="s">
        <v>4058</v>
      </c>
      <c r="N1114" s="379">
        <v>0.1</v>
      </c>
      <c r="O1114" s="78">
        <f t="shared" si="49"/>
        <v>3725</v>
      </c>
      <c r="P1114" s="263">
        <v>7450</v>
      </c>
      <c r="Q1114" s="339">
        <f t="shared" si="48"/>
        <v>6772.7272727272721</v>
      </c>
      <c r="R1114" s="333"/>
      <c r="S1114" s="159"/>
    </row>
    <row r="1115" spans="1:20" ht="22.5" customHeight="1" x14ac:dyDescent="0.25">
      <c r="A1115" s="175">
        <v>43811</v>
      </c>
      <c r="B1115" s="168" t="s">
        <v>17</v>
      </c>
      <c r="C1115" s="168" t="s">
        <v>45</v>
      </c>
      <c r="D1115" s="168" t="s">
        <v>46</v>
      </c>
      <c r="E1115" s="168"/>
      <c r="F1115" s="168">
        <v>1228</v>
      </c>
      <c r="G1115" s="168" t="s">
        <v>47</v>
      </c>
      <c r="H1115" s="168" t="s">
        <v>4059</v>
      </c>
      <c r="I1115" s="168" t="s">
        <v>48</v>
      </c>
      <c r="J1115" s="168">
        <v>92300</v>
      </c>
      <c r="K1115" s="168" t="s">
        <v>4060</v>
      </c>
      <c r="L1115" s="168" t="s">
        <v>4047</v>
      </c>
      <c r="M1115" s="168" t="s">
        <v>4061</v>
      </c>
      <c r="N1115" s="379">
        <v>5.5E-2</v>
      </c>
      <c r="O1115" s="78">
        <f t="shared" si="49"/>
        <v>450</v>
      </c>
      <c r="P1115" s="263">
        <v>900</v>
      </c>
      <c r="Q1115" s="339">
        <f t="shared" si="48"/>
        <v>853.08056872037923</v>
      </c>
      <c r="R1115" s="333"/>
      <c r="S1115" s="159"/>
    </row>
    <row r="1116" spans="1:20" ht="22.5" customHeight="1" x14ac:dyDescent="0.25">
      <c r="A1116" s="175">
        <v>43815</v>
      </c>
      <c r="B1116" s="168" t="s">
        <v>17</v>
      </c>
      <c r="C1116" s="168" t="s">
        <v>3922</v>
      </c>
      <c r="D1116" s="168" t="s">
        <v>147</v>
      </c>
      <c r="E1116" s="168"/>
      <c r="F1116" s="168">
        <v>1023</v>
      </c>
      <c r="G1116" s="168" t="s">
        <v>4062</v>
      </c>
      <c r="H1116" s="168" t="s">
        <v>4063</v>
      </c>
      <c r="I1116" s="168" t="s">
        <v>4064</v>
      </c>
      <c r="J1116" s="168">
        <v>93450</v>
      </c>
      <c r="K1116" s="168" t="s">
        <v>4065</v>
      </c>
      <c r="L1116" s="168" t="s">
        <v>4066</v>
      </c>
      <c r="M1116" s="168" t="s">
        <v>4067</v>
      </c>
      <c r="N1116" s="379">
        <v>5.5E-2</v>
      </c>
      <c r="O1116" s="78">
        <f t="shared" si="49"/>
        <v>2625</v>
      </c>
      <c r="P1116" s="263">
        <v>5250</v>
      </c>
      <c r="Q1116" s="339">
        <f t="shared" si="48"/>
        <v>4976.3033175355449</v>
      </c>
      <c r="R1116" s="333"/>
      <c r="S1116" s="159"/>
    </row>
    <row r="1117" spans="1:20" ht="22.5" customHeight="1" x14ac:dyDescent="0.25">
      <c r="A1117" s="175">
        <v>43817</v>
      </c>
      <c r="B1117" s="168" t="s">
        <v>65</v>
      </c>
      <c r="C1117" s="168" t="s">
        <v>3625</v>
      </c>
      <c r="D1117" s="168" t="s">
        <v>3626</v>
      </c>
      <c r="E1117" s="168"/>
      <c r="F1117" s="168">
        <v>1083</v>
      </c>
      <c r="G1117" s="168" t="s">
        <v>3627</v>
      </c>
      <c r="H1117" s="168" t="s">
        <v>3628</v>
      </c>
      <c r="I1117" s="168" t="s">
        <v>133</v>
      </c>
      <c r="J1117" s="168">
        <v>92400</v>
      </c>
      <c r="K1117" s="168" t="s">
        <v>3629</v>
      </c>
      <c r="L1117" s="168" t="s">
        <v>43</v>
      </c>
      <c r="M1117" s="168" t="s">
        <v>2521</v>
      </c>
      <c r="N1117" s="320">
        <v>0.1</v>
      </c>
      <c r="O1117" s="195">
        <v>8482</v>
      </c>
      <c r="P1117" s="263">
        <v>8482</v>
      </c>
      <c r="Q1117" s="264">
        <f t="shared" si="48"/>
        <v>7710.9090909090901</v>
      </c>
      <c r="R1117" s="337"/>
      <c r="S1117" s="266"/>
    </row>
    <row r="1118" spans="1:20" ht="22.5" customHeight="1" x14ac:dyDescent="0.25">
      <c r="A1118" s="175">
        <v>43818</v>
      </c>
      <c r="B1118" s="168" t="s">
        <v>236</v>
      </c>
      <c r="C1118" s="168" t="s">
        <v>555</v>
      </c>
      <c r="D1118" s="168" t="s">
        <v>177</v>
      </c>
      <c r="E1118" s="168"/>
      <c r="F1118" s="168">
        <v>1001</v>
      </c>
      <c r="G1118" s="168" t="s">
        <v>683</v>
      </c>
      <c r="H1118" s="168" t="s">
        <v>4068</v>
      </c>
      <c r="I1118" s="168" t="s">
        <v>558</v>
      </c>
      <c r="J1118" s="168">
        <v>94170</v>
      </c>
      <c r="K1118" s="168" t="s">
        <v>559</v>
      </c>
      <c r="L1118" s="168" t="s">
        <v>399</v>
      </c>
      <c r="M1118" s="168" t="s">
        <v>1207</v>
      </c>
      <c r="N1118" s="379">
        <v>5.5E-2</v>
      </c>
      <c r="O1118" s="195">
        <v>6382</v>
      </c>
      <c r="P1118" s="263">
        <v>6382</v>
      </c>
      <c r="Q1118" s="347">
        <f t="shared" si="48"/>
        <v>6049.2890995260668</v>
      </c>
      <c r="R1118" s="348"/>
      <c r="S1118" s="251"/>
    </row>
    <row r="1119" spans="1:20" ht="45" hidden="1" customHeight="1" x14ac:dyDescent="0.25">
      <c r="A1119" s="409" t="s">
        <v>4069</v>
      </c>
      <c r="B1119" s="410"/>
      <c r="C1119" s="410"/>
      <c r="D1119" s="410"/>
      <c r="E1119" s="410"/>
      <c r="F1119" s="410"/>
      <c r="G1119" s="410"/>
      <c r="H1119" s="410"/>
      <c r="I1119" s="410"/>
      <c r="J1119" s="410"/>
      <c r="K1119" s="410"/>
      <c r="L1119" s="410"/>
      <c r="M1119" s="410"/>
      <c r="N1119" s="411"/>
      <c r="O1119" s="412"/>
      <c r="P1119" s="413">
        <f>SUM(P1096:P1118)</f>
        <v>123542.75</v>
      </c>
      <c r="Q1119" s="414"/>
      <c r="R1119" s="415">
        <f>SUM(R1099:R1118)</f>
        <v>20414</v>
      </c>
      <c r="S1119" s="416">
        <f>P1119-R1119</f>
        <v>103128.75</v>
      </c>
    </row>
    <row r="1120" spans="1:20" ht="22.5" customHeight="1" x14ac:dyDescent="0.25">
      <c r="A1120" s="400">
        <v>43836</v>
      </c>
      <c r="B1120" s="168" t="s">
        <v>65</v>
      </c>
      <c r="C1120" s="168" t="s">
        <v>4070</v>
      </c>
      <c r="D1120" s="168" t="s">
        <v>243</v>
      </c>
      <c r="E1120" s="168"/>
      <c r="F1120" s="168">
        <v>1200</v>
      </c>
      <c r="G1120" s="168" t="s">
        <v>4071</v>
      </c>
      <c r="H1120" s="168" t="s">
        <v>4072</v>
      </c>
      <c r="I1120" s="168" t="s">
        <v>2673</v>
      </c>
      <c r="J1120" s="168">
        <v>78430</v>
      </c>
      <c r="K1120" s="168" t="s">
        <v>4073</v>
      </c>
      <c r="L1120" s="168" t="s">
        <v>1993</v>
      </c>
      <c r="M1120" s="168" t="s">
        <v>3329</v>
      </c>
      <c r="N1120" s="379">
        <v>5.5E-2</v>
      </c>
      <c r="O1120" s="195">
        <v>6721</v>
      </c>
      <c r="P1120" s="263">
        <v>6721</v>
      </c>
      <c r="Q1120" s="339">
        <f t="shared" ref="Q1120:Q1162" si="50">IF(ISBLANK(N1120),"",P1120/(1+N1120))</f>
        <v>6370.6161137440758</v>
      </c>
      <c r="R1120" s="333"/>
      <c r="S1120" s="159"/>
    </row>
    <row r="1121" spans="1:20" ht="22.5" customHeight="1" x14ac:dyDescent="0.25">
      <c r="A1121" s="400">
        <v>43836</v>
      </c>
      <c r="B1121" s="168" t="s">
        <v>17</v>
      </c>
      <c r="C1121" s="168" t="s">
        <v>4074</v>
      </c>
      <c r="D1121" s="168" t="s">
        <v>2110</v>
      </c>
      <c r="E1121" s="168"/>
      <c r="F1121" s="168">
        <v>1239</v>
      </c>
      <c r="G1121" s="168" t="s">
        <v>4075</v>
      </c>
      <c r="H1121" s="168" t="s">
        <v>4076</v>
      </c>
      <c r="I1121" s="168" t="s">
        <v>2314</v>
      </c>
      <c r="J1121" s="168">
        <v>91860</v>
      </c>
      <c r="K1121" s="168" t="s">
        <v>4077</v>
      </c>
      <c r="L1121" s="168" t="s">
        <v>3498</v>
      </c>
      <c r="M1121" s="168" t="s">
        <v>4078</v>
      </c>
      <c r="N1121" s="379">
        <v>0.1</v>
      </c>
      <c r="O1121" s="195">
        <v>2350</v>
      </c>
      <c r="P1121" s="263">
        <v>2350</v>
      </c>
      <c r="Q1121" s="339">
        <f t="shared" si="50"/>
        <v>2136.363636363636</v>
      </c>
      <c r="R1121" s="333"/>
      <c r="S1121" s="159"/>
    </row>
    <row r="1122" spans="1:20" ht="22.5" customHeight="1" x14ac:dyDescent="0.25">
      <c r="A1122" s="400">
        <v>43837</v>
      </c>
      <c r="B1122" s="168" t="s">
        <v>17</v>
      </c>
      <c r="C1122" s="168" t="s">
        <v>624</v>
      </c>
      <c r="D1122" s="168" t="s">
        <v>258</v>
      </c>
      <c r="E1122" s="168"/>
      <c r="F1122" s="168">
        <v>1010</v>
      </c>
      <c r="G1122" s="168" t="s">
        <v>4079</v>
      </c>
      <c r="H1122" s="168" t="s">
        <v>4080</v>
      </c>
      <c r="I1122" s="168" t="s">
        <v>768</v>
      </c>
      <c r="J1122" s="168">
        <v>94220</v>
      </c>
      <c r="K1122" s="168" t="s">
        <v>4081</v>
      </c>
      <c r="L1122" s="168" t="s">
        <v>43</v>
      </c>
      <c r="M1122" s="168" t="s">
        <v>418</v>
      </c>
      <c r="N1122" s="379">
        <v>0.1</v>
      </c>
      <c r="O1122" s="195">
        <v>6882</v>
      </c>
      <c r="P1122" s="263">
        <v>6882</v>
      </c>
      <c r="Q1122" s="339">
        <f t="shared" si="50"/>
        <v>6256.363636363636</v>
      </c>
      <c r="R1122" s="333"/>
      <c r="S1122" s="159"/>
    </row>
    <row r="1123" spans="1:20" ht="22.5" customHeight="1" x14ac:dyDescent="0.25">
      <c r="A1123" s="400">
        <v>43837</v>
      </c>
      <c r="B1123" s="168" t="s">
        <v>65</v>
      </c>
      <c r="C1123" s="168" t="s">
        <v>727</v>
      </c>
      <c r="D1123" s="168" t="s">
        <v>268</v>
      </c>
      <c r="E1123" s="168"/>
      <c r="F1123" s="168">
        <v>1201</v>
      </c>
      <c r="G1123" s="168" t="s">
        <v>3927</v>
      </c>
      <c r="H1123" s="168" t="s">
        <v>3928</v>
      </c>
      <c r="I1123" s="168" t="s">
        <v>3160</v>
      </c>
      <c r="J1123" s="168">
        <v>95200</v>
      </c>
      <c r="K1123" s="168" t="s">
        <v>3929</v>
      </c>
      <c r="L1123" s="168" t="s">
        <v>1993</v>
      </c>
      <c r="M1123" s="168" t="s">
        <v>4082</v>
      </c>
      <c r="N1123" s="320">
        <v>0.1</v>
      </c>
      <c r="O1123" s="195">
        <v>1580</v>
      </c>
      <c r="P1123" s="263">
        <v>1580</v>
      </c>
      <c r="Q1123" s="255">
        <f t="shared" si="50"/>
        <v>1436.3636363636363</v>
      </c>
      <c r="R1123" s="333"/>
      <c r="S1123" s="159"/>
    </row>
    <row r="1124" spans="1:20" ht="22.5" customHeight="1" x14ac:dyDescent="0.25">
      <c r="A1124" s="400">
        <v>43838</v>
      </c>
      <c r="B1124" s="168" t="s">
        <v>65</v>
      </c>
      <c r="C1124" s="168" t="s">
        <v>4083</v>
      </c>
      <c r="D1124" s="168" t="s">
        <v>1951</v>
      </c>
      <c r="E1124" s="168"/>
      <c r="F1124" s="168">
        <v>1202</v>
      </c>
      <c r="G1124" s="168" t="s">
        <v>4084</v>
      </c>
      <c r="H1124" s="168" t="s">
        <v>4085</v>
      </c>
      <c r="I1124" s="168" t="s">
        <v>3160</v>
      </c>
      <c r="J1124" s="168">
        <v>95200</v>
      </c>
      <c r="K1124" s="168" t="s">
        <v>4086</v>
      </c>
      <c r="L1124" s="168" t="s">
        <v>1993</v>
      </c>
      <c r="M1124" s="168" t="s">
        <v>2360</v>
      </c>
      <c r="N1124" s="379">
        <v>5.5E-2</v>
      </c>
      <c r="O1124" s="195">
        <v>1780</v>
      </c>
      <c r="P1124" s="263">
        <v>1780</v>
      </c>
      <c r="Q1124" s="339">
        <f t="shared" si="50"/>
        <v>1687.2037914691944</v>
      </c>
      <c r="R1124" s="333"/>
      <c r="S1124" s="159"/>
    </row>
    <row r="1125" spans="1:20" ht="22.5" customHeight="1" x14ac:dyDescent="0.25">
      <c r="A1125" s="400">
        <v>43838</v>
      </c>
      <c r="B1125" s="168" t="s">
        <v>65</v>
      </c>
      <c r="C1125" s="168" t="s">
        <v>2857</v>
      </c>
      <c r="D1125" s="168" t="s">
        <v>747</v>
      </c>
      <c r="E1125" s="168"/>
      <c r="F1125" s="168">
        <v>10454</v>
      </c>
      <c r="G1125" s="168" t="s">
        <v>2858</v>
      </c>
      <c r="H1125" s="168" t="s">
        <v>1458</v>
      </c>
      <c r="I1125" s="168" t="s">
        <v>558</v>
      </c>
      <c r="J1125" s="168">
        <v>94170</v>
      </c>
      <c r="K1125" s="168" t="s">
        <v>2859</v>
      </c>
      <c r="L1125" s="168" t="s">
        <v>2856</v>
      </c>
      <c r="M1125" s="168" t="s">
        <v>4087</v>
      </c>
      <c r="N1125" s="211">
        <v>5.5E-2</v>
      </c>
      <c r="O1125" s="78">
        <f>P1125/2</f>
        <v>2441</v>
      </c>
      <c r="P1125" s="189">
        <v>4882</v>
      </c>
      <c r="Q1125" s="339">
        <f t="shared" si="50"/>
        <v>4627.4881516587684</v>
      </c>
      <c r="R1125" s="333"/>
      <c r="S1125" s="159"/>
    </row>
    <row r="1126" spans="1:20" ht="22.5" customHeight="1" x14ac:dyDescent="0.25">
      <c r="A1126" s="400">
        <v>43838</v>
      </c>
      <c r="B1126" s="168" t="s">
        <v>17</v>
      </c>
      <c r="C1126" s="168" t="s">
        <v>3745</v>
      </c>
      <c r="D1126" s="168" t="s">
        <v>886</v>
      </c>
      <c r="E1126" s="168"/>
      <c r="F1126" s="168">
        <v>1151</v>
      </c>
      <c r="G1126" s="168" t="s">
        <v>3746</v>
      </c>
      <c r="H1126" s="168" t="s">
        <v>3747</v>
      </c>
      <c r="I1126" s="168" t="s">
        <v>22</v>
      </c>
      <c r="J1126" s="168">
        <v>75013</v>
      </c>
      <c r="K1126" s="168" t="s">
        <v>3748</v>
      </c>
      <c r="L1126" s="168" t="s">
        <v>2955</v>
      </c>
      <c r="M1126" s="168" t="s">
        <v>755</v>
      </c>
      <c r="N1126" s="320">
        <v>5.5E-2</v>
      </c>
      <c r="O1126" s="195">
        <v>8982</v>
      </c>
      <c r="P1126" s="263">
        <v>8982</v>
      </c>
      <c r="Q1126" s="264">
        <f t="shared" si="50"/>
        <v>8513.7440758293851</v>
      </c>
      <c r="R1126" s="337"/>
      <c r="S1126" s="266"/>
    </row>
    <row r="1127" spans="1:20" ht="22.5" customHeight="1" x14ac:dyDescent="0.25">
      <c r="A1127" s="400">
        <v>43839</v>
      </c>
      <c r="B1127" s="168" t="s">
        <v>17</v>
      </c>
      <c r="C1127" s="168" t="s">
        <v>3823</v>
      </c>
      <c r="D1127" s="168" t="s">
        <v>655</v>
      </c>
      <c r="E1127" s="168"/>
      <c r="F1127" s="168">
        <v>1170</v>
      </c>
      <c r="G1127" s="168" t="s">
        <v>3824</v>
      </c>
      <c r="H1127" s="168" t="s">
        <v>3825</v>
      </c>
      <c r="I1127" s="168" t="s">
        <v>2930</v>
      </c>
      <c r="J1127" s="168">
        <v>94200</v>
      </c>
      <c r="K1127" s="168" t="s">
        <v>3826</v>
      </c>
      <c r="L1127" s="168" t="s">
        <v>3827</v>
      </c>
      <c r="M1127" s="168" t="s">
        <v>1603</v>
      </c>
      <c r="N1127" s="211">
        <v>0.1</v>
      </c>
      <c r="O1127" s="78">
        <f>P1127/2</f>
        <v>2475</v>
      </c>
      <c r="P1127" s="189">
        <v>4950</v>
      </c>
      <c r="Q1127" s="339">
        <f t="shared" si="50"/>
        <v>4500</v>
      </c>
      <c r="R1127" s="333"/>
      <c r="S1127" s="159"/>
    </row>
    <row r="1128" spans="1:20" ht="22.5" customHeight="1" x14ac:dyDescent="0.25">
      <c r="A1128" s="173">
        <v>43839</v>
      </c>
      <c r="B1128" s="174" t="s">
        <v>65</v>
      </c>
      <c r="C1128" s="174" t="s">
        <v>4088</v>
      </c>
      <c r="D1128" s="174" t="s">
        <v>19</v>
      </c>
      <c r="E1128" s="174"/>
      <c r="F1128" s="174">
        <v>1005</v>
      </c>
      <c r="G1128" s="174" t="s">
        <v>4089</v>
      </c>
      <c r="H1128" s="174" t="s">
        <v>4090</v>
      </c>
      <c r="I1128" s="174" t="s">
        <v>1378</v>
      </c>
      <c r="J1128" s="174">
        <v>95100</v>
      </c>
      <c r="K1128" s="174" t="s">
        <v>4091</v>
      </c>
      <c r="L1128" s="174" t="s">
        <v>3827</v>
      </c>
      <c r="M1128" s="174" t="s">
        <v>3949</v>
      </c>
      <c r="N1128" s="328">
        <v>0.1</v>
      </c>
      <c r="O1128" s="78">
        <f>P1128/2</f>
        <v>791</v>
      </c>
      <c r="P1128" s="196">
        <v>1582</v>
      </c>
      <c r="Q1128" s="321">
        <f t="shared" si="50"/>
        <v>1438.181818181818</v>
      </c>
      <c r="R1128" s="336">
        <v>1582</v>
      </c>
      <c r="S1128" s="121"/>
      <c r="T1128" s="74" t="s">
        <v>44</v>
      </c>
    </row>
    <row r="1129" spans="1:20" ht="22.5" customHeight="1" x14ac:dyDescent="0.25">
      <c r="A1129" s="400">
        <v>43839</v>
      </c>
      <c r="B1129" s="168" t="s">
        <v>17</v>
      </c>
      <c r="C1129" s="168" t="s">
        <v>4092</v>
      </c>
      <c r="D1129" s="168" t="s">
        <v>620</v>
      </c>
      <c r="E1129" s="168"/>
      <c r="F1129" s="168">
        <v>1007</v>
      </c>
      <c r="G1129" s="168" t="s">
        <v>4093</v>
      </c>
      <c r="H1129" s="168" t="s">
        <v>4094</v>
      </c>
      <c r="I1129" s="168" t="s">
        <v>22</v>
      </c>
      <c r="J1129" s="168">
        <v>75013</v>
      </c>
      <c r="K1129" s="168" t="s">
        <v>4095</v>
      </c>
      <c r="L1129" s="168" t="s">
        <v>37</v>
      </c>
      <c r="M1129" s="168" t="s">
        <v>1792</v>
      </c>
      <c r="N1129" s="379">
        <v>5.5E-2</v>
      </c>
      <c r="O1129" s="195">
        <v>3000</v>
      </c>
      <c r="P1129" s="263">
        <v>3000</v>
      </c>
      <c r="Q1129" s="339">
        <f t="shared" si="50"/>
        <v>2843.6018957345973</v>
      </c>
      <c r="R1129" s="333"/>
      <c r="S1129" s="159"/>
    </row>
    <row r="1130" spans="1:20" ht="22.5" customHeight="1" x14ac:dyDescent="0.25">
      <c r="A1130" s="173">
        <v>43839</v>
      </c>
      <c r="B1130" s="174" t="s">
        <v>17</v>
      </c>
      <c r="C1130" s="174" t="s">
        <v>4096</v>
      </c>
      <c r="D1130" s="174" t="s">
        <v>4097</v>
      </c>
      <c r="E1130" s="174"/>
      <c r="F1130" s="174">
        <v>1022</v>
      </c>
      <c r="G1130" s="174" t="s">
        <v>4098</v>
      </c>
      <c r="H1130" s="174"/>
      <c r="I1130" s="174" t="s">
        <v>22</v>
      </c>
      <c r="J1130" s="174">
        <v>750016</v>
      </c>
      <c r="K1130" s="174" t="s">
        <v>4099</v>
      </c>
      <c r="L1130" s="174" t="s">
        <v>399</v>
      </c>
      <c r="M1130" s="174" t="s">
        <v>4100</v>
      </c>
      <c r="N1130" s="328">
        <v>5.5E-2</v>
      </c>
      <c r="O1130" s="195">
        <v>19882</v>
      </c>
      <c r="P1130" s="196">
        <v>19882</v>
      </c>
      <c r="Q1130" s="323">
        <f t="shared" si="50"/>
        <v>18845.497630331756</v>
      </c>
      <c r="R1130" s="329">
        <v>19882</v>
      </c>
      <c r="S1130" s="314"/>
      <c r="T1130" s="74" t="s">
        <v>44</v>
      </c>
    </row>
    <row r="1131" spans="1:20" ht="22.5" customHeight="1" x14ac:dyDescent="0.25">
      <c r="A1131" s="400">
        <v>43840</v>
      </c>
      <c r="B1131" s="168" t="s">
        <v>65</v>
      </c>
      <c r="C1131" s="168" t="s">
        <v>4101</v>
      </c>
      <c r="D1131" s="168" t="s">
        <v>708</v>
      </c>
      <c r="E1131" s="168"/>
      <c r="F1131" s="168">
        <v>1053</v>
      </c>
      <c r="G1131" s="168" t="s">
        <v>4102</v>
      </c>
      <c r="H1131" s="168" t="s">
        <v>4103</v>
      </c>
      <c r="I1131" s="168" t="s">
        <v>2065</v>
      </c>
      <c r="J1131" s="168">
        <v>94140</v>
      </c>
      <c r="K1131" s="168" t="s">
        <v>4104</v>
      </c>
      <c r="L1131" s="168" t="s">
        <v>1549</v>
      </c>
      <c r="M1131" s="168" t="s">
        <v>4105</v>
      </c>
      <c r="N1131" s="379">
        <v>0.1</v>
      </c>
      <c r="O1131" s="78">
        <f>P1131/2</f>
        <v>1320</v>
      </c>
      <c r="P1131" s="263">
        <v>2640</v>
      </c>
      <c r="Q1131" s="339">
        <f t="shared" si="50"/>
        <v>2400</v>
      </c>
      <c r="R1131" s="333"/>
      <c r="S1131" s="159"/>
    </row>
    <row r="1132" spans="1:20" ht="22.5" customHeight="1" x14ac:dyDescent="0.25">
      <c r="A1132" s="173">
        <v>43843</v>
      </c>
      <c r="B1132" s="174" t="s">
        <v>17</v>
      </c>
      <c r="C1132" s="174" t="s">
        <v>4106</v>
      </c>
      <c r="D1132" s="174" t="s">
        <v>131</v>
      </c>
      <c r="E1132" s="174"/>
      <c r="F1132" s="174">
        <v>1150</v>
      </c>
      <c r="G1132" s="174" t="s">
        <v>4107</v>
      </c>
      <c r="H1132" s="174" t="s">
        <v>4108</v>
      </c>
      <c r="I1132" s="174" t="s">
        <v>22</v>
      </c>
      <c r="J1132" s="174">
        <v>75012</v>
      </c>
      <c r="K1132" s="174" t="s">
        <v>4109</v>
      </c>
      <c r="L1132" s="174" t="s">
        <v>2955</v>
      </c>
      <c r="M1132" s="174" t="s">
        <v>304</v>
      </c>
      <c r="N1132" s="328">
        <v>0.1</v>
      </c>
      <c r="O1132" s="195">
        <v>6882</v>
      </c>
      <c r="P1132" s="196">
        <v>6882</v>
      </c>
      <c r="Q1132" s="321">
        <f t="shared" si="50"/>
        <v>6256.363636363636</v>
      </c>
      <c r="R1132" s="336">
        <v>6882</v>
      </c>
      <c r="S1132" s="121"/>
      <c r="T1132" s="74" t="s">
        <v>44</v>
      </c>
    </row>
    <row r="1133" spans="1:20" ht="22.5" customHeight="1" x14ac:dyDescent="0.25">
      <c r="A1133" s="400">
        <v>43844</v>
      </c>
      <c r="B1133" s="168" t="s">
        <v>65</v>
      </c>
      <c r="C1133" s="168" t="s">
        <v>4048</v>
      </c>
      <c r="D1133" s="168" t="s">
        <v>215</v>
      </c>
      <c r="E1133" s="168"/>
      <c r="F1133" s="168">
        <v>1017</v>
      </c>
      <c r="G1133" s="168" t="s">
        <v>4110</v>
      </c>
      <c r="H1133" s="168" t="s">
        <v>4111</v>
      </c>
      <c r="I1133" s="168" t="s">
        <v>1135</v>
      </c>
      <c r="J1133" s="168">
        <v>94410</v>
      </c>
      <c r="K1133" s="168" t="s">
        <v>4112</v>
      </c>
      <c r="L1133" s="168" t="s">
        <v>3498</v>
      </c>
      <c r="M1133" s="168" t="s">
        <v>1218</v>
      </c>
      <c r="N1133" s="320">
        <v>5.5E-2</v>
      </c>
      <c r="O1133" s="195">
        <v>6982</v>
      </c>
      <c r="P1133" s="263">
        <v>6982</v>
      </c>
      <c r="Q1133" s="264">
        <f t="shared" si="50"/>
        <v>6618.009478672986</v>
      </c>
      <c r="R1133" s="337"/>
      <c r="S1133" s="266"/>
    </row>
    <row r="1134" spans="1:20" ht="22.5" customHeight="1" x14ac:dyDescent="0.25">
      <c r="A1134" s="400">
        <v>43844</v>
      </c>
      <c r="B1134" s="168" t="s">
        <v>17</v>
      </c>
      <c r="C1134" s="168" t="s">
        <v>3803</v>
      </c>
      <c r="D1134" s="168" t="s">
        <v>147</v>
      </c>
      <c r="E1134" s="168"/>
      <c r="F1134" s="168">
        <v>1139</v>
      </c>
      <c r="G1134" s="168" t="s">
        <v>3804</v>
      </c>
      <c r="H1134" s="168" t="s">
        <v>3805</v>
      </c>
      <c r="I1134" s="168" t="s">
        <v>2930</v>
      </c>
      <c r="J1134" s="168">
        <v>94200</v>
      </c>
      <c r="K1134" s="168" t="s">
        <v>3806</v>
      </c>
      <c r="L1134" s="168" t="s">
        <v>3827</v>
      </c>
      <c r="M1134" s="168" t="s">
        <v>4113</v>
      </c>
      <c r="N1134" s="320">
        <v>5.5E-2</v>
      </c>
      <c r="O1134" s="78">
        <f>P1134/2</f>
        <v>2075</v>
      </c>
      <c r="P1134" s="263">
        <v>4150</v>
      </c>
      <c r="Q1134" s="264">
        <f t="shared" si="50"/>
        <v>3933.6492890995264</v>
      </c>
      <c r="R1134" s="337"/>
      <c r="S1134" s="266"/>
    </row>
    <row r="1135" spans="1:20" ht="22.5" customHeight="1" x14ac:dyDescent="0.25">
      <c r="A1135" s="400">
        <v>43845</v>
      </c>
      <c r="B1135" s="168" t="s">
        <v>65</v>
      </c>
      <c r="C1135" s="168" t="s">
        <v>4114</v>
      </c>
      <c r="D1135" s="168" t="s">
        <v>113</v>
      </c>
      <c r="E1135" s="168"/>
      <c r="F1135" s="168">
        <v>1019</v>
      </c>
      <c r="G1135" s="168" t="s">
        <v>4115</v>
      </c>
      <c r="H1135" s="168" t="s">
        <v>4116</v>
      </c>
      <c r="I1135" s="168" t="s">
        <v>22</v>
      </c>
      <c r="J1135" s="168">
        <v>75019</v>
      </c>
      <c r="K1135" s="168" t="s">
        <v>4117</v>
      </c>
      <c r="L1135" s="168" t="s">
        <v>3498</v>
      </c>
      <c r="M1135" s="168" t="s">
        <v>4118</v>
      </c>
      <c r="N1135" s="320">
        <v>0.1</v>
      </c>
      <c r="O1135" s="195">
        <v>5582</v>
      </c>
      <c r="P1135" s="263">
        <v>5582</v>
      </c>
      <c r="Q1135" s="264">
        <f t="shared" si="50"/>
        <v>5074.545454545454</v>
      </c>
      <c r="R1135" s="337"/>
      <c r="S1135" s="266"/>
    </row>
    <row r="1136" spans="1:20" ht="22.5" customHeight="1" x14ac:dyDescent="0.25">
      <c r="A1136" s="400">
        <v>43845</v>
      </c>
      <c r="B1136" s="168" t="s">
        <v>17</v>
      </c>
      <c r="C1136" s="168" t="s">
        <v>4119</v>
      </c>
      <c r="D1136" s="168" t="s">
        <v>306</v>
      </c>
      <c r="E1136" s="168"/>
      <c r="F1136" s="168">
        <v>1002</v>
      </c>
      <c r="G1136" s="168" t="s">
        <v>4120</v>
      </c>
      <c r="H1136" s="168" t="s">
        <v>4121</v>
      </c>
      <c r="I1136" s="168" t="s">
        <v>22</v>
      </c>
      <c r="J1136" s="168">
        <v>95130</v>
      </c>
      <c r="K1136" s="168" t="s">
        <v>4122</v>
      </c>
      <c r="L1136" s="168" t="s">
        <v>618</v>
      </c>
      <c r="M1136" s="168" t="s">
        <v>418</v>
      </c>
      <c r="N1136" s="320">
        <v>0.1</v>
      </c>
      <c r="O1136" s="195">
        <v>10200</v>
      </c>
      <c r="P1136" s="263">
        <v>10200</v>
      </c>
      <c r="Q1136" s="264">
        <f t="shared" si="50"/>
        <v>9272.7272727272721</v>
      </c>
      <c r="R1136" s="337"/>
      <c r="S1136" s="266"/>
    </row>
    <row r="1137" spans="1:20" ht="22.5" customHeight="1" x14ac:dyDescent="0.25">
      <c r="A1137" s="173">
        <v>43845</v>
      </c>
      <c r="B1137" s="174" t="s">
        <v>17</v>
      </c>
      <c r="C1137" s="174" t="s">
        <v>4123</v>
      </c>
      <c r="D1137" s="174" t="s">
        <v>4124</v>
      </c>
      <c r="E1137" s="174"/>
      <c r="F1137" s="174">
        <v>1006</v>
      </c>
      <c r="G1137" s="174" t="s">
        <v>4125</v>
      </c>
      <c r="H1137" s="174" t="s">
        <v>4126</v>
      </c>
      <c r="I1137" s="174" t="s">
        <v>4127</v>
      </c>
      <c r="J1137" s="174">
        <v>95120</v>
      </c>
      <c r="K1137" s="174" t="s">
        <v>4128</v>
      </c>
      <c r="L1137" s="174" t="s">
        <v>618</v>
      </c>
      <c r="M1137" s="174" t="s">
        <v>2415</v>
      </c>
      <c r="N1137" s="328">
        <v>5.5E-2</v>
      </c>
      <c r="O1137" s="195">
        <v>9000</v>
      </c>
      <c r="P1137" s="196">
        <v>9000</v>
      </c>
      <c r="Q1137" s="321">
        <f t="shared" si="50"/>
        <v>8530.8056872037923</v>
      </c>
      <c r="R1137" s="336">
        <v>9000</v>
      </c>
      <c r="S1137" s="121"/>
      <c r="T1137" s="74" t="s">
        <v>44</v>
      </c>
    </row>
    <row r="1138" spans="1:20" ht="22.5" customHeight="1" x14ac:dyDescent="0.25">
      <c r="A1138" s="173">
        <v>43845</v>
      </c>
      <c r="B1138" s="268" t="s">
        <v>65</v>
      </c>
      <c r="C1138" s="268" t="s">
        <v>4129</v>
      </c>
      <c r="D1138" s="268" t="s">
        <v>287</v>
      </c>
      <c r="E1138" s="268"/>
      <c r="F1138" s="268">
        <v>1008</v>
      </c>
      <c r="G1138" s="268" t="s">
        <v>4130</v>
      </c>
      <c r="H1138" s="268" t="s">
        <v>4131</v>
      </c>
      <c r="I1138" s="268" t="s">
        <v>22</v>
      </c>
      <c r="J1138" s="268">
        <v>75015</v>
      </c>
      <c r="K1138" s="268" t="s">
        <v>4132</v>
      </c>
      <c r="L1138" s="268" t="s">
        <v>4133</v>
      </c>
      <c r="M1138" s="268" t="s">
        <v>1218</v>
      </c>
      <c r="N1138" s="387">
        <v>5.5E-2</v>
      </c>
      <c r="O1138" s="78">
        <f>P1138/2</f>
        <v>4491</v>
      </c>
      <c r="P1138" s="270">
        <v>8982</v>
      </c>
      <c r="Q1138" s="388">
        <f t="shared" si="50"/>
        <v>8513.7440758293851</v>
      </c>
      <c r="R1138" s="389">
        <v>8982</v>
      </c>
      <c r="S1138" s="89"/>
      <c r="T1138" s="74" t="s">
        <v>44</v>
      </c>
    </row>
    <row r="1139" spans="1:20" ht="22.5" customHeight="1" x14ac:dyDescent="0.25">
      <c r="A1139" s="400">
        <v>43846</v>
      </c>
      <c r="B1139" s="168" t="s">
        <v>65</v>
      </c>
      <c r="C1139" s="168" t="s">
        <v>4134</v>
      </c>
      <c r="D1139" s="168" t="s">
        <v>268</v>
      </c>
      <c r="E1139" s="168"/>
      <c r="F1139" s="168">
        <v>1013</v>
      </c>
      <c r="G1139" s="168" t="s">
        <v>4135</v>
      </c>
      <c r="H1139" s="168" t="s">
        <v>4136</v>
      </c>
      <c r="I1139" s="168" t="s">
        <v>1665</v>
      </c>
      <c r="J1139" s="168">
        <v>77500</v>
      </c>
      <c r="K1139" s="168" t="s">
        <v>4137</v>
      </c>
      <c r="L1139" s="168" t="s">
        <v>37</v>
      </c>
      <c r="M1139" s="168" t="s">
        <v>92</v>
      </c>
      <c r="N1139" s="320">
        <v>0.1</v>
      </c>
      <c r="O1139" s="195">
        <v>2482</v>
      </c>
      <c r="P1139" s="263">
        <v>2482</v>
      </c>
      <c r="Q1139" s="264">
        <f t="shared" si="50"/>
        <v>2256.363636363636</v>
      </c>
      <c r="R1139" s="337"/>
      <c r="S1139" s="266"/>
    </row>
    <row r="1140" spans="1:20" ht="22.5" customHeight="1" x14ac:dyDescent="0.25">
      <c r="A1140" s="400">
        <v>43846</v>
      </c>
      <c r="B1140" s="168" t="s">
        <v>17</v>
      </c>
      <c r="C1140" s="168" t="s">
        <v>4138</v>
      </c>
      <c r="D1140" s="168" t="s">
        <v>620</v>
      </c>
      <c r="E1140" s="168"/>
      <c r="F1140" s="168">
        <v>1159</v>
      </c>
      <c r="G1140" s="168" t="s">
        <v>4139</v>
      </c>
      <c r="H1140" s="168" t="s">
        <v>4140</v>
      </c>
      <c r="I1140" s="168" t="s">
        <v>3542</v>
      </c>
      <c r="J1140" s="168">
        <v>94400</v>
      </c>
      <c r="K1140" s="168" t="s">
        <v>4141</v>
      </c>
      <c r="L1140" s="168" t="s">
        <v>37</v>
      </c>
      <c r="M1140" s="168" t="s">
        <v>755</v>
      </c>
      <c r="N1140" s="320">
        <v>5.5E-2</v>
      </c>
      <c r="O1140" s="195">
        <v>6000</v>
      </c>
      <c r="P1140" s="263">
        <v>6000</v>
      </c>
      <c r="Q1140" s="264">
        <f t="shared" si="50"/>
        <v>5687.2037914691946</v>
      </c>
      <c r="R1140" s="337"/>
      <c r="S1140" s="266"/>
    </row>
    <row r="1141" spans="1:20" ht="22.5" customHeight="1" x14ac:dyDescent="0.25">
      <c r="A1141" s="400">
        <v>43846</v>
      </c>
      <c r="B1141" s="168" t="s">
        <v>65</v>
      </c>
      <c r="C1141" s="168" t="s">
        <v>4142</v>
      </c>
      <c r="D1141" s="168" t="s">
        <v>263</v>
      </c>
      <c r="E1141" s="168"/>
      <c r="F1141" s="168">
        <v>1203</v>
      </c>
      <c r="G1141" s="168" t="s">
        <v>4143</v>
      </c>
      <c r="H1141" s="168" t="s">
        <v>4144</v>
      </c>
      <c r="I1141" s="168" t="s">
        <v>2530</v>
      </c>
      <c r="J1141" s="168">
        <v>93000</v>
      </c>
      <c r="K1141" s="168" t="s">
        <v>4145</v>
      </c>
      <c r="L1141" s="168" t="s">
        <v>2241</v>
      </c>
      <c r="M1141" s="168" t="s">
        <v>4146</v>
      </c>
      <c r="N1141" s="320">
        <v>5.5E-2</v>
      </c>
      <c r="O1141" s="78">
        <f>P1141/2</f>
        <v>2240</v>
      </c>
      <c r="P1141" s="263">
        <v>4480</v>
      </c>
      <c r="Q1141" s="264">
        <f t="shared" si="50"/>
        <v>4246.4454976303323</v>
      </c>
      <c r="R1141" s="337"/>
      <c r="S1141" s="266"/>
    </row>
    <row r="1142" spans="1:20" ht="22.5" customHeight="1" x14ac:dyDescent="0.25">
      <c r="A1142" s="173">
        <v>43846</v>
      </c>
      <c r="B1142" s="174" t="s">
        <v>65</v>
      </c>
      <c r="C1142" s="174" t="s">
        <v>4147</v>
      </c>
      <c r="D1142" s="174" t="s">
        <v>67</v>
      </c>
      <c r="E1142" s="174"/>
      <c r="F1142" s="174">
        <v>1015</v>
      </c>
      <c r="G1142" s="174" t="s">
        <v>4148</v>
      </c>
      <c r="H1142" s="174" t="s">
        <v>4149</v>
      </c>
      <c r="I1142" s="174" t="s">
        <v>639</v>
      </c>
      <c r="J1142" s="174">
        <v>92100</v>
      </c>
      <c r="K1142" s="174" t="s">
        <v>4150</v>
      </c>
      <c r="L1142" s="174" t="s">
        <v>399</v>
      </c>
      <c r="M1142" s="174" t="s">
        <v>2629</v>
      </c>
      <c r="N1142" s="328">
        <v>0.1</v>
      </c>
      <c r="O1142" s="195">
        <v>9682</v>
      </c>
      <c r="P1142" s="196">
        <v>9682</v>
      </c>
      <c r="Q1142" s="323">
        <f t="shared" si="50"/>
        <v>8801.818181818182</v>
      </c>
      <c r="R1142" s="329">
        <v>9682</v>
      </c>
      <c r="S1142" s="314"/>
      <c r="T1142" s="74" t="s">
        <v>44</v>
      </c>
    </row>
    <row r="1143" spans="1:20" ht="22.5" customHeight="1" x14ac:dyDescent="0.25">
      <c r="A1143" s="400">
        <v>43847</v>
      </c>
      <c r="B1143" s="168" t="s">
        <v>65</v>
      </c>
      <c r="C1143" s="168" t="s">
        <v>3786</v>
      </c>
      <c r="D1143" s="168" t="s">
        <v>992</v>
      </c>
      <c r="E1143" s="168"/>
      <c r="F1143" s="168">
        <v>1071</v>
      </c>
      <c r="G1143" s="168" t="s">
        <v>2798</v>
      </c>
      <c r="H1143" s="168" t="s">
        <v>3787</v>
      </c>
      <c r="I1143" s="168" t="s">
        <v>2799</v>
      </c>
      <c r="J1143" s="168">
        <v>93300</v>
      </c>
      <c r="K1143" s="168" t="s">
        <v>3788</v>
      </c>
      <c r="L1143" s="168" t="s">
        <v>1993</v>
      </c>
      <c r="M1143" s="168" t="s">
        <v>4151</v>
      </c>
      <c r="N1143" s="320">
        <v>5.5E-2</v>
      </c>
      <c r="O1143" s="195">
        <v>3280</v>
      </c>
      <c r="P1143" s="263">
        <v>3280</v>
      </c>
      <c r="Q1143" s="264">
        <f t="shared" si="50"/>
        <v>3109.004739336493</v>
      </c>
      <c r="R1143" s="337"/>
      <c r="S1143" s="266"/>
    </row>
    <row r="1144" spans="1:20" ht="22.5" customHeight="1" x14ac:dyDescent="0.25">
      <c r="A1144" s="400">
        <v>43851</v>
      </c>
      <c r="B1144" s="168" t="s">
        <v>65</v>
      </c>
      <c r="C1144" s="168" t="s">
        <v>4152</v>
      </c>
      <c r="D1144" s="168" t="s">
        <v>4153</v>
      </c>
      <c r="E1144" s="168"/>
      <c r="F1144" s="168">
        <v>10332</v>
      </c>
      <c r="G1144" s="168" t="s">
        <v>4154</v>
      </c>
      <c r="H1144" s="168" t="s">
        <v>4155</v>
      </c>
      <c r="I1144" s="168" t="s">
        <v>22</v>
      </c>
      <c r="J1144" s="168">
        <v>75016</v>
      </c>
      <c r="K1144" s="168" t="s">
        <v>4156</v>
      </c>
      <c r="L1144" s="168" t="s">
        <v>4157</v>
      </c>
      <c r="M1144" s="168" t="s">
        <v>86</v>
      </c>
      <c r="N1144" s="379">
        <v>0.1</v>
      </c>
      <c r="O1144" s="78">
        <f>P1144/2</f>
        <v>891</v>
      </c>
      <c r="P1144" s="371">
        <v>1782</v>
      </c>
      <c r="Q1144" s="372">
        <f t="shared" si="50"/>
        <v>1619.9999999999998</v>
      </c>
      <c r="R1144" s="373"/>
      <c r="S1144" s="374"/>
    </row>
    <row r="1145" spans="1:20" ht="22.5" customHeight="1" x14ac:dyDescent="0.25">
      <c r="A1145" s="173">
        <v>43851</v>
      </c>
      <c r="B1145" s="174" t="s">
        <v>65</v>
      </c>
      <c r="C1145" s="174" t="s">
        <v>4158</v>
      </c>
      <c r="D1145" s="174" t="s">
        <v>747</v>
      </c>
      <c r="E1145" s="174"/>
      <c r="F1145" s="174">
        <v>1009</v>
      </c>
      <c r="G1145" s="174" t="s">
        <v>4159</v>
      </c>
      <c r="H1145" s="174" t="s">
        <v>1299</v>
      </c>
      <c r="I1145" s="174" t="s">
        <v>22</v>
      </c>
      <c r="J1145" s="174">
        <v>75016</v>
      </c>
      <c r="K1145" s="174" t="s">
        <v>4160</v>
      </c>
      <c r="L1145" s="174" t="s">
        <v>399</v>
      </c>
      <c r="M1145" s="174" t="s">
        <v>879</v>
      </c>
      <c r="N1145" s="328">
        <v>5.5E-2</v>
      </c>
      <c r="O1145" s="195">
        <v>6882</v>
      </c>
      <c r="P1145" s="196">
        <v>6882</v>
      </c>
      <c r="Q1145" s="323">
        <f t="shared" si="50"/>
        <v>6523.2227488151666</v>
      </c>
      <c r="R1145" s="329">
        <v>6882</v>
      </c>
      <c r="S1145" s="314"/>
      <c r="T1145" s="74" t="s">
        <v>44</v>
      </c>
    </row>
    <row r="1146" spans="1:20" ht="22.5" customHeight="1" x14ac:dyDescent="0.25">
      <c r="A1146" s="400">
        <v>43852</v>
      </c>
      <c r="B1146" s="168" t="s">
        <v>17</v>
      </c>
      <c r="C1146" s="168" t="s">
        <v>3868</v>
      </c>
      <c r="D1146" s="168" t="s">
        <v>147</v>
      </c>
      <c r="E1146" s="168"/>
      <c r="F1146" s="168">
        <v>1081</v>
      </c>
      <c r="G1146" s="168" t="s">
        <v>3869</v>
      </c>
      <c r="H1146" s="168" t="s">
        <v>3870</v>
      </c>
      <c r="I1146" s="168" t="s">
        <v>22</v>
      </c>
      <c r="J1146" s="168">
        <v>75012</v>
      </c>
      <c r="K1146" s="168" t="s">
        <v>3871</v>
      </c>
      <c r="L1146" s="168" t="s">
        <v>43</v>
      </c>
      <c r="M1146" s="168" t="s">
        <v>4161</v>
      </c>
      <c r="N1146" s="320">
        <v>0.1</v>
      </c>
      <c r="O1146" s="195">
        <v>1000</v>
      </c>
      <c r="P1146" s="263">
        <v>1000</v>
      </c>
      <c r="Q1146" s="339">
        <f t="shared" si="50"/>
        <v>909.09090909090901</v>
      </c>
      <c r="R1146" s="333"/>
      <c r="S1146" s="159"/>
    </row>
    <row r="1147" spans="1:20" ht="22.5" customHeight="1" x14ac:dyDescent="0.25">
      <c r="A1147" s="400">
        <v>43852</v>
      </c>
      <c r="B1147" s="168" t="s">
        <v>65</v>
      </c>
      <c r="C1147" s="168" t="s">
        <v>4162</v>
      </c>
      <c r="D1147" s="168" t="s">
        <v>4124</v>
      </c>
      <c r="E1147" s="168"/>
      <c r="F1147" s="168">
        <v>1004</v>
      </c>
      <c r="G1147" s="168" t="s">
        <v>4163</v>
      </c>
      <c r="H1147" s="168" t="s">
        <v>4164</v>
      </c>
      <c r="I1147" s="168" t="s">
        <v>3898</v>
      </c>
      <c r="J1147" s="168">
        <v>95600</v>
      </c>
      <c r="K1147" s="168" t="s">
        <v>4165</v>
      </c>
      <c r="L1147" s="168" t="s">
        <v>618</v>
      </c>
      <c r="M1147" s="168" t="s">
        <v>2002</v>
      </c>
      <c r="N1147" s="379">
        <v>5.5E-2</v>
      </c>
      <c r="O1147" s="195">
        <v>4482</v>
      </c>
      <c r="P1147" s="371">
        <v>4482</v>
      </c>
      <c r="Q1147" s="372">
        <f t="shared" si="50"/>
        <v>4248.341232227488</v>
      </c>
      <c r="R1147" s="373"/>
      <c r="S1147" s="374"/>
    </row>
    <row r="1148" spans="1:20" ht="22.5" customHeight="1" x14ac:dyDescent="0.25">
      <c r="A1148" s="400">
        <v>43852</v>
      </c>
      <c r="B1148" s="168" t="s">
        <v>65</v>
      </c>
      <c r="C1148" s="168" t="s">
        <v>4162</v>
      </c>
      <c r="D1148" s="168" t="s">
        <v>4124</v>
      </c>
      <c r="E1148" s="168"/>
      <c r="F1148" s="168">
        <v>1004</v>
      </c>
      <c r="G1148" s="168" t="s">
        <v>4163</v>
      </c>
      <c r="H1148" s="168" t="s">
        <v>4166</v>
      </c>
      <c r="I1148" s="168" t="s">
        <v>3898</v>
      </c>
      <c r="J1148" s="168">
        <v>95600</v>
      </c>
      <c r="K1148" s="168" t="s">
        <v>4165</v>
      </c>
      <c r="L1148" s="168" t="s">
        <v>618</v>
      </c>
      <c r="M1148" s="168" t="s">
        <v>1739</v>
      </c>
      <c r="N1148" s="379">
        <v>5.5E-2</v>
      </c>
      <c r="O1148" s="195">
        <v>7400</v>
      </c>
      <c r="P1148" s="371">
        <v>7400</v>
      </c>
      <c r="Q1148" s="372">
        <f t="shared" si="50"/>
        <v>7014.2180094786736</v>
      </c>
      <c r="R1148" s="373"/>
      <c r="S1148" s="374"/>
    </row>
    <row r="1149" spans="1:20" ht="22.5" customHeight="1" x14ac:dyDescent="0.25">
      <c r="A1149" s="400">
        <v>43853</v>
      </c>
      <c r="B1149" s="168" t="s">
        <v>65</v>
      </c>
      <c r="C1149" s="168" t="s">
        <v>4167</v>
      </c>
      <c r="D1149" s="168" t="s">
        <v>113</v>
      </c>
      <c r="E1149" s="168"/>
      <c r="F1149" s="168">
        <v>10390</v>
      </c>
      <c r="G1149" s="168" t="s">
        <v>4168</v>
      </c>
      <c r="H1149" s="168" t="s">
        <v>4169</v>
      </c>
      <c r="I1149" s="168" t="s">
        <v>22</v>
      </c>
      <c r="J1149" s="168">
        <v>75016</v>
      </c>
      <c r="K1149" s="168" t="s">
        <v>4170</v>
      </c>
      <c r="L1149" s="168" t="s">
        <v>3498</v>
      </c>
      <c r="M1149" s="168" t="s">
        <v>331</v>
      </c>
      <c r="N1149" s="379">
        <v>5.5E-2</v>
      </c>
      <c r="O1149" s="195">
        <v>3482</v>
      </c>
      <c r="P1149" s="371">
        <v>3482</v>
      </c>
      <c r="Q1149" s="372">
        <f t="shared" si="50"/>
        <v>3300.4739336492894</v>
      </c>
      <c r="R1149" s="373"/>
      <c r="S1149" s="374"/>
    </row>
    <row r="1150" spans="1:20" ht="22.5" customHeight="1" x14ac:dyDescent="0.25">
      <c r="A1150" s="400">
        <v>43853</v>
      </c>
      <c r="B1150" s="168" t="s">
        <v>65</v>
      </c>
      <c r="C1150" s="168" t="s">
        <v>3941</v>
      </c>
      <c r="D1150" s="168" t="s">
        <v>1310</v>
      </c>
      <c r="E1150" s="168"/>
      <c r="F1150" s="168">
        <v>1189</v>
      </c>
      <c r="G1150" s="168" t="s">
        <v>3942</v>
      </c>
      <c r="H1150" s="168" t="s">
        <v>3943</v>
      </c>
      <c r="I1150" s="168" t="s">
        <v>22</v>
      </c>
      <c r="J1150" s="168">
        <v>75013</v>
      </c>
      <c r="K1150" s="168" t="s">
        <v>3944</v>
      </c>
      <c r="L1150" s="168" t="s">
        <v>2818</v>
      </c>
      <c r="M1150" s="168" t="s">
        <v>86</v>
      </c>
      <c r="N1150" s="379">
        <v>0.1</v>
      </c>
      <c r="O1150" s="78">
        <f>P1150/2</f>
        <v>1980</v>
      </c>
      <c r="P1150" s="371">
        <v>3960</v>
      </c>
      <c r="Q1150" s="372">
        <f t="shared" si="50"/>
        <v>3599.9999999999995</v>
      </c>
      <c r="R1150" s="373"/>
      <c r="S1150" s="374"/>
    </row>
    <row r="1151" spans="1:20" ht="22.5" customHeight="1" x14ac:dyDescent="0.25">
      <c r="A1151" s="400">
        <v>43853</v>
      </c>
      <c r="B1151" s="168" t="s">
        <v>65</v>
      </c>
      <c r="C1151" s="168" t="s">
        <v>4171</v>
      </c>
      <c r="D1151" s="168" t="s">
        <v>2062</v>
      </c>
      <c r="E1151" s="168"/>
      <c r="F1151" s="168">
        <v>1204</v>
      </c>
      <c r="G1151" s="168" t="s">
        <v>4172</v>
      </c>
      <c r="H1151" s="168" t="s">
        <v>4173</v>
      </c>
      <c r="I1151" s="168" t="s">
        <v>326</v>
      </c>
      <c r="J1151" s="168">
        <v>92200</v>
      </c>
      <c r="K1151" s="168" t="s">
        <v>4174</v>
      </c>
      <c r="L1151" s="168" t="s">
        <v>1993</v>
      </c>
      <c r="M1151" s="168" t="s">
        <v>86</v>
      </c>
      <c r="N1151" s="379">
        <v>0.1</v>
      </c>
      <c r="O1151" s="195">
        <v>2680</v>
      </c>
      <c r="P1151" s="371">
        <v>2680</v>
      </c>
      <c r="Q1151" s="372">
        <f t="shared" si="50"/>
        <v>2436.363636363636</v>
      </c>
      <c r="R1151" s="373"/>
      <c r="S1151" s="374"/>
    </row>
    <row r="1152" spans="1:20" ht="22.5" customHeight="1" x14ac:dyDescent="0.25">
      <c r="A1152" s="173">
        <v>43853</v>
      </c>
      <c r="B1152" s="174" t="s">
        <v>17</v>
      </c>
      <c r="C1152" s="174" t="s">
        <v>614</v>
      </c>
      <c r="D1152" s="174" t="s">
        <v>384</v>
      </c>
      <c r="E1152" s="174"/>
      <c r="F1152" s="174">
        <v>1016</v>
      </c>
      <c r="G1152" s="174" t="s">
        <v>4175</v>
      </c>
      <c r="H1152" s="174" t="s">
        <v>4176</v>
      </c>
      <c r="I1152" s="174" t="s">
        <v>386</v>
      </c>
      <c r="J1152" s="174">
        <v>94000</v>
      </c>
      <c r="K1152" s="174" t="s">
        <v>4177</v>
      </c>
      <c r="L1152" s="174" t="s">
        <v>399</v>
      </c>
      <c r="M1152" s="174" t="s">
        <v>4178</v>
      </c>
      <c r="N1152" s="328">
        <v>5.5E-2</v>
      </c>
      <c r="O1152" s="195">
        <v>7000</v>
      </c>
      <c r="P1152" s="196">
        <v>7000</v>
      </c>
      <c r="Q1152" s="323">
        <f t="shared" si="50"/>
        <v>6635.0710900473941</v>
      </c>
      <c r="R1152" s="329">
        <v>7000</v>
      </c>
      <c r="S1152" s="314"/>
      <c r="T1152" s="74" t="s">
        <v>44</v>
      </c>
    </row>
    <row r="1153" spans="1:20" ht="22.5" customHeight="1" x14ac:dyDescent="0.25">
      <c r="A1153" s="173">
        <v>43853</v>
      </c>
      <c r="B1153" s="174" t="s">
        <v>17</v>
      </c>
      <c r="C1153" s="174" t="s">
        <v>4179</v>
      </c>
      <c r="D1153" s="174" t="s">
        <v>232</v>
      </c>
      <c r="E1153" s="174"/>
      <c r="F1153" s="174">
        <v>1960</v>
      </c>
      <c r="G1153" s="174" t="s">
        <v>4180</v>
      </c>
      <c r="H1153" s="174" t="s">
        <v>4181</v>
      </c>
      <c r="I1153" s="174" t="s">
        <v>22</v>
      </c>
      <c r="J1153" s="174">
        <v>75013</v>
      </c>
      <c r="K1153" s="174" t="s">
        <v>4182</v>
      </c>
      <c r="L1153" s="174" t="s">
        <v>37</v>
      </c>
      <c r="M1153" s="174" t="s">
        <v>879</v>
      </c>
      <c r="N1153" s="328">
        <v>5.5E-2</v>
      </c>
      <c r="O1153" s="195">
        <v>6982</v>
      </c>
      <c r="P1153" s="196">
        <v>6982</v>
      </c>
      <c r="Q1153" s="321">
        <f t="shared" si="50"/>
        <v>6618.009478672986</v>
      </c>
      <c r="R1153" s="336">
        <v>6982</v>
      </c>
      <c r="S1153" s="121"/>
      <c r="T1153" s="74" t="s">
        <v>44</v>
      </c>
    </row>
    <row r="1154" spans="1:20" ht="22.5" customHeight="1" x14ac:dyDescent="0.25">
      <c r="A1154" s="400">
        <v>43858</v>
      </c>
      <c r="B1154" s="168" t="s">
        <v>65</v>
      </c>
      <c r="C1154" s="168" t="s">
        <v>4183</v>
      </c>
      <c r="D1154" s="168" t="s">
        <v>140</v>
      </c>
      <c r="E1154" s="168"/>
      <c r="F1154" s="168">
        <v>1965</v>
      </c>
      <c r="G1154" s="168" t="s">
        <v>4184</v>
      </c>
      <c r="H1154" s="168" t="s">
        <v>4185</v>
      </c>
      <c r="I1154" s="168" t="s">
        <v>4186</v>
      </c>
      <c r="J1154" s="168">
        <v>93100</v>
      </c>
      <c r="K1154" s="168" t="s">
        <v>4187</v>
      </c>
      <c r="L1154" s="168" t="s">
        <v>3498</v>
      </c>
      <c r="M1154" s="168" t="s">
        <v>2085</v>
      </c>
      <c r="N1154" s="379">
        <v>5.5E-2</v>
      </c>
      <c r="O1154" s="195">
        <v>4382</v>
      </c>
      <c r="P1154" s="371">
        <v>4382</v>
      </c>
      <c r="Q1154" s="372">
        <f t="shared" si="50"/>
        <v>4153.5545023696686</v>
      </c>
      <c r="R1154" s="373"/>
      <c r="S1154" s="374"/>
    </row>
    <row r="1155" spans="1:20" ht="22.5" customHeight="1" x14ac:dyDescent="0.25">
      <c r="A1155" s="400">
        <f>'[1]JANVIER 2020'!A53</f>
        <v>43859</v>
      </c>
      <c r="B1155" s="168" t="s">
        <v>65</v>
      </c>
      <c r="C1155" s="167" t="str">
        <f>'[1]JANVIER 2020'!B53</f>
        <v>BOULE</v>
      </c>
      <c r="D1155" s="168" t="s">
        <v>4188</v>
      </c>
      <c r="E1155" s="168"/>
      <c r="F1155" s="417">
        <f>'[1]JANVIER 2020'!C53</f>
        <v>1120</v>
      </c>
      <c r="G1155" s="168" t="s">
        <v>4189</v>
      </c>
      <c r="H1155" s="168" t="s">
        <v>4190</v>
      </c>
      <c r="I1155" s="168" t="s">
        <v>3657</v>
      </c>
      <c r="J1155" s="168">
        <v>93330</v>
      </c>
      <c r="K1155" s="168" t="s">
        <v>4191</v>
      </c>
      <c r="L1155" s="168" t="s">
        <v>37</v>
      </c>
      <c r="M1155" s="167" t="str">
        <f>'[1]JANVIER 2020'!F53</f>
        <v>SALLE DE BAIN + FENETRE</v>
      </c>
      <c r="N1155" s="379">
        <v>0.1</v>
      </c>
      <c r="O1155" s="195">
        <v>6180</v>
      </c>
      <c r="P1155" s="371">
        <v>6180</v>
      </c>
      <c r="Q1155" s="372">
        <f t="shared" si="50"/>
        <v>5618.181818181818</v>
      </c>
      <c r="R1155" s="373"/>
      <c r="S1155" s="374"/>
    </row>
    <row r="1156" spans="1:20" ht="22.5" customHeight="1" x14ac:dyDescent="0.25">
      <c r="A1156" s="400">
        <f>'[1]JANVIER 2020'!A51</f>
        <v>43859</v>
      </c>
      <c r="B1156" s="168" t="s">
        <v>65</v>
      </c>
      <c r="C1156" s="167" t="str">
        <f>'[1]JANVIER 2020'!B51</f>
        <v>CHARPACK</v>
      </c>
      <c r="D1156" s="168" t="s">
        <v>113</v>
      </c>
      <c r="E1156" s="168"/>
      <c r="F1156" s="417">
        <f>'[1]JANVIER 2020'!C51</f>
        <v>1118</v>
      </c>
      <c r="G1156" s="168" t="s">
        <v>4193</v>
      </c>
      <c r="H1156" s="168" t="s">
        <v>4194</v>
      </c>
      <c r="I1156" s="168" t="s">
        <v>69</v>
      </c>
      <c r="J1156" s="168">
        <v>91700</v>
      </c>
      <c r="K1156" s="168" t="s">
        <v>4195</v>
      </c>
      <c r="L1156" s="168" t="s">
        <v>399</v>
      </c>
      <c r="M1156" s="167" t="str">
        <f>'[1]JANVIER 2020'!F51</f>
        <v>STOREs INTERIEUR</v>
      </c>
      <c r="N1156" s="379">
        <f>'[1]JANVIER 2020'!H51</f>
        <v>5.5E-2</v>
      </c>
      <c r="O1156" s="195">
        <v>1882</v>
      </c>
      <c r="P1156" s="371">
        <f>'[1]JANVIER 2020'!G51</f>
        <v>1882</v>
      </c>
      <c r="Q1156" s="384">
        <f t="shared" si="50"/>
        <v>1783.8862559241707</v>
      </c>
      <c r="R1156" s="385"/>
      <c r="S1156" s="386"/>
    </row>
    <row r="1157" spans="1:20" ht="22.5" customHeight="1" x14ac:dyDescent="0.25">
      <c r="A1157" s="400">
        <v>43859</v>
      </c>
      <c r="B1157" s="168" t="s">
        <v>65</v>
      </c>
      <c r="C1157" s="168" t="s">
        <v>4197</v>
      </c>
      <c r="D1157" s="168" t="s">
        <v>324</v>
      </c>
      <c r="E1157" s="168"/>
      <c r="F1157" s="168">
        <v>1237</v>
      </c>
      <c r="G1157" s="168" t="s">
        <v>4198</v>
      </c>
      <c r="H1157" s="168" t="s">
        <v>4199</v>
      </c>
      <c r="I1157" s="168" t="s">
        <v>3581</v>
      </c>
      <c r="J1157" s="168">
        <v>91200</v>
      </c>
      <c r="K1157" s="168" t="s">
        <v>4200</v>
      </c>
      <c r="L1157" s="168" t="s">
        <v>618</v>
      </c>
      <c r="M1157" s="168" t="s">
        <v>4201</v>
      </c>
      <c r="N1157" s="379">
        <v>5.5E-2</v>
      </c>
      <c r="O1157" s="195">
        <v>3221</v>
      </c>
      <c r="P1157" s="371">
        <v>3221</v>
      </c>
      <c r="Q1157" s="372">
        <f t="shared" si="50"/>
        <v>3053.0805687203792</v>
      </c>
      <c r="R1157" s="373"/>
      <c r="S1157" s="374"/>
    </row>
    <row r="1158" spans="1:20" ht="22.5" customHeight="1" x14ac:dyDescent="0.25">
      <c r="A1158" s="173">
        <f>'[1]JANVIER 2020'!A52</f>
        <v>43859</v>
      </c>
      <c r="B1158" s="174" t="s">
        <v>65</v>
      </c>
      <c r="C1158" s="173" t="str">
        <f>'[1]JANVIER 2020'!B52</f>
        <v>PHUONG</v>
      </c>
      <c r="D1158" s="174" t="s">
        <v>4202</v>
      </c>
      <c r="E1158" s="174"/>
      <c r="F1158" s="418">
        <f>'[1]JANVIER 2020'!C52</f>
        <v>1119</v>
      </c>
      <c r="G1158" s="174" t="s">
        <v>4203</v>
      </c>
      <c r="H1158" s="174" t="s">
        <v>4204</v>
      </c>
      <c r="I1158" s="174" t="s">
        <v>22</v>
      </c>
      <c r="J1158" s="174">
        <v>75013</v>
      </c>
      <c r="K1158" s="174" t="s">
        <v>4205</v>
      </c>
      <c r="L1158" s="174" t="s">
        <v>37</v>
      </c>
      <c r="M1158" s="173" t="str">
        <f>'[1]JANVIER 2020'!F52</f>
        <v>REMISE EN CONFORMITE 90M²</v>
      </c>
      <c r="N1158" s="328">
        <v>0.1</v>
      </c>
      <c r="O1158" s="195">
        <v>8282</v>
      </c>
      <c r="P1158" s="196">
        <v>8282</v>
      </c>
      <c r="Q1158" s="321">
        <f t="shared" si="50"/>
        <v>7529.0909090909081</v>
      </c>
      <c r="R1158" s="336">
        <v>8282</v>
      </c>
      <c r="S1158" s="121"/>
      <c r="T1158" s="74" t="s">
        <v>44</v>
      </c>
    </row>
    <row r="1159" spans="1:20" ht="22.5" customHeight="1" x14ac:dyDescent="0.25">
      <c r="A1159" s="400">
        <f>'[1]JANVIER 2020'!A54</f>
        <v>43860</v>
      </c>
      <c r="B1159" s="168" t="s">
        <v>17</v>
      </c>
      <c r="C1159" s="167" t="str">
        <f>'[1]JANVIER 2020'!B54</f>
        <v>NICOLAI</v>
      </c>
      <c r="D1159" s="168" t="s">
        <v>2814</v>
      </c>
      <c r="E1159" s="168"/>
      <c r="F1159" s="417">
        <f>'[1]JANVIER 2020'!C54</f>
        <v>10002</v>
      </c>
      <c r="G1159" s="168" t="s">
        <v>4206</v>
      </c>
      <c r="H1159" s="168" t="s">
        <v>4207</v>
      </c>
      <c r="I1159" s="168" t="s">
        <v>22</v>
      </c>
      <c r="J1159" s="168">
        <v>75013</v>
      </c>
      <c r="K1159" s="168" t="s">
        <v>4208</v>
      </c>
      <c r="L1159" s="168" t="s">
        <v>3934</v>
      </c>
      <c r="M1159" s="167" t="str">
        <f>'[1]JANVIER 2020'!F54</f>
        <v>VITRIFICATION</v>
      </c>
      <c r="N1159" s="379">
        <v>0.1</v>
      </c>
      <c r="O1159" s="78">
        <f>P1159/2</f>
        <v>1491</v>
      </c>
      <c r="P1159" s="371">
        <f>'[1]JANVIER 2020'!G54</f>
        <v>2982</v>
      </c>
      <c r="Q1159" s="372">
        <f t="shared" si="50"/>
        <v>2710.9090909090905</v>
      </c>
      <c r="R1159" s="373"/>
      <c r="S1159" s="374"/>
    </row>
    <row r="1160" spans="1:20" ht="22.5" customHeight="1" x14ac:dyDescent="0.25">
      <c r="A1160" s="400">
        <f>'[1]JANVIER 2020'!A57</f>
        <v>43861</v>
      </c>
      <c r="B1160" s="168" t="s">
        <v>17</v>
      </c>
      <c r="C1160" s="167" t="str">
        <f>'[1]JANVIER 2020'!B57</f>
        <v>HASLAY</v>
      </c>
      <c r="D1160" s="167" t="s">
        <v>522</v>
      </c>
      <c r="E1160" s="167"/>
      <c r="F1160" s="417">
        <f>'[1]JANVIER 2020'!C57</f>
        <v>10144</v>
      </c>
      <c r="G1160" s="168" t="s">
        <v>4210</v>
      </c>
      <c r="H1160" s="168" t="s">
        <v>4211</v>
      </c>
      <c r="I1160" s="168" t="s">
        <v>90</v>
      </c>
      <c r="J1160" s="168">
        <v>92600</v>
      </c>
      <c r="K1160" s="168" t="s">
        <v>4212</v>
      </c>
      <c r="L1160" s="168" t="s">
        <v>1993</v>
      </c>
      <c r="M1160" s="167" t="str">
        <f>'[1]JANVIER 2020'!F57</f>
        <v>VR</v>
      </c>
      <c r="N1160" s="379">
        <v>5.5E-2</v>
      </c>
      <c r="O1160" s="195">
        <v>5480</v>
      </c>
      <c r="P1160" s="371">
        <v>5480</v>
      </c>
      <c r="Q1160" s="264">
        <f t="shared" si="50"/>
        <v>5194.3127962085309</v>
      </c>
      <c r="R1160" s="337"/>
      <c r="S1160" s="266"/>
    </row>
    <row r="1161" spans="1:20" ht="22.5" customHeight="1" x14ac:dyDescent="0.25">
      <c r="A1161" s="400">
        <f>'[1]JANVIER 2020'!A58</f>
        <v>43861</v>
      </c>
      <c r="B1161" s="168" t="s">
        <v>17</v>
      </c>
      <c r="C1161" s="167" t="str">
        <f>'[1]JANVIER 2020'!B58</f>
        <v>LENOIR</v>
      </c>
      <c r="D1161" s="167" t="s">
        <v>54</v>
      </c>
      <c r="E1161" s="167"/>
      <c r="F1161" s="417">
        <f>'[1]JANVIER 2020'!C58</f>
        <v>10143</v>
      </c>
      <c r="G1161" s="168" t="s">
        <v>4214</v>
      </c>
      <c r="H1161" s="168" t="s">
        <v>4215</v>
      </c>
      <c r="I1161" s="168" t="s">
        <v>90</v>
      </c>
      <c r="J1161" s="168">
        <v>92600</v>
      </c>
      <c r="K1161" s="168" t="s">
        <v>4216</v>
      </c>
      <c r="L1161" s="168" t="s">
        <v>4217</v>
      </c>
      <c r="M1161" s="167" t="str">
        <f>'[1]JANVIER 2020'!F58</f>
        <v>VR</v>
      </c>
      <c r="N1161" s="379">
        <v>5.5E-2</v>
      </c>
      <c r="O1161" s="78">
        <f>P1161/2</f>
        <v>1225</v>
      </c>
      <c r="P1161" s="371">
        <f>'[1]JANVIER 2020'!G58</f>
        <v>2450</v>
      </c>
      <c r="Q1161" s="264">
        <f t="shared" si="50"/>
        <v>2322.2748815165878</v>
      </c>
      <c r="R1161" s="337"/>
      <c r="S1161" s="266"/>
    </row>
    <row r="1162" spans="1:20" ht="22.5" customHeight="1" x14ac:dyDescent="0.25">
      <c r="A1162" s="400">
        <f>'[1]JANVIER 2020'!A56</f>
        <v>43861</v>
      </c>
      <c r="B1162" s="168" t="s">
        <v>65</v>
      </c>
      <c r="C1162" s="167" t="str">
        <f>'[1]JANVIER 2020'!B56</f>
        <v>MABOROUGH</v>
      </c>
      <c r="D1162" s="167" t="s">
        <v>997</v>
      </c>
      <c r="E1162" s="167"/>
      <c r="F1162" s="417">
        <f>'[1]JANVIER 2020'!C56</f>
        <v>110002</v>
      </c>
      <c r="G1162" s="168" t="s">
        <v>998</v>
      </c>
      <c r="H1162" s="168" t="s">
        <v>4218</v>
      </c>
      <c r="I1162" s="168" t="s">
        <v>22</v>
      </c>
      <c r="J1162" s="168">
        <v>75019</v>
      </c>
      <c r="K1162" s="168" t="s">
        <v>4219</v>
      </c>
      <c r="L1162" s="168" t="s">
        <v>37</v>
      </c>
      <c r="M1162" s="167" t="str">
        <f>'[1]JANVIER 2020'!F56</f>
        <v>REMISE EN CONFORMITE ELEC</v>
      </c>
      <c r="N1162" s="379">
        <v>0.1</v>
      </c>
      <c r="O1162" s="195">
        <v>3982</v>
      </c>
      <c r="P1162" s="371">
        <v>3982</v>
      </c>
      <c r="Q1162" s="264">
        <f t="shared" si="50"/>
        <v>3619.9999999999995</v>
      </c>
      <c r="R1162" s="337"/>
      <c r="S1162" s="266"/>
    </row>
    <row r="1163" spans="1:20" ht="43" hidden="1" customHeight="1" x14ac:dyDescent="0.25">
      <c r="A1163" s="409" t="s">
        <v>4221</v>
      </c>
      <c r="B1163" s="410"/>
      <c r="C1163" s="409"/>
      <c r="D1163" s="409"/>
      <c r="E1163" s="409"/>
      <c r="F1163" s="419"/>
      <c r="G1163" s="410"/>
      <c r="H1163" s="410"/>
      <c r="I1163" s="410"/>
      <c r="J1163" s="410"/>
      <c r="K1163" s="410"/>
      <c r="L1163" s="410"/>
      <c r="M1163" s="409"/>
      <c r="N1163" s="411"/>
      <c r="O1163" s="412"/>
      <c r="P1163" s="413">
        <f>SUM(P1120:P1162)</f>
        <v>227424</v>
      </c>
      <c r="Q1163" s="420"/>
      <c r="R1163" s="421">
        <f>SUM(R1120:R1162)</f>
        <v>85156</v>
      </c>
      <c r="S1163" s="422">
        <f>P1163-R1163</f>
        <v>142268</v>
      </c>
      <c r="T1163" s="423"/>
    </row>
    <row r="1164" spans="1:20" ht="22.5" customHeight="1" x14ac:dyDescent="0.25">
      <c r="A1164" s="342">
        <v>43863</v>
      </c>
      <c r="B1164" s="342" t="s">
        <v>1143</v>
      </c>
      <c r="C1164" s="342" t="str">
        <f>'[1]FEVRIER 2020'!B4</f>
        <v>FOUGERON</v>
      </c>
      <c r="D1164" s="167" t="s">
        <v>4202</v>
      </c>
      <c r="E1164" s="167"/>
      <c r="F1164" s="417">
        <f>'[1]FEVRIER 2020'!C4</f>
        <v>10005</v>
      </c>
      <c r="G1164" s="168" t="s">
        <v>4223</v>
      </c>
      <c r="H1164" s="168" t="s">
        <v>4224</v>
      </c>
      <c r="I1164" s="168" t="s">
        <v>22</v>
      </c>
      <c r="J1164" s="168">
        <v>75014</v>
      </c>
      <c r="K1164" s="168" t="s">
        <v>4225</v>
      </c>
      <c r="L1164" s="168" t="s">
        <v>2955</v>
      </c>
      <c r="M1164" s="167" t="str">
        <f>'[1]FEVRIER 2020'!F4</f>
        <v>3 FENETRES PVC</v>
      </c>
      <c r="N1164" s="379">
        <v>5.5E-2</v>
      </c>
      <c r="O1164" s="195">
        <v>5044</v>
      </c>
      <c r="P1164" s="371">
        <v>5044</v>
      </c>
      <c r="Q1164" s="264">
        <f t="shared" ref="Q1164:Q1220" si="51">IF(ISBLANK(N1164),"",P1164/(1+N1164))</f>
        <v>4781.0426540284361</v>
      </c>
      <c r="R1164" s="337"/>
      <c r="S1164" s="266"/>
    </row>
    <row r="1165" spans="1:20" ht="22.5" customHeight="1" x14ac:dyDescent="0.25">
      <c r="A1165" s="342">
        <v>43864</v>
      </c>
      <c r="B1165" s="168" t="s">
        <v>65</v>
      </c>
      <c r="C1165" s="167" t="str">
        <f>'[1]FEVRIER 2020'!B6</f>
        <v>PELOVSKA</v>
      </c>
      <c r="D1165" s="167" t="s">
        <v>4226</v>
      </c>
      <c r="E1165" s="167"/>
      <c r="F1165" s="417">
        <v>10002</v>
      </c>
      <c r="G1165" s="168" t="s">
        <v>4227</v>
      </c>
      <c r="H1165" s="168" t="s">
        <v>4228</v>
      </c>
      <c r="I1165" s="168" t="s">
        <v>22</v>
      </c>
      <c r="J1165" s="168">
        <v>75020</v>
      </c>
      <c r="K1165" s="168" t="s">
        <v>4229</v>
      </c>
      <c r="L1165" s="168" t="s">
        <v>37</v>
      </c>
      <c r="M1165" s="167" t="str">
        <f>'[1]FEVRIER 2020'!F6</f>
        <v>RENOVATION COMPLETE</v>
      </c>
      <c r="N1165" s="379">
        <v>0.1</v>
      </c>
      <c r="O1165" s="195">
        <v>58315</v>
      </c>
      <c r="P1165" s="371">
        <v>58315</v>
      </c>
      <c r="Q1165" s="264">
        <f t="shared" si="51"/>
        <v>53013.63636363636</v>
      </c>
      <c r="R1165" s="337"/>
      <c r="S1165" s="266"/>
    </row>
    <row r="1166" spans="1:20" ht="22.5" customHeight="1" x14ac:dyDescent="0.25">
      <c r="A1166" s="173">
        <v>43864</v>
      </c>
      <c r="B1166" s="174" t="s">
        <v>65</v>
      </c>
      <c r="C1166" s="173" t="str">
        <f>'[1]FEVRIER 2020'!B5</f>
        <v>SAGET</v>
      </c>
      <c r="D1166" s="173" t="s">
        <v>424</v>
      </c>
      <c r="E1166" s="173"/>
      <c r="F1166" s="418">
        <v>10030</v>
      </c>
      <c r="G1166" s="174" t="s">
        <v>4230</v>
      </c>
      <c r="H1166" s="174" t="s">
        <v>4231</v>
      </c>
      <c r="I1166" s="174" t="s">
        <v>22</v>
      </c>
      <c r="J1166" s="174">
        <v>75015</v>
      </c>
      <c r="K1166" s="174" t="s">
        <v>4232</v>
      </c>
      <c r="L1166" s="174" t="s">
        <v>2955</v>
      </c>
      <c r="M1166" s="173" t="str">
        <f>'[1]FEVRIER 2020'!F5</f>
        <v>DOUCHE PMR</v>
      </c>
      <c r="N1166" s="328">
        <v>0.1</v>
      </c>
      <c r="O1166" s="195">
        <v>6000</v>
      </c>
      <c r="P1166" s="196">
        <v>6000</v>
      </c>
      <c r="Q1166" s="321">
        <f t="shared" si="51"/>
        <v>5454.545454545454</v>
      </c>
      <c r="R1166" s="336">
        <v>6000</v>
      </c>
      <c r="S1166" s="121"/>
      <c r="T1166" s="74" t="s">
        <v>44</v>
      </c>
    </row>
    <row r="1167" spans="1:20" ht="22.5" customHeight="1" x14ac:dyDescent="0.25">
      <c r="A1167" s="173">
        <v>43865</v>
      </c>
      <c r="B1167" s="174" t="s">
        <v>65</v>
      </c>
      <c r="C1167" s="173" t="str">
        <f>'[1]FEVRIER 2020'!B8</f>
        <v>KOURILSKY</v>
      </c>
      <c r="D1167" s="173" t="s">
        <v>1095</v>
      </c>
      <c r="E1167" s="173"/>
      <c r="F1167" s="418">
        <v>10033</v>
      </c>
      <c r="G1167" s="174" t="s">
        <v>4233</v>
      </c>
      <c r="H1167" s="174" t="s">
        <v>4234</v>
      </c>
      <c r="I1167" s="174" t="s">
        <v>22</v>
      </c>
      <c r="J1167" s="174">
        <v>75005</v>
      </c>
      <c r="K1167" s="174" t="s">
        <v>4235</v>
      </c>
      <c r="L1167" s="174" t="s">
        <v>399</v>
      </c>
      <c r="M1167" s="173" t="str">
        <f>'[1]FEVRIER 2020'!F8</f>
        <v>1 PORTE FENETRE</v>
      </c>
      <c r="N1167" s="328">
        <v>5.5E-2</v>
      </c>
      <c r="O1167" s="195">
        <v>0</v>
      </c>
      <c r="P1167" s="196">
        <v>0</v>
      </c>
      <c r="Q1167" s="323">
        <f t="shared" si="51"/>
        <v>0</v>
      </c>
      <c r="R1167" s="329"/>
      <c r="S1167" s="314"/>
      <c r="T1167" s="74" t="s">
        <v>44</v>
      </c>
    </row>
    <row r="1168" spans="1:20" ht="22.5" customHeight="1" x14ac:dyDescent="0.25">
      <c r="A1168" s="173">
        <v>43865</v>
      </c>
      <c r="B1168" s="174" t="s">
        <v>65</v>
      </c>
      <c r="C1168" s="173" t="str">
        <f>'[1]FEVRIER 2020'!B12</f>
        <v>LEFRETEUR</v>
      </c>
      <c r="D1168" s="173" t="s">
        <v>765</v>
      </c>
      <c r="E1168" s="173"/>
      <c r="F1168" s="418">
        <v>10005</v>
      </c>
      <c r="G1168" s="174" t="s">
        <v>1663</v>
      </c>
      <c r="H1168" s="174" t="s">
        <v>4237</v>
      </c>
      <c r="I1168" s="174" t="s">
        <v>1665</v>
      </c>
      <c r="J1168" s="174">
        <v>77500</v>
      </c>
      <c r="K1168" s="174" t="s">
        <v>4238</v>
      </c>
      <c r="L1168" s="174" t="s">
        <v>37</v>
      </c>
      <c r="M1168" s="173" t="str">
        <f>'[1]FEVRIER 2020'!F12</f>
        <v>1 TABLEAU</v>
      </c>
      <c r="N1168" s="328">
        <v>5.5E-2</v>
      </c>
      <c r="O1168" s="195">
        <v>1980</v>
      </c>
      <c r="P1168" s="196">
        <v>1980</v>
      </c>
      <c r="Q1168" s="321">
        <f t="shared" si="51"/>
        <v>1876.7772511848343</v>
      </c>
      <c r="R1168" s="336">
        <v>1980</v>
      </c>
      <c r="S1168" s="121"/>
      <c r="T1168" s="74" t="s">
        <v>44</v>
      </c>
    </row>
    <row r="1169" spans="1:20" ht="22.5" customHeight="1" x14ac:dyDescent="0.25">
      <c r="A1169" s="342">
        <v>43866</v>
      </c>
      <c r="B1169" s="168" t="s">
        <v>17</v>
      </c>
      <c r="C1169" s="167" t="str">
        <f>'[1]FEVRIER 2020'!B10</f>
        <v>GOSSELIN</v>
      </c>
      <c r="D1169" s="167" t="s">
        <v>804</v>
      </c>
      <c r="E1169" s="167"/>
      <c r="F1169" s="417">
        <v>10002</v>
      </c>
      <c r="G1169" s="168" t="s">
        <v>4239</v>
      </c>
      <c r="H1169" s="168" t="s">
        <v>4240</v>
      </c>
      <c r="I1169" s="168" t="s">
        <v>22</v>
      </c>
      <c r="J1169" s="168">
        <v>75012</v>
      </c>
      <c r="K1169" s="168" t="s">
        <v>4241</v>
      </c>
      <c r="L1169" s="168" t="s">
        <v>4242</v>
      </c>
      <c r="M1169" s="167" t="str">
        <f>'[1]FEVRIER 2020'!F10</f>
        <v>2 VANTAUX</v>
      </c>
      <c r="N1169" s="379">
        <v>5.5E-2</v>
      </c>
      <c r="O1169" s="195">
        <v>1982</v>
      </c>
      <c r="P1169" s="371">
        <v>1982</v>
      </c>
      <c r="Q1169" s="264">
        <f t="shared" si="51"/>
        <v>1878.6729857819905</v>
      </c>
      <c r="R1169" s="337"/>
      <c r="S1169" s="266"/>
    </row>
    <row r="1170" spans="1:20" ht="22.5" customHeight="1" x14ac:dyDescent="0.25">
      <c r="A1170" s="342">
        <v>43867</v>
      </c>
      <c r="B1170" s="168" t="s">
        <v>65</v>
      </c>
      <c r="C1170" s="167" t="str">
        <f>'[1]FEVRIER 2020'!B13</f>
        <v>DOLLBERG</v>
      </c>
      <c r="D1170" s="167" t="s">
        <v>4202</v>
      </c>
      <c r="E1170" s="167"/>
      <c r="F1170" s="417">
        <v>10031</v>
      </c>
      <c r="G1170" s="168" t="s">
        <v>4244</v>
      </c>
      <c r="H1170" s="168" t="s">
        <v>4245</v>
      </c>
      <c r="I1170" s="168" t="s">
        <v>22</v>
      </c>
      <c r="J1170" s="168">
        <v>75005</v>
      </c>
      <c r="K1170" s="168" t="s">
        <v>4246</v>
      </c>
      <c r="L1170" s="168" t="s">
        <v>399</v>
      </c>
      <c r="M1170" s="167" t="str">
        <f>'[1]FEVRIER 2020'!F13</f>
        <v>4 FENETRES</v>
      </c>
      <c r="N1170" s="379">
        <v>5.5E-2</v>
      </c>
      <c r="O1170" s="195">
        <v>5982</v>
      </c>
      <c r="P1170" s="371">
        <v>5982</v>
      </c>
      <c r="Q1170" s="322">
        <f t="shared" si="51"/>
        <v>5670.1421800947874</v>
      </c>
      <c r="R1170" s="338"/>
      <c r="S1170" s="319"/>
    </row>
    <row r="1171" spans="1:20" ht="22.5" customHeight="1" x14ac:dyDescent="0.25">
      <c r="A1171" s="342">
        <v>43867</v>
      </c>
      <c r="B1171" s="168" t="s">
        <v>65</v>
      </c>
      <c r="C1171" s="167" t="s">
        <v>4243</v>
      </c>
      <c r="D1171" s="167" t="s">
        <v>4202</v>
      </c>
      <c r="E1171" s="167"/>
      <c r="F1171" s="417">
        <v>10031</v>
      </c>
      <c r="G1171" s="168" t="s">
        <v>4244</v>
      </c>
      <c r="H1171" s="168" t="s">
        <v>4245</v>
      </c>
      <c r="I1171" s="168" t="s">
        <v>22</v>
      </c>
      <c r="J1171" s="168">
        <v>75005</v>
      </c>
      <c r="K1171" s="168" t="s">
        <v>4246</v>
      </c>
      <c r="L1171" s="168" t="s">
        <v>399</v>
      </c>
      <c r="M1171" s="167" t="s">
        <v>4247</v>
      </c>
      <c r="N1171" s="379">
        <v>5.5E-2</v>
      </c>
      <c r="O1171" s="195">
        <v>3478</v>
      </c>
      <c r="P1171" s="371">
        <v>3478</v>
      </c>
      <c r="Q1171" s="322">
        <f t="shared" si="51"/>
        <v>3296.6824644549765</v>
      </c>
      <c r="R1171" s="338"/>
      <c r="S1171" s="319"/>
    </row>
    <row r="1172" spans="1:20" ht="22.5" customHeight="1" x14ac:dyDescent="0.25">
      <c r="A1172" s="342">
        <v>43867</v>
      </c>
      <c r="B1172" s="168" t="s">
        <v>65</v>
      </c>
      <c r="C1172" s="167" t="str">
        <f>'[1]FEVRIER 2020'!B11</f>
        <v>HABEGRE</v>
      </c>
      <c r="D1172" s="167" t="s">
        <v>992</v>
      </c>
      <c r="E1172" s="167"/>
      <c r="F1172" s="417">
        <v>10004</v>
      </c>
      <c r="G1172" s="168" t="s">
        <v>3994</v>
      </c>
      <c r="H1172" s="168" t="s">
        <v>4248</v>
      </c>
      <c r="I1172" s="168" t="s">
        <v>22</v>
      </c>
      <c r="J1172" s="168">
        <v>75005</v>
      </c>
      <c r="K1172" s="168" t="s">
        <v>4249</v>
      </c>
      <c r="L1172" s="168" t="s">
        <v>2955</v>
      </c>
      <c r="M1172" s="167" t="str">
        <f>'[1]FEVRIER 2020'!F11</f>
        <v>1 FENETRE PVC</v>
      </c>
      <c r="N1172" s="379">
        <v>5.5E-2</v>
      </c>
      <c r="O1172" s="195">
        <v>2482</v>
      </c>
      <c r="P1172" s="371">
        <v>2482</v>
      </c>
      <c r="Q1172" s="264">
        <f t="shared" si="51"/>
        <v>2352.6066350710903</v>
      </c>
      <c r="R1172" s="337"/>
      <c r="S1172" s="266"/>
    </row>
    <row r="1173" spans="1:20" ht="22.5" customHeight="1" x14ac:dyDescent="0.25">
      <c r="A1173" s="342">
        <v>43867</v>
      </c>
      <c r="B1173" s="168" t="s">
        <v>17</v>
      </c>
      <c r="C1173" s="167" t="str">
        <f>'[1]FEVRIER 2020'!B7</f>
        <v>SALLES</v>
      </c>
      <c r="D1173" s="167" t="s">
        <v>94</v>
      </c>
      <c r="E1173" s="167"/>
      <c r="F1173" s="417">
        <f>'[1]FEVRIER 2020'!C7</f>
        <v>10032</v>
      </c>
      <c r="G1173" s="168" t="s">
        <v>4251</v>
      </c>
      <c r="H1173" s="168"/>
      <c r="I1173" s="168" t="s">
        <v>22</v>
      </c>
      <c r="J1173" s="168">
        <v>75015</v>
      </c>
      <c r="K1173" s="168" t="s">
        <v>4252</v>
      </c>
      <c r="L1173" s="168" t="s">
        <v>399</v>
      </c>
      <c r="M1173" s="167" t="str">
        <f>'[1]FEVRIER 2020'!F7</f>
        <v>3 FENETRES PVC</v>
      </c>
      <c r="N1173" s="379">
        <v>5.5E-2</v>
      </c>
      <c r="O1173" s="195">
        <v>5980</v>
      </c>
      <c r="P1173" s="371">
        <f>'[1]FEVRIER 2020'!G7</f>
        <v>5980</v>
      </c>
      <c r="Q1173" s="322">
        <f t="shared" si="51"/>
        <v>5668.2464454976307</v>
      </c>
      <c r="R1173" s="338"/>
      <c r="S1173" s="319"/>
    </row>
    <row r="1174" spans="1:20" ht="22.5" customHeight="1" x14ac:dyDescent="0.25">
      <c r="A1174" s="342">
        <v>43867</v>
      </c>
      <c r="B1174" s="168" t="s">
        <v>17</v>
      </c>
      <c r="C1174" s="167" t="str">
        <f>'[1]FEVRIER 2020'!B9</f>
        <v>TOULET</v>
      </c>
      <c r="D1174" s="167" t="s">
        <v>19</v>
      </c>
      <c r="E1174" s="167"/>
      <c r="F1174" s="417">
        <v>10003</v>
      </c>
      <c r="G1174" s="168" t="s">
        <v>4254</v>
      </c>
      <c r="H1174" s="168" t="s">
        <v>4255</v>
      </c>
      <c r="I1174" s="168" t="s">
        <v>22</v>
      </c>
      <c r="J1174" s="168">
        <v>75015</v>
      </c>
      <c r="K1174" s="168" t="s">
        <v>4256</v>
      </c>
      <c r="L1174" s="168" t="s">
        <v>37</v>
      </c>
      <c r="M1174" s="167" t="str">
        <f>'[1]FEVRIER 2020'!F9</f>
        <v>3 FENETRES PVC</v>
      </c>
      <c r="N1174" s="379">
        <v>5.5E-2</v>
      </c>
      <c r="O1174" s="195">
        <v>5100</v>
      </c>
      <c r="P1174" s="371">
        <v>5100</v>
      </c>
      <c r="Q1174" s="264">
        <f t="shared" si="51"/>
        <v>4834.1232227488154</v>
      </c>
      <c r="R1174" s="337"/>
      <c r="S1174" s="266"/>
    </row>
    <row r="1175" spans="1:20" ht="22.5" customHeight="1" x14ac:dyDescent="0.25">
      <c r="A1175" s="342">
        <v>43868</v>
      </c>
      <c r="B1175" s="168" t="s">
        <v>65</v>
      </c>
      <c r="C1175" s="167" t="str">
        <f>'[1]FEVRIER 2020'!B15</f>
        <v>CHAPLART</v>
      </c>
      <c r="D1175" s="167" t="s">
        <v>4257</v>
      </c>
      <c r="E1175" s="167"/>
      <c r="F1175" s="417">
        <v>10029</v>
      </c>
      <c r="G1175" s="168" t="s">
        <v>4258</v>
      </c>
      <c r="H1175" s="168" t="s">
        <v>4259</v>
      </c>
      <c r="I1175" s="168" t="s">
        <v>4260</v>
      </c>
      <c r="J1175" s="168">
        <v>91290</v>
      </c>
      <c r="K1175" s="168" t="s">
        <v>4261</v>
      </c>
      <c r="L1175" s="168" t="s">
        <v>1993</v>
      </c>
      <c r="M1175" s="167" t="str">
        <f>'[1]FEVRIER 2020'!F15</f>
        <v>PEINTURE</v>
      </c>
      <c r="N1175" s="379">
        <v>0.1</v>
      </c>
      <c r="O1175" s="195">
        <v>9860</v>
      </c>
      <c r="P1175" s="371">
        <v>9860</v>
      </c>
      <c r="Q1175" s="264">
        <f t="shared" si="51"/>
        <v>8963.6363636363621</v>
      </c>
      <c r="R1175" s="337"/>
      <c r="S1175" s="266"/>
    </row>
    <row r="1176" spans="1:20" ht="22.5" customHeight="1" x14ac:dyDescent="0.25">
      <c r="A1176" s="342">
        <v>43868</v>
      </c>
      <c r="B1176" s="168" t="s">
        <v>65</v>
      </c>
      <c r="C1176" s="168" t="s">
        <v>3984</v>
      </c>
      <c r="D1176" s="168" t="s">
        <v>424</v>
      </c>
      <c r="E1176" s="168"/>
      <c r="F1176" s="168">
        <v>10003</v>
      </c>
      <c r="G1176" s="168" t="s">
        <v>3985</v>
      </c>
      <c r="H1176" s="168" t="s">
        <v>3986</v>
      </c>
      <c r="I1176" s="168" t="s">
        <v>3987</v>
      </c>
      <c r="J1176" s="168">
        <v>92220</v>
      </c>
      <c r="K1176" s="168" t="s">
        <v>3988</v>
      </c>
      <c r="L1176" s="168" t="s">
        <v>3872</v>
      </c>
      <c r="M1176" s="168" t="s">
        <v>751</v>
      </c>
      <c r="N1176" s="379">
        <v>5.5E-2</v>
      </c>
      <c r="O1176" s="78">
        <f>P1176/2</f>
        <v>500</v>
      </c>
      <c r="P1176" s="371">
        <v>1000</v>
      </c>
      <c r="Q1176" s="372">
        <f t="shared" si="51"/>
        <v>947.8672985781991</v>
      </c>
      <c r="R1176" s="373"/>
      <c r="S1176" s="374"/>
    </row>
    <row r="1177" spans="1:20" ht="22.5" customHeight="1" x14ac:dyDescent="0.25">
      <c r="A1177" s="173">
        <v>43868</v>
      </c>
      <c r="B1177" s="174" t="s">
        <v>65</v>
      </c>
      <c r="C1177" s="173" t="str">
        <f>'[1]FEVRIER 2020'!B14</f>
        <v>DEMARTIMPREY</v>
      </c>
      <c r="D1177" s="173" t="s">
        <v>4263</v>
      </c>
      <c r="E1177" s="173"/>
      <c r="F1177" s="418">
        <v>10025</v>
      </c>
      <c r="G1177" s="174" t="s">
        <v>4264</v>
      </c>
      <c r="H1177" s="174" t="s">
        <v>4265</v>
      </c>
      <c r="I1177" s="174" t="s">
        <v>22</v>
      </c>
      <c r="J1177" s="174">
        <v>75015</v>
      </c>
      <c r="K1177" s="174" t="s">
        <v>4266</v>
      </c>
      <c r="L1177" s="174" t="s">
        <v>3498</v>
      </c>
      <c r="M1177" s="173" t="str">
        <f>'[1]FEVRIER 2020'!F14</f>
        <v>2 FENETRES PVC</v>
      </c>
      <c r="N1177" s="328">
        <v>5.5E-2</v>
      </c>
      <c r="O1177" s="195">
        <v>4000</v>
      </c>
      <c r="P1177" s="196">
        <v>4000</v>
      </c>
      <c r="Q1177" s="321">
        <f t="shared" si="51"/>
        <v>3791.4691943127964</v>
      </c>
      <c r="R1177" s="336">
        <v>4000</v>
      </c>
      <c r="S1177" s="121"/>
      <c r="T1177" s="74" t="s">
        <v>44</v>
      </c>
    </row>
    <row r="1178" spans="1:20" ht="22.5" customHeight="1" x14ac:dyDescent="0.25">
      <c r="A1178" s="342">
        <v>43871</v>
      </c>
      <c r="B1178" s="168" t="s">
        <v>65</v>
      </c>
      <c r="C1178" s="167" t="str">
        <f>'[1]FEVRIER 2020'!B18</f>
        <v>BRAS</v>
      </c>
      <c r="D1178" s="167" t="s">
        <v>3111</v>
      </c>
      <c r="E1178" s="167"/>
      <c r="F1178" s="417">
        <v>10028</v>
      </c>
      <c r="G1178" s="168" t="s">
        <v>4267</v>
      </c>
      <c r="H1178" s="168" t="s">
        <v>4268</v>
      </c>
      <c r="I1178" s="168" t="s">
        <v>22</v>
      </c>
      <c r="J1178" s="168">
        <v>75015</v>
      </c>
      <c r="K1178" s="168" t="s">
        <v>4269</v>
      </c>
      <c r="L1178" s="168" t="s">
        <v>1993</v>
      </c>
      <c r="M1178" s="167" t="str">
        <f>'[1]FEVRIER 2020'!F18</f>
        <v>AMENAGEMENT CUISINE</v>
      </c>
      <c r="N1178" s="379">
        <v>5.5E-2</v>
      </c>
      <c r="O1178" s="195">
        <v>5060</v>
      </c>
      <c r="P1178" s="371">
        <v>5060</v>
      </c>
      <c r="Q1178" s="264">
        <f t="shared" si="51"/>
        <v>4796.2085308056876</v>
      </c>
      <c r="R1178" s="337"/>
      <c r="S1178" s="266"/>
    </row>
    <row r="1179" spans="1:20" ht="22.5" customHeight="1" x14ac:dyDescent="0.25">
      <c r="A1179" s="342">
        <v>43871</v>
      </c>
      <c r="B1179" s="168" t="s">
        <v>65</v>
      </c>
      <c r="C1179" s="167" t="str">
        <f>'[1]FEVRIER 2020'!B24</f>
        <v>FEMENIA</v>
      </c>
      <c r="D1179" s="167" t="s">
        <v>1354</v>
      </c>
      <c r="E1179" s="167"/>
      <c r="F1179" s="417">
        <v>10025</v>
      </c>
      <c r="G1179" s="168" t="s">
        <v>4271</v>
      </c>
      <c r="H1179" s="168" t="s">
        <v>4272</v>
      </c>
      <c r="I1179" s="168" t="s">
        <v>4273</v>
      </c>
      <c r="J1179" s="168">
        <v>93310</v>
      </c>
      <c r="K1179" s="168" t="s">
        <v>4274</v>
      </c>
      <c r="L1179" s="168" t="s">
        <v>1993</v>
      </c>
      <c r="M1179" s="167" t="str">
        <f>'[1]FEVRIER 2020'!F24</f>
        <v>VITRIFICATION</v>
      </c>
      <c r="N1179" s="379">
        <v>0.1</v>
      </c>
      <c r="O1179" s="195">
        <v>1100</v>
      </c>
      <c r="P1179" s="371">
        <f>'[1]FEVRIER 2020'!G24</f>
        <v>1100</v>
      </c>
      <c r="Q1179" s="264">
        <f t="shared" si="51"/>
        <v>999.99999999999989</v>
      </c>
      <c r="R1179" s="337"/>
      <c r="S1179" s="266"/>
    </row>
    <row r="1180" spans="1:20" ht="22.5" customHeight="1" x14ac:dyDescent="0.25">
      <c r="A1180" s="235">
        <v>43871</v>
      </c>
      <c r="B1180" s="236" t="s">
        <v>17</v>
      </c>
      <c r="C1180" s="235" t="str">
        <f>'[1]FEVRIER 2020'!B16</f>
        <v>JACQUOT</v>
      </c>
      <c r="D1180" s="235" t="s">
        <v>131</v>
      </c>
      <c r="E1180" s="235"/>
      <c r="F1180" s="424">
        <v>100004</v>
      </c>
      <c r="G1180" s="236" t="s">
        <v>3778</v>
      </c>
      <c r="H1180" s="236" t="s">
        <v>4275</v>
      </c>
      <c r="I1180" s="236" t="s">
        <v>22</v>
      </c>
      <c r="J1180" s="236">
        <v>75015</v>
      </c>
      <c r="K1180" s="236" t="s">
        <v>4276</v>
      </c>
      <c r="L1180" s="236" t="s">
        <v>618</v>
      </c>
      <c r="M1180" s="235" t="str">
        <f>'[1]FEVRIER 2020'!F16</f>
        <v>DOUCHE A L ITALIENNE</v>
      </c>
      <c r="N1180" s="328">
        <v>5.5E-2</v>
      </c>
      <c r="O1180" s="195">
        <v>8900</v>
      </c>
      <c r="P1180" s="196">
        <v>8900</v>
      </c>
      <c r="Q1180" s="321">
        <f t="shared" si="51"/>
        <v>8436.018957345972</v>
      </c>
      <c r="R1180" s="336">
        <v>8900</v>
      </c>
      <c r="S1180" s="121"/>
      <c r="T1180" s="74" t="s">
        <v>44</v>
      </c>
    </row>
    <row r="1181" spans="1:20" ht="22.5" customHeight="1" x14ac:dyDescent="0.25">
      <c r="A1181" s="342">
        <v>43871</v>
      </c>
      <c r="B1181" s="168" t="s">
        <v>65</v>
      </c>
      <c r="C1181" s="168" t="s">
        <v>3594</v>
      </c>
      <c r="D1181" s="168" t="s">
        <v>219</v>
      </c>
      <c r="E1181" s="168"/>
      <c r="F1181" s="168">
        <v>10010</v>
      </c>
      <c r="G1181" s="168" t="s">
        <v>3595</v>
      </c>
      <c r="H1181" s="168" t="s">
        <v>3596</v>
      </c>
      <c r="I1181" s="168" t="s">
        <v>133</v>
      </c>
      <c r="J1181" s="168">
        <v>92400</v>
      </c>
      <c r="K1181" s="168" t="s">
        <v>3597</v>
      </c>
      <c r="L1181" s="168" t="s">
        <v>3498</v>
      </c>
      <c r="M1181" s="168" t="s">
        <v>123</v>
      </c>
      <c r="N1181" s="379">
        <v>5.5E-2</v>
      </c>
      <c r="O1181" s="195">
        <v>6550</v>
      </c>
      <c r="P1181" s="371">
        <v>6550</v>
      </c>
      <c r="Q1181" s="372">
        <f t="shared" si="51"/>
        <v>6208.5308056872045</v>
      </c>
      <c r="R1181" s="373"/>
      <c r="S1181" s="374"/>
    </row>
    <row r="1182" spans="1:20" ht="22.5" customHeight="1" x14ac:dyDescent="0.25">
      <c r="A1182" s="115">
        <v>43872</v>
      </c>
      <c r="B1182" s="116" t="s">
        <v>65</v>
      </c>
      <c r="C1182" s="115" t="str">
        <f>'[1]FEVRIER 2020'!B23</f>
        <v>CASTRO</v>
      </c>
      <c r="D1182" s="116" t="s">
        <v>67</v>
      </c>
      <c r="E1182" s="116"/>
      <c r="F1182" s="425">
        <v>10030</v>
      </c>
      <c r="G1182" s="116" t="s">
        <v>4277</v>
      </c>
      <c r="H1182" s="116" t="s">
        <v>4278</v>
      </c>
      <c r="I1182" s="116" t="s">
        <v>22</v>
      </c>
      <c r="J1182" s="116">
        <v>75005</v>
      </c>
      <c r="K1182" s="116" t="s">
        <v>4279</v>
      </c>
      <c r="L1182" s="116" t="s">
        <v>399</v>
      </c>
      <c r="M1182" s="115" t="str">
        <f>'[1]FEVRIER 2020'!F23</f>
        <v>1 FENETRE PVC</v>
      </c>
      <c r="N1182" s="426">
        <v>5.5E-2</v>
      </c>
      <c r="O1182" s="78">
        <v>2000</v>
      </c>
      <c r="P1182" s="118">
        <v>2000</v>
      </c>
      <c r="Q1182" s="427">
        <f t="shared" si="51"/>
        <v>1895.7345971563982</v>
      </c>
      <c r="R1182" s="329">
        <v>2000</v>
      </c>
      <c r="S1182" s="314"/>
      <c r="T1182" s="74" t="s">
        <v>44</v>
      </c>
    </row>
    <row r="1183" spans="1:20" ht="22.5" customHeight="1" x14ac:dyDescent="0.25">
      <c r="A1183" s="428">
        <v>43872</v>
      </c>
      <c r="B1183" s="154"/>
      <c r="C1183" s="153" t="str">
        <f>'[1]FEVRIER 2020'!B19</f>
        <v>LANCRY</v>
      </c>
      <c r="D1183" s="153" t="s">
        <v>4281</v>
      </c>
      <c r="E1183" s="153"/>
      <c r="F1183" s="429">
        <v>4585</v>
      </c>
      <c r="G1183" s="154" t="s">
        <v>3778</v>
      </c>
      <c r="H1183" s="154" t="s">
        <v>906</v>
      </c>
      <c r="I1183" s="154" t="s">
        <v>22</v>
      </c>
      <c r="J1183" s="154">
        <v>75015</v>
      </c>
      <c r="K1183" s="154" t="s">
        <v>4282</v>
      </c>
      <c r="L1183" s="154" t="s">
        <v>4283</v>
      </c>
      <c r="M1183" s="153" t="str">
        <f>'[1]FEVRIER 2020'!F19</f>
        <v>WC</v>
      </c>
      <c r="N1183" s="402">
        <v>5.5E-2</v>
      </c>
      <c r="O1183" s="78">
        <v>6000</v>
      </c>
      <c r="P1183" s="403">
        <v>6000</v>
      </c>
      <c r="Q1183" s="350">
        <f t="shared" si="51"/>
        <v>5687.2037914691946</v>
      </c>
      <c r="R1183" s="337"/>
      <c r="S1183" s="266"/>
    </row>
    <row r="1184" spans="1:20" ht="22.5" customHeight="1" x14ac:dyDescent="0.25">
      <c r="A1184" s="428">
        <v>43873</v>
      </c>
      <c r="B1184" s="154" t="s">
        <v>65</v>
      </c>
      <c r="C1184" s="153" t="str">
        <f>'[1]FEVRIER 2020'!B25</f>
        <v>MINOIS</v>
      </c>
      <c r="D1184" s="153" t="s">
        <v>4202</v>
      </c>
      <c r="E1184" s="153"/>
      <c r="F1184" s="429">
        <v>10017</v>
      </c>
      <c r="G1184" s="154" t="s">
        <v>4286</v>
      </c>
      <c r="H1184" s="154" t="s">
        <v>4287</v>
      </c>
      <c r="I1184" s="154" t="s">
        <v>1682</v>
      </c>
      <c r="J1184" s="154">
        <v>94260</v>
      </c>
      <c r="K1184" s="154" t="s">
        <v>4288</v>
      </c>
      <c r="L1184" s="154" t="s">
        <v>3498</v>
      </c>
      <c r="M1184" s="153" t="str">
        <f>'[1]FEVRIER 2020'!F25</f>
        <v>REFONTE</v>
      </c>
      <c r="N1184" s="402">
        <v>5.5E-2</v>
      </c>
      <c r="O1184" s="78">
        <v>4982</v>
      </c>
      <c r="P1184" s="403">
        <v>4982</v>
      </c>
      <c r="Q1184" s="350">
        <f t="shared" si="51"/>
        <v>4722.2748815165878</v>
      </c>
      <c r="R1184" s="337"/>
      <c r="S1184" s="266"/>
    </row>
    <row r="1185" spans="1:20" ht="22.5" customHeight="1" x14ac:dyDescent="0.25">
      <c r="A1185" s="428">
        <v>43874</v>
      </c>
      <c r="B1185" s="154" t="s">
        <v>17</v>
      </c>
      <c r="C1185" s="153" t="s">
        <v>4289</v>
      </c>
      <c r="D1185" s="153" t="s">
        <v>765</v>
      </c>
      <c r="E1185" s="153"/>
      <c r="F1185" s="429">
        <v>10009</v>
      </c>
      <c r="G1185" s="154" t="s">
        <v>4290</v>
      </c>
      <c r="H1185" s="154" t="s">
        <v>4291</v>
      </c>
      <c r="I1185" s="154" t="s">
        <v>22</v>
      </c>
      <c r="J1185" s="154">
        <v>75013</v>
      </c>
      <c r="K1185" s="154" t="s">
        <v>4292</v>
      </c>
      <c r="L1185" s="154" t="s">
        <v>37</v>
      </c>
      <c r="M1185" s="153" t="s">
        <v>443</v>
      </c>
      <c r="N1185" s="402">
        <v>0.1</v>
      </c>
      <c r="O1185" s="78">
        <v>8000</v>
      </c>
      <c r="P1185" s="403">
        <v>8000</v>
      </c>
      <c r="Q1185" s="350">
        <f t="shared" si="51"/>
        <v>7272.7272727272721</v>
      </c>
      <c r="R1185" s="337"/>
      <c r="S1185" s="266"/>
    </row>
    <row r="1186" spans="1:20" ht="22.5" customHeight="1" x14ac:dyDescent="0.25">
      <c r="A1186" s="173">
        <v>43875</v>
      </c>
      <c r="B1186" s="174" t="s">
        <v>65</v>
      </c>
      <c r="C1186" s="173" t="str">
        <f>'[1]FEVRIER 2020'!B26</f>
        <v>DARLEY</v>
      </c>
      <c r="D1186" s="173" t="s">
        <v>395</v>
      </c>
      <c r="E1186" s="173"/>
      <c r="F1186" s="418">
        <v>10012</v>
      </c>
      <c r="G1186" s="174" t="s">
        <v>4293</v>
      </c>
      <c r="H1186" s="174" t="s">
        <v>4294</v>
      </c>
      <c r="I1186" s="174" t="s">
        <v>22</v>
      </c>
      <c r="J1186" s="174">
        <v>75015</v>
      </c>
      <c r="K1186" s="174" t="s">
        <v>4295</v>
      </c>
      <c r="L1186" s="174" t="s">
        <v>37</v>
      </c>
      <c r="M1186" s="173" t="str">
        <f>'[1]FEVRIER 2020'!F26</f>
        <v>REMPLACEMENT FENETRES</v>
      </c>
      <c r="N1186" s="328">
        <v>5.5E-2</v>
      </c>
      <c r="O1186" s="195" t="str">
        <f>'[1]FEVRIER 2020'!F26</f>
        <v>REMPLACEMENT FENETRES</v>
      </c>
      <c r="P1186" s="196">
        <f>'[1]FEVRIER 2020'!G26</f>
        <v>15482</v>
      </c>
      <c r="Q1186" s="430">
        <f t="shared" si="51"/>
        <v>14674.881516587679</v>
      </c>
      <c r="R1186" s="336">
        <v>15482</v>
      </c>
      <c r="S1186" s="121"/>
      <c r="T1186" s="74" t="s">
        <v>44</v>
      </c>
    </row>
    <row r="1187" spans="1:20" ht="22.5" customHeight="1" x14ac:dyDescent="0.25">
      <c r="A1187" s="342">
        <f>'[1]FEVRIER 2020'!A27</f>
        <v>43878</v>
      </c>
      <c r="B1187" s="168" t="s">
        <v>17</v>
      </c>
      <c r="C1187" s="167" t="str">
        <f>'[1]FEVRIER 2020'!B27</f>
        <v>MOTTIN</v>
      </c>
      <c r="D1187" s="167" t="s">
        <v>232</v>
      </c>
      <c r="E1187" s="167"/>
      <c r="F1187" s="417">
        <v>10016</v>
      </c>
      <c r="G1187" s="168" t="s">
        <v>4297</v>
      </c>
      <c r="H1187" s="168" t="s">
        <v>4298</v>
      </c>
      <c r="I1187" s="168" t="s">
        <v>174</v>
      </c>
      <c r="J1187" s="168">
        <v>93500</v>
      </c>
      <c r="K1187" s="168" t="s">
        <v>4299</v>
      </c>
      <c r="L1187" s="168" t="s">
        <v>399</v>
      </c>
      <c r="M1187" s="167" t="str">
        <f>'[1]FEVRIER 2020'!F27</f>
        <v xml:space="preserve">1 PAE </v>
      </c>
      <c r="N1187" s="379">
        <v>5.5E-2</v>
      </c>
      <c r="O1187" s="195">
        <v>5720</v>
      </c>
      <c r="P1187" s="371">
        <v>5720</v>
      </c>
      <c r="Q1187" s="431">
        <f t="shared" si="51"/>
        <v>5421.8009478672993</v>
      </c>
      <c r="R1187" s="338"/>
      <c r="S1187" s="319"/>
    </row>
    <row r="1188" spans="1:20" ht="22.5" customHeight="1" x14ac:dyDescent="0.25">
      <c r="A1188" s="342">
        <f>'[1]FEVRIER 2020'!A28</f>
        <v>43878</v>
      </c>
      <c r="B1188" s="168" t="s">
        <v>17</v>
      </c>
      <c r="C1188" s="167" t="str">
        <f>'[1]FEVRIER 2020'!B28</f>
        <v>MOTTIN</v>
      </c>
      <c r="D1188" s="167" t="s">
        <v>232</v>
      </c>
      <c r="E1188" s="167"/>
      <c r="F1188" s="417">
        <f>'[1]FEVRIER 2020'!C28</f>
        <v>10029</v>
      </c>
      <c r="G1188" s="168" t="s">
        <v>4297</v>
      </c>
      <c r="H1188" s="168" t="s">
        <v>4298</v>
      </c>
      <c r="I1188" s="168" t="s">
        <v>174</v>
      </c>
      <c r="J1188" s="168">
        <v>93500</v>
      </c>
      <c r="K1188" s="168" t="s">
        <v>4299</v>
      </c>
      <c r="L1188" s="168" t="s">
        <v>399</v>
      </c>
      <c r="M1188" s="167" t="str">
        <f>'[1]FEVRIER 2020'!F28</f>
        <v>1 FENETRE PVC</v>
      </c>
      <c r="N1188" s="379">
        <v>5.5E-2</v>
      </c>
      <c r="O1188" s="195">
        <v>2080</v>
      </c>
      <c r="P1188" s="371">
        <v>2080</v>
      </c>
      <c r="Q1188" s="431">
        <f t="shared" si="51"/>
        <v>1971.5639810426542</v>
      </c>
      <c r="R1188" s="338"/>
      <c r="S1188" s="319"/>
    </row>
    <row r="1189" spans="1:20" ht="22.5" customHeight="1" x14ac:dyDescent="0.25">
      <c r="A1189" s="342">
        <f>'[1]FEVRIER 2020'!A29</f>
        <v>43879</v>
      </c>
      <c r="B1189" s="168" t="s">
        <v>17</v>
      </c>
      <c r="C1189" s="167" t="str">
        <f>'[1]FEVRIER 2020'!B29</f>
        <v>MADIE</v>
      </c>
      <c r="D1189" s="167" t="s">
        <v>854</v>
      </c>
      <c r="E1189" s="167"/>
      <c r="F1189" s="417">
        <v>110001</v>
      </c>
      <c r="G1189" s="168" t="s">
        <v>4300</v>
      </c>
      <c r="H1189" s="168" t="s">
        <v>4301</v>
      </c>
      <c r="I1189" s="168" t="s">
        <v>225</v>
      </c>
      <c r="J1189" s="168">
        <v>92270</v>
      </c>
      <c r="K1189" s="168" t="s">
        <v>4302</v>
      </c>
      <c r="L1189" s="168" t="s">
        <v>618</v>
      </c>
      <c r="M1189" s="167" t="str">
        <f>'[1]FEVRIER 2020'!F29</f>
        <v>PORTE GARAGE + LINO</v>
      </c>
      <c r="N1189" s="379">
        <f>'[1]FEVRIER 2020'!H29</f>
        <v>5.5E-2</v>
      </c>
      <c r="O1189" s="195">
        <v>18000</v>
      </c>
      <c r="P1189" s="371">
        <v>18000</v>
      </c>
      <c r="Q1189" s="350">
        <f t="shared" si="51"/>
        <v>17061.611374407585</v>
      </c>
      <c r="R1189" s="337"/>
      <c r="S1189" s="266"/>
    </row>
    <row r="1190" spans="1:20" ht="22.5" customHeight="1" x14ac:dyDescent="0.25">
      <c r="A1190" s="267">
        <f>'[1]FEVRIER 2020'!A41</f>
        <v>43879</v>
      </c>
      <c r="B1190" s="174" t="s">
        <v>65</v>
      </c>
      <c r="C1190" s="173" t="str">
        <f>'[1]FEVRIER 2020'!B41</f>
        <v>VIDAL</v>
      </c>
      <c r="D1190" s="173" t="s">
        <v>162</v>
      </c>
      <c r="E1190" s="173"/>
      <c r="F1190" s="418">
        <v>10029</v>
      </c>
      <c r="G1190" s="174" t="s">
        <v>4303</v>
      </c>
      <c r="H1190" s="174" t="s">
        <v>4304</v>
      </c>
      <c r="I1190" s="174" t="s">
        <v>639</v>
      </c>
      <c r="J1190" s="174">
        <v>92100</v>
      </c>
      <c r="K1190" s="174" t="s">
        <v>4305</v>
      </c>
      <c r="L1190" s="174" t="s">
        <v>3498</v>
      </c>
      <c r="M1190" s="173" t="str">
        <f>'[1]FEVRIER 2020'!F41</f>
        <v>REFONTE</v>
      </c>
      <c r="N1190" s="328">
        <v>5.5E-2</v>
      </c>
      <c r="O1190" s="195">
        <v>6982</v>
      </c>
      <c r="P1190" s="196">
        <v>6982</v>
      </c>
      <c r="Q1190" s="432">
        <f t="shared" si="51"/>
        <v>6618.009478672986</v>
      </c>
      <c r="R1190" s="336">
        <v>6982</v>
      </c>
      <c r="S1190" s="121"/>
      <c r="T1190" s="74" t="s">
        <v>44</v>
      </c>
    </row>
    <row r="1191" spans="1:20" ht="22.5" customHeight="1" x14ac:dyDescent="0.25">
      <c r="A1191" s="342">
        <f>'[1]FEVRIER 2020'!A30</f>
        <v>43880</v>
      </c>
      <c r="B1191" s="168" t="s">
        <v>65</v>
      </c>
      <c r="C1191" s="167" t="str">
        <f>'[1]FEVRIER 2020'!B30</f>
        <v>AUGRAS</v>
      </c>
      <c r="D1191" s="167" t="s">
        <v>172</v>
      </c>
      <c r="E1191" s="167"/>
      <c r="F1191" s="417">
        <v>1102</v>
      </c>
      <c r="G1191" s="168" t="s">
        <v>4306</v>
      </c>
      <c r="H1191" s="168" t="s">
        <v>4307</v>
      </c>
      <c r="I1191" s="168" t="s">
        <v>4000</v>
      </c>
      <c r="J1191" s="168">
        <v>93220</v>
      </c>
      <c r="K1191" s="168" t="s">
        <v>4308</v>
      </c>
      <c r="L1191" s="168" t="s">
        <v>3498</v>
      </c>
      <c r="M1191" s="167" t="str">
        <f>'[1]FEVRIER 2020'!F30</f>
        <v>DOUCHE PMR</v>
      </c>
      <c r="N1191" s="379">
        <f>'[1]FEVRIER 2020'!H30</f>
        <v>0.1</v>
      </c>
      <c r="O1191" s="195">
        <v>3000</v>
      </c>
      <c r="P1191" s="371">
        <v>3000</v>
      </c>
      <c r="Q1191" s="350">
        <f t="shared" si="51"/>
        <v>2727.272727272727</v>
      </c>
      <c r="R1191" s="337"/>
      <c r="S1191" s="266"/>
    </row>
    <row r="1192" spans="1:20" ht="22.5" customHeight="1" x14ac:dyDescent="0.25">
      <c r="A1192" s="342">
        <v>43880</v>
      </c>
      <c r="B1192" s="168" t="s">
        <v>65</v>
      </c>
      <c r="C1192" s="167" t="s">
        <v>3789</v>
      </c>
      <c r="D1192" s="167" t="s">
        <v>1310</v>
      </c>
      <c r="E1192" s="167"/>
      <c r="F1192" s="417">
        <v>10032</v>
      </c>
      <c r="G1192" s="168" t="s">
        <v>2023</v>
      </c>
      <c r="H1192" s="168" t="s">
        <v>4309</v>
      </c>
      <c r="I1192" s="168" t="s">
        <v>22</v>
      </c>
      <c r="J1192" s="168">
        <v>75013</v>
      </c>
      <c r="K1192" s="168" t="s">
        <v>4310</v>
      </c>
      <c r="L1192" s="168" t="s">
        <v>3934</v>
      </c>
      <c r="M1192" s="167" t="s">
        <v>2344</v>
      </c>
      <c r="N1192" s="379">
        <v>0.1</v>
      </c>
      <c r="O1192" s="78">
        <f>P1192/2</f>
        <v>2900</v>
      </c>
      <c r="P1192" s="371">
        <v>5800</v>
      </c>
      <c r="Q1192" s="350">
        <f t="shared" si="51"/>
        <v>5272.7272727272721</v>
      </c>
      <c r="R1192" s="337"/>
      <c r="S1192" s="266"/>
    </row>
    <row r="1193" spans="1:20" ht="22.5" customHeight="1" x14ac:dyDescent="0.25">
      <c r="A1193" s="342">
        <f>'[1]FEVRIER 2020'!A39</f>
        <v>43880</v>
      </c>
      <c r="B1193" s="168" t="s">
        <v>65</v>
      </c>
      <c r="C1193" s="167" t="str">
        <f>'[1]FEVRIER 2020'!B39</f>
        <v>SANPONS</v>
      </c>
      <c r="D1193" s="167" t="s">
        <v>4312</v>
      </c>
      <c r="E1193" s="167"/>
      <c r="F1193" s="417">
        <v>10013</v>
      </c>
      <c r="G1193" s="168" t="s">
        <v>4313</v>
      </c>
      <c r="H1193" s="168" t="s">
        <v>4314</v>
      </c>
      <c r="I1193" s="168" t="s">
        <v>3542</v>
      </c>
      <c r="J1193" s="168">
        <v>94400</v>
      </c>
      <c r="K1193" s="168" t="s">
        <v>4315</v>
      </c>
      <c r="L1193" s="168" t="s">
        <v>37</v>
      </c>
      <c r="M1193" s="167" t="str">
        <f>'[1]FEVRIER 2020'!F39</f>
        <v>1 FENETRE PVC</v>
      </c>
      <c r="N1193" s="379">
        <v>5.5E-2</v>
      </c>
      <c r="O1193" s="195">
        <v>2482</v>
      </c>
      <c r="P1193" s="371">
        <v>2482</v>
      </c>
      <c r="Q1193" s="350">
        <f t="shared" si="51"/>
        <v>2352.6066350710903</v>
      </c>
      <c r="R1193" s="337"/>
      <c r="S1193" s="266"/>
    </row>
    <row r="1194" spans="1:20" ht="22.5" customHeight="1" x14ac:dyDescent="0.25">
      <c r="A1194" s="342">
        <f>'[1]FEVRIER 2020'!A33</f>
        <v>43881</v>
      </c>
      <c r="B1194" s="168" t="s">
        <v>17</v>
      </c>
      <c r="C1194" s="167" t="str">
        <f>'[1]FEVRIER 2020'!B33</f>
        <v>DOASSANS</v>
      </c>
      <c r="D1194" s="167" t="s">
        <v>60</v>
      </c>
      <c r="E1194" s="167"/>
      <c r="F1194" s="417">
        <v>10034</v>
      </c>
      <c r="G1194" s="168" t="s">
        <v>4316</v>
      </c>
      <c r="H1194" s="168" t="s">
        <v>4317</v>
      </c>
      <c r="I1194" s="168" t="s">
        <v>3553</v>
      </c>
      <c r="J1194" s="168">
        <v>94270</v>
      </c>
      <c r="K1194" s="168" t="s">
        <v>4318</v>
      </c>
      <c r="L1194" s="168" t="s">
        <v>4319</v>
      </c>
      <c r="M1194" s="167" t="str">
        <f>'[1]FEVRIER 2020'!F33</f>
        <v xml:space="preserve">PEINTURE </v>
      </c>
      <c r="N1194" s="379">
        <f>'[1]FEVRIER 2020'!H33</f>
        <v>0.1</v>
      </c>
      <c r="O1194" s="78">
        <f>P1194/2</f>
        <v>1391</v>
      </c>
      <c r="P1194" s="371">
        <f>'[1]FEVRIER 2020'!G33</f>
        <v>2782</v>
      </c>
      <c r="Q1194" s="350">
        <f t="shared" si="51"/>
        <v>2529.090909090909</v>
      </c>
      <c r="R1194" s="337"/>
      <c r="S1194" s="266"/>
    </row>
    <row r="1195" spans="1:20" ht="22.5" customHeight="1" x14ac:dyDescent="0.25">
      <c r="A1195" s="342">
        <v>43881</v>
      </c>
      <c r="B1195" s="168" t="s">
        <v>65</v>
      </c>
      <c r="C1195" s="167" t="s">
        <v>4320</v>
      </c>
      <c r="D1195" s="167" t="s">
        <v>590</v>
      </c>
      <c r="E1195" s="167"/>
      <c r="F1195" s="417">
        <v>1665</v>
      </c>
      <c r="G1195" s="168" t="s">
        <v>4321</v>
      </c>
      <c r="H1195" s="168" t="s">
        <v>4322</v>
      </c>
      <c r="I1195" s="168" t="s">
        <v>22</v>
      </c>
      <c r="J1195" s="168">
        <v>75015</v>
      </c>
      <c r="K1195" s="168" t="s">
        <v>4323</v>
      </c>
      <c r="L1195" s="168" t="s">
        <v>1993</v>
      </c>
      <c r="M1195" s="167" t="s">
        <v>4324</v>
      </c>
      <c r="N1195" s="379">
        <v>0.1</v>
      </c>
      <c r="O1195" s="195">
        <v>7750</v>
      </c>
      <c r="P1195" s="371">
        <v>7750</v>
      </c>
      <c r="Q1195" s="350">
        <f t="shared" si="51"/>
        <v>7045.454545454545</v>
      </c>
      <c r="R1195" s="337"/>
      <c r="S1195" s="266"/>
    </row>
    <row r="1196" spans="1:20" ht="22.5" customHeight="1" x14ac:dyDescent="0.25">
      <c r="A1196" s="342">
        <f>'[1]FEVRIER 2020'!A35</f>
        <v>43881</v>
      </c>
      <c r="B1196" s="168" t="s">
        <v>17</v>
      </c>
      <c r="C1196" s="167" t="str">
        <f>'[1]FEVRIER 2020'!B35</f>
        <v>GELLE</v>
      </c>
      <c r="D1196" s="167" t="s">
        <v>620</v>
      </c>
      <c r="E1196" s="167"/>
      <c r="F1196" s="417" t="s">
        <v>4326</v>
      </c>
      <c r="G1196" s="168" t="s">
        <v>2023</v>
      </c>
      <c r="H1196" s="168" t="s">
        <v>4327</v>
      </c>
      <c r="I1196" s="168" t="s">
        <v>22</v>
      </c>
      <c r="J1196" s="168">
        <v>75013</v>
      </c>
      <c r="K1196" s="168" t="s">
        <v>4328</v>
      </c>
      <c r="L1196" s="168" t="s">
        <v>3934</v>
      </c>
      <c r="M1196" s="167" t="s">
        <v>3792</v>
      </c>
      <c r="N1196" s="379">
        <f>'[1]FEVRIER 2020'!H34</f>
        <v>0.1</v>
      </c>
      <c r="O1196" s="78">
        <f>P1196/2</f>
        <v>8491</v>
      </c>
      <c r="P1196" s="371">
        <v>16982</v>
      </c>
      <c r="Q1196" s="350">
        <f t="shared" si="51"/>
        <v>15438.181818181816</v>
      </c>
      <c r="R1196" s="337"/>
      <c r="S1196" s="266"/>
    </row>
    <row r="1197" spans="1:20" ht="22.5" customHeight="1" x14ac:dyDescent="0.25">
      <c r="A1197" s="173">
        <f>'[1]FEVRIER 2020'!A31</f>
        <v>43881</v>
      </c>
      <c r="B1197" s="174" t="s">
        <v>65</v>
      </c>
      <c r="C1197" s="173" t="str">
        <f>'[1]FEVRIER 2020'!B31</f>
        <v>GIROUX</v>
      </c>
      <c r="D1197" s="173" t="s">
        <v>363</v>
      </c>
      <c r="E1197" s="173"/>
      <c r="F1197" s="418">
        <v>10008</v>
      </c>
      <c r="G1197" s="174" t="s">
        <v>4329</v>
      </c>
      <c r="H1197" s="174" t="s">
        <v>4330</v>
      </c>
      <c r="I1197" s="174" t="s">
        <v>4331</v>
      </c>
      <c r="J1197" s="174">
        <v>94270</v>
      </c>
      <c r="K1197" s="174" t="s">
        <v>4332</v>
      </c>
      <c r="L1197" s="174" t="s">
        <v>3498</v>
      </c>
      <c r="M1197" s="173" t="str">
        <f>'[1]FEVRIER 2020'!F31</f>
        <v>PORTE ANTI EFFRACTION</v>
      </c>
      <c r="N1197" s="328">
        <f>'[1]FEVRIER 2020'!H31</f>
        <v>5.5E-2</v>
      </c>
      <c r="O1197" s="195">
        <v>4982</v>
      </c>
      <c r="P1197" s="196">
        <v>4982</v>
      </c>
      <c r="Q1197" s="430">
        <f t="shared" si="51"/>
        <v>4722.2748815165878</v>
      </c>
      <c r="R1197" s="336">
        <v>4982</v>
      </c>
      <c r="S1197" s="121"/>
      <c r="T1197" s="74" t="s">
        <v>44</v>
      </c>
    </row>
    <row r="1198" spans="1:20" ht="22.5" customHeight="1" x14ac:dyDescent="0.25">
      <c r="A1198" s="267">
        <v>43881</v>
      </c>
      <c r="B1198" s="174" t="s">
        <v>65</v>
      </c>
      <c r="C1198" s="173" t="s">
        <v>3524</v>
      </c>
      <c r="D1198" s="173" t="s">
        <v>395</v>
      </c>
      <c r="E1198" s="173"/>
      <c r="F1198" s="418">
        <v>10028</v>
      </c>
      <c r="G1198" s="174" t="s">
        <v>4333</v>
      </c>
      <c r="H1198" s="174" t="s">
        <v>4334</v>
      </c>
      <c r="I1198" s="174" t="s">
        <v>3149</v>
      </c>
      <c r="J1198" s="174">
        <v>75014</v>
      </c>
      <c r="K1198" s="174" t="s">
        <v>4335</v>
      </c>
      <c r="L1198" s="174" t="s">
        <v>399</v>
      </c>
      <c r="M1198" s="173" t="s">
        <v>4336</v>
      </c>
      <c r="N1198" s="328">
        <v>0.1</v>
      </c>
      <c r="O1198" s="195">
        <v>9882</v>
      </c>
      <c r="P1198" s="196">
        <v>9882</v>
      </c>
      <c r="Q1198" s="433">
        <f t="shared" si="51"/>
        <v>8983.6363636363621</v>
      </c>
      <c r="R1198" s="329">
        <v>9882</v>
      </c>
      <c r="S1198" s="314"/>
      <c r="T1198" s="74" t="s">
        <v>44</v>
      </c>
    </row>
    <row r="1199" spans="1:20" ht="22.5" customHeight="1" x14ac:dyDescent="0.25">
      <c r="A1199" s="342">
        <f>'[1]FEVRIER 2020'!A32</f>
        <v>43881</v>
      </c>
      <c r="B1199" s="168" t="s">
        <v>17</v>
      </c>
      <c r="C1199" s="167" t="str">
        <f>'[1]FEVRIER 2020'!B32</f>
        <v>PIALAT</v>
      </c>
      <c r="D1199" s="167" t="s">
        <v>4337</v>
      </c>
      <c r="E1199" s="167"/>
      <c r="F1199" s="417">
        <v>10007</v>
      </c>
      <c r="G1199" s="168" t="s">
        <v>4338</v>
      </c>
      <c r="H1199" s="168" t="s">
        <v>4339</v>
      </c>
      <c r="I1199" s="168" t="s">
        <v>4340</v>
      </c>
      <c r="J1199" s="168">
        <v>92340</v>
      </c>
      <c r="K1199" s="168" t="s">
        <v>4341</v>
      </c>
      <c r="L1199" s="168" t="s">
        <v>3498</v>
      </c>
      <c r="M1199" s="167" t="str">
        <f>'[1]FEVRIER 2020'!F32</f>
        <v>2 BANNETTES</v>
      </c>
      <c r="N1199" s="379">
        <f>'[1]FEVRIER 2020'!H32</f>
        <v>5.5E-2</v>
      </c>
      <c r="O1199" s="195">
        <v>3250</v>
      </c>
      <c r="P1199" s="371">
        <v>3250</v>
      </c>
      <c r="Q1199" s="350">
        <f t="shared" si="51"/>
        <v>3080.5687203791472</v>
      </c>
      <c r="R1199" s="337"/>
      <c r="S1199" s="266"/>
    </row>
    <row r="1200" spans="1:20" ht="22.5" customHeight="1" x14ac:dyDescent="0.25">
      <c r="A1200" s="267">
        <v>43882</v>
      </c>
      <c r="B1200" s="268" t="s">
        <v>17</v>
      </c>
      <c r="C1200" s="267" t="s">
        <v>4342</v>
      </c>
      <c r="D1200" s="267" t="s">
        <v>4167</v>
      </c>
      <c r="E1200" s="267"/>
      <c r="F1200" s="434">
        <v>10016</v>
      </c>
      <c r="G1200" s="268" t="s">
        <v>4343</v>
      </c>
      <c r="H1200" s="268" t="s">
        <v>4344</v>
      </c>
      <c r="I1200" s="268" t="s">
        <v>22</v>
      </c>
      <c r="J1200" s="268">
        <v>75020</v>
      </c>
      <c r="K1200" s="268" t="s">
        <v>4345</v>
      </c>
      <c r="L1200" s="268" t="s">
        <v>43</v>
      </c>
      <c r="M1200" s="267" t="s">
        <v>443</v>
      </c>
      <c r="N1200" s="387">
        <v>0.1</v>
      </c>
      <c r="O1200" s="195">
        <v>8582</v>
      </c>
      <c r="P1200" s="270">
        <v>8582</v>
      </c>
      <c r="Q1200" s="435">
        <f t="shared" si="51"/>
        <v>7801.8181818181811</v>
      </c>
      <c r="R1200" s="389">
        <v>8582</v>
      </c>
      <c r="S1200" s="89"/>
      <c r="T1200" s="74" t="s">
        <v>44</v>
      </c>
    </row>
    <row r="1201" spans="1:20" ht="22.5" customHeight="1" x14ac:dyDescent="0.25">
      <c r="A1201" s="342">
        <f>'[1]FEVRIER 2020'!A40</f>
        <v>43882</v>
      </c>
      <c r="B1201" s="168" t="s">
        <v>65</v>
      </c>
      <c r="C1201" s="167" t="str">
        <f>'[1]FEVRIER 2020'!B40</f>
        <v>LATOUR</v>
      </c>
      <c r="D1201" s="167" t="s">
        <v>4312</v>
      </c>
      <c r="E1201" s="167"/>
      <c r="F1201" s="417">
        <v>10014</v>
      </c>
      <c r="G1201" s="168" t="s">
        <v>4346</v>
      </c>
      <c r="H1201" s="168" t="s">
        <v>4347</v>
      </c>
      <c r="I1201" s="168" t="s">
        <v>4340</v>
      </c>
      <c r="J1201" s="168">
        <v>92340</v>
      </c>
      <c r="K1201" s="168" t="s">
        <v>4348</v>
      </c>
      <c r="L1201" s="168" t="s">
        <v>3498</v>
      </c>
      <c r="M1201" s="167" t="str">
        <f>'[1]FEVRIER 2020'!F40</f>
        <v>1 VR</v>
      </c>
      <c r="N1201" s="379">
        <v>5.5E-2</v>
      </c>
      <c r="O1201" s="195">
        <v>1282</v>
      </c>
      <c r="P1201" s="371">
        <v>1282</v>
      </c>
      <c r="Q1201" s="350">
        <f t="shared" si="51"/>
        <v>1215.1658767772512</v>
      </c>
      <c r="R1201" s="337"/>
      <c r="S1201" s="266"/>
    </row>
    <row r="1202" spans="1:20" ht="22.5" customHeight="1" x14ac:dyDescent="0.25">
      <c r="A1202" s="342">
        <v>43883</v>
      </c>
      <c r="B1202" s="168" t="s">
        <v>17</v>
      </c>
      <c r="C1202" s="167" t="s">
        <v>4349</v>
      </c>
      <c r="D1202" s="167" t="s">
        <v>2523</v>
      </c>
      <c r="E1202" s="167"/>
      <c r="F1202" s="417">
        <v>10027</v>
      </c>
      <c r="G1202" s="168" t="s">
        <v>4350</v>
      </c>
      <c r="H1202" s="168" t="s">
        <v>4351</v>
      </c>
      <c r="I1202" s="168" t="s">
        <v>22</v>
      </c>
      <c r="J1202" s="168">
        <v>75006</v>
      </c>
      <c r="K1202" s="168" t="s">
        <v>4352</v>
      </c>
      <c r="L1202" s="168" t="s">
        <v>399</v>
      </c>
      <c r="M1202" s="167" t="s">
        <v>4019</v>
      </c>
      <c r="N1202" s="379">
        <v>5.5E-2</v>
      </c>
      <c r="O1202" s="195">
        <v>10446</v>
      </c>
      <c r="P1202" s="371">
        <v>10446</v>
      </c>
      <c r="Q1202" s="431">
        <f t="shared" si="51"/>
        <v>9901.4218009478682</v>
      </c>
      <c r="R1202" s="338"/>
      <c r="S1202" s="319"/>
    </row>
    <row r="1203" spans="1:20" ht="22.5" customHeight="1" x14ac:dyDescent="0.25">
      <c r="A1203" s="342">
        <v>43883</v>
      </c>
      <c r="B1203" s="168" t="s">
        <v>17</v>
      </c>
      <c r="C1203" s="167" t="s">
        <v>4349</v>
      </c>
      <c r="D1203" s="167" t="s">
        <v>2523</v>
      </c>
      <c r="E1203" s="167"/>
      <c r="F1203" s="417">
        <v>10159</v>
      </c>
      <c r="G1203" s="168" t="s">
        <v>4350</v>
      </c>
      <c r="H1203" s="168" t="s">
        <v>4351</v>
      </c>
      <c r="I1203" s="168" t="s">
        <v>22</v>
      </c>
      <c r="J1203" s="168">
        <v>75006</v>
      </c>
      <c r="K1203" s="168" t="s">
        <v>4352</v>
      </c>
      <c r="L1203" s="168" t="s">
        <v>399</v>
      </c>
      <c r="M1203" s="167" t="s">
        <v>4019</v>
      </c>
      <c r="N1203" s="379">
        <v>5.5E-2</v>
      </c>
      <c r="O1203" s="195">
        <v>10446</v>
      </c>
      <c r="P1203" s="371">
        <v>10446</v>
      </c>
      <c r="Q1203" s="431">
        <f t="shared" si="51"/>
        <v>9901.4218009478682</v>
      </c>
      <c r="R1203" s="338"/>
      <c r="S1203" s="319"/>
    </row>
    <row r="1204" spans="1:20" ht="22.5" customHeight="1" x14ac:dyDescent="0.25">
      <c r="A1204" s="267">
        <v>43885</v>
      </c>
      <c r="B1204" s="174" t="s">
        <v>17</v>
      </c>
      <c r="C1204" s="173" t="s">
        <v>4353</v>
      </c>
      <c r="D1204" s="173" t="s">
        <v>198</v>
      </c>
      <c r="E1204" s="173"/>
      <c r="F1204" s="418">
        <v>10044</v>
      </c>
      <c r="G1204" s="174" t="s">
        <v>4354</v>
      </c>
      <c r="H1204" s="174" t="s">
        <v>4355</v>
      </c>
      <c r="I1204" s="174" t="s">
        <v>22</v>
      </c>
      <c r="J1204" s="174">
        <v>75012</v>
      </c>
      <c r="K1204" s="174" t="s">
        <v>4356</v>
      </c>
      <c r="L1204" s="174" t="s">
        <v>2955</v>
      </c>
      <c r="M1204" s="173" t="s">
        <v>443</v>
      </c>
      <c r="N1204" s="328">
        <v>0.1</v>
      </c>
      <c r="O1204" s="195">
        <v>6442</v>
      </c>
      <c r="P1204" s="196">
        <v>6442</v>
      </c>
      <c r="Q1204" s="430">
        <f t="shared" si="51"/>
        <v>5856.363636363636</v>
      </c>
      <c r="R1204" s="336">
        <v>6442</v>
      </c>
      <c r="S1204" s="121"/>
      <c r="T1204" s="74" t="s">
        <v>44</v>
      </c>
    </row>
    <row r="1205" spans="1:20" ht="22.5" customHeight="1" x14ac:dyDescent="0.25">
      <c r="A1205" s="342">
        <v>43886</v>
      </c>
      <c r="B1205" s="168" t="s">
        <v>17</v>
      </c>
      <c r="C1205" s="167" t="s">
        <v>4357</v>
      </c>
      <c r="D1205" s="167" t="s">
        <v>4358</v>
      </c>
      <c r="E1205" s="167"/>
      <c r="F1205" s="417">
        <v>10003</v>
      </c>
      <c r="G1205" s="168" t="s">
        <v>4359</v>
      </c>
      <c r="H1205" s="168" t="s">
        <v>4360</v>
      </c>
      <c r="I1205" s="168" t="s">
        <v>3542</v>
      </c>
      <c r="J1205" s="168">
        <v>94400</v>
      </c>
      <c r="K1205" s="168" t="s">
        <v>4361</v>
      </c>
      <c r="L1205" s="168" t="s">
        <v>37</v>
      </c>
      <c r="M1205" s="167" t="s">
        <v>4362</v>
      </c>
      <c r="N1205" s="379">
        <v>0.1</v>
      </c>
      <c r="O1205" s="195">
        <v>4982</v>
      </c>
      <c r="P1205" s="371">
        <v>4982</v>
      </c>
      <c r="Q1205" s="350">
        <f t="shared" si="51"/>
        <v>4529.090909090909</v>
      </c>
      <c r="R1205" s="337"/>
      <c r="S1205" s="266"/>
    </row>
    <row r="1206" spans="1:20" ht="22.5" customHeight="1" x14ac:dyDescent="0.25">
      <c r="A1206" s="342">
        <v>43886</v>
      </c>
      <c r="B1206" s="168" t="s">
        <v>17</v>
      </c>
      <c r="C1206" s="167" t="s">
        <v>4357</v>
      </c>
      <c r="D1206" s="167" t="s">
        <v>4358</v>
      </c>
      <c r="E1206" s="167"/>
      <c r="F1206" s="168" t="s">
        <v>4363</v>
      </c>
      <c r="G1206" s="168" t="s">
        <v>4359</v>
      </c>
      <c r="H1206" s="168" t="s">
        <v>4360</v>
      </c>
      <c r="I1206" s="168" t="s">
        <v>3542</v>
      </c>
      <c r="J1206" s="168">
        <v>94400</v>
      </c>
      <c r="K1206" s="168" t="s">
        <v>4361</v>
      </c>
      <c r="L1206" s="168" t="s">
        <v>3872</v>
      </c>
      <c r="M1206" s="167" t="s">
        <v>4364</v>
      </c>
      <c r="N1206" s="379">
        <v>0.1</v>
      </c>
      <c r="O1206" s="78">
        <f>P1206/2</f>
        <v>0</v>
      </c>
      <c r="P1206" s="371"/>
      <c r="Q1206" s="350">
        <f t="shared" si="51"/>
        <v>0</v>
      </c>
      <c r="R1206" s="337"/>
      <c r="S1206" s="266"/>
    </row>
    <row r="1207" spans="1:20" ht="22.5" customHeight="1" x14ac:dyDescent="0.25">
      <c r="A1207" s="267">
        <v>43886</v>
      </c>
      <c r="B1207" s="174" t="s">
        <v>17</v>
      </c>
      <c r="C1207" s="173" t="s">
        <v>4365</v>
      </c>
      <c r="D1207" s="173" t="s">
        <v>4366</v>
      </c>
      <c r="E1207" s="173"/>
      <c r="F1207" s="418">
        <v>10038</v>
      </c>
      <c r="G1207" s="174" t="s">
        <v>4367</v>
      </c>
      <c r="H1207" s="174" t="s">
        <v>4368</v>
      </c>
      <c r="I1207" s="174" t="s">
        <v>22</v>
      </c>
      <c r="J1207" s="174">
        <v>75006</v>
      </c>
      <c r="K1207" s="174" t="s">
        <v>4369</v>
      </c>
      <c r="L1207" s="174" t="s">
        <v>4370</v>
      </c>
      <c r="M1207" s="173" t="s">
        <v>1578</v>
      </c>
      <c r="N1207" s="328">
        <v>0.1</v>
      </c>
      <c r="O1207" s="78">
        <f>P1207/2</f>
        <v>3941</v>
      </c>
      <c r="P1207" s="196">
        <v>7882</v>
      </c>
      <c r="Q1207" s="430">
        <f t="shared" si="51"/>
        <v>7165.454545454545</v>
      </c>
      <c r="R1207" s="336">
        <v>7882</v>
      </c>
      <c r="S1207" s="121"/>
      <c r="T1207" s="74" t="s">
        <v>44</v>
      </c>
    </row>
    <row r="1208" spans="1:20" ht="22.5" customHeight="1" x14ac:dyDescent="0.25">
      <c r="A1208" s="342">
        <v>43886</v>
      </c>
      <c r="B1208" s="168" t="s">
        <v>65</v>
      </c>
      <c r="C1208" s="167" t="s">
        <v>3789</v>
      </c>
      <c r="D1208" s="167" t="s">
        <v>1310</v>
      </c>
      <c r="E1208" s="167"/>
      <c r="F1208" s="417">
        <v>10032</v>
      </c>
      <c r="G1208" s="168" t="s">
        <v>2023</v>
      </c>
      <c r="H1208" s="168" t="s">
        <v>4309</v>
      </c>
      <c r="I1208" s="168" t="s">
        <v>22</v>
      </c>
      <c r="J1208" s="168">
        <v>75013</v>
      </c>
      <c r="K1208" s="168" t="s">
        <v>4310</v>
      </c>
      <c r="L1208" s="168" t="s">
        <v>1993</v>
      </c>
      <c r="M1208" s="167" t="s">
        <v>38</v>
      </c>
      <c r="N1208" s="379">
        <v>5.5E-2</v>
      </c>
      <c r="O1208" s="195">
        <v>1840</v>
      </c>
      <c r="P1208" s="371">
        <v>1840</v>
      </c>
      <c r="Q1208" s="350">
        <f t="shared" si="51"/>
        <v>1744.0758293838865</v>
      </c>
      <c r="R1208" s="337"/>
      <c r="S1208" s="266"/>
    </row>
    <row r="1209" spans="1:20" ht="22.5" customHeight="1" x14ac:dyDescent="0.25">
      <c r="A1209" s="342">
        <v>43887</v>
      </c>
      <c r="B1209" s="168" t="s">
        <v>17</v>
      </c>
      <c r="C1209" s="167" t="s">
        <v>4371</v>
      </c>
      <c r="D1209" s="167" t="s">
        <v>1327</v>
      </c>
      <c r="E1209" s="167"/>
      <c r="F1209" s="168">
        <v>1.0004982064567556</v>
      </c>
      <c r="G1209" s="168" t="s">
        <v>4372</v>
      </c>
      <c r="H1209" s="168" t="s">
        <v>4373</v>
      </c>
      <c r="I1209" s="168" t="s">
        <v>22</v>
      </c>
      <c r="J1209" s="168">
        <v>75013</v>
      </c>
      <c r="K1209" s="168" t="s">
        <v>4374</v>
      </c>
      <c r="L1209" s="168" t="s">
        <v>2818</v>
      </c>
      <c r="M1209" s="167" t="s">
        <v>4375</v>
      </c>
      <c r="N1209" s="379">
        <v>0.1</v>
      </c>
      <c r="O1209" s="78">
        <f>P1209/2</f>
        <v>2075</v>
      </c>
      <c r="P1209" s="371">
        <v>4150</v>
      </c>
      <c r="Q1209" s="350">
        <f t="shared" si="51"/>
        <v>3772.7272727272725</v>
      </c>
      <c r="R1209" s="337"/>
      <c r="S1209" s="266"/>
    </row>
    <row r="1210" spans="1:20" ht="22.5" customHeight="1" x14ac:dyDescent="0.25">
      <c r="A1210" s="342">
        <v>43887</v>
      </c>
      <c r="B1210" s="168" t="s">
        <v>17</v>
      </c>
      <c r="C1210" s="167" t="s">
        <v>4376</v>
      </c>
      <c r="D1210" s="167" t="s">
        <v>4377</v>
      </c>
      <c r="E1210" s="167"/>
      <c r="F1210" s="417">
        <v>10048</v>
      </c>
      <c r="G1210" s="168" t="s">
        <v>4378</v>
      </c>
      <c r="H1210" s="168" t="s">
        <v>4379</v>
      </c>
      <c r="I1210" s="168" t="s">
        <v>1135</v>
      </c>
      <c r="J1210" s="168">
        <v>94410</v>
      </c>
      <c r="K1210" s="168" t="s">
        <v>4380</v>
      </c>
      <c r="L1210" s="168" t="s">
        <v>4381</v>
      </c>
      <c r="M1210" s="167" t="s">
        <v>4382</v>
      </c>
      <c r="N1210" s="379">
        <v>5.5E-2</v>
      </c>
      <c r="O1210" s="78">
        <f>P1210/2</f>
        <v>991</v>
      </c>
      <c r="P1210" s="371">
        <v>1982</v>
      </c>
      <c r="Q1210" s="350">
        <f t="shared" si="51"/>
        <v>1878.6729857819905</v>
      </c>
      <c r="R1210" s="337"/>
      <c r="S1210" s="266"/>
    </row>
    <row r="1211" spans="1:20" ht="22.5" customHeight="1" x14ac:dyDescent="0.25">
      <c r="A1211" s="342">
        <v>43887</v>
      </c>
      <c r="B1211" s="168" t="s">
        <v>65</v>
      </c>
      <c r="C1211" s="167" t="s">
        <v>4383</v>
      </c>
      <c r="D1211" s="167" t="s">
        <v>4384</v>
      </c>
      <c r="E1211" s="167"/>
      <c r="F1211" s="417">
        <v>10033</v>
      </c>
      <c r="G1211" s="168" t="s">
        <v>4385</v>
      </c>
      <c r="H1211" s="168" t="s">
        <v>4386</v>
      </c>
      <c r="I1211" s="168" t="s">
        <v>22</v>
      </c>
      <c r="J1211" s="168">
        <v>75013</v>
      </c>
      <c r="K1211" s="168" t="s">
        <v>4387</v>
      </c>
      <c r="L1211" s="168" t="s">
        <v>618</v>
      </c>
      <c r="M1211" s="167" t="s">
        <v>86</v>
      </c>
      <c r="N1211" s="379">
        <v>0.1</v>
      </c>
      <c r="O1211" s="195">
        <v>5782</v>
      </c>
      <c r="P1211" s="371">
        <v>5782</v>
      </c>
      <c r="Q1211" s="350">
        <f t="shared" si="51"/>
        <v>5256.363636363636</v>
      </c>
      <c r="R1211" s="337"/>
      <c r="S1211" s="266"/>
    </row>
    <row r="1212" spans="1:20" ht="22.5" customHeight="1" x14ac:dyDescent="0.25">
      <c r="A1212" s="342">
        <v>43887</v>
      </c>
      <c r="B1212" s="168" t="s">
        <v>65</v>
      </c>
      <c r="C1212" s="167" t="s">
        <v>4388</v>
      </c>
      <c r="D1212" s="167" t="s">
        <v>263</v>
      </c>
      <c r="E1212" s="167"/>
      <c r="F1212" s="417">
        <v>10026</v>
      </c>
      <c r="G1212" s="168" t="s">
        <v>4389</v>
      </c>
      <c r="H1212" s="168" t="s">
        <v>4390</v>
      </c>
      <c r="I1212" s="168" t="s">
        <v>22</v>
      </c>
      <c r="J1212" s="168">
        <v>75012</v>
      </c>
      <c r="K1212" s="168" t="s">
        <v>4391</v>
      </c>
      <c r="L1212" s="168" t="s">
        <v>4392</v>
      </c>
      <c r="M1212" s="167" t="s">
        <v>1561</v>
      </c>
      <c r="N1212" s="379">
        <v>0.1</v>
      </c>
      <c r="O1212" s="195">
        <v>822</v>
      </c>
      <c r="P1212" s="371">
        <v>822</v>
      </c>
      <c r="Q1212" s="350">
        <f t="shared" si="51"/>
        <v>747.27272727272725</v>
      </c>
      <c r="R1212" s="337"/>
      <c r="S1212" s="266"/>
    </row>
    <row r="1213" spans="1:20" ht="22.5" customHeight="1" x14ac:dyDescent="0.25">
      <c r="A1213" s="342">
        <v>43887</v>
      </c>
      <c r="B1213" s="168" t="s">
        <v>65</v>
      </c>
      <c r="C1213" s="167" t="s">
        <v>4393</v>
      </c>
      <c r="D1213" s="167" t="s">
        <v>268</v>
      </c>
      <c r="E1213" s="167"/>
      <c r="F1213" s="417">
        <v>10043</v>
      </c>
      <c r="G1213" s="168" t="s">
        <v>4394</v>
      </c>
      <c r="H1213" s="168" t="s">
        <v>4395</v>
      </c>
      <c r="I1213" s="168" t="s">
        <v>22</v>
      </c>
      <c r="J1213" s="168">
        <v>75018</v>
      </c>
      <c r="K1213" s="168" t="s">
        <v>4396</v>
      </c>
      <c r="L1213" s="168" t="s">
        <v>3498</v>
      </c>
      <c r="M1213" s="167" t="s">
        <v>4397</v>
      </c>
      <c r="N1213" s="379">
        <v>5.5E-2</v>
      </c>
      <c r="O1213" s="195">
        <v>2982</v>
      </c>
      <c r="P1213" s="371">
        <v>2982</v>
      </c>
      <c r="Q1213" s="350">
        <f t="shared" si="51"/>
        <v>2826.5402843601896</v>
      </c>
      <c r="R1213" s="337"/>
      <c r="S1213" s="266"/>
    </row>
    <row r="1214" spans="1:20" ht="22.5" customHeight="1" x14ac:dyDescent="0.25">
      <c r="A1214" s="267">
        <v>43888</v>
      </c>
      <c r="B1214" s="174" t="s">
        <v>65</v>
      </c>
      <c r="C1214" s="173" t="s">
        <v>3705</v>
      </c>
      <c r="D1214" s="173" t="s">
        <v>3706</v>
      </c>
      <c r="E1214" s="173"/>
      <c r="F1214" s="418">
        <v>10035</v>
      </c>
      <c r="G1214" s="174" t="s">
        <v>3707</v>
      </c>
      <c r="H1214" s="174" t="s">
        <v>4398</v>
      </c>
      <c r="I1214" s="174" t="s">
        <v>22</v>
      </c>
      <c r="J1214" s="174">
        <v>75016</v>
      </c>
      <c r="K1214" s="174" t="s">
        <v>3709</v>
      </c>
      <c r="L1214" s="174" t="s">
        <v>3498</v>
      </c>
      <c r="M1214" s="173" t="s">
        <v>86</v>
      </c>
      <c r="N1214" s="302">
        <v>0.1</v>
      </c>
      <c r="O1214" s="195">
        <v>3982</v>
      </c>
      <c r="P1214" s="196">
        <v>3982</v>
      </c>
      <c r="Q1214" s="321">
        <f t="shared" si="51"/>
        <v>3619.9999999999995</v>
      </c>
      <c r="R1214" s="336">
        <v>3982</v>
      </c>
      <c r="S1214" s="121"/>
      <c r="T1214" s="74" t="s">
        <v>44</v>
      </c>
    </row>
    <row r="1215" spans="1:20" ht="22.5" customHeight="1" x14ac:dyDescent="0.25">
      <c r="A1215" s="342">
        <v>43888</v>
      </c>
      <c r="B1215" s="168" t="s">
        <v>65</v>
      </c>
      <c r="C1215" s="167" t="s">
        <v>4399</v>
      </c>
      <c r="D1215" s="167" t="s">
        <v>992</v>
      </c>
      <c r="E1215" s="167"/>
      <c r="F1215" s="417">
        <v>10037</v>
      </c>
      <c r="G1215" s="168" t="s">
        <v>4400</v>
      </c>
      <c r="H1215" s="168" t="s">
        <v>4401</v>
      </c>
      <c r="I1215" s="168" t="s">
        <v>22</v>
      </c>
      <c r="J1215" s="168">
        <v>75019</v>
      </c>
      <c r="K1215" s="168" t="s">
        <v>4402</v>
      </c>
      <c r="L1215" s="168" t="s">
        <v>43</v>
      </c>
      <c r="M1215" s="167" t="s">
        <v>1603</v>
      </c>
      <c r="N1215" s="379">
        <v>0.1</v>
      </c>
      <c r="O1215" s="195">
        <v>6782</v>
      </c>
      <c r="P1215" s="371">
        <v>6782</v>
      </c>
      <c r="Q1215" s="350">
        <f t="shared" si="51"/>
        <v>6165.454545454545</v>
      </c>
      <c r="R1215" s="337"/>
      <c r="S1215" s="266"/>
    </row>
    <row r="1216" spans="1:20" ht="22.5" customHeight="1" x14ac:dyDescent="0.25">
      <c r="A1216" s="342">
        <v>43889</v>
      </c>
      <c r="B1216" s="168" t="s">
        <v>17</v>
      </c>
      <c r="C1216" s="167" t="s">
        <v>4403</v>
      </c>
      <c r="D1216" s="167" t="s">
        <v>258</v>
      </c>
      <c r="E1216" s="167"/>
      <c r="F1216" s="417">
        <v>10052</v>
      </c>
      <c r="G1216" s="168" t="s">
        <v>4404</v>
      </c>
      <c r="H1216" s="168" t="s">
        <v>4405</v>
      </c>
      <c r="I1216" s="168" t="s">
        <v>4127</v>
      </c>
      <c r="J1216" s="168">
        <v>95120</v>
      </c>
      <c r="K1216" s="168" t="s">
        <v>4406</v>
      </c>
      <c r="L1216" s="168" t="s">
        <v>618</v>
      </c>
      <c r="M1216" s="167" t="s">
        <v>1578</v>
      </c>
      <c r="N1216" s="379">
        <v>0.1</v>
      </c>
      <c r="O1216" s="195">
        <v>7982</v>
      </c>
      <c r="P1216" s="371">
        <v>7982</v>
      </c>
      <c r="Q1216" s="350">
        <f t="shared" si="51"/>
        <v>7256.363636363636</v>
      </c>
      <c r="R1216" s="337"/>
      <c r="S1216" s="266"/>
    </row>
    <row r="1217" spans="1:20" ht="22.5" customHeight="1" x14ac:dyDescent="0.25">
      <c r="A1217" s="267">
        <v>43889</v>
      </c>
      <c r="B1217" s="268" t="s">
        <v>65</v>
      </c>
      <c r="C1217" s="267" t="s">
        <v>4407</v>
      </c>
      <c r="D1217" s="267" t="s">
        <v>263</v>
      </c>
      <c r="E1217" s="267"/>
      <c r="F1217" s="434">
        <v>10053</v>
      </c>
      <c r="G1217" s="268" t="s">
        <v>4408</v>
      </c>
      <c r="H1217" s="268" t="s">
        <v>4409</v>
      </c>
      <c r="I1217" s="268" t="s">
        <v>22</v>
      </c>
      <c r="J1217" s="268">
        <v>75015</v>
      </c>
      <c r="K1217" s="268" t="s">
        <v>4410</v>
      </c>
      <c r="L1217" s="268" t="s">
        <v>618</v>
      </c>
      <c r="M1217" s="267" t="s">
        <v>1578</v>
      </c>
      <c r="N1217" s="387">
        <v>0.1</v>
      </c>
      <c r="O1217" s="195">
        <v>7000</v>
      </c>
      <c r="P1217" s="270">
        <v>7000</v>
      </c>
      <c r="Q1217" s="435">
        <f t="shared" si="51"/>
        <v>6363.6363636363631</v>
      </c>
      <c r="R1217" s="389">
        <v>7000</v>
      </c>
      <c r="S1217" s="89"/>
      <c r="T1217" s="74" t="s">
        <v>44</v>
      </c>
    </row>
    <row r="1218" spans="1:20" ht="22.5" customHeight="1" x14ac:dyDescent="0.25">
      <c r="A1218" s="342">
        <v>43889</v>
      </c>
      <c r="B1218" s="168" t="s">
        <v>65</v>
      </c>
      <c r="C1218" s="167" t="s">
        <v>4411</v>
      </c>
      <c r="D1218" s="167" t="s">
        <v>4412</v>
      </c>
      <c r="E1218" s="167"/>
      <c r="F1218" s="417">
        <v>10004</v>
      </c>
      <c r="G1218" s="168" t="s">
        <v>4413</v>
      </c>
      <c r="H1218" s="168" t="s">
        <v>4414</v>
      </c>
      <c r="I1218" s="168" t="s">
        <v>22</v>
      </c>
      <c r="J1218" s="168">
        <v>75014</v>
      </c>
      <c r="K1218" s="168" t="s">
        <v>4415</v>
      </c>
      <c r="L1218" s="168" t="s">
        <v>4416</v>
      </c>
      <c r="M1218" s="167" t="s">
        <v>86</v>
      </c>
      <c r="N1218" s="379">
        <v>0.1</v>
      </c>
      <c r="O1218" s="78">
        <f>P1218/2</f>
        <v>6641</v>
      </c>
      <c r="P1218" s="371">
        <v>13282</v>
      </c>
      <c r="Q1218" s="264">
        <f t="shared" si="51"/>
        <v>12074.545454545454</v>
      </c>
      <c r="R1218" s="337"/>
      <c r="S1218" s="266"/>
    </row>
    <row r="1219" spans="1:20" ht="22.5" customHeight="1" x14ac:dyDescent="0.25">
      <c r="A1219" s="267">
        <v>43889</v>
      </c>
      <c r="B1219" s="174" t="s">
        <v>65</v>
      </c>
      <c r="C1219" s="173" t="s">
        <v>4417</v>
      </c>
      <c r="D1219" s="173" t="s">
        <v>19</v>
      </c>
      <c r="E1219" s="173"/>
      <c r="F1219" s="418">
        <v>10033</v>
      </c>
      <c r="G1219" s="174" t="s">
        <v>4418</v>
      </c>
      <c r="H1219" s="174" t="s">
        <v>4419</v>
      </c>
      <c r="I1219" s="174" t="s">
        <v>22</v>
      </c>
      <c r="J1219" s="174">
        <v>75009</v>
      </c>
      <c r="K1219" s="174" t="s">
        <v>4420</v>
      </c>
      <c r="L1219" s="174" t="s">
        <v>3498</v>
      </c>
      <c r="M1219" s="173" t="s">
        <v>92</v>
      </c>
      <c r="N1219" s="328">
        <v>0.1</v>
      </c>
      <c r="O1219" s="195">
        <v>1782</v>
      </c>
      <c r="P1219" s="196">
        <v>1782</v>
      </c>
      <c r="Q1219" s="321">
        <f t="shared" si="51"/>
        <v>1619.9999999999998</v>
      </c>
      <c r="R1219" s="336">
        <v>1782</v>
      </c>
      <c r="S1219" s="121"/>
      <c r="T1219" s="74" t="s">
        <v>44</v>
      </c>
    </row>
    <row r="1220" spans="1:20" ht="22.5" customHeight="1" x14ac:dyDescent="0.25">
      <c r="A1220" s="342">
        <v>43890</v>
      </c>
      <c r="B1220" s="168" t="s">
        <v>65</v>
      </c>
      <c r="C1220" s="167" t="s">
        <v>4421</v>
      </c>
      <c r="D1220" s="167" t="s">
        <v>4422</v>
      </c>
      <c r="E1220" s="167"/>
      <c r="F1220" s="417">
        <v>10033</v>
      </c>
      <c r="G1220" s="168" t="s">
        <v>4423</v>
      </c>
      <c r="H1220" s="168" t="s">
        <v>4424</v>
      </c>
      <c r="I1220" s="168" t="s">
        <v>1164</v>
      </c>
      <c r="J1220" s="168">
        <v>94120</v>
      </c>
      <c r="K1220" s="168" t="s">
        <v>4425</v>
      </c>
      <c r="L1220" s="168" t="s">
        <v>4426</v>
      </c>
      <c r="M1220" s="167" t="s">
        <v>170</v>
      </c>
      <c r="N1220" s="379">
        <v>0.1</v>
      </c>
      <c r="O1220" s="78">
        <f>P1220/2</f>
        <v>2941</v>
      </c>
      <c r="P1220" s="371">
        <v>5882</v>
      </c>
      <c r="Q1220" s="264">
        <f t="shared" si="51"/>
        <v>5347.272727272727</v>
      </c>
      <c r="R1220" s="337"/>
      <c r="S1220" s="266"/>
    </row>
    <row r="1221" spans="1:20" s="423" customFormat="1" ht="29" hidden="1" customHeight="1" x14ac:dyDescent="0.25">
      <c r="A1221" s="409" t="s">
        <v>4427</v>
      </c>
      <c r="B1221" s="410"/>
      <c r="C1221" s="409"/>
      <c r="D1221" s="409"/>
      <c r="E1221" s="409"/>
      <c r="F1221" s="419"/>
      <c r="G1221" s="410"/>
      <c r="H1221" s="410"/>
      <c r="I1221" s="410"/>
      <c r="J1221" s="410"/>
      <c r="K1221" s="410"/>
      <c r="L1221" s="410"/>
      <c r="M1221" s="409"/>
      <c r="N1221" s="411"/>
      <c r="O1221" s="436"/>
      <c r="P1221" s="413">
        <f>SUM(P1164:P1220)</f>
        <v>373281</v>
      </c>
      <c r="Q1221" s="420"/>
      <c r="R1221" s="421">
        <f>SUM(R1164:R1220)</f>
        <v>95878</v>
      </c>
      <c r="S1221" s="422">
        <f>P1221-R1221</f>
        <v>277403</v>
      </c>
    </row>
    <row r="1222" spans="1:20" ht="22.5" customHeight="1" x14ac:dyDescent="0.25">
      <c r="A1222" s="267">
        <v>43892</v>
      </c>
      <c r="B1222" s="174" t="s">
        <v>65</v>
      </c>
      <c r="C1222" s="173" t="s">
        <v>4428</v>
      </c>
      <c r="D1222" s="173" t="s">
        <v>747</v>
      </c>
      <c r="E1222" s="173"/>
      <c r="F1222" s="418">
        <v>10016</v>
      </c>
      <c r="G1222" s="174" t="s">
        <v>1606</v>
      </c>
      <c r="H1222" s="174" t="s">
        <v>4429</v>
      </c>
      <c r="I1222" s="174" t="s">
        <v>1378</v>
      </c>
      <c r="J1222" s="174">
        <v>95100</v>
      </c>
      <c r="K1222" s="174" t="s">
        <v>4430</v>
      </c>
      <c r="L1222" s="174" t="s">
        <v>3498</v>
      </c>
      <c r="M1222" s="173" t="s">
        <v>4431</v>
      </c>
      <c r="N1222" s="328">
        <v>0.1</v>
      </c>
      <c r="O1222" s="195">
        <v>1782</v>
      </c>
      <c r="P1222" s="196">
        <v>1782</v>
      </c>
      <c r="Q1222" s="321">
        <f t="shared" ref="Q1222:Q1248" si="52">IF(ISBLANK(N1222),"",P1222/(1+N1222))</f>
        <v>1619.9999999999998</v>
      </c>
      <c r="R1222" s="336">
        <v>1782</v>
      </c>
      <c r="S1222" s="121"/>
      <c r="T1222" s="74" t="s">
        <v>44</v>
      </c>
    </row>
    <row r="1223" spans="1:20" ht="22.5" customHeight="1" x14ac:dyDescent="0.25">
      <c r="A1223" s="342">
        <v>43892</v>
      </c>
      <c r="B1223" s="168" t="s">
        <v>65</v>
      </c>
      <c r="C1223" s="168" t="s">
        <v>3850</v>
      </c>
      <c r="D1223" s="168" t="s">
        <v>67</v>
      </c>
      <c r="E1223" s="168"/>
      <c r="F1223" s="168">
        <v>10355</v>
      </c>
      <c r="G1223" s="168" t="s">
        <v>3851</v>
      </c>
      <c r="H1223" s="168" t="s">
        <v>3852</v>
      </c>
      <c r="I1223" s="168" t="s">
        <v>22</v>
      </c>
      <c r="J1223" s="168">
        <v>75016</v>
      </c>
      <c r="K1223" s="168" t="s">
        <v>3853</v>
      </c>
      <c r="L1223" s="168" t="s">
        <v>4432</v>
      </c>
      <c r="M1223" s="168" t="s">
        <v>3855</v>
      </c>
      <c r="N1223" s="320">
        <v>5.5E-2</v>
      </c>
      <c r="O1223" s="78">
        <f t="shared" ref="O1223:O1228" si="53">P1223/2</f>
        <v>1991</v>
      </c>
      <c r="P1223" s="263">
        <v>3982</v>
      </c>
      <c r="Q1223" s="339">
        <f t="shared" si="52"/>
        <v>3774.4075829383887</v>
      </c>
      <c r="R1223" s="333"/>
      <c r="S1223" s="159"/>
    </row>
    <row r="1224" spans="1:20" ht="22.5" customHeight="1" x14ac:dyDescent="0.25">
      <c r="A1224" s="342">
        <v>43893</v>
      </c>
      <c r="B1224" s="168" t="s">
        <v>17</v>
      </c>
      <c r="C1224" s="167" t="s">
        <v>4433</v>
      </c>
      <c r="D1224" s="167" t="s">
        <v>428</v>
      </c>
      <c r="E1224" s="167"/>
      <c r="F1224" s="417">
        <v>10058</v>
      </c>
      <c r="G1224" s="168" t="s">
        <v>4434</v>
      </c>
      <c r="H1224" s="168" t="s">
        <v>4435</v>
      </c>
      <c r="I1224" s="168" t="s">
        <v>22</v>
      </c>
      <c r="J1224" s="168">
        <v>75005</v>
      </c>
      <c r="K1224" s="168" t="s">
        <v>4436</v>
      </c>
      <c r="L1224" s="168" t="s">
        <v>4370</v>
      </c>
      <c r="M1224" s="167" t="s">
        <v>802</v>
      </c>
      <c r="N1224" s="379">
        <v>5.5E-2</v>
      </c>
      <c r="O1224" s="78">
        <f t="shared" si="53"/>
        <v>1741</v>
      </c>
      <c r="P1224" s="371">
        <v>3482</v>
      </c>
      <c r="Q1224" s="339">
        <f t="shared" si="52"/>
        <v>3300.4739336492894</v>
      </c>
      <c r="R1224" s="333"/>
      <c r="S1224" s="159"/>
    </row>
    <row r="1225" spans="1:20" ht="22.5" customHeight="1" x14ac:dyDescent="0.25">
      <c r="A1225" s="342">
        <v>43893</v>
      </c>
      <c r="B1225" s="168" t="s">
        <v>65</v>
      </c>
      <c r="C1225" s="167" t="s">
        <v>4437</v>
      </c>
      <c r="D1225" s="167" t="s">
        <v>4438</v>
      </c>
      <c r="E1225" s="167"/>
      <c r="F1225" s="417">
        <v>10041</v>
      </c>
      <c r="G1225" s="168" t="s">
        <v>1606</v>
      </c>
      <c r="H1225" s="168" t="s">
        <v>4439</v>
      </c>
      <c r="I1225" s="168" t="s">
        <v>1378</v>
      </c>
      <c r="J1225" s="168">
        <v>95100</v>
      </c>
      <c r="K1225" s="168" t="s">
        <v>4440</v>
      </c>
      <c r="L1225" s="168" t="s">
        <v>4441</v>
      </c>
      <c r="M1225" s="167" t="s">
        <v>1655</v>
      </c>
      <c r="N1225" s="379">
        <v>5.5E-2</v>
      </c>
      <c r="O1225" s="78">
        <f t="shared" si="53"/>
        <v>1391</v>
      </c>
      <c r="P1225" s="371">
        <v>2782</v>
      </c>
      <c r="Q1225" s="339">
        <f t="shared" si="52"/>
        <v>2636.9668246445499</v>
      </c>
      <c r="R1225" s="333"/>
      <c r="S1225" s="159"/>
    </row>
    <row r="1226" spans="1:20" ht="22.5" customHeight="1" x14ac:dyDescent="0.25">
      <c r="A1226" s="342">
        <v>43894</v>
      </c>
      <c r="B1226" s="168" t="s">
        <v>17</v>
      </c>
      <c r="C1226" s="167" t="s">
        <v>4213</v>
      </c>
      <c r="D1226" s="167" t="s">
        <v>54</v>
      </c>
      <c r="E1226" s="167"/>
      <c r="F1226" s="417" t="s">
        <v>4442</v>
      </c>
      <c r="G1226" s="168" t="s">
        <v>4214</v>
      </c>
      <c r="H1226" s="168" t="s">
        <v>4215</v>
      </c>
      <c r="I1226" s="168" t="s">
        <v>90</v>
      </c>
      <c r="J1226" s="168">
        <v>92600</v>
      </c>
      <c r="K1226" s="168" t="s">
        <v>4443</v>
      </c>
      <c r="L1226" s="168" t="s">
        <v>4217</v>
      </c>
      <c r="M1226" s="167" t="s">
        <v>1792</v>
      </c>
      <c r="N1226" s="379">
        <v>5.5E-2</v>
      </c>
      <c r="O1226" s="78">
        <f t="shared" si="53"/>
        <v>2475</v>
      </c>
      <c r="P1226" s="371">
        <v>4950</v>
      </c>
      <c r="Q1226" s="264">
        <f t="shared" si="52"/>
        <v>4691.9431279620858</v>
      </c>
      <c r="R1226" s="337"/>
      <c r="S1226" s="266"/>
    </row>
    <row r="1227" spans="1:20" ht="22.5" customHeight="1" x14ac:dyDescent="0.25">
      <c r="A1227" s="267">
        <v>43894</v>
      </c>
      <c r="B1227" s="194" t="s">
        <v>65</v>
      </c>
      <c r="C1227" s="194" t="s">
        <v>1605</v>
      </c>
      <c r="D1227" s="194" t="s">
        <v>395</v>
      </c>
      <c r="E1227" s="194"/>
      <c r="F1227" s="174">
        <v>10134</v>
      </c>
      <c r="G1227" s="194" t="s">
        <v>1606</v>
      </c>
      <c r="H1227" s="194" t="s">
        <v>1607</v>
      </c>
      <c r="I1227" s="174" t="s">
        <v>1378</v>
      </c>
      <c r="J1227" s="174">
        <v>95100</v>
      </c>
      <c r="K1227" s="194" t="s">
        <v>1608</v>
      </c>
      <c r="L1227" s="194" t="s">
        <v>4444</v>
      </c>
      <c r="M1227" s="194" t="s">
        <v>4445</v>
      </c>
      <c r="N1227" s="328">
        <v>5.5E-2</v>
      </c>
      <c r="O1227" s="78">
        <f t="shared" si="53"/>
        <v>2500</v>
      </c>
      <c r="P1227" s="196">
        <v>5000</v>
      </c>
      <c r="Q1227" s="219">
        <f t="shared" si="52"/>
        <v>4739.3364928909959</v>
      </c>
      <c r="R1227" s="336">
        <v>5000</v>
      </c>
      <c r="S1227" s="121"/>
      <c r="T1227" s="74" t="s">
        <v>44</v>
      </c>
    </row>
    <row r="1228" spans="1:20" ht="22.5" customHeight="1" x14ac:dyDescent="0.25">
      <c r="A1228" s="342">
        <v>43894</v>
      </c>
      <c r="B1228" s="437" t="s">
        <v>65</v>
      </c>
      <c r="C1228" s="437" t="s">
        <v>1605</v>
      </c>
      <c r="D1228" s="437" t="s">
        <v>395</v>
      </c>
      <c r="E1228" s="437"/>
      <c r="F1228" s="343">
        <v>10134</v>
      </c>
      <c r="G1228" s="437" t="s">
        <v>1606</v>
      </c>
      <c r="H1228" s="437" t="s">
        <v>1607</v>
      </c>
      <c r="I1228" s="343" t="s">
        <v>1378</v>
      </c>
      <c r="J1228" s="343">
        <v>95100</v>
      </c>
      <c r="K1228" s="437" t="s">
        <v>1608</v>
      </c>
      <c r="L1228" s="437" t="s">
        <v>4444</v>
      </c>
      <c r="M1228" s="437" t="s">
        <v>4445</v>
      </c>
      <c r="N1228" s="320">
        <v>5.5E-2</v>
      </c>
      <c r="O1228" s="78">
        <f t="shared" si="53"/>
        <v>2500</v>
      </c>
      <c r="P1228" s="263">
        <v>5000</v>
      </c>
      <c r="Q1228" s="346">
        <f t="shared" si="52"/>
        <v>4739.3364928909959</v>
      </c>
      <c r="R1228" s="337"/>
      <c r="S1228" s="266"/>
    </row>
    <row r="1229" spans="1:20" ht="22.5" customHeight="1" x14ac:dyDescent="0.25">
      <c r="A1229" s="342">
        <v>43894</v>
      </c>
      <c r="B1229" s="168" t="s">
        <v>17</v>
      </c>
      <c r="C1229" s="167" t="s">
        <v>4446</v>
      </c>
      <c r="D1229" s="167" t="s">
        <v>886</v>
      </c>
      <c r="E1229" s="167"/>
      <c r="F1229" s="417">
        <v>10014</v>
      </c>
      <c r="G1229" s="168" t="s">
        <v>4447</v>
      </c>
      <c r="H1229" s="168" t="s">
        <v>4448</v>
      </c>
      <c r="I1229" s="168" t="s">
        <v>4449</v>
      </c>
      <c r="J1229" s="168">
        <v>94100</v>
      </c>
      <c r="K1229" s="168" t="s">
        <v>4450</v>
      </c>
      <c r="L1229" s="168" t="s">
        <v>43</v>
      </c>
      <c r="M1229" s="167" t="s">
        <v>2521</v>
      </c>
      <c r="N1229" s="379">
        <v>0.1</v>
      </c>
      <c r="O1229" s="195">
        <v>9982</v>
      </c>
      <c r="P1229" s="371">
        <v>9982</v>
      </c>
      <c r="Q1229" s="339">
        <f t="shared" si="52"/>
        <v>9074.545454545454</v>
      </c>
      <c r="R1229" s="333"/>
      <c r="S1229" s="159"/>
    </row>
    <row r="1230" spans="1:20" ht="22.5" customHeight="1" x14ac:dyDescent="0.25">
      <c r="A1230" s="342">
        <v>43895</v>
      </c>
      <c r="B1230" s="168" t="s">
        <v>65</v>
      </c>
      <c r="C1230" s="168" t="s">
        <v>2857</v>
      </c>
      <c r="D1230" s="168" t="s">
        <v>747</v>
      </c>
      <c r="E1230" s="168"/>
      <c r="F1230" s="168">
        <v>10454</v>
      </c>
      <c r="G1230" s="168" t="s">
        <v>2858</v>
      </c>
      <c r="H1230" s="168" t="s">
        <v>1458</v>
      </c>
      <c r="I1230" s="168" t="s">
        <v>558</v>
      </c>
      <c r="J1230" s="168">
        <v>94170</v>
      </c>
      <c r="K1230" s="168" t="s">
        <v>2859</v>
      </c>
      <c r="L1230" s="168" t="s">
        <v>2856</v>
      </c>
      <c r="M1230" s="168" t="s">
        <v>205</v>
      </c>
      <c r="N1230" s="211">
        <v>0.1</v>
      </c>
      <c r="O1230" s="78">
        <f>P1230/2</f>
        <v>8991</v>
      </c>
      <c r="P1230" s="189">
        <v>17982</v>
      </c>
      <c r="Q1230" s="339">
        <f t="shared" si="52"/>
        <v>16347.272727272726</v>
      </c>
      <c r="R1230" s="333"/>
      <c r="S1230" s="159"/>
    </row>
    <row r="1231" spans="1:20" ht="22.5" customHeight="1" x14ac:dyDescent="0.25">
      <c r="A1231" s="342">
        <v>43895</v>
      </c>
      <c r="B1231" s="168" t="s">
        <v>65</v>
      </c>
      <c r="C1231" s="168" t="s">
        <v>2770</v>
      </c>
      <c r="D1231" s="168" t="s">
        <v>424</v>
      </c>
      <c r="E1231" s="168"/>
      <c r="F1231" s="168">
        <v>10046</v>
      </c>
      <c r="G1231" s="168" t="s">
        <v>2771</v>
      </c>
      <c r="H1231" s="168" t="s">
        <v>2772</v>
      </c>
      <c r="I1231" s="168" t="s">
        <v>22</v>
      </c>
      <c r="J1231" s="168">
        <v>75018</v>
      </c>
      <c r="K1231" s="168" t="s">
        <v>3936</v>
      </c>
      <c r="L1231" s="168" t="s">
        <v>43</v>
      </c>
      <c r="M1231" s="168" t="s">
        <v>1603</v>
      </c>
      <c r="N1231" s="211">
        <v>0.1</v>
      </c>
      <c r="O1231" s="195">
        <v>3382</v>
      </c>
      <c r="P1231" s="189">
        <v>3382</v>
      </c>
      <c r="Q1231" s="339">
        <f t="shared" si="52"/>
        <v>3074.5454545454545</v>
      </c>
      <c r="R1231" s="333"/>
      <c r="S1231" s="159"/>
    </row>
    <row r="1232" spans="1:20" ht="22.5" customHeight="1" x14ac:dyDescent="0.25">
      <c r="A1232" s="267">
        <v>43895</v>
      </c>
      <c r="B1232" s="174" t="s">
        <v>17</v>
      </c>
      <c r="C1232" s="173" t="s">
        <v>4451</v>
      </c>
      <c r="D1232" s="173" t="s">
        <v>4452</v>
      </c>
      <c r="E1232" s="173"/>
      <c r="F1232" s="418">
        <v>10037</v>
      </c>
      <c r="G1232" s="174" t="s">
        <v>4453</v>
      </c>
      <c r="H1232" s="174" t="s">
        <v>4454</v>
      </c>
      <c r="I1232" s="174" t="s">
        <v>774</v>
      </c>
      <c r="J1232" s="174">
        <v>93100</v>
      </c>
      <c r="K1232" s="174" t="s">
        <v>4455</v>
      </c>
      <c r="L1232" s="174" t="s">
        <v>3498</v>
      </c>
      <c r="M1232" s="173" t="s">
        <v>86</v>
      </c>
      <c r="N1232" s="328">
        <v>0.1</v>
      </c>
      <c r="O1232" s="345"/>
      <c r="P1232" s="196">
        <v>2982</v>
      </c>
      <c r="Q1232" s="321">
        <f t="shared" si="52"/>
        <v>2710.9090909090905</v>
      </c>
      <c r="R1232" s="336">
        <v>2982</v>
      </c>
      <c r="S1232" s="121"/>
      <c r="T1232" s="74" t="s">
        <v>44</v>
      </c>
    </row>
    <row r="1233" spans="1:20" ht="22.5" customHeight="1" x14ac:dyDescent="0.25">
      <c r="A1233" s="342">
        <v>43896</v>
      </c>
      <c r="B1233" s="168" t="s">
        <v>65</v>
      </c>
      <c r="C1233" s="167" t="s">
        <v>3636</v>
      </c>
      <c r="D1233" s="167" t="s">
        <v>67</v>
      </c>
      <c r="E1233" s="167"/>
      <c r="F1233" s="417">
        <v>10014</v>
      </c>
      <c r="G1233" s="168" t="s">
        <v>4456</v>
      </c>
      <c r="H1233" s="168" t="s">
        <v>4457</v>
      </c>
      <c r="I1233" s="168" t="s">
        <v>3639</v>
      </c>
      <c r="J1233" s="168">
        <v>78200</v>
      </c>
      <c r="K1233" s="168" t="s">
        <v>4458</v>
      </c>
      <c r="L1233" s="168" t="s">
        <v>3758</v>
      </c>
      <c r="M1233" s="167" t="s">
        <v>2162</v>
      </c>
      <c r="N1233" s="379">
        <v>0.1</v>
      </c>
      <c r="O1233" s="78">
        <f>P1233/2</f>
        <v>3175</v>
      </c>
      <c r="P1233" s="371">
        <v>6350</v>
      </c>
      <c r="Q1233" s="339">
        <f t="shared" si="52"/>
        <v>5772.7272727272721</v>
      </c>
      <c r="R1233" s="333"/>
      <c r="S1233" s="159"/>
    </row>
    <row r="1234" spans="1:20" ht="22.5" customHeight="1" x14ac:dyDescent="0.25">
      <c r="A1234" s="342">
        <v>43896</v>
      </c>
      <c r="B1234" s="168" t="s">
        <v>17</v>
      </c>
      <c r="C1234" s="167" t="s">
        <v>955</v>
      </c>
      <c r="D1234" s="167" t="s">
        <v>306</v>
      </c>
      <c r="E1234" s="167"/>
      <c r="F1234" s="417">
        <v>10007</v>
      </c>
      <c r="G1234" s="168" t="s">
        <v>956</v>
      </c>
      <c r="H1234" s="168" t="s">
        <v>4459</v>
      </c>
      <c r="I1234" s="168" t="s">
        <v>22</v>
      </c>
      <c r="J1234" s="168">
        <v>75014</v>
      </c>
      <c r="K1234" s="168" t="s">
        <v>4460</v>
      </c>
      <c r="L1234" s="168" t="s">
        <v>37</v>
      </c>
      <c r="M1234" s="167" t="s">
        <v>170</v>
      </c>
      <c r="N1234" s="379">
        <v>0.1</v>
      </c>
      <c r="O1234" s="195">
        <v>5582</v>
      </c>
      <c r="P1234" s="371">
        <v>5582</v>
      </c>
      <c r="Q1234" s="339">
        <f t="shared" si="52"/>
        <v>5074.545454545454</v>
      </c>
      <c r="R1234" s="333"/>
      <c r="S1234" s="159"/>
    </row>
    <row r="1235" spans="1:20" ht="22.5" customHeight="1" x14ac:dyDescent="0.25">
      <c r="A1235" s="428">
        <v>43896</v>
      </c>
      <c r="B1235" s="154" t="s">
        <v>17</v>
      </c>
      <c r="C1235" s="153" t="s">
        <v>4461</v>
      </c>
      <c r="D1235" s="153" t="s">
        <v>620</v>
      </c>
      <c r="E1235" s="153"/>
      <c r="F1235" s="429">
        <v>10014</v>
      </c>
      <c r="G1235" s="154" t="s">
        <v>4462</v>
      </c>
      <c r="H1235" s="154" t="s">
        <v>4463</v>
      </c>
      <c r="I1235" s="154" t="s">
        <v>22</v>
      </c>
      <c r="J1235" s="154">
        <v>75015</v>
      </c>
      <c r="K1235" s="154" t="s">
        <v>4464</v>
      </c>
      <c r="L1235" s="154" t="s">
        <v>37</v>
      </c>
      <c r="M1235" s="153" t="s">
        <v>751</v>
      </c>
      <c r="N1235" s="379">
        <v>5.5E-2</v>
      </c>
      <c r="O1235" s="78">
        <v>6982</v>
      </c>
      <c r="P1235" s="403">
        <v>6982</v>
      </c>
      <c r="Q1235" s="397">
        <f t="shared" si="52"/>
        <v>6618.009478672986</v>
      </c>
      <c r="R1235" s="333"/>
      <c r="S1235" s="159"/>
    </row>
    <row r="1236" spans="1:20" ht="22.5" customHeight="1" x14ac:dyDescent="0.25">
      <c r="A1236" s="342">
        <v>43899</v>
      </c>
      <c r="B1236" s="168" t="s">
        <v>17</v>
      </c>
      <c r="C1236" s="168" t="s">
        <v>3670</v>
      </c>
      <c r="D1236" s="168" t="s">
        <v>94</v>
      </c>
      <c r="E1236" s="168"/>
      <c r="F1236" s="168">
        <v>1066</v>
      </c>
      <c r="G1236" s="168" t="s">
        <v>3671</v>
      </c>
      <c r="H1236" s="168" t="s">
        <v>1200</v>
      </c>
      <c r="I1236" s="168" t="s">
        <v>2673</v>
      </c>
      <c r="J1236" s="168">
        <v>78350</v>
      </c>
      <c r="K1236" s="168" t="s">
        <v>3672</v>
      </c>
      <c r="L1236" s="168" t="s">
        <v>1993</v>
      </c>
      <c r="M1236" s="168" t="s">
        <v>190</v>
      </c>
      <c r="N1236" s="320">
        <v>0.1</v>
      </c>
      <c r="O1236" s="195">
        <v>2280</v>
      </c>
      <c r="P1236" s="263">
        <v>2280</v>
      </c>
      <c r="Q1236" s="264">
        <f t="shared" si="52"/>
        <v>2072.7272727272725</v>
      </c>
      <c r="R1236" s="337"/>
      <c r="S1236" s="266"/>
    </row>
    <row r="1237" spans="1:20" ht="22.5" customHeight="1" x14ac:dyDescent="0.25">
      <c r="A1237" s="267">
        <v>43899</v>
      </c>
      <c r="B1237" s="268" t="s">
        <v>17</v>
      </c>
      <c r="C1237" s="267" t="s">
        <v>4465</v>
      </c>
      <c r="D1237" s="267" t="s">
        <v>1588</v>
      </c>
      <c r="E1237" s="267"/>
      <c r="F1237" s="434">
        <v>10055</v>
      </c>
      <c r="G1237" s="268" t="s">
        <v>4466</v>
      </c>
      <c r="H1237" s="268" t="s">
        <v>4467</v>
      </c>
      <c r="I1237" s="268" t="s">
        <v>22</v>
      </c>
      <c r="J1237" s="268">
        <v>75005</v>
      </c>
      <c r="K1237" s="268" t="s">
        <v>4468</v>
      </c>
      <c r="L1237" s="268" t="s">
        <v>399</v>
      </c>
      <c r="M1237" s="267" t="s">
        <v>1573</v>
      </c>
      <c r="N1237" s="387">
        <v>5.5E-2</v>
      </c>
      <c r="O1237" s="195">
        <v>6482</v>
      </c>
      <c r="P1237" s="270">
        <v>6482</v>
      </c>
      <c r="Q1237" s="438">
        <f t="shared" si="52"/>
        <v>6144.0758293838862</v>
      </c>
      <c r="R1237" s="439">
        <v>6482</v>
      </c>
      <c r="S1237" s="440"/>
      <c r="T1237" s="74" t="s">
        <v>44</v>
      </c>
    </row>
    <row r="1238" spans="1:20" ht="22.5" customHeight="1" x14ac:dyDescent="0.25">
      <c r="A1238" s="173">
        <v>43900</v>
      </c>
      <c r="B1238" s="174" t="s">
        <v>65</v>
      </c>
      <c r="C1238" s="173" t="s">
        <v>4469</v>
      </c>
      <c r="D1238" s="173" t="s">
        <v>708</v>
      </c>
      <c r="E1238" s="173"/>
      <c r="F1238" s="418">
        <v>10042</v>
      </c>
      <c r="G1238" s="174" t="s">
        <v>4470</v>
      </c>
      <c r="H1238" s="174" t="s">
        <v>4471</v>
      </c>
      <c r="I1238" s="174" t="s">
        <v>22</v>
      </c>
      <c r="J1238" s="174">
        <v>75005</v>
      </c>
      <c r="K1238" s="174" t="s">
        <v>4472</v>
      </c>
      <c r="L1238" s="174" t="s">
        <v>2818</v>
      </c>
      <c r="M1238" s="173" t="s">
        <v>4284</v>
      </c>
      <c r="N1238" s="328">
        <v>0.1</v>
      </c>
      <c r="O1238" s="78">
        <f>P1238/2</f>
        <v>995</v>
      </c>
      <c r="P1238" s="196">
        <v>1990</v>
      </c>
      <c r="Q1238" s="321">
        <f t="shared" si="52"/>
        <v>1809.090909090909</v>
      </c>
      <c r="R1238" s="336">
        <v>1990</v>
      </c>
      <c r="S1238" s="121"/>
      <c r="T1238" s="74" t="s">
        <v>44</v>
      </c>
    </row>
    <row r="1239" spans="1:20" ht="22.5" customHeight="1" x14ac:dyDescent="0.25">
      <c r="A1239" s="342">
        <v>43900</v>
      </c>
      <c r="B1239" s="168" t="s">
        <v>17</v>
      </c>
      <c r="C1239" s="167" t="s">
        <v>4473</v>
      </c>
      <c r="D1239" s="167" t="s">
        <v>1406</v>
      </c>
      <c r="E1239" s="167"/>
      <c r="F1239" s="417">
        <v>10036</v>
      </c>
      <c r="G1239" s="168" t="s">
        <v>4474</v>
      </c>
      <c r="H1239" s="168" t="s">
        <v>4475</v>
      </c>
      <c r="I1239" s="168" t="s">
        <v>441</v>
      </c>
      <c r="J1239" s="168">
        <v>92330</v>
      </c>
      <c r="K1239" s="168" t="s">
        <v>4476</v>
      </c>
      <c r="L1239" s="168" t="s">
        <v>3498</v>
      </c>
      <c r="M1239" s="167" t="s">
        <v>3940</v>
      </c>
      <c r="N1239" s="379">
        <v>0.1</v>
      </c>
      <c r="O1239" s="195">
        <v>1982</v>
      </c>
      <c r="P1239" s="371">
        <v>1982</v>
      </c>
      <c r="Q1239" s="264">
        <f t="shared" si="52"/>
        <v>1801.8181818181818</v>
      </c>
      <c r="R1239" s="337"/>
      <c r="S1239" s="266"/>
    </row>
    <row r="1240" spans="1:20" ht="22.5" customHeight="1" x14ac:dyDescent="0.25">
      <c r="A1240" s="173">
        <v>43901</v>
      </c>
      <c r="B1240" s="174" t="s">
        <v>17</v>
      </c>
      <c r="C1240" s="173" t="s">
        <v>4477</v>
      </c>
      <c r="D1240" s="173" t="s">
        <v>198</v>
      </c>
      <c r="E1240" s="173"/>
      <c r="F1240" s="418">
        <v>1235</v>
      </c>
      <c r="G1240" s="174" t="s">
        <v>4478</v>
      </c>
      <c r="H1240" s="174" t="s">
        <v>4479</v>
      </c>
      <c r="I1240" s="174" t="s">
        <v>22</v>
      </c>
      <c r="J1240" s="174">
        <v>75005</v>
      </c>
      <c r="K1240" s="174" t="s">
        <v>4480</v>
      </c>
      <c r="L1240" s="174" t="s">
        <v>4481</v>
      </c>
      <c r="M1240" s="173" t="s">
        <v>2162</v>
      </c>
      <c r="N1240" s="328">
        <v>0.1</v>
      </c>
      <c r="O1240" s="78">
        <f>P1240/2</f>
        <v>920</v>
      </c>
      <c r="P1240" s="196">
        <v>1840</v>
      </c>
      <c r="Q1240" s="321">
        <f t="shared" si="52"/>
        <v>1672.7272727272725</v>
      </c>
      <c r="R1240" s="336">
        <v>1840</v>
      </c>
      <c r="S1240" s="121"/>
      <c r="T1240" s="74" t="s">
        <v>44</v>
      </c>
    </row>
    <row r="1241" spans="1:20" ht="22.5" customHeight="1" x14ac:dyDescent="0.25">
      <c r="A1241" s="342">
        <v>43901</v>
      </c>
      <c r="B1241" s="168" t="s">
        <v>65</v>
      </c>
      <c r="C1241" s="167" t="s">
        <v>4285</v>
      </c>
      <c r="D1241" s="167" t="s">
        <v>4202</v>
      </c>
      <c r="E1241" s="167"/>
      <c r="F1241" s="417">
        <v>10047</v>
      </c>
      <c r="G1241" s="168" t="s">
        <v>4286</v>
      </c>
      <c r="H1241" s="168" t="s">
        <v>4287</v>
      </c>
      <c r="I1241" s="168" t="s">
        <v>1682</v>
      </c>
      <c r="J1241" s="168">
        <v>94260</v>
      </c>
      <c r="K1241" s="168" t="s">
        <v>4288</v>
      </c>
      <c r="L1241" s="168" t="s">
        <v>3498</v>
      </c>
      <c r="M1241" s="167" t="s">
        <v>4482</v>
      </c>
      <c r="N1241" s="320">
        <v>0.1</v>
      </c>
      <c r="O1241" s="195">
        <v>2000</v>
      </c>
      <c r="P1241" s="371">
        <v>2000</v>
      </c>
      <c r="Q1241" s="264">
        <f t="shared" si="52"/>
        <v>1818.181818181818</v>
      </c>
      <c r="R1241" s="337"/>
      <c r="S1241" s="266"/>
    </row>
    <row r="1242" spans="1:20" ht="22.5" customHeight="1" x14ac:dyDescent="0.25">
      <c r="A1242" s="342">
        <v>43901</v>
      </c>
      <c r="B1242" s="168" t="s">
        <v>65</v>
      </c>
      <c r="C1242" s="167" t="s">
        <v>4483</v>
      </c>
      <c r="D1242" s="167" t="s">
        <v>3800</v>
      </c>
      <c r="E1242" s="167"/>
      <c r="F1242" s="417">
        <v>10158</v>
      </c>
      <c r="G1242" s="168" t="s">
        <v>4484</v>
      </c>
      <c r="H1242" s="168" t="s">
        <v>4485</v>
      </c>
      <c r="I1242" s="168" t="s">
        <v>22</v>
      </c>
      <c r="J1242" s="168">
        <v>75014</v>
      </c>
      <c r="K1242" s="168" t="s">
        <v>4486</v>
      </c>
      <c r="L1242" s="168" t="s">
        <v>399</v>
      </c>
      <c r="M1242" s="167" t="s">
        <v>331</v>
      </c>
      <c r="N1242" s="379">
        <v>5.5E-2</v>
      </c>
      <c r="O1242" s="195">
        <v>2582</v>
      </c>
      <c r="P1242" s="371">
        <v>2582</v>
      </c>
      <c r="Q1242" s="322">
        <f t="shared" si="52"/>
        <v>2447.3933649289102</v>
      </c>
      <c r="R1242" s="338"/>
      <c r="S1242" s="319"/>
    </row>
    <row r="1243" spans="1:20" ht="22.5" customHeight="1" x14ac:dyDescent="0.25">
      <c r="A1243" s="342">
        <v>43902</v>
      </c>
      <c r="B1243" s="168" t="s">
        <v>17</v>
      </c>
      <c r="C1243" s="167" t="s">
        <v>4487</v>
      </c>
      <c r="D1243" s="167" t="s">
        <v>4377</v>
      </c>
      <c r="E1243" s="167"/>
      <c r="F1243" s="417">
        <v>10142</v>
      </c>
      <c r="G1243" s="168" t="s">
        <v>4488</v>
      </c>
      <c r="H1243" s="168" t="s">
        <v>4489</v>
      </c>
      <c r="I1243" s="168" t="s">
        <v>3522</v>
      </c>
      <c r="J1243" s="168">
        <v>92290</v>
      </c>
      <c r="K1243" s="168" t="s">
        <v>4490</v>
      </c>
      <c r="L1243" s="168" t="s">
        <v>3498</v>
      </c>
      <c r="M1243" s="167" t="s">
        <v>331</v>
      </c>
      <c r="N1243" s="379">
        <v>5.5E-2</v>
      </c>
      <c r="O1243" s="195">
        <v>1682</v>
      </c>
      <c r="P1243" s="371">
        <v>1682</v>
      </c>
      <c r="Q1243" s="264">
        <f t="shared" si="52"/>
        <v>1594.3127962085309</v>
      </c>
      <c r="R1243" s="337"/>
      <c r="S1243" s="266"/>
    </row>
    <row r="1244" spans="1:20" ht="22.5" customHeight="1" x14ac:dyDescent="0.25">
      <c r="A1244" s="441">
        <v>43902</v>
      </c>
      <c r="B1244" s="168" t="s">
        <v>65</v>
      </c>
      <c r="C1244" s="167" t="s">
        <v>4491</v>
      </c>
      <c r="D1244" s="167" t="s">
        <v>747</v>
      </c>
      <c r="E1244" s="167"/>
      <c r="F1244" s="417">
        <v>10032</v>
      </c>
      <c r="G1244" s="168" t="s">
        <v>4492</v>
      </c>
      <c r="H1244" s="168"/>
      <c r="I1244" s="168" t="s">
        <v>582</v>
      </c>
      <c r="J1244" s="168">
        <v>92700</v>
      </c>
      <c r="K1244" s="168" t="s">
        <v>4493</v>
      </c>
      <c r="L1244" s="168" t="s">
        <v>43</v>
      </c>
      <c r="M1244" s="167" t="s">
        <v>4494</v>
      </c>
      <c r="N1244" s="379">
        <v>5.5E-2</v>
      </c>
      <c r="O1244" s="195">
        <v>8982</v>
      </c>
      <c r="P1244" s="371">
        <v>8982</v>
      </c>
      <c r="Q1244" s="264">
        <f t="shared" si="52"/>
        <v>8513.7440758293851</v>
      </c>
      <c r="R1244" s="337"/>
      <c r="S1244" s="266"/>
    </row>
    <row r="1245" spans="1:20" ht="22.5" customHeight="1" x14ac:dyDescent="0.25">
      <c r="A1245" s="342">
        <v>43902</v>
      </c>
      <c r="B1245" s="168" t="s">
        <v>17</v>
      </c>
      <c r="C1245" s="168" t="s">
        <v>4119</v>
      </c>
      <c r="D1245" s="168" t="s">
        <v>306</v>
      </c>
      <c r="E1245" s="168"/>
      <c r="F1245" s="168">
        <v>1002</v>
      </c>
      <c r="G1245" s="168" t="s">
        <v>4120</v>
      </c>
      <c r="H1245" s="168" t="s">
        <v>4121</v>
      </c>
      <c r="I1245" s="168" t="s">
        <v>22</v>
      </c>
      <c r="J1245" s="168">
        <v>95130</v>
      </c>
      <c r="K1245" s="168" t="s">
        <v>4122</v>
      </c>
      <c r="L1245" s="168" t="s">
        <v>618</v>
      </c>
      <c r="M1245" s="168" t="s">
        <v>4495</v>
      </c>
      <c r="N1245" s="320">
        <v>0.1</v>
      </c>
      <c r="O1245" s="195">
        <v>2000</v>
      </c>
      <c r="P1245" s="263">
        <v>2000</v>
      </c>
      <c r="Q1245" s="264">
        <f t="shared" si="52"/>
        <v>1818.181818181818</v>
      </c>
      <c r="R1245" s="337"/>
      <c r="S1245" s="266"/>
    </row>
    <row r="1246" spans="1:20" ht="22.5" customHeight="1" x14ac:dyDescent="0.25">
      <c r="A1246" s="342">
        <v>43903</v>
      </c>
      <c r="B1246" s="168" t="s">
        <v>65</v>
      </c>
      <c r="C1246" s="167" t="s">
        <v>4496</v>
      </c>
      <c r="D1246" s="417" t="s">
        <v>268</v>
      </c>
      <c r="E1246" s="417"/>
      <c r="F1246" s="417">
        <v>10001</v>
      </c>
      <c r="G1246" s="168" t="s">
        <v>4497</v>
      </c>
      <c r="H1246" s="168" t="s">
        <v>4498</v>
      </c>
      <c r="I1246" s="168" t="s">
        <v>2065</v>
      </c>
      <c r="J1246" s="168">
        <v>94140</v>
      </c>
      <c r="K1246" s="168" t="s">
        <v>4499</v>
      </c>
      <c r="L1246" s="168" t="s">
        <v>37</v>
      </c>
      <c r="M1246" s="167" t="s">
        <v>4284</v>
      </c>
      <c r="N1246" s="379">
        <v>0.1</v>
      </c>
      <c r="O1246" s="195">
        <v>2982</v>
      </c>
      <c r="P1246" s="371">
        <v>2982</v>
      </c>
      <c r="Q1246" s="264">
        <f t="shared" si="52"/>
        <v>2710.9090909090905</v>
      </c>
      <c r="R1246" s="337"/>
      <c r="S1246" s="266"/>
    </row>
    <row r="1247" spans="1:20" ht="22.5" customHeight="1" x14ac:dyDescent="0.25">
      <c r="A1247" s="342">
        <v>43906</v>
      </c>
      <c r="B1247" s="168" t="s">
        <v>65</v>
      </c>
      <c r="C1247" s="168" t="s">
        <v>2857</v>
      </c>
      <c r="D1247" s="168" t="s">
        <v>747</v>
      </c>
      <c r="E1247" s="168"/>
      <c r="F1247" s="168">
        <v>10454</v>
      </c>
      <c r="G1247" s="168" t="s">
        <v>2858</v>
      </c>
      <c r="H1247" s="168" t="s">
        <v>1458</v>
      </c>
      <c r="I1247" s="168" t="s">
        <v>558</v>
      </c>
      <c r="J1247" s="168">
        <v>94170</v>
      </c>
      <c r="K1247" s="168" t="s">
        <v>2859</v>
      </c>
      <c r="L1247" s="168" t="s">
        <v>2856</v>
      </c>
      <c r="M1247" s="168" t="s">
        <v>4500</v>
      </c>
      <c r="N1247" s="211">
        <v>0.1</v>
      </c>
      <c r="O1247" s="78">
        <f>P1247/2</f>
        <v>3500</v>
      </c>
      <c r="P1247" s="189">
        <v>7000</v>
      </c>
      <c r="Q1247" s="339">
        <f t="shared" si="52"/>
        <v>6363.6363636363631</v>
      </c>
      <c r="R1247" s="333"/>
      <c r="S1247" s="159"/>
    </row>
    <row r="1248" spans="1:20" ht="22.5" customHeight="1" x14ac:dyDescent="0.25">
      <c r="A1248" s="342">
        <v>43913</v>
      </c>
      <c r="B1248" s="168" t="s">
        <v>17</v>
      </c>
      <c r="C1248" s="167" t="s">
        <v>4501</v>
      </c>
      <c r="D1248" s="167" t="s">
        <v>4502</v>
      </c>
      <c r="E1248" s="167"/>
      <c r="F1248" s="417" t="s">
        <v>4503</v>
      </c>
      <c r="G1248" s="168" t="s">
        <v>4504</v>
      </c>
      <c r="H1248" s="168"/>
      <c r="I1248" s="168" t="s">
        <v>313</v>
      </c>
      <c r="J1248" s="168">
        <v>94500</v>
      </c>
      <c r="K1248" s="168"/>
      <c r="L1248" s="168" t="s">
        <v>4505</v>
      </c>
      <c r="M1248" s="167" t="s">
        <v>38</v>
      </c>
      <c r="N1248" s="379">
        <v>5.5E-2</v>
      </c>
      <c r="O1248" s="195">
        <v>22000</v>
      </c>
      <c r="P1248" s="371">
        <v>22000</v>
      </c>
      <c r="Q1248" s="264">
        <f t="shared" si="52"/>
        <v>20853.080568720379</v>
      </c>
      <c r="R1248" s="337"/>
      <c r="S1248" s="266"/>
    </row>
    <row r="1249" spans="1:19" ht="27" hidden="1" customHeight="1" x14ac:dyDescent="0.25">
      <c r="A1249" s="409" t="s">
        <v>4506</v>
      </c>
      <c r="B1249" s="410"/>
      <c r="C1249" s="409"/>
      <c r="D1249" s="409"/>
      <c r="E1249" s="409"/>
      <c r="F1249" s="419"/>
      <c r="G1249" s="410"/>
      <c r="H1249" s="410"/>
      <c r="I1249" s="410"/>
      <c r="J1249" s="410"/>
      <c r="K1249" s="410"/>
      <c r="L1249" s="410"/>
      <c r="M1249" s="409"/>
      <c r="N1249" s="411"/>
      <c r="O1249" s="412"/>
      <c r="P1249" s="413">
        <f>SUM(P1222:P1248)</f>
        <v>144022</v>
      </c>
      <c r="Q1249" s="420"/>
      <c r="R1249" s="421">
        <f>SUM(R1222:R1248)</f>
        <v>20076</v>
      </c>
      <c r="S1249" s="422">
        <f>P1249-R1249</f>
        <v>123946</v>
      </c>
    </row>
    <row r="1250" spans="1:19" ht="22.5" customHeight="1" x14ac:dyDescent="0.25">
      <c r="A1250" s="342">
        <v>43952</v>
      </c>
      <c r="B1250" s="168" t="s">
        <v>342</v>
      </c>
      <c r="C1250" s="167" t="s">
        <v>4507</v>
      </c>
      <c r="D1250" s="167" t="s">
        <v>4508</v>
      </c>
      <c r="E1250" s="167"/>
      <c r="F1250" s="417" t="s">
        <v>3910</v>
      </c>
      <c r="G1250" s="168" t="s">
        <v>4509</v>
      </c>
      <c r="H1250" s="168"/>
      <c r="I1250" s="168" t="s">
        <v>3908</v>
      </c>
      <c r="J1250" s="168"/>
      <c r="K1250" s="168"/>
      <c r="L1250" s="168" t="s">
        <v>4505</v>
      </c>
      <c r="M1250" s="167"/>
      <c r="N1250" s="379">
        <v>5.5E-2</v>
      </c>
      <c r="O1250" s="195">
        <v>53037</v>
      </c>
      <c r="P1250" s="371">
        <v>53037</v>
      </c>
      <c r="Q1250" s="264">
        <f t="shared" ref="Q1250:Q1291" si="54">IF(ISBLANK(N1250),"",P1250/(1+N1250))</f>
        <v>50272.037914691944</v>
      </c>
      <c r="R1250" s="337"/>
      <c r="S1250" s="266"/>
    </row>
    <row r="1251" spans="1:19" ht="22.5" customHeight="1" x14ac:dyDescent="0.25">
      <c r="A1251" s="442">
        <v>43963</v>
      </c>
      <c r="B1251" s="240" t="s">
        <v>17</v>
      </c>
      <c r="C1251" s="240" t="s">
        <v>2892</v>
      </c>
      <c r="D1251" s="240" t="s">
        <v>131</v>
      </c>
      <c r="E1251" s="240"/>
      <c r="F1251" s="382">
        <v>10382</v>
      </c>
      <c r="G1251" s="240" t="s">
        <v>2893</v>
      </c>
      <c r="H1251" s="240" t="s">
        <v>2894</v>
      </c>
      <c r="I1251" s="382" t="s">
        <v>22</v>
      </c>
      <c r="J1251" s="382">
        <v>75013</v>
      </c>
      <c r="K1251" s="240" t="s">
        <v>2895</v>
      </c>
      <c r="L1251" s="443" t="s">
        <v>3312</v>
      </c>
      <c r="M1251" s="240" t="s">
        <v>4510</v>
      </c>
      <c r="N1251" s="169">
        <v>5.5E-2</v>
      </c>
      <c r="O1251" s="78">
        <f>P1251/2</f>
        <v>2350</v>
      </c>
      <c r="P1251" s="352">
        <v>4700</v>
      </c>
      <c r="Q1251" s="444">
        <f t="shared" si="54"/>
        <v>4454.9763033175359</v>
      </c>
      <c r="R1251" s="337"/>
      <c r="S1251" s="266"/>
    </row>
    <row r="1252" spans="1:19" ht="22.5" customHeight="1" x14ac:dyDescent="0.25">
      <c r="A1252" s="342">
        <v>43963</v>
      </c>
      <c r="B1252" s="168" t="s">
        <v>17</v>
      </c>
      <c r="C1252" s="167" t="s">
        <v>4511</v>
      </c>
      <c r="D1252" s="417" t="s">
        <v>874</v>
      </c>
      <c r="E1252" s="417"/>
      <c r="F1252" s="417">
        <v>10025</v>
      </c>
      <c r="G1252" s="168" t="s">
        <v>4512</v>
      </c>
      <c r="H1252" s="168" t="s">
        <v>4513</v>
      </c>
      <c r="I1252" s="168" t="s">
        <v>22</v>
      </c>
      <c r="J1252" s="168">
        <v>75004</v>
      </c>
      <c r="K1252" s="168" t="s">
        <v>4514</v>
      </c>
      <c r="L1252" s="168" t="s">
        <v>399</v>
      </c>
      <c r="M1252" s="167" t="s">
        <v>1934</v>
      </c>
      <c r="N1252" s="379">
        <v>0.1</v>
      </c>
      <c r="O1252" s="195">
        <v>3982</v>
      </c>
      <c r="P1252" s="371">
        <v>3982</v>
      </c>
      <c r="Q1252" s="322">
        <f t="shared" si="54"/>
        <v>3619.9999999999995</v>
      </c>
      <c r="R1252" s="338"/>
      <c r="S1252" s="319"/>
    </row>
    <row r="1253" spans="1:19" ht="22.5" customHeight="1" x14ac:dyDescent="0.25">
      <c r="A1253" s="303">
        <v>43963</v>
      </c>
      <c r="B1253" s="304" t="s">
        <v>17</v>
      </c>
      <c r="C1253" s="304" t="s">
        <v>4515</v>
      </c>
      <c r="D1253" s="304" t="s">
        <v>40</v>
      </c>
      <c r="E1253" s="304"/>
      <c r="F1253" s="304">
        <v>10376</v>
      </c>
      <c r="G1253" s="304" t="s">
        <v>2440</v>
      </c>
      <c r="H1253" s="304" t="s">
        <v>2915</v>
      </c>
      <c r="I1253" s="304" t="s">
        <v>22</v>
      </c>
      <c r="J1253" s="304">
        <v>75005</v>
      </c>
      <c r="K1253" s="304" t="s">
        <v>2441</v>
      </c>
      <c r="L1253" s="304" t="s">
        <v>4516</v>
      </c>
      <c r="M1253" s="304" t="s">
        <v>902</v>
      </c>
      <c r="N1253" s="320">
        <v>0.1</v>
      </c>
      <c r="O1253" s="78">
        <f>P1253/2</f>
        <v>1500</v>
      </c>
      <c r="P1253" s="263">
        <v>3000</v>
      </c>
      <c r="Q1253" s="264">
        <f t="shared" si="54"/>
        <v>2727.272727272727</v>
      </c>
      <c r="R1253" s="337"/>
      <c r="S1253" s="266"/>
    </row>
    <row r="1254" spans="1:19" ht="22.5" customHeight="1" x14ac:dyDescent="0.25">
      <c r="A1254" s="342">
        <v>43963</v>
      </c>
      <c r="B1254" s="343" t="s">
        <v>17</v>
      </c>
      <c r="C1254" s="343" t="s">
        <v>152</v>
      </c>
      <c r="D1254" s="343" t="s">
        <v>131</v>
      </c>
      <c r="E1254" s="343"/>
      <c r="F1254" s="343">
        <v>10322</v>
      </c>
      <c r="G1254" s="343" t="s">
        <v>838</v>
      </c>
      <c r="H1254" s="343" t="s">
        <v>154</v>
      </c>
      <c r="I1254" s="343" t="s">
        <v>155</v>
      </c>
      <c r="J1254" s="343">
        <v>91940</v>
      </c>
      <c r="K1254" s="343" t="s">
        <v>839</v>
      </c>
      <c r="L1254" s="343" t="s">
        <v>4516</v>
      </c>
      <c r="M1254" s="343" t="s">
        <v>2885</v>
      </c>
      <c r="N1254" s="344">
        <v>0.1</v>
      </c>
      <c r="O1254" s="78">
        <f>P1254/2</f>
        <v>3569</v>
      </c>
      <c r="P1254" s="263">
        <v>7138</v>
      </c>
      <c r="Q1254" s="346">
        <f t="shared" si="54"/>
        <v>6489.090909090909</v>
      </c>
      <c r="R1254" s="337"/>
      <c r="S1254" s="266"/>
    </row>
    <row r="1255" spans="1:19" ht="22.5" customHeight="1" x14ac:dyDescent="0.25">
      <c r="A1255" s="342">
        <v>43963</v>
      </c>
      <c r="B1255" s="168" t="s">
        <v>17</v>
      </c>
      <c r="C1255" s="167" t="s">
        <v>4517</v>
      </c>
      <c r="D1255" s="167" t="s">
        <v>4518</v>
      </c>
      <c r="E1255" s="167"/>
      <c r="F1255" s="417">
        <v>18431</v>
      </c>
      <c r="G1255" s="168" t="s">
        <v>4519</v>
      </c>
      <c r="H1255" s="168" t="s">
        <v>4520</v>
      </c>
      <c r="I1255" s="168" t="s">
        <v>667</v>
      </c>
      <c r="J1255" s="168">
        <v>94300</v>
      </c>
      <c r="K1255" s="168" t="s">
        <v>4521</v>
      </c>
      <c r="L1255" s="168" t="s">
        <v>1993</v>
      </c>
      <c r="M1255" s="167" t="s">
        <v>4522</v>
      </c>
      <c r="N1255" s="379">
        <v>0.1</v>
      </c>
      <c r="O1255" s="195">
        <v>8480</v>
      </c>
      <c r="P1255" s="371">
        <v>8480</v>
      </c>
      <c r="Q1255" s="264">
        <f t="shared" si="54"/>
        <v>7709.0909090909081</v>
      </c>
      <c r="R1255" s="337"/>
      <c r="S1255" s="266"/>
    </row>
    <row r="1256" spans="1:19" ht="22.5" customHeight="1" x14ac:dyDescent="0.25">
      <c r="A1256" s="342">
        <v>43963</v>
      </c>
      <c r="B1256" s="168" t="s">
        <v>17</v>
      </c>
      <c r="C1256" s="167" t="s">
        <v>3145</v>
      </c>
      <c r="D1256" s="167" t="s">
        <v>4523</v>
      </c>
      <c r="E1256" s="167"/>
      <c r="F1256" s="417">
        <v>51422</v>
      </c>
      <c r="G1256" s="168" t="s">
        <v>4524</v>
      </c>
      <c r="H1256" s="168" t="s">
        <v>4525</v>
      </c>
      <c r="I1256" s="168" t="s">
        <v>22</v>
      </c>
      <c r="J1256" s="168">
        <v>75015</v>
      </c>
      <c r="K1256" s="168" t="s">
        <v>4526</v>
      </c>
      <c r="L1256" s="168" t="s">
        <v>2818</v>
      </c>
      <c r="M1256" s="167" t="s">
        <v>4527</v>
      </c>
      <c r="N1256" s="379">
        <v>0.1</v>
      </c>
      <c r="O1256" s="78">
        <f>P1256/2</f>
        <v>3750</v>
      </c>
      <c r="P1256" s="371">
        <v>7500</v>
      </c>
      <c r="Q1256" s="264">
        <f t="shared" si="54"/>
        <v>6818.181818181818</v>
      </c>
      <c r="R1256" s="337"/>
      <c r="S1256" s="266"/>
    </row>
    <row r="1257" spans="1:19" ht="22.5" customHeight="1" x14ac:dyDescent="0.25">
      <c r="A1257" s="342">
        <v>43964</v>
      </c>
      <c r="B1257" s="343" t="s">
        <v>65</v>
      </c>
      <c r="C1257" s="342" t="s">
        <v>4528</v>
      </c>
      <c r="D1257" s="342" t="s">
        <v>4529</v>
      </c>
      <c r="E1257" s="342"/>
      <c r="F1257" s="445">
        <v>10241</v>
      </c>
      <c r="G1257" s="343" t="s">
        <v>4530</v>
      </c>
      <c r="H1257" s="343" t="s">
        <v>4531</v>
      </c>
      <c r="I1257" s="343" t="s">
        <v>22</v>
      </c>
      <c r="J1257" s="343">
        <v>75011</v>
      </c>
      <c r="K1257" s="343" t="s">
        <v>4532</v>
      </c>
      <c r="L1257" s="343" t="s">
        <v>4242</v>
      </c>
      <c r="M1257" s="342" t="s">
        <v>4533</v>
      </c>
      <c r="N1257" s="320">
        <v>5.5E-2</v>
      </c>
      <c r="O1257" s="195">
        <v>1582</v>
      </c>
      <c r="P1257" s="263">
        <v>1582</v>
      </c>
      <c r="Q1257" s="264">
        <f t="shared" si="54"/>
        <v>1499.5260663507111</v>
      </c>
      <c r="R1257" s="337"/>
      <c r="S1257" s="266"/>
    </row>
    <row r="1258" spans="1:19" ht="22.5" customHeight="1" x14ac:dyDescent="0.25">
      <c r="A1258" s="342">
        <v>43964</v>
      </c>
      <c r="B1258" s="168" t="s">
        <v>65</v>
      </c>
      <c r="C1258" s="168" t="s">
        <v>3272</v>
      </c>
      <c r="D1258" s="168" t="s">
        <v>2974</v>
      </c>
      <c r="E1258" s="168"/>
      <c r="F1258" s="168">
        <v>10344</v>
      </c>
      <c r="G1258" s="168" t="s">
        <v>3273</v>
      </c>
      <c r="H1258" s="168" t="s">
        <v>3274</v>
      </c>
      <c r="I1258" s="168" t="s">
        <v>22</v>
      </c>
      <c r="J1258" s="168">
        <v>75012</v>
      </c>
      <c r="K1258" s="168" t="s">
        <v>3275</v>
      </c>
      <c r="L1258" s="168" t="s">
        <v>2856</v>
      </c>
      <c r="M1258" s="168" t="s">
        <v>2521</v>
      </c>
      <c r="N1258" s="211">
        <v>0.1</v>
      </c>
      <c r="O1258" s="78">
        <f>P1258/2</f>
        <v>9250</v>
      </c>
      <c r="P1258" s="263">
        <v>18500</v>
      </c>
      <c r="Q1258" s="264">
        <f t="shared" si="54"/>
        <v>16818.181818181816</v>
      </c>
      <c r="R1258" s="337"/>
      <c r="S1258" s="266"/>
    </row>
    <row r="1259" spans="1:19" ht="22.5" customHeight="1" x14ac:dyDescent="0.25">
      <c r="A1259" s="342">
        <v>43964</v>
      </c>
      <c r="B1259" s="168" t="s">
        <v>17</v>
      </c>
      <c r="C1259" s="167" t="s">
        <v>4250</v>
      </c>
      <c r="D1259" s="167" t="s">
        <v>94</v>
      </c>
      <c r="E1259" s="167"/>
      <c r="F1259" s="417">
        <v>10020</v>
      </c>
      <c r="G1259" s="168" t="s">
        <v>4534</v>
      </c>
      <c r="H1259" s="168"/>
      <c r="I1259" s="168" t="s">
        <v>22</v>
      </c>
      <c r="J1259" s="168">
        <v>75015</v>
      </c>
      <c r="K1259" s="168" t="s">
        <v>4252</v>
      </c>
      <c r="L1259" s="168" t="s">
        <v>399</v>
      </c>
      <c r="M1259" s="167" t="s">
        <v>4284</v>
      </c>
      <c r="N1259" s="379">
        <v>0.1</v>
      </c>
      <c r="O1259" s="195">
        <v>3782</v>
      </c>
      <c r="P1259" s="371">
        <v>3782</v>
      </c>
      <c r="Q1259" s="431">
        <f t="shared" si="54"/>
        <v>3438.181818181818</v>
      </c>
      <c r="R1259" s="338"/>
      <c r="S1259" s="319"/>
    </row>
    <row r="1260" spans="1:19" ht="22.5" customHeight="1" x14ac:dyDescent="0.25">
      <c r="A1260" s="342">
        <v>43965</v>
      </c>
      <c r="B1260" s="168" t="s">
        <v>65</v>
      </c>
      <c r="C1260" s="168" t="s">
        <v>3941</v>
      </c>
      <c r="D1260" s="168" t="s">
        <v>1310</v>
      </c>
      <c r="E1260" s="168"/>
      <c r="F1260" s="168">
        <v>1189</v>
      </c>
      <c r="G1260" s="168" t="s">
        <v>3942</v>
      </c>
      <c r="H1260" s="168" t="s">
        <v>3943</v>
      </c>
      <c r="I1260" s="168" t="s">
        <v>22</v>
      </c>
      <c r="J1260" s="168">
        <v>75013</v>
      </c>
      <c r="K1260" s="168" t="s">
        <v>3944</v>
      </c>
      <c r="L1260" s="168" t="s">
        <v>2818</v>
      </c>
      <c r="M1260" s="168" t="s">
        <v>4535</v>
      </c>
      <c r="N1260" s="379">
        <v>0.1</v>
      </c>
      <c r="O1260" s="78">
        <f>P1260/2</f>
        <v>1350</v>
      </c>
      <c r="P1260" s="371">
        <v>2700</v>
      </c>
      <c r="Q1260" s="372">
        <f t="shared" si="54"/>
        <v>2454.5454545454545</v>
      </c>
      <c r="R1260" s="373"/>
      <c r="S1260" s="374"/>
    </row>
    <row r="1261" spans="1:19" ht="22.5" customHeight="1" x14ac:dyDescent="0.25">
      <c r="A1261" s="342">
        <v>43965</v>
      </c>
      <c r="B1261" s="168" t="s">
        <v>17</v>
      </c>
      <c r="C1261" s="167" t="s">
        <v>4473</v>
      </c>
      <c r="D1261" s="167" t="s">
        <v>1406</v>
      </c>
      <c r="E1261" s="167"/>
      <c r="F1261" s="417">
        <v>10147</v>
      </c>
      <c r="G1261" s="168" t="s">
        <v>4474</v>
      </c>
      <c r="H1261" s="168" t="s">
        <v>4475</v>
      </c>
      <c r="I1261" s="168" t="s">
        <v>441</v>
      </c>
      <c r="J1261" s="168">
        <v>92330</v>
      </c>
      <c r="K1261" s="168" t="s">
        <v>4476</v>
      </c>
      <c r="L1261" s="168" t="s">
        <v>3758</v>
      </c>
      <c r="M1261" s="167" t="s">
        <v>331</v>
      </c>
      <c r="N1261" s="379">
        <v>5.5E-2</v>
      </c>
      <c r="O1261" s="78">
        <f>P1261/2</f>
        <v>2000</v>
      </c>
      <c r="P1261" s="371">
        <v>4000</v>
      </c>
      <c r="Q1261" s="264">
        <f t="shared" si="54"/>
        <v>3791.4691943127964</v>
      </c>
      <c r="R1261" s="337"/>
      <c r="S1261" s="266"/>
    </row>
    <row r="1262" spans="1:19" s="446" customFormat="1" ht="22.5" customHeight="1" x14ac:dyDescent="0.25">
      <c r="A1262" s="342">
        <v>43965</v>
      </c>
      <c r="B1262" s="168" t="s">
        <v>65</v>
      </c>
      <c r="C1262" s="167" t="s">
        <v>4536</v>
      </c>
      <c r="D1262" s="167" t="s">
        <v>4537</v>
      </c>
      <c r="E1262" s="167"/>
      <c r="F1262" s="417">
        <v>10152</v>
      </c>
      <c r="G1262" s="168" t="s">
        <v>4538</v>
      </c>
      <c r="H1262" s="168" t="s">
        <v>4539</v>
      </c>
      <c r="I1262" s="168" t="s">
        <v>22</v>
      </c>
      <c r="J1262" s="168">
        <v>75014</v>
      </c>
      <c r="K1262" s="168" t="s">
        <v>4540</v>
      </c>
      <c r="L1262" s="168" t="s">
        <v>2955</v>
      </c>
      <c r="M1262" s="167" t="s">
        <v>4541</v>
      </c>
      <c r="N1262" s="379">
        <v>5.5E-2</v>
      </c>
      <c r="O1262" s="195">
        <v>2842</v>
      </c>
      <c r="P1262" s="371">
        <v>2842</v>
      </c>
      <c r="Q1262" s="264">
        <f t="shared" si="54"/>
        <v>2693.838862559242</v>
      </c>
      <c r="R1262" s="337"/>
      <c r="S1262" s="266"/>
    </row>
    <row r="1263" spans="1:19" ht="22.5" customHeight="1" x14ac:dyDescent="0.25">
      <c r="A1263" s="342">
        <v>43965</v>
      </c>
      <c r="B1263" s="168" t="s">
        <v>65</v>
      </c>
      <c r="C1263" s="167" t="s">
        <v>4542</v>
      </c>
      <c r="D1263" s="167" t="s">
        <v>1642</v>
      </c>
      <c r="E1263" s="167"/>
      <c r="F1263" s="417">
        <v>10062</v>
      </c>
      <c r="G1263" s="168" t="s">
        <v>4543</v>
      </c>
      <c r="H1263" s="168" t="s">
        <v>4544</v>
      </c>
      <c r="I1263" s="168" t="s">
        <v>22</v>
      </c>
      <c r="J1263" s="168">
        <v>75116</v>
      </c>
      <c r="K1263" s="168" t="s">
        <v>4545</v>
      </c>
      <c r="L1263" s="168" t="s">
        <v>3498</v>
      </c>
      <c r="M1263" s="167" t="s">
        <v>2451</v>
      </c>
      <c r="N1263" s="379">
        <v>5.5E-2</v>
      </c>
      <c r="O1263" s="195">
        <v>6982</v>
      </c>
      <c r="P1263" s="371">
        <v>6982</v>
      </c>
      <c r="Q1263" s="264">
        <f t="shared" si="54"/>
        <v>6618.009478672986</v>
      </c>
      <c r="R1263" s="337"/>
      <c r="S1263" s="266"/>
    </row>
    <row r="1264" spans="1:19" ht="22.5" customHeight="1" x14ac:dyDescent="0.25">
      <c r="A1264" s="447">
        <v>43965</v>
      </c>
      <c r="B1264" s="304" t="s">
        <v>17</v>
      </c>
      <c r="C1264" s="304" t="s">
        <v>3410</v>
      </c>
      <c r="D1264" s="304" t="s">
        <v>2377</v>
      </c>
      <c r="E1264" s="304"/>
      <c r="F1264" s="304">
        <v>10050</v>
      </c>
      <c r="G1264" s="304" t="s">
        <v>3411</v>
      </c>
      <c r="H1264" s="304" t="s">
        <v>3412</v>
      </c>
      <c r="I1264" s="304" t="s">
        <v>22</v>
      </c>
      <c r="J1264" s="304">
        <v>75015</v>
      </c>
      <c r="K1264" s="304" t="s">
        <v>3413</v>
      </c>
      <c r="L1264" s="304" t="s">
        <v>2231</v>
      </c>
      <c r="M1264" s="304" t="s">
        <v>86</v>
      </c>
      <c r="N1264" s="320">
        <v>0.1</v>
      </c>
      <c r="O1264" s="78">
        <f>P1264/2</f>
        <v>2150</v>
      </c>
      <c r="P1264" s="263">
        <v>4300</v>
      </c>
      <c r="Q1264" s="264">
        <f t="shared" si="54"/>
        <v>3909.0909090909086</v>
      </c>
      <c r="R1264" s="337"/>
      <c r="S1264" s="266"/>
    </row>
    <row r="1265" spans="1:20" ht="22.5" customHeight="1" x14ac:dyDescent="0.25">
      <c r="A1265" s="267">
        <v>43966</v>
      </c>
      <c r="B1265" s="268" t="s">
        <v>17</v>
      </c>
      <c r="C1265" s="268" t="s">
        <v>3692</v>
      </c>
      <c r="D1265" s="268" t="s">
        <v>349</v>
      </c>
      <c r="E1265" s="268"/>
      <c r="F1265" s="268">
        <v>10261</v>
      </c>
      <c r="G1265" s="268" t="s">
        <v>3693</v>
      </c>
      <c r="H1265" s="268" t="s">
        <v>3694</v>
      </c>
      <c r="I1265" s="268" t="s">
        <v>22</v>
      </c>
      <c r="J1265" s="268">
        <v>75016</v>
      </c>
      <c r="K1265" s="268" t="s">
        <v>3695</v>
      </c>
      <c r="L1265" s="268" t="s">
        <v>4516</v>
      </c>
      <c r="M1265" s="268" t="s">
        <v>4546</v>
      </c>
      <c r="N1265" s="387">
        <v>0.1</v>
      </c>
      <c r="O1265" s="78">
        <f>P1265/2</f>
        <v>1991</v>
      </c>
      <c r="P1265" s="270">
        <v>3982</v>
      </c>
      <c r="Q1265" s="388">
        <f t="shared" si="54"/>
        <v>3619.9999999999995</v>
      </c>
      <c r="R1265" s="389">
        <v>3982</v>
      </c>
      <c r="S1265" s="89"/>
      <c r="T1265" s="74" t="s">
        <v>44</v>
      </c>
    </row>
    <row r="1266" spans="1:20" ht="22.5" customHeight="1" x14ac:dyDescent="0.25">
      <c r="A1266" s="167">
        <v>43969</v>
      </c>
      <c r="B1266" s="168" t="s">
        <v>17</v>
      </c>
      <c r="C1266" s="168" t="s">
        <v>3727</v>
      </c>
      <c r="D1266" s="168" t="s">
        <v>248</v>
      </c>
      <c r="E1266" s="168"/>
      <c r="F1266" s="168">
        <v>1142</v>
      </c>
      <c r="G1266" s="168" t="s">
        <v>3728</v>
      </c>
      <c r="H1266" s="168" t="s">
        <v>3729</v>
      </c>
      <c r="I1266" s="168" t="s">
        <v>313</v>
      </c>
      <c r="J1266" s="168">
        <v>94500</v>
      </c>
      <c r="K1266" s="168" t="s">
        <v>3730</v>
      </c>
      <c r="L1266" s="168" t="s">
        <v>3731</v>
      </c>
      <c r="M1266" s="168" t="s">
        <v>4547</v>
      </c>
      <c r="N1266" s="320">
        <v>5.5E-2</v>
      </c>
      <c r="O1266" s="78">
        <f>P1266/2</f>
        <v>850</v>
      </c>
      <c r="P1266" s="263">
        <v>1700</v>
      </c>
      <c r="Q1266" s="264">
        <f t="shared" si="54"/>
        <v>1611.3744075829384</v>
      </c>
      <c r="R1266" s="337"/>
      <c r="S1266" s="266"/>
    </row>
    <row r="1267" spans="1:20" ht="22.5" customHeight="1" x14ac:dyDescent="0.25">
      <c r="A1267" s="342">
        <v>43969</v>
      </c>
      <c r="B1267" s="168" t="s">
        <v>65</v>
      </c>
      <c r="C1267" s="167" t="s">
        <v>4311</v>
      </c>
      <c r="D1267" s="167" t="s">
        <v>4312</v>
      </c>
      <c r="E1267" s="167"/>
      <c r="F1267" s="417">
        <v>10235</v>
      </c>
      <c r="G1267" s="168" t="s">
        <v>4313</v>
      </c>
      <c r="H1267" s="168" t="s">
        <v>4314</v>
      </c>
      <c r="I1267" s="168" t="s">
        <v>3542</v>
      </c>
      <c r="J1267" s="168">
        <v>94400</v>
      </c>
      <c r="K1267" s="168" t="s">
        <v>4315</v>
      </c>
      <c r="L1267" s="168" t="s">
        <v>37</v>
      </c>
      <c r="M1267" s="167" t="s">
        <v>4548</v>
      </c>
      <c r="N1267" s="379">
        <v>0.1</v>
      </c>
      <c r="O1267" s="195">
        <v>1350</v>
      </c>
      <c r="P1267" s="371">
        <v>1350</v>
      </c>
      <c r="Q1267" s="264">
        <f t="shared" si="54"/>
        <v>1227.2727272727273</v>
      </c>
      <c r="R1267" s="337"/>
      <c r="S1267" s="266"/>
    </row>
    <row r="1268" spans="1:20" ht="22.5" customHeight="1" x14ac:dyDescent="0.25">
      <c r="A1268" s="342">
        <v>43970</v>
      </c>
      <c r="B1268" s="168" t="s">
        <v>65</v>
      </c>
      <c r="C1268" s="167" t="s">
        <v>4549</v>
      </c>
      <c r="D1268" s="167" t="s">
        <v>4438</v>
      </c>
      <c r="E1268" s="167"/>
      <c r="F1268" s="417">
        <v>10054</v>
      </c>
      <c r="G1268" s="168" t="s">
        <v>4550</v>
      </c>
      <c r="H1268" s="168" t="s">
        <v>4551</v>
      </c>
      <c r="I1268" s="168" t="s">
        <v>4552</v>
      </c>
      <c r="J1268" s="168">
        <v>91270</v>
      </c>
      <c r="K1268" s="168" t="s">
        <v>4553</v>
      </c>
      <c r="L1268" s="168" t="s">
        <v>4444</v>
      </c>
      <c r="M1268" s="167" t="s">
        <v>4554</v>
      </c>
      <c r="N1268" s="379">
        <v>5.5E-2</v>
      </c>
      <c r="O1268" s="78">
        <f>P1268/2</f>
        <v>2991</v>
      </c>
      <c r="P1268" s="371">
        <v>5982</v>
      </c>
      <c r="Q1268" s="264">
        <f t="shared" si="54"/>
        <v>5670.1421800947874</v>
      </c>
      <c r="R1268" s="337"/>
      <c r="S1268" s="266"/>
    </row>
    <row r="1269" spans="1:20" ht="22.5" customHeight="1" x14ac:dyDescent="0.25">
      <c r="A1269" s="448">
        <v>43970</v>
      </c>
      <c r="B1269" s="168" t="s">
        <v>65</v>
      </c>
      <c r="C1269" s="167" t="s">
        <v>4555</v>
      </c>
      <c r="D1269" s="417" t="s">
        <v>992</v>
      </c>
      <c r="E1269" s="417"/>
      <c r="F1269" s="417">
        <v>10556</v>
      </c>
      <c r="G1269" s="168" t="s">
        <v>4556</v>
      </c>
      <c r="H1269" s="168" t="s">
        <v>4557</v>
      </c>
      <c r="I1269" s="304" t="s">
        <v>22</v>
      </c>
      <c r="J1269" s="168">
        <v>75016</v>
      </c>
      <c r="K1269" s="168" t="s">
        <v>4558</v>
      </c>
      <c r="L1269" s="168" t="s">
        <v>399</v>
      </c>
      <c r="M1269" s="167" t="s">
        <v>4559</v>
      </c>
      <c r="N1269" s="379">
        <v>0.1</v>
      </c>
      <c r="O1269" s="195">
        <v>980</v>
      </c>
      <c r="P1269" s="371">
        <v>980</v>
      </c>
      <c r="Q1269" s="322">
        <f t="shared" si="54"/>
        <v>890.90909090909088</v>
      </c>
      <c r="R1269" s="338"/>
      <c r="S1269" s="319"/>
    </row>
    <row r="1270" spans="1:20" ht="22.5" customHeight="1" x14ac:dyDescent="0.25">
      <c r="A1270" s="167">
        <v>43970</v>
      </c>
      <c r="B1270" s="168" t="s">
        <v>65</v>
      </c>
      <c r="C1270" s="168" t="s">
        <v>1108</v>
      </c>
      <c r="D1270" s="168" t="s">
        <v>1109</v>
      </c>
      <c r="E1270" s="168"/>
      <c r="F1270" s="168">
        <v>1569</v>
      </c>
      <c r="G1270" s="168" t="s">
        <v>1110</v>
      </c>
      <c r="H1270" s="449" t="s">
        <v>1111</v>
      </c>
      <c r="I1270" s="168" t="s">
        <v>22</v>
      </c>
      <c r="J1270" s="168">
        <v>75012</v>
      </c>
      <c r="K1270" s="168" t="s">
        <v>1112</v>
      </c>
      <c r="L1270" s="168" t="s">
        <v>2955</v>
      </c>
      <c r="M1270" s="168" t="s">
        <v>4560</v>
      </c>
      <c r="N1270" s="211">
        <v>0.1</v>
      </c>
      <c r="O1270" s="195">
        <v>1300</v>
      </c>
      <c r="P1270" s="189">
        <v>1300</v>
      </c>
      <c r="Q1270" s="255">
        <f t="shared" si="54"/>
        <v>1181.8181818181818</v>
      </c>
      <c r="R1270" s="333"/>
      <c r="S1270" s="159"/>
    </row>
    <row r="1271" spans="1:20" ht="22.5" customHeight="1" x14ac:dyDescent="0.25">
      <c r="A1271" s="256">
        <v>43970</v>
      </c>
      <c r="B1271" s="257" t="s">
        <v>65</v>
      </c>
      <c r="C1271" s="257" t="s">
        <v>323</v>
      </c>
      <c r="D1271" s="257" t="s">
        <v>324</v>
      </c>
      <c r="E1271" s="257"/>
      <c r="F1271" s="257">
        <v>10001</v>
      </c>
      <c r="G1271" s="257" t="s">
        <v>325</v>
      </c>
      <c r="H1271" s="257"/>
      <c r="I1271" s="257" t="s">
        <v>326</v>
      </c>
      <c r="J1271" s="257">
        <v>92200</v>
      </c>
      <c r="K1271" s="257" t="s">
        <v>327</v>
      </c>
      <c r="L1271" s="257" t="s">
        <v>335</v>
      </c>
      <c r="M1271" s="257" t="s">
        <v>4561</v>
      </c>
      <c r="N1271" s="258">
        <v>5.5E-2</v>
      </c>
      <c r="O1271" s="78">
        <f>P1271/2</f>
        <v>1741</v>
      </c>
      <c r="P1271" s="260">
        <v>3482</v>
      </c>
      <c r="Q1271" s="259">
        <f t="shared" si="54"/>
        <v>3300.4739336492894</v>
      </c>
      <c r="R1271" s="450"/>
      <c r="S1271" s="262"/>
    </row>
    <row r="1272" spans="1:20" ht="22.5" customHeight="1" x14ac:dyDescent="0.25">
      <c r="A1272" s="342">
        <v>43971</v>
      </c>
      <c r="B1272" s="168" t="s">
        <v>236</v>
      </c>
      <c r="C1272" s="167" t="s">
        <v>4562</v>
      </c>
      <c r="D1272" s="167" t="s">
        <v>2156</v>
      </c>
      <c r="E1272" s="167"/>
      <c r="F1272" s="417">
        <v>1188</v>
      </c>
      <c r="G1272" s="168" t="s">
        <v>4071</v>
      </c>
      <c r="H1272" s="168" t="s">
        <v>4563</v>
      </c>
      <c r="I1272" s="168" t="s">
        <v>2673</v>
      </c>
      <c r="J1272" s="168">
        <v>78430</v>
      </c>
      <c r="K1272" s="168" t="s">
        <v>4564</v>
      </c>
      <c r="L1272" s="168" t="s">
        <v>1993</v>
      </c>
      <c r="M1272" s="167" t="s">
        <v>4565</v>
      </c>
      <c r="N1272" s="379">
        <v>0.1</v>
      </c>
      <c r="O1272" s="195">
        <v>2640</v>
      </c>
      <c r="P1272" s="371">
        <v>2640</v>
      </c>
      <c r="Q1272" s="264">
        <f t="shared" si="54"/>
        <v>2400</v>
      </c>
      <c r="R1272" s="337"/>
      <c r="S1272" s="266"/>
    </row>
    <row r="1273" spans="1:20" s="451" customFormat="1" ht="22.5" customHeight="1" x14ac:dyDescent="0.25">
      <c r="A1273" s="428">
        <v>43971</v>
      </c>
      <c r="B1273" s="154" t="s">
        <v>65</v>
      </c>
      <c r="C1273" s="153" t="s">
        <v>4566</v>
      </c>
      <c r="D1273" s="429" t="s">
        <v>395</v>
      </c>
      <c r="E1273" s="429"/>
      <c r="F1273" s="429">
        <v>10522</v>
      </c>
      <c r="G1273" s="154" t="s">
        <v>4567</v>
      </c>
      <c r="H1273" s="154" t="s">
        <v>4568</v>
      </c>
      <c r="I1273" s="154" t="s">
        <v>22</v>
      </c>
      <c r="J1273" s="154">
        <v>75013</v>
      </c>
      <c r="K1273" s="154" t="s">
        <v>4569</v>
      </c>
      <c r="L1273" s="154" t="s">
        <v>399</v>
      </c>
      <c r="M1273" s="153" t="s">
        <v>2261</v>
      </c>
      <c r="N1273" s="402">
        <v>0.1</v>
      </c>
      <c r="O1273" s="78">
        <v>9000</v>
      </c>
      <c r="P1273" s="403">
        <v>9000</v>
      </c>
      <c r="Q1273" s="431">
        <f t="shared" si="54"/>
        <v>8181.8181818181811</v>
      </c>
      <c r="R1273" s="338"/>
      <c r="S1273" s="319"/>
    </row>
    <row r="1274" spans="1:20" ht="22.5" customHeight="1" x14ac:dyDescent="0.25">
      <c r="A1274" s="428">
        <v>43971</v>
      </c>
      <c r="B1274" s="154" t="s">
        <v>65</v>
      </c>
      <c r="C1274" s="153" t="s">
        <v>4566</v>
      </c>
      <c r="D1274" s="153" t="s">
        <v>395</v>
      </c>
      <c r="E1274" s="153"/>
      <c r="F1274" s="429">
        <v>10522</v>
      </c>
      <c r="G1274" s="154" t="s">
        <v>4567</v>
      </c>
      <c r="H1274" s="154" t="s">
        <v>4570</v>
      </c>
      <c r="I1274" s="154" t="s">
        <v>3149</v>
      </c>
      <c r="J1274" s="154">
        <v>75013</v>
      </c>
      <c r="K1274" s="154" t="s">
        <v>4571</v>
      </c>
      <c r="L1274" s="168" t="s">
        <v>399</v>
      </c>
      <c r="M1274" s="153" t="s">
        <v>2261</v>
      </c>
      <c r="N1274" s="402">
        <v>0.1</v>
      </c>
      <c r="O1274" s="78">
        <v>7882</v>
      </c>
      <c r="P1274" s="403">
        <v>7882</v>
      </c>
      <c r="Q1274" s="431">
        <f t="shared" si="54"/>
        <v>7165.454545454545</v>
      </c>
      <c r="R1274" s="338"/>
      <c r="S1274" s="319"/>
    </row>
    <row r="1275" spans="1:20" ht="22.5" customHeight="1" x14ac:dyDescent="0.25">
      <c r="A1275" s="342">
        <v>43971</v>
      </c>
      <c r="B1275" s="168" t="s">
        <v>65</v>
      </c>
      <c r="C1275" s="167" t="s">
        <v>4572</v>
      </c>
      <c r="D1275" s="167" t="s">
        <v>263</v>
      </c>
      <c r="E1275" s="167"/>
      <c r="F1275" s="417">
        <v>10141</v>
      </c>
      <c r="G1275" s="168" t="s">
        <v>4573</v>
      </c>
      <c r="H1275" s="168" t="s">
        <v>4574</v>
      </c>
      <c r="I1275" s="168" t="s">
        <v>90</v>
      </c>
      <c r="J1275" s="168">
        <v>92600</v>
      </c>
      <c r="K1275" s="168" t="s">
        <v>4575</v>
      </c>
      <c r="L1275" s="168" t="s">
        <v>3498</v>
      </c>
      <c r="M1275" s="167" t="s">
        <v>4576</v>
      </c>
      <c r="N1275" s="379">
        <v>5.5E-2</v>
      </c>
      <c r="O1275" s="195">
        <v>1482</v>
      </c>
      <c r="P1275" s="371">
        <v>1482</v>
      </c>
      <c r="Q1275" s="264">
        <f t="shared" si="54"/>
        <v>1404.739336492891</v>
      </c>
      <c r="R1275" s="337"/>
      <c r="S1275" s="266"/>
    </row>
    <row r="1276" spans="1:20" ht="22.5" customHeight="1" x14ac:dyDescent="0.25">
      <c r="A1276" s="342">
        <v>43972</v>
      </c>
      <c r="B1276" s="168" t="s">
        <v>17</v>
      </c>
      <c r="C1276" s="167" t="s">
        <v>4577</v>
      </c>
      <c r="D1276" s="167" t="s">
        <v>94</v>
      </c>
      <c r="E1276" s="167"/>
      <c r="F1276" s="417">
        <v>10008</v>
      </c>
      <c r="G1276" s="168" t="s">
        <v>4578</v>
      </c>
      <c r="H1276" s="168" t="s">
        <v>4579</v>
      </c>
      <c r="I1276" s="168" t="s">
        <v>1665</v>
      </c>
      <c r="J1276" s="168">
        <v>77500</v>
      </c>
      <c r="K1276" s="168" t="s">
        <v>4580</v>
      </c>
      <c r="L1276" s="168" t="s">
        <v>37</v>
      </c>
      <c r="M1276" s="167" t="s">
        <v>4220</v>
      </c>
      <c r="N1276" s="379">
        <v>0.1</v>
      </c>
      <c r="O1276" s="195">
        <v>12582</v>
      </c>
      <c r="P1276" s="371">
        <v>12582</v>
      </c>
      <c r="Q1276" s="264">
        <f t="shared" si="54"/>
        <v>11438.181818181818</v>
      </c>
      <c r="R1276" s="337"/>
      <c r="S1276" s="266"/>
    </row>
    <row r="1277" spans="1:20" ht="22.5" customHeight="1" x14ac:dyDescent="0.25">
      <c r="A1277" s="267">
        <v>43972</v>
      </c>
      <c r="B1277" s="268" t="s">
        <v>17</v>
      </c>
      <c r="C1277" s="267" t="s">
        <v>2030</v>
      </c>
      <c r="D1277" s="434" t="s">
        <v>620</v>
      </c>
      <c r="E1277" s="434"/>
      <c r="F1277" s="434">
        <v>10014</v>
      </c>
      <c r="G1277" s="268" t="s">
        <v>4581</v>
      </c>
      <c r="H1277" s="268" t="s">
        <v>978</v>
      </c>
      <c r="I1277" s="268" t="s">
        <v>667</v>
      </c>
      <c r="J1277" s="268">
        <v>94300</v>
      </c>
      <c r="K1277" s="268" t="s">
        <v>4582</v>
      </c>
      <c r="L1277" s="268" t="s">
        <v>399</v>
      </c>
      <c r="M1277" s="267" t="s">
        <v>123</v>
      </c>
      <c r="N1277" s="387">
        <v>5.5E-2</v>
      </c>
      <c r="O1277" s="195">
        <v>7982</v>
      </c>
      <c r="P1277" s="270">
        <v>7982</v>
      </c>
      <c r="Q1277" s="438">
        <f t="shared" si="54"/>
        <v>7565.8767772511856</v>
      </c>
      <c r="R1277" s="439">
        <v>7982</v>
      </c>
      <c r="S1277" s="440"/>
      <c r="T1277" s="74" t="s">
        <v>44</v>
      </c>
    </row>
    <row r="1278" spans="1:20" ht="22.5" customHeight="1" x14ac:dyDescent="0.25">
      <c r="A1278" s="303">
        <v>43972</v>
      </c>
      <c r="B1278" s="304" t="s">
        <v>65</v>
      </c>
      <c r="C1278" s="304" t="s">
        <v>3450</v>
      </c>
      <c r="D1278" s="304" t="s">
        <v>113</v>
      </c>
      <c r="E1278" s="304"/>
      <c r="F1278" s="304">
        <v>10189</v>
      </c>
      <c r="G1278" s="304" t="s">
        <v>3451</v>
      </c>
      <c r="H1278" s="304" t="s">
        <v>3452</v>
      </c>
      <c r="I1278" s="304" t="s">
        <v>22</v>
      </c>
      <c r="J1278" s="304">
        <v>75012</v>
      </c>
      <c r="K1278" s="304" t="s">
        <v>3453</v>
      </c>
      <c r="L1278" s="304" t="s">
        <v>2955</v>
      </c>
      <c r="M1278" s="304" t="s">
        <v>4583</v>
      </c>
      <c r="N1278" s="379">
        <v>5.5E-2</v>
      </c>
      <c r="O1278" s="195">
        <v>1982</v>
      </c>
      <c r="P1278" s="371">
        <v>1982</v>
      </c>
      <c r="Q1278" s="264">
        <f t="shared" si="54"/>
        <v>1878.6729857819905</v>
      </c>
      <c r="R1278" s="337"/>
      <c r="S1278" s="266"/>
    </row>
    <row r="1279" spans="1:20" ht="22.5" customHeight="1" x14ac:dyDescent="0.25">
      <c r="A1279" s="267">
        <v>43972</v>
      </c>
      <c r="B1279" s="268" t="s">
        <v>65</v>
      </c>
      <c r="C1279" s="267" t="s">
        <v>4584</v>
      </c>
      <c r="D1279" s="267" t="s">
        <v>2068</v>
      </c>
      <c r="E1279" s="267"/>
      <c r="F1279" s="434">
        <v>10069</v>
      </c>
      <c r="G1279" s="268" t="s">
        <v>4585</v>
      </c>
      <c r="H1279" s="268" t="s">
        <v>4586</v>
      </c>
      <c r="I1279" s="268" t="s">
        <v>22</v>
      </c>
      <c r="J1279" s="268">
        <v>75013</v>
      </c>
      <c r="K1279" s="268" t="s">
        <v>4587</v>
      </c>
      <c r="L1279" s="268" t="s">
        <v>4588</v>
      </c>
      <c r="M1279" s="267" t="s">
        <v>86</v>
      </c>
      <c r="N1279" s="387">
        <v>0.1</v>
      </c>
      <c r="O1279" s="78">
        <f>P1279/2</f>
        <v>3491</v>
      </c>
      <c r="P1279" s="270">
        <v>6982</v>
      </c>
      <c r="Q1279" s="388">
        <f t="shared" si="54"/>
        <v>6347.272727272727</v>
      </c>
      <c r="R1279" s="389">
        <v>6982</v>
      </c>
      <c r="S1279" s="89"/>
      <c r="T1279" s="74" t="s">
        <v>44</v>
      </c>
    </row>
    <row r="1280" spans="1:20" ht="22.5" customHeight="1" x14ac:dyDescent="0.25">
      <c r="A1280" s="342">
        <v>43973</v>
      </c>
      <c r="B1280" s="168" t="s">
        <v>65</v>
      </c>
      <c r="C1280" s="167" t="s">
        <v>4192</v>
      </c>
      <c r="D1280" s="168" t="s">
        <v>113</v>
      </c>
      <c r="E1280" s="168"/>
      <c r="F1280" s="417">
        <v>10023</v>
      </c>
      <c r="G1280" s="168" t="s">
        <v>4193</v>
      </c>
      <c r="H1280" s="168" t="s">
        <v>4194</v>
      </c>
      <c r="I1280" s="168" t="s">
        <v>69</v>
      </c>
      <c r="J1280" s="168">
        <v>91700</v>
      </c>
      <c r="K1280" s="168" t="s">
        <v>4195</v>
      </c>
      <c r="L1280" s="168" t="s">
        <v>3086</v>
      </c>
      <c r="M1280" s="167" t="s">
        <v>4589</v>
      </c>
      <c r="N1280" s="379">
        <v>0.1</v>
      </c>
      <c r="O1280" s="78">
        <f>P1280/2</f>
        <v>800</v>
      </c>
      <c r="P1280" s="371">
        <v>1600</v>
      </c>
      <c r="Q1280" s="372">
        <f t="shared" si="54"/>
        <v>1454.5454545454545</v>
      </c>
      <c r="R1280" s="373"/>
      <c r="S1280" s="374"/>
    </row>
    <row r="1281" spans="1:20" ht="22.5" customHeight="1" x14ac:dyDescent="0.25">
      <c r="A1281" s="173">
        <v>43976</v>
      </c>
      <c r="B1281" s="174" t="s">
        <v>17</v>
      </c>
      <c r="C1281" s="173" t="s">
        <v>4590</v>
      </c>
      <c r="D1281" s="418" t="s">
        <v>4591</v>
      </c>
      <c r="E1281" s="418"/>
      <c r="F1281" s="418">
        <v>10044</v>
      </c>
      <c r="G1281" s="174" t="s">
        <v>4592</v>
      </c>
      <c r="H1281" s="174" t="s">
        <v>4593</v>
      </c>
      <c r="I1281" s="174" t="s">
        <v>22</v>
      </c>
      <c r="J1281" s="174">
        <v>75019</v>
      </c>
      <c r="K1281" s="174" t="s">
        <v>4594</v>
      </c>
      <c r="L1281" s="174" t="s">
        <v>4242</v>
      </c>
      <c r="M1281" s="173" t="s">
        <v>86</v>
      </c>
      <c r="N1281" s="328">
        <v>0.1</v>
      </c>
      <c r="O1281" s="195">
        <v>10980</v>
      </c>
      <c r="P1281" s="196">
        <v>10980</v>
      </c>
      <c r="Q1281" s="321">
        <f t="shared" si="54"/>
        <v>9981.8181818181802</v>
      </c>
      <c r="R1281" s="336">
        <v>10980</v>
      </c>
      <c r="S1281" s="121"/>
      <c r="T1281" s="74" t="s">
        <v>44</v>
      </c>
    </row>
    <row r="1282" spans="1:20" ht="22.5" customHeight="1" x14ac:dyDescent="0.25">
      <c r="A1282" s="448">
        <v>43976</v>
      </c>
      <c r="B1282" s="168" t="s">
        <v>17</v>
      </c>
      <c r="C1282" s="167" t="s">
        <v>4595</v>
      </c>
      <c r="D1282" s="417" t="s">
        <v>19</v>
      </c>
      <c r="E1282" s="417"/>
      <c r="F1282" s="417">
        <v>10031</v>
      </c>
      <c r="G1282" s="168" t="s">
        <v>4596</v>
      </c>
      <c r="H1282" s="168" t="s">
        <v>4597</v>
      </c>
      <c r="I1282" s="168" t="s">
        <v>22</v>
      </c>
      <c r="J1282" s="168">
        <v>75014</v>
      </c>
      <c r="K1282" s="168" t="s">
        <v>4598</v>
      </c>
      <c r="L1282" s="168" t="s">
        <v>2955</v>
      </c>
      <c r="M1282" s="167" t="s">
        <v>1578</v>
      </c>
      <c r="N1282" s="379">
        <v>0.1</v>
      </c>
      <c r="O1282" s="195">
        <v>10000</v>
      </c>
      <c r="P1282" s="371">
        <v>10000</v>
      </c>
      <c r="Q1282" s="264">
        <f t="shared" si="54"/>
        <v>9090.9090909090901</v>
      </c>
      <c r="R1282" s="337"/>
      <c r="S1282" s="266"/>
    </row>
    <row r="1283" spans="1:20" ht="22.5" customHeight="1" x14ac:dyDescent="0.25">
      <c r="A1283" s="448">
        <v>43976</v>
      </c>
      <c r="B1283" s="168" t="s">
        <v>65</v>
      </c>
      <c r="C1283" s="167" t="s">
        <v>4599</v>
      </c>
      <c r="D1283" s="417" t="s">
        <v>2506</v>
      </c>
      <c r="E1283" s="417"/>
      <c r="F1283" s="417">
        <v>10061</v>
      </c>
      <c r="G1283" s="168" t="s">
        <v>4600</v>
      </c>
      <c r="H1283" s="168">
        <v>2</v>
      </c>
      <c r="I1283" s="168" t="s">
        <v>3014</v>
      </c>
      <c r="J1283" s="168">
        <v>93170</v>
      </c>
      <c r="K1283" s="168" t="s">
        <v>4601</v>
      </c>
      <c r="L1283" s="168" t="s">
        <v>618</v>
      </c>
      <c r="M1283" s="167" t="s">
        <v>2700</v>
      </c>
      <c r="N1283" s="379">
        <v>0.1</v>
      </c>
      <c r="O1283" s="195">
        <v>14800</v>
      </c>
      <c r="P1283" s="371">
        <v>14800</v>
      </c>
      <c r="Q1283" s="264">
        <f t="shared" si="54"/>
        <v>13454.545454545454</v>
      </c>
      <c r="R1283" s="337"/>
      <c r="S1283" s="266"/>
    </row>
    <row r="1284" spans="1:20" ht="22.5" customHeight="1" x14ac:dyDescent="0.25">
      <c r="A1284" s="448">
        <v>43976</v>
      </c>
      <c r="B1284" s="168" t="s">
        <v>17</v>
      </c>
      <c r="C1284" s="167" t="s">
        <v>4602</v>
      </c>
      <c r="D1284" s="417" t="s">
        <v>60</v>
      </c>
      <c r="E1284" s="417"/>
      <c r="F1284" s="417">
        <v>10083</v>
      </c>
      <c r="G1284" s="168" t="s">
        <v>4603</v>
      </c>
      <c r="H1284" s="168" t="s">
        <v>4604</v>
      </c>
      <c r="I1284" s="168" t="s">
        <v>441</v>
      </c>
      <c r="J1284" s="168">
        <v>92330</v>
      </c>
      <c r="K1284" s="168" t="s">
        <v>4605</v>
      </c>
      <c r="L1284" s="168" t="s">
        <v>4606</v>
      </c>
      <c r="M1284" s="167" t="s">
        <v>4607</v>
      </c>
      <c r="N1284" s="379">
        <v>0.1</v>
      </c>
      <c r="O1284" s="78">
        <f>P1284/2</f>
        <v>4975</v>
      </c>
      <c r="P1284" s="371">
        <v>9950</v>
      </c>
      <c r="Q1284" s="264">
        <f t="shared" si="54"/>
        <v>9045.4545454545441</v>
      </c>
      <c r="R1284" s="337"/>
      <c r="S1284" s="266"/>
    </row>
    <row r="1285" spans="1:20" ht="22.5" customHeight="1" x14ac:dyDescent="0.25">
      <c r="A1285" s="173">
        <v>43977</v>
      </c>
      <c r="B1285" s="174" t="s">
        <v>65</v>
      </c>
      <c r="C1285" s="173" t="s">
        <v>4608</v>
      </c>
      <c r="D1285" s="418" t="s">
        <v>424</v>
      </c>
      <c r="E1285" s="418"/>
      <c r="F1285" s="418">
        <v>10242</v>
      </c>
      <c r="G1285" s="174" t="s">
        <v>4609</v>
      </c>
      <c r="H1285" s="174" t="s">
        <v>4610</v>
      </c>
      <c r="I1285" s="174" t="s">
        <v>22</v>
      </c>
      <c r="J1285" s="174">
        <v>75015</v>
      </c>
      <c r="K1285" s="174" t="s">
        <v>4611</v>
      </c>
      <c r="L1285" s="174" t="s">
        <v>3498</v>
      </c>
      <c r="M1285" s="173" t="s">
        <v>4612</v>
      </c>
      <c r="N1285" s="328">
        <v>5.5E-2</v>
      </c>
      <c r="O1285" s="195">
        <v>2500</v>
      </c>
      <c r="P1285" s="196">
        <v>2500</v>
      </c>
      <c r="Q1285" s="321">
        <f t="shared" si="54"/>
        <v>2369.668246445498</v>
      </c>
      <c r="R1285" s="336">
        <v>2500</v>
      </c>
      <c r="S1285" s="121"/>
      <c r="T1285" s="74" t="s">
        <v>44</v>
      </c>
    </row>
    <row r="1286" spans="1:20" ht="22.5" customHeight="1" x14ac:dyDescent="0.25">
      <c r="A1286" s="448">
        <v>43977</v>
      </c>
      <c r="B1286" s="168" t="s">
        <v>65</v>
      </c>
      <c r="C1286" s="167" t="s">
        <v>4613</v>
      </c>
      <c r="D1286" s="417" t="s">
        <v>747</v>
      </c>
      <c r="E1286" s="417"/>
      <c r="F1286" s="417">
        <v>10057</v>
      </c>
      <c r="G1286" s="168" t="s">
        <v>4614</v>
      </c>
      <c r="H1286" s="168" t="s">
        <v>4615</v>
      </c>
      <c r="I1286" s="168" t="s">
        <v>168</v>
      </c>
      <c r="J1286" s="168">
        <v>93200</v>
      </c>
      <c r="K1286" s="168" t="s">
        <v>4616</v>
      </c>
      <c r="L1286" s="168" t="s">
        <v>4617</v>
      </c>
      <c r="M1286" s="167" t="s">
        <v>443</v>
      </c>
      <c r="N1286" s="379">
        <v>0.1</v>
      </c>
      <c r="O1286" s="345"/>
      <c r="P1286" s="371">
        <v>6170</v>
      </c>
      <c r="Q1286" s="264">
        <f t="shared" si="54"/>
        <v>5609.090909090909</v>
      </c>
      <c r="R1286" s="337"/>
      <c r="S1286" s="266"/>
    </row>
    <row r="1287" spans="1:20" ht="22.5" customHeight="1" x14ac:dyDescent="0.25">
      <c r="A1287" s="153">
        <v>43978</v>
      </c>
      <c r="B1287" s="188" t="s">
        <v>17</v>
      </c>
      <c r="C1287" s="188" t="s">
        <v>4618</v>
      </c>
      <c r="D1287" s="188" t="s">
        <v>378</v>
      </c>
      <c r="E1287" s="188"/>
      <c r="F1287" s="154">
        <v>10056</v>
      </c>
      <c r="G1287" s="188" t="s">
        <v>4619</v>
      </c>
      <c r="H1287" s="188" t="s">
        <v>500</v>
      </c>
      <c r="I1287" s="154" t="s">
        <v>22</v>
      </c>
      <c r="J1287" s="154">
        <v>75008</v>
      </c>
      <c r="K1287" s="188" t="s">
        <v>4620</v>
      </c>
      <c r="L1287" s="168" t="s">
        <v>4370</v>
      </c>
      <c r="M1287" s="188" t="s">
        <v>4621</v>
      </c>
      <c r="N1287" s="160">
        <v>5.5E-2</v>
      </c>
      <c r="O1287" s="78">
        <f>P1287/2</f>
        <v>1441</v>
      </c>
      <c r="P1287" s="156">
        <v>2882</v>
      </c>
      <c r="Q1287" s="405">
        <f t="shared" si="54"/>
        <v>2731.7535545023698</v>
      </c>
      <c r="R1287" s="373"/>
      <c r="S1287" s="374"/>
    </row>
    <row r="1288" spans="1:20" ht="22.5" customHeight="1" x14ac:dyDescent="0.25">
      <c r="A1288" s="448">
        <v>43978</v>
      </c>
      <c r="B1288" s="168" t="s">
        <v>65</v>
      </c>
      <c r="C1288" s="168" t="s">
        <v>166</v>
      </c>
      <c r="D1288" s="168" t="s">
        <v>83</v>
      </c>
      <c r="E1288" s="168"/>
      <c r="F1288" s="168">
        <v>10040</v>
      </c>
      <c r="G1288" s="168" t="s">
        <v>167</v>
      </c>
      <c r="H1288" s="168" t="s">
        <v>1249</v>
      </c>
      <c r="I1288" s="168" t="s">
        <v>168</v>
      </c>
      <c r="J1288" s="168">
        <v>93200</v>
      </c>
      <c r="K1288" s="168" t="s">
        <v>1250</v>
      </c>
      <c r="L1288" s="168" t="s">
        <v>4047</v>
      </c>
      <c r="M1288" s="168" t="s">
        <v>840</v>
      </c>
      <c r="N1288" s="211">
        <v>5.5E-2</v>
      </c>
      <c r="O1288" s="78">
        <f>P1288/2</f>
        <v>1500</v>
      </c>
      <c r="P1288" s="189">
        <v>3000</v>
      </c>
      <c r="Q1288" s="255">
        <f t="shared" si="54"/>
        <v>2843.6018957345973</v>
      </c>
      <c r="R1288" s="333"/>
      <c r="S1288" s="159"/>
    </row>
    <row r="1289" spans="1:20" ht="22.5" customHeight="1" x14ac:dyDescent="0.25">
      <c r="A1289" s="167">
        <v>43979</v>
      </c>
      <c r="B1289" s="168" t="s">
        <v>65</v>
      </c>
      <c r="C1289" s="168" t="s">
        <v>1108</v>
      </c>
      <c r="D1289" s="168" t="s">
        <v>1109</v>
      </c>
      <c r="E1289" s="168"/>
      <c r="F1289" s="168">
        <v>10078</v>
      </c>
      <c r="G1289" s="168" t="s">
        <v>1110</v>
      </c>
      <c r="H1289" s="449" t="s">
        <v>1111</v>
      </c>
      <c r="I1289" s="168" t="s">
        <v>22</v>
      </c>
      <c r="J1289" s="168">
        <v>75012</v>
      </c>
      <c r="K1289" s="168" t="s">
        <v>1112</v>
      </c>
      <c r="L1289" s="168" t="s">
        <v>2955</v>
      </c>
      <c r="M1289" s="168" t="s">
        <v>4622</v>
      </c>
      <c r="N1289" s="211">
        <v>0.1</v>
      </c>
      <c r="O1289" s="195">
        <v>5600</v>
      </c>
      <c r="P1289" s="189">
        <v>5600</v>
      </c>
      <c r="Q1289" s="255">
        <f t="shared" si="54"/>
        <v>5090.9090909090901</v>
      </c>
      <c r="R1289" s="333"/>
      <c r="S1289" s="159"/>
    </row>
    <row r="1290" spans="1:20" ht="22.5" customHeight="1" x14ac:dyDescent="0.25">
      <c r="A1290" s="448">
        <v>43979</v>
      </c>
      <c r="B1290" s="168"/>
      <c r="C1290" s="167" t="s">
        <v>4623</v>
      </c>
      <c r="D1290" s="417"/>
      <c r="E1290" s="417"/>
      <c r="F1290" s="417">
        <v>4586</v>
      </c>
      <c r="G1290" s="168" t="s">
        <v>4624</v>
      </c>
      <c r="H1290" s="168"/>
      <c r="I1290" s="168" t="s">
        <v>4625</v>
      </c>
      <c r="J1290" s="168">
        <v>94700</v>
      </c>
      <c r="K1290" s="168" t="s">
        <v>4626</v>
      </c>
      <c r="L1290" s="168" t="s">
        <v>618</v>
      </c>
      <c r="M1290" s="167" t="s">
        <v>4196</v>
      </c>
      <c r="N1290" s="379">
        <v>5.5E-2</v>
      </c>
      <c r="O1290" s="195">
        <v>13046</v>
      </c>
      <c r="P1290" s="371">
        <v>13046</v>
      </c>
      <c r="Q1290" s="350">
        <f t="shared" si="54"/>
        <v>12365.876777251186</v>
      </c>
      <c r="R1290" s="337"/>
      <c r="S1290" s="266"/>
    </row>
    <row r="1291" spans="1:20" ht="22.5" customHeight="1" x14ac:dyDescent="0.25">
      <c r="A1291" s="167">
        <v>43980</v>
      </c>
      <c r="B1291" s="187" t="s">
        <v>65</v>
      </c>
      <c r="C1291" s="187" t="s">
        <v>4627</v>
      </c>
      <c r="D1291" s="187" t="s">
        <v>263</v>
      </c>
      <c r="E1291" s="187"/>
      <c r="F1291" s="168">
        <v>10083</v>
      </c>
      <c r="G1291" s="187" t="s">
        <v>4628</v>
      </c>
      <c r="H1291" s="187" t="s">
        <v>2672</v>
      </c>
      <c r="I1291" s="168" t="s">
        <v>22</v>
      </c>
      <c r="J1291" s="168">
        <v>75014</v>
      </c>
      <c r="K1291" s="187" t="s">
        <v>4629</v>
      </c>
      <c r="L1291" s="168" t="s">
        <v>4370</v>
      </c>
      <c r="M1291" s="187" t="s">
        <v>1655</v>
      </c>
      <c r="N1291" s="211">
        <v>5.5E-2</v>
      </c>
      <c r="O1291" s="78">
        <f>P1291/2</f>
        <v>750</v>
      </c>
      <c r="P1291" s="189">
        <v>1500</v>
      </c>
      <c r="Q1291" s="372">
        <f t="shared" si="54"/>
        <v>1421.8009478672986</v>
      </c>
      <c r="R1291" s="373"/>
      <c r="S1291" s="374"/>
    </row>
    <row r="1292" spans="1:20" ht="44" hidden="1" customHeight="1" x14ac:dyDescent="0.25">
      <c r="A1292" s="409" t="s">
        <v>4630</v>
      </c>
      <c r="B1292" s="452"/>
      <c r="C1292" s="452"/>
      <c r="D1292" s="452"/>
      <c r="E1292" s="452"/>
      <c r="F1292" s="410"/>
      <c r="G1292" s="452"/>
      <c r="H1292" s="452"/>
      <c r="I1292" s="410"/>
      <c r="J1292" s="410"/>
      <c r="K1292" s="452"/>
      <c r="L1292" s="410"/>
      <c r="M1292" s="452"/>
      <c r="N1292" s="453"/>
      <c r="O1292" s="436"/>
      <c r="P1292" s="413">
        <f>SUM(P1250:P1291)</f>
        <v>283861</v>
      </c>
      <c r="Q1292" s="420"/>
      <c r="R1292" s="421">
        <f>SUM(R1250:R1291)</f>
        <v>32426</v>
      </c>
      <c r="S1292" s="422">
        <f>P1292-R1292</f>
        <v>251435</v>
      </c>
    </row>
    <row r="1293" spans="1:20" ht="22.5" customHeight="1" x14ac:dyDescent="0.25">
      <c r="A1293" s="167">
        <v>43984</v>
      </c>
      <c r="B1293" s="187" t="s">
        <v>65</v>
      </c>
      <c r="C1293" s="187" t="s">
        <v>4631</v>
      </c>
      <c r="D1293" s="187" t="s">
        <v>67</v>
      </c>
      <c r="E1293" s="187"/>
      <c r="F1293" s="168">
        <v>10021</v>
      </c>
      <c r="G1293" s="187" t="s">
        <v>4632</v>
      </c>
      <c r="H1293" s="187">
        <v>5</v>
      </c>
      <c r="I1293" s="168" t="s">
        <v>22</v>
      </c>
      <c r="J1293" s="168">
        <v>75013</v>
      </c>
      <c r="K1293" s="187" t="s">
        <v>4633</v>
      </c>
      <c r="L1293" s="168" t="s">
        <v>399</v>
      </c>
      <c r="M1293" s="187" t="s">
        <v>4634</v>
      </c>
      <c r="N1293" s="211">
        <v>0.1</v>
      </c>
      <c r="O1293" s="195">
        <v>6982</v>
      </c>
      <c r="P1293" s="189">
        <v>6982</v>
      </c>
      <c r="Q1293" s="384">
        <f t="shared" ref="Q1293:Q1349" si="55">IF(ISBLANK(N1293),"",P1293/(1+N1293))</f>
        <v>6347.272727272727</v>
      </c>
      <c r="R1293" s="385"/>
      <c r="S1293" s="386"/>
    </row>
    <row r="1294" spans="1:20" ht="22.5" customHeight="1" x14ac:dyDescent="0.25">
      <c r="A1294" s="448">
        <v>43985</v>
      </c>
      <c r="B1294" s="168" t="s">
        <v>65</v>
      </c>
      <c r="C1294" s="167" t="s">
        <v>4635</v>
      </c>
      <c r="D1294" s="167" t="s">
        <v>590</v>
      </c>
      <c r="E1294" s="167"/>
      <c r="F1294" s="417">
        <v>10161</v>
      </c>
      <c r="G1294" s="168" t="s">
        <v>4636</v>
      </c>
      <c r="H1294" s="168" t="s">
        <v>4637</v>
      </c>
      <c r="I1294" s="168" t="s">
        <v>22</v>
      </c>
      <c r="J1294" s="168">
        <v>75015</v>
      </c>
      <c r="K1294" s="168" t="s">
        <v>4638</v>
      </c>
      <c r="L1294" s="168" t="s">
        <v>399</v>
      </c>
      <c r="M1294" s="167" t="s">
        <v>1739</v>
      </c>
      <c r="N1294" s="379">
        <v>5.5E-2</v>
      </c>
      <c r="O1294" s="195">
        <v>9682</v>
      </c>
      <c r="P1294" s="371">
        <v>9682</v>
      </c>
      <c r="Q1294" s="322">
        <f t="shared" si="55"/>
        <v>9177.2511848341237</v>
      </c>
      <c r="R1294" s="338"/>
      <c r="S1294" s="319"/>
    </row>
    <row r="1295" spans="1:20" ht="22.5" customHeight="1" x14ac:dyDescent="0.25">
      <c r="A1295" s="167">
        <v>43985</v>
      </c>
      <c r="B1295" s="187" t="s">
        <v>65</v>
      </c>
      <c r="C1295" s="187" t="s">
        <v>4639</v>
      </c>
      <c r="D1295" s="187" t="s">
        <v>4640</v>
      </c>
      <c r="E1295" s="187"/>
      <c r="F1295" s="168">
        <v>10009</v>
      </c>
      <c r="G1295" s="187" t="s">
        <v>4641</v>
      </c>
      <c r="H1295" s="187" t="s">
        <v>4642</v>
      </c>
      <c r="I1295" s="168" t="s">
        <v>923</v>
      </c>
      <c r="J1295" s="168">
        <v>92100</v>
      </c>
      <c r="K1295" s="187" t="s">
        <v>4643</v>
      </c>
      <c r="L1295" s="168" t="s">
        <v>37</v>
      </c>
      <c r="M1295" s="187" t="s">
        <v>4220</v>
      </c>
      <c r="N1295" s="211">
        <v>0.1</v>
      </c>
      <c r="O1295" s="195">
        <v>1193</v>
      </c>
      <c r="P1295" s="189">
        <v>1193</v>
      </c>
      <c r="Q1295" s="372">
        <f t="shared" si="55"/>
        <v>1084.5454545454545</v>
      </c>
      <c r="R1295" s="373"/>
      <c r="S1295" s="374"/>
    </row>
    <row r="1296" spans="1:20" ht="22.5" customHeight="1" x14ac:dyDescent="0.25">
      <c r="A1296" s="342">
        <v>43985</v>
      </c>
      <c r="B1296" s="168" t="s">
        <v>65</v>
      </c>
      <c r="C1296" s="167" t="s">
        <v>4399</v>
      </c>
      <c r="D1296" s="167" t="s">
        <v>992</v>
      </c>
      <c r="E1296" s="167"/>
      <c r="F1296" s="417">
        <v>10007</v>
      </c>
      <c r="G1296" s="168" t="s">
        <v>4400</v>
      </c>
      <c r="H1296" s="168" t="s">
        <v>4401</v>
      </c>
      <c r="I1296" s="168" t="s">
        <v>22</v>
      </c>
      <c r="J1296" s="168">
        <v>75019</v>
      </c>
      <c r="K1296" s="168" t="s">
        <v>4402</v>
      </c>
      <c r="L1296" s="168" t="s">
        <v>43</v>
      </c>
      <c r="M1296" s="167" t="s">
        <v>4644</v>
      </c>
      <c r="N1296" s="379">
        <v>0.1</v>
      </c>
      <c r="O1296" s="195">
        <v>17982</v>
      </c>
      <c r="P1296" s="371">
        <v>17982</v>
      </c>
      <c r="Q1296" s="264">
        <f t="shared" si="55"/>
        <v>16347.272727272726</v>
      </c>
      <c r="R1296" s="337"/>
      <c r="S1296" s="266"/>
    </row>
    <row r="1297" spans="1:20" ht="22.5" customHeight="1" x14ac:dyDescent="0.25">
      <c r="A1297" s="167">
        <v>43986</v>
      </c>
      <c r="B1297" s="168" t="s">
        <v>65</v>
      </c>
      <c r="C1297" s="168" t="s">
        <v>3621</v>
      </c>
      <c r="D1297" s="168" t="s">
        <v>747</v>
      </c>
      <c r="E1297" s="168"/>
      <c r="F1297" s="168">
        <v>10046</v>
      </c>
      <c r="G1297" s="168" t="s">
        <v>3622</v>
      </c>
      <c r="H1297" s="168" t="s">
        <v>3623</v>
      </c>
      <c r="I1297" s="168" t="s">
        <v>1101</v>
      </c>
      <c r="J1297" s="168">
        <v>92110</v>
      </c>
      <c r="K1297" s="168" t="s">
        <v>3624</v>
      </c>
      <c r="L1297" s="168" t="s">
        <v>618</v>
      </c>
      <c r="M1297" s="168" t="s">
        <v>170</v>
      </c>
      <c r="N1297" s="320">
        <v>0.1</v>
      </c>
      <c r="O1297" s="195">
        <v>3582</v>
      </c>
      <c r="P1297" s="263">
        <v>3582</v>
      </c>
      <c r="Q1297" s="350">
        <f t="shared" si="55"/>
        <v>3256.363636363636</v>
      </c>
      <c r="R1297" s="337"/>
      <c r="S1297" s="266"/>
    </row>
    <row r="1298" spans="1:20" ht="22.5" customHeight="1" x14ac:dyDescent="0.25">
      <c r="A1298" s="167">
        <v>43986</v>
      </c>
      <c r="B1298" s="187" t="s">
        <v>17</v>
      </c>
      <c r="C1298" s="187" t="s">
        <v>444</v>
      </c>
      <c r="D1298" s="187" t="s">
        <v>4645</v>
      </c>
      <c r="E1298" s="187"/>
      <c r="F1298" s="168">
        <v>9432</v>
      </c>
      <c r="G1298" s="187" t="s">
        <v>4646</v>
      </c>
      <c r="H1298" s="187"/>
      <c r="I1298" s="168" t="s">
        <v>22</v>
      </c>
      <c r="J1298" s="168">
        <v>75015</v>
      </c>
      <c r="K1298" s="187" t="s">
        <v>4647</v>
      </c>
      <c r="L1298" s="168" t="s">
        <v>37</v>
      </c>
      <c r="M1298" s="187" t="s">
        <v>4648</v>
      </c>
      <c r="N1298" s="211">
        <v>5.5E-2</v>
      </c>
      <c r="O1298" s="195">
        <v>3000</v>
      </c>
      <c r="P1298" s="189">
        <v>3000</v>
      </c>
      <c r="Q1298" s="372">
        <f t="shared" si="55"/>
        <v>2843.6018957345973</v>
      </c>
      <c r="R1298" s="373"/>
      <c r="S1298" s="374"/>
    </row>
    <row r="1299" spans="1:20" ht="22.5" customHeight="1" x14ac:dyDescent="0.25">
      <c r="A1299" s="167">
        <v>43986</v>
      </c>
      <c r="B1299" s="187" t="s">
        <v>17</v>
      </c>
      <c r="C1299" s="187" t="s">
        <v>4649</v>
      </c>
      <c r="D1299" s="187" t="s">
        <v>4650</v>
      </c>
      <c r="E1299" s="187"/>
      <c r="F1299" s="168">
        <v>10321</v>
      </c>
      <c r="G1299" s="187" t="s">
        <v>4651</v>
      </c>
      <c r="H1299" s="187" t="s">
        <v>4637</v>
      </c>
      <c r="I1299" s="168" t="s">
        <v>774</v>
      </c>
      <c r="J1299" s="168">
        <v>93100</v>
      </c>
      <c r="K1299" s="187" t="s">
        <v>4652</v>
      </c>
      <c r="L1299" s="168" t="s">
        <v>1838</v>
      </c>
      <c r="M1299" s="187" t="s">
        <v>4653</v>
      </c>
      <c r="N1299" s="211">
        <v>5.5E-2</v>
      </c>
      <c r="O1299" s="78">
        <f>P1299/2</f>
        <v>2450</v>
      </c>
      <c r="P1299" s="189">
        <v>4900</v>
      </c>
      <c r="Q1299" s="372">
        <f t="shared" si="55"/>
        <v>4644.5497630331756</v>
      </c>
      <c r="R1299" s="373"/>
      <c r="S1299" s="374"/>
    </row>
    <row r="1300" spans="1:20" ht="22.5" customHeight="1" x14ac:dyDescent="0.25">
      <c r="A1300" s="167">
        <v>43986</v>
      </c>
      <c r="B1300" s="187" t="s">
        <v>65</v>
      </c>
      <c r="C1300" s="187" t="s">
        <v>4654</v>
      </c>
      <c r="D1300" s="187" t="s">
        <v>113</v>
      </c>
      <c r="E1300" s="187"/>
      <c r="F1300" s="168">
        <v>10082</v>
      </c>
      <c r="G1300" s="187" t="s">
        <v>4655</v>
      </c>
      <c r="H1300" s="187" t="s">
        <v>4656</v>
      </c>
      <c r="I1300" s="168" t="s">
        <v>3548</v>
      </c>
      <c r="J1300" s="168">
        <v>94800</v>
      </c>
      <c r="K1300" s="187" t="s">
        <v>4657</v>
      </c>
      <c r="L1300" s="168" t="s">
        <v>3498</v>
      </c>
      <c r="M1300" s="187" t="s">
        <v>1578</v>
      </c>
      <c r="N1300" s="211">
        <v>0.1</v>
      </c>
      <c r="O1300" s="195">
        <v>6982</v>
      </c>
      <c r="P1300" s="189">
        <v>6982</v>
      </c>
      <c r="Q1300" s="372">
        <f t="shared" si="55"/>
        <v>6347.272727272727</v>
      </c>
      <c r="R1300" s="373"/>
      <c r="S1300" s="374"/>
    </row>
    <row r="1301" spans="1:20" ht="22.5" customHeight="1" x14ac:dyDescent="0.25">
      <c r="A1301" s="173">
        <v>43987</v>
      </c>
      <c r="B1301" s="174" t="s">
        <v>65</v>
      </c>
      <c r="C1301" s="173" t="s">
        <v>4658</v>
      </c>
      <c r="D1301" s="173" t="s">
        <v>4659</v>
      </c>
      <c r="E1301" s="173"/>
      <c r="F1301" s="418">
        <v>10188</v>
      </c>
      <c r="G1301" s="174" t="s">
        <v>4660</v>
      </c>
      <c r="H1301" s="174" t="s">
        <v>4661</v>
      </c>
      <c r="I1301" s="174" t="s">
        <v>3496</v>
      </c>
      <c r="J1301" s="174">
        <v>78590</v>
      </c>
      <c r="K1301" s="174" t="s">
        <v>4662</v>
      </c>
      <c r="L1301" s="174" t="s">
        <v>3498</v>
      </c>
      <c r="M1301" s="173" t="s">
        <v>331</v>
      </c>
      <c r="N1301" s="328">
        <v>5.5E-2</v>
      </c>
      <c r="O1301" s="195">
        <v>1850</v>
      </c>
      <c r="P1301" s="196">
        <v>1850</v>
      </c>
      <c r="Q1301" s="321">
        <f t="shared" si="55"/>
        <v>1753.5545023696684</v>
      </c>
      <c r="R1301" s="336">
        <v>1850</v>
      </c>
      <c r="S1301" s="121"/>
      <c r="T1301" s="74" t="s">
        <v>44</v>
      </c>
    </row>
    <row r="1302" spans="1:20" ht="22.5" customHeight="1" x14ac:dyDescent="0.25">
      <c r="A1302" s="342">
        <v>43990</v>
      </c>
      <c r="B1302" s="168" t="s">
        <v>1143</v>
      </c>
      <c r="C1302" s="167" t="s">
        <v>4357</v>
      </c>
      <c r="D1302" s="167" t="s">
        <v>4358</v>
      </c>
      <c r="E1302" s="167"/>
      <c r="F1302" s="168">
        <v>10005</v>
      </c>
      <c r="G1302" s="168" t="s">
        <v>4359</v>
      </c>
      <c r="H1302" s="168" t="s">
        <v>4360</v>
      </c>
      <c r="I1302" s="168" t="s">
        <v>3542</v>
      </c>
      <c r="J1302" s="168">
        <v>94400</v>
      </c>
      <c r="K1302" s="168" t="s">
        <v>4361</v>
      </c>
      <c r="L1302" s="168" t="s">
        <v>3872</v>
      </c>
      <c r="M1302" s="167" t="s">
        <v>4663</v>
      </c>
      <c r="N1302" s="379">
        <v>0.1</v>
      </c>
      <c r="O1302" s="78">
        <f>P1302/2</f>
        <v>1000</v>
      </c>
      <c r="P1302" s="371">
        <v>2000</v>
      </c>
      <c r="Q1302" s="264">
        <f t="shared" si="55"/>
        <v>1818.181818181818</v>
      </c>
      <c r="R1302" s="337"/>
      <c r="S1302" s="266"/>
    </row>
    <row r="1303" spans="1:20" ht="22.5" customHeight="1" x14ac:dyDescent="0.25">
      <c r="A1303" s="448">
        <v>43990</v>
      </c>
      <c r="B1303" s="168" t="s">
        <v>65</v>
      </c>
      <c r="C1303" s="167" t="s">
        <v>4664</v>
      </c>
      <c r="D1303" s="167" t="s">
        <v>4665</v>
      </c>
      <c r="E1303" s="167"/>
      <c r="F1303" s="417">
        <v>10038</v>
      </c>
      <c r="G1303" s="168" t="s">
        <v>4666</v>
      </c>
      <c r="H1303" s="168" t="s">
        <v>4667</v>
      </c>
      <c r="I1303" s="168" t="s">
        <v>22</v>
      </c>
      <c r="J1303" s="168">
        <v>75014</v>
      </c>
      <c r="K1303" s="168" t="s">
        <v>4668</v>
      </c>
      <c r="L1303" s="168" t="s">
        <v>4481</v>
      </c>
      <c r="M1303" s="167" t="s">
        <v>86</v>
      </c>
      <c r="N1303" s="379">
        <v>0.1</v>
      </c>
      <c r="O1303" s="78">
        <f>P1303/2</f>
        <v>1440</v>
      </c>
      <c r="P1303" s="371">
        <v>2880</v>
      </c>
      <c r="Q1303" s="264">
        <f t="shared" si="55"/>
        <v>2618.181818181818</v>
      </c>
      <c r="R1303" s="337"/>
      <c r="S1303" s="266"/>
    </row>
    <row r="1304" spans="1:20" ht="22.5" customHeight="1" x14ac:dyDescent="0.25">
      <c r="A1304" s="448">
        <v>43990</v>
      </c>
      <c r="B1304" s="168" t="s">
        <v>65</v>
      </c>
      <c r="C1304" s="167" t="s">
        <v>4669</v>
      </c>
      <c r="D1304" s="167" t="s">
        <v>1310</v>
      </c>
      <c r="E1304" s="167"/>
      <c r="F1304" s="417">
        <v>10007</v>
      </c>
      <c r="G1304" s="168" t="s">
        <v>4079</v>
      </c>
      <c r="H1304" s="168" t="s">
        <v>4670</v>
      </c>
      <c r="I1304" s="168" t="s">
        <v>768</v>
      </c>
      <c r="J1304" s="168">
        <v>94220</v>
      </c>
      <c r="K1304" s="168" t="s">
        <v>4671</v>
      </c>
      <c r="L1304" s="168" t="s">
        <v>2991</v>
      </c>
      <c r="M1304" s="167" t="s">
        <v>3608</v>
      </c>
      <c r="N1304" s="379">
        <v>5.5E-2</v>
      </c>
      <c r="O1304" s="78">
        <f>P1304/2</f>
        <v>2141</v>
      </c>
      <c r="P1304" s="371">
        <v>4282</v>
      </c>
      <c r="Q1304" s="264">
        <f t="shared" si="55"/>
        <v>4058.7677725118488</v>
      </c>
      <c r="R1304" s="337"/>
      <c r="S1304" s="266"/>
    </row>
    <row r="1305" spans="1:20" ht="22.5" customHeight="1" x14ac:dyDescent="0.25">
      <c r="A1305" s="448">
        <v>43991</v>
      </c>
      <c r="B1305" s="168" t="s">
        <v>17</v>
      </c>
      <c r="C1305" s="167" t="s">
        <v>4672</v>
      </c>
      <c r="D1305" s="167" t="s">
        <v>4673</v>
      </c>
      <c r="E1305" s="167"/>
      <c r="F1305" s="417">
        <v>10053</v>
      </c>
      <c r="G1305" s="168" t="s">
        <v>4674</v>
      </c>
      <c r="H1305" s="168" t="s">
        <v>4675</v>
      </c>
      <c r="I1305" s="168" t="s">
        <v>4676</v>
      </c>
      <c r="J1305" s="168">
        <v>91440</v>
      </c>
      <c r="K1305" s="168" t="s">
        <v>4677</v>
      </c>
      <c r="L1305" s="168" t="s">
        <v>399</v>
      </c>
      <c r="M1305" s="167" t="s">
        <v>1603</v>
      </c>
      <c r="N1305" s="379">
        <v>0.1</v>
      </c>
      <c r="O1305" s="195">
        <v>4982</v>
      </c>
      <c r="P1305" s="371">
        <v>4982</v>
      </c>
      <c r="Q1305" s="431">
        <f t="shared" si="55"/>
        <v>4529.090909090909</v>
      </c>
      <c r="R1305" s="338"/>
      <c r="S1305" s="319"/>
    </row>
    <row r="1306" spans="1:20" ht="22.5" customHeight="1" x14ac:dyDescent="0.25">
      <c r="A1306" s="342">
        <v>43991</v>
      </c>
      <c r="B1306" s="168" t="s">
        <v>17</v>
      </c>
      <c r="C1306" s="167" t="s">
        <v>4678</v>
      </c>
      <c r="D1306" s="167" t="s">
        <v>349</v>
      </c>
      <c r="E1306" s="167"/>
      <c r="F1306" s="417">
        <v>27</v>
      </c>
      <c r="G1306" s="168" t="s">
        <v>4679</v>
      </c>
      <c r="H1306" s="168"/>
      <c r="I1306" s="168" t="s">
        <v>4680</v>
      </c>
      <c r="J1306" s="168">
        <v>91390</v>
      </c>
      <c r="K1306" s="168" t="s">
        <v>4677</v>
      </c>
      <c r="L1306" s="168" t="s">
        <v>1993</v>
      </c>
      <c r="M1306" s="167" t="s">
        <v>160</v>
      </c>
      <c r="N1306" s="379">
        <v>0.1</v>
      </c>
      <c r="O1306" s="195">
        <v>7500</v>
      </c>
      <c r="P1306" s="371">
        <v>7500</v>
      </c>
      <c r="Q1306" s="264">
        <f t="shared" si="55"/>
        <v>6818.181818181818</v>
      </c>
      <c r="R1306" s="337"/>
      <c r="S1306" s="266"/>
    </row>
    <row r="1307" spans="1:20" ht="22.5" customHeight="1" x14ac:dyDescent="0.25">
      <c r="A1307" s="448">
        <v>43991</v>
      </c>
      <c r="B1307" s="168" t="s">
        <v>65</v>
      </c>
      <c r="C1307" s="167" t="s">
        <v>4681</v>
      </c>
      <c r="D1307" s="167" t="s">
        <v>4682</v>
      </c>
      <c r="E1307" s="167"/>
      <c r="F1307" s="417">
        <v>10046</v>
      </c>
      <c r="G1307" s="168" t="s">
        <v>4683</v>
      </c>
      <c r="H1307" s="168" t="s">
        <v>4684</v>
      </c>
      <c r="I1307" s="168" t="s">
        <v>4685</v>
      </c>
      <c r="J1307" s="168">
        <v>91230</v>
      </c>
      <c r="K1307" s="168" t="s">
        <v>4686</v>
      </c>
      <c r="L1307" s="168" t="s">
        <v>1993</v>
      </c>
      <c r="M1307" s="167" t="s">
        <v>4687</v>
      </c>
      <c r="N1307" s="379">
        <v>0.1</v>
      </c>
      <c r="O1307" s="195">
        <v>9882</v>
      </c>
      <c r="P1307" s="371">
        <v>9882</v>
      </c>
      <c r="Q1307" s="264">
        <f t="shared" si="55"/>
        <v>8983.6363636363621</v>
      </c>
      <c r="R1307" s="337"/>
      <c r="S1307" s="266"/>
    </row>
    <row r="1308" spans="1:20" ht="22.5" customHeight="1" x14ac:dyDescent="0.25">
      <c r="A1308" s="448">
        <v>43991</v>
      </c>
      <c r="B1308" s="168" t="s">
        <v>17</v>
      </c>
      <c r="C1308" s="167" t="s">
        <v>4688</v>
      </c>
      <c r="D1308" s="167" t="s">
        <v>932</v>
      </c>
      <c r="E1308" s="167"/>
      <c r="F1308" s="417" t="s">
        <v>4689</v>
      </c>
      <c r="G1308" s="168" t="s">
        <v>4690</v>
      </c>
      <c r="H1308" s="168" t="s">
        <v>4691</v>
      </c>
      <c r="I1308" s="168" t="s">
        <v>667</v>
      </c>
      <c r="J1308" s="168">
        <v>94300</v>
      </c>
      <c r="K1308" s="168" t="s">
        <v>4692</v>
      </c>
      <c r="L1308" s="168" t="s">
        <v>4606</v>
      </c>
      <c r="M1308" s="167" t="s">
        <v>4693</v>
      </c>
      <c r="N1308" s="379">
        <v>0.1</v>
      </c>
      <c r="O1308" s="78">
        <f>P1308/2</f>
        <v>6040</v>
      </c>
      <c r="P1308" s="371">
        <v>12080</v>
      </c>
      <c r="Q1308" s="264">
        <f t="shared" si="55"/>
        <v>10981.81818181818</v>
      </c>
      <c r="R1308" s="337"/>
      <c r="S1308" s="266"/>
    </row>
    <row r="1309" spans="1:20" ht="22.5" customHeight="1" x14ac:dyDescent="0.25">
      <c r="A1309" s="342">
        <v>43992</v>
      </c>
      <c r="B1309" s="168" t="s">
        <v>17</v>
      </c>
      <c r="C1309" s="167" t="s">
        <v>4694</v>
      </c>
      <c r="D1309" s="167" t="s">
        <v>4695</v>
      </c>
      <c r="E1309" s="167"/>
      <c r="F1309" s="417">
        <v>10019</v>
      </c>
      <c r="G1309" s="168" t="s">
        <v>4696</v>
      </c>
      <c r="H1309" s="168" t="s">
        <v>978</v>
      </c>
      <c r="I1309" s="168" t="s">
        <v>22</v>
      </c>
      <c r="J1309" s="168">
        <v>75018</v>
      </c>
      <c r="K1309" s="168" t="s">
        <v>4697</v>
      </c>
      <c r="L1309" s="168" t="s">
        <v>399</v>
      </c>
      <c r="M1309" s="167" t="s">
        <v>2764</v>
      </c>
      <c r="N1309" s="379">
        <v>0.1</v>
      </c>
      <c r="O1309" s="195">
        <v>4165.46</v>
      </c>
      <c r="P1309" s="371">
        <v>4165.46</v>
      </c>
      <c r="Q1309" s="322">
        <f t="shared" si="55"/>
        <v>3786.7818181818179</v>
      </c>
      <c r="R1309" s="338"/>
      <c r="S1309" s="319"/>
    </row>
    <row r="1310" spans="1:20" ht="22.5" customHeight="1" x14ac:dyDescent="0.25">
      <c r="A1310" s="442">
        <v>43993</v>
      </c>
      <c r="B1310" s="382" t="s">
        <v>65</v>
      </c>
      <c r="C1310" s="381" t="s">
        <v>4698</v>
      </c>
      <c r="D1310" s="381" t="s">
        <v>363</v>
      </c>
      <c r="E1310" s="381"/>
      <c r="F1310" s="454">
        <v>10037</v>
      </c>
      <c r="G1310" s="382" t="s">
        <v>4699</v>
      </c>
      <c r="H1310" s="382" t="s">
        <v>4700</v>
      </c>
      <c r="I1310" s="382" t="s">
        <v>22</v>
      </c>
      <c r="J1310" s="382">
        <v>75013</v>
      </c>
      <c r="K1310" s="382" t="s">
        <v>4701</v>
      </c>
      <c r="L1310" s="382" t="s">
        <v>2818</v>
      </c>
      <c r="M1310" s="381" t="s">
        <v>4382</v>
      </c>
      <c r="N1310" s="455">
        <v>5.5E-2</v>
      </c>
      <c r="O1310" s="78">
        <f>P1310/2</f>
        <v>1850</v>
      </c>
      <c r="P1310" s="456">
        <v>3700</v>
      </c>
      <c r="Q1310" s="444">
        <f t="shared" si="55"/>
        <v>3507.1090047393368</v>
      </c>
      <c r="R1310" s="337"/>
      <c r="S1310" s="266"/>
    </row>
    <row r="1311" spans="1:20" ht="22.5" customHeight="1" x14ac:dyDescent="0.25">
      <c r="A1311" s="173">
        <v>43993</v>
      </c>
      <c r="B1311" s="174" t="s">
        <v>17</v>
      </c>
      <c r="C1311" s="173" t="s">
        <v>4702</v>
      </c>
      <c r="D1311" s="173" t="s">
        <v>198</v>
      </c>
      <c r="E1311" s="173"/>
      <c r="F1311" s="418">
        <v>10051</v>
      </c>
      <c r="G1311" s="174" t="s">
        <v>4703</v>
      </c>
      <c r="H1311" s="174" t="s">
        <v>4704</v>
      </c>
      <c r="I1311" s="174" t="s">
        <v>667</v>
      </c>
      <c r="J1311" s="174">
        <v>94300</v>
      </c>
      <c r="K1311" s="174" t="s">
        <v>4705</v>
      </c>
      <c r="L1311" s="174" t="s">
        <v>4706</v>
      </c>
      <c r="M1311" s="173" t="s">
        <v>2521</v>
      </c>
      <c r="N1311" s="328">
        <v>0.1</v>
      </c>
      <c r="O1311" s="78">
        <f>P1311/2</f>
        <v>1791</v>
      </c>
      <c r="P1311" s="196">
        <v>3582</v>
      </c>
      <c r="Q1311" s="457">
        <f t="shared" si="55"/>
        <v>3256.363636363636</v>
      </c>
      <c r="R1311" s="336">
        <v>3582</v>
      </c>
      <c r="S1311" s="121"/>
      <c r="T1311" s="74" t="s">
        <v>44</v>
      </c>
    </row>
    <row r="1312" spans="1:20" ht="22.5" customHeight="1" x14ac:dyDescent="0.25">
      <c r="A1312" s="342">
        <v>43993</v>
      </c>
      <c r="B1312" s="168" t="s">
        <v>17</v>
      </c>
      <c r="C1312" s="167" t="s">
        <v>4707</v>
      </c>
      <c r="D1312" s="167" t="s">
        <v>267</v>
      </c>
      <c r="E1312" s="167"/>
      <c r="F1312" s="417">
        <v>10072</v>
      </c>
      <c r="G1312" s="168" t="s">
        <v>4389</v>
      </c>
      <c r="H1312" s="168" t="s">
        <v>4708</v>
      </c>
      <c r="I1312" s="168" t="s">
        <v>3149</v>
      </c>
      <c r="J1312" s="168">
        <v>75012</v>
      </c>
      <c r="K1312" s="168" t="s">
        <v>4709</v>
      </c>
      <c r="L1312" s="168" t="s">
        <v>4242</v>
      </c>
      <c r="M1312" s="167" t="s">
        <v>3224</v>
      </c>
      <c r="N1312" s="379">
        <v>0.1</v>
      </c>
      <c r="O1312" s="195">
        <v>1882</v>
      </c>
      <c r="P1312" s="371">
        <v>1882</v>
      </c>
      <c r="Q1312" s="264">
        <f t="shared" si="55"/>
        <v>1710.9090909090908</v>
      </c>
      <c r="R1312" s="337"/>
      <c r="S1312" s="266"/>
    </row>
    <row r="1313" spans="1:20" ht="22.5" customHeight="1" x14ac:dyDescent="0.25">
      <c r="A1313" s="303">
        <v>43993</v>
      </c>
      <c r="B1313" s="304" t="s">
        <v>17</v>
      </c>
      <c r="C1313" s="304" t="s">
        <v>4515</v>
      </c>
      <c r="D1313" s="304" t="s">
        <v>40</v>
      </c>
      <c r="E1313" s="304"/>
      <c r="F1313" s="304">
        <v>10038</v>
      </c>
      <c r="G1313" s="304" t="s">
        <v>2440</v>
      </c>
      <c r="H1313" s="304" t="s">
        <v>2915</v>
      </c>
      <c r="I1313" s="304" t="s">
        <v>22</v>
      </c>
      <c r="J1313" s="304">
        <v>75005</v>
      </c>
      <c r="K1313" s="304" t="s">
        <v>2441</v>
      </c>
      <c r="L1313" s="304" t="s">
        <v>4516</v>
      </c>
      <c r="M1313" s="304" t="s">
        <v>4710</v>
      </c>
      <c r="N1313" s="320">
        <v>0.1</v>
      </c>
      <c r="O1313" s="78">
        <f>P1313/2</f>
        <v>3491</v>
      </c>
      <c r="P1313" s="263">
        <v>6982</v>
      </c>
      <c r="Q1313" s="264">
        <f t="shared" si="55"/>
        <v>6347.272727272727</v>
      </c>
      <c r="R1313" s="337"/>
      <c r="S1313" s="266"/>
    </row>
    <row r="1314" spans="1:20" ht="22.5" customHeight="1" x14ac:dyDescent="0.25">
      <c r="A1314" s="342">
        <v>43993</v>
      </c>
      <c r="B1314" s="168" t="s">
        <v>65</v>
      </c>
      <c r="C1314" s="167" t="s">
        <v>4388</v>
      </c>
      <c r="D1314" s="167" t="s">
        <v>263</v>
      </c>
      <c r="E1314" s="167"/>
      <c r="F1314" s="417">
        <v>10071</v>
      </c>
      <c r="G1314" s="168" t="s">
        <v>4389</v>
      </c>
      <c r="H1314" s="168" t="s">
        <v>4390</v>
      </c>
      <c r="I1314" s="168" t="s">
        <v>22</v>
      </c>
      <c r="J1314" s="168">
        <v>75012</v>
      </c>
      <c r="K1314" s="168" t="s">
        <v>4391</v>
      </c>
      <c r="L1314" s="168" t="s">
        <v>4392</v>
      </c>
      <c r="M1314" s="167" t="s">
        <v>4711</v>
      </c>
      <c r="N1314" s="379">
        <v>0.1</v>
      </c>
      <c r="O1314" s="195">
        <v>1982</v>
      </c>
      <c r="P1314" s="371">
        <v>1982</v>
      </c>
      <c r="Q1314" s="264">
        <f t="shared" si="55"/>
        <v>1801.8181818181818</v>
      </c>
      <c r="R1314" s="337"/>
      <c r="S1314" s="266"/>
    </row>
    <row r="1315" spans="1:20" ht="22.5" customHeight="1" x14ac:dyDescent="0.25">
      <c r="A1315" s="342">
        <v>43994</v>
      </c>
      <c r="B1315" s="168" t="s">
        <v>65</v>
      </c>
      <c r="C1315" s="167" t="s">
        <v>4712</v>
      </c>
      <c r="D1315" s="167" t="s">
        <v>424</v>
      </c>
      <c r="E1315" s="167"/>
      <c r="F1315" s="417">
        <v>10006</v>
      </c>
      <c r="G1315" s="168" t="s">
        <v>4713</v>
      </c>
      <c r="H1315" s="168" t="s">
        <v>4714</v>
      </c>
      <c r="I1315" s="168" t="s">
        <v>4715</v>
      </c>
      <c r="J1315" s="168">
        <v>92190</v>
      </c>
      <c r="K1315" s="168" t="s">
        <v>4716</v>
      </c>
      <c r="L1315" s="168" t="s">
        <v>3498</v>
      </c>
      <c r="M1315" s="167" t="s">
        <v>4717</v>
      </c>
      <c r="N1315" s="379">
        <v>0.1</v>
      </c>
      <c r="O1315" s="195">
        <v>2782</v>
      </c>
      <c r="P1315" s="371">
        <v>2782</v>
      </c>
      <c r="Q1315" s="264">
        <f t="shared" si="55"/>
        <v>2529.090909090909</v>
      </c>
      <c r="R1315" s="337"/>
      <c r="S1315" s="266"/>
    </row>
    <row r="1316" spans="1:20" ht="22.5" customHeight="1" x14ac:dyDescent="0.25">
      <c r="A1316" s="342">
        <v>43997</v>
      </c>
      <c r="B1316" s="168" t="s">
        <v>65</v>
      </c>
      <c r="C1316" s="167" t="s">
        <v>4718</v>
      </c>
      <c r="D1316" s="167"/>
      <c r="E1316" s="167"/>
      <c r="F1316" s="417" t="s">
        <v>4719</v>
      </c>
      <c r="G1316" s="168" t="s">
        <v>4720</v>
      </c>
      <c r="H1316" s="168" t="s">
        <v>4721</v>
      </c>
      <c r="I1316" s="168" t="s">
        <v>22</v>
      </c>
      <c r="J1316" s="168">
        <v>75015</v>
      </c>
      <c r="K1316" s="168" t="s">
        <v>4722</v>
      </c>
      <c r="L1316" s="168" t="s">
        <v>4481</v>
      </c>
      <c r="M1316" s="167" t="s">
        <v>2442</v>
      </c>
      <c r="N1316" s="379">
        <v>5.5E-2</v>
      </c>
      <c r="O1316" s="78">
        <f>P1316/2</f>
        <v>1741</v>
      </c>
      <c r="P1316" s="371">
        <v>3482</v>
      </c>
      <c r="Q1316" s="264">
        <f t="shared" si="55"/>
        <v>3300.4739336492894</v>
      </c>
      <c r="R1316" s="337"/>
      <c r="S1316" s="266"/>
    </row>
    <row r="1317" spans="1:20" ht="22.5" customHeight="1" x14ac:dyDescent="0.25">
      <c r="A1317" s="167">
        <v>43998</v>
      </c>
      <c r="B1317" s="168" t="s">
        <v>17</v>
      </c>
      <c r="C1317" s="168" t="s">
        <v>2836</v>
      </c>
      <c r="D1317" s="168" t="s">
        <v>624</v>
      </c>
      <c r="E1317" s="168"/>
      <c r="F1317" s="168">
        <v>10046</v>
      </c>
      <c r="G1317" s="168" t="s">
        <v>4723</v>
      </c>
      <c r="H1317" s="168">
        <v>5</v>
      </c>
      <c r="I1317" s="168" t="s">
        <v>22</v>
      </c>
      <c r="J1317" s="168">
        <v>75011</v>
      </c>
      <c r="K1317" s="168" t="s">
        <v>2838</v>
      </c>
      <c r="L1317" s="168" t="s">
        <v>618</v>
      </c>
      <c r="M1317" s="168" t="s">
        <v>4724</v>
      </c>
      <c r="N1317" s="211">
        <v>0.1</v>
      </c>
      <c r="O1317" s="195">
        <v>12460</v>
      </c>
      <c r="P1317" s="189">
        <v>12460</v>
      </c>
      <c r="Q1317" s="339">
        <f t="shared" si="55"/>
        <v>11327.272727272726</v>
      </c>
      <c r="R1317" s="333"/>
      <c r="S1317" s="159"/>
    </row>
    <row r="1318" spans="1:20" ht="22.5" customHeight="1" x14ac:dyDescent="0.25">
      <c r="A1318" s="342">
        <v>43998</v>
      </c>
      <c r="B1318" s="168" t="s">
        <v>65</v>
      </c>
      <c r="C1318" s="167" t="s">
        <v>4725</v>
      </c>
      <c r="D1318" s="167" t="s">
        <v>965</v>
      </c>
      <c r="E1318" s="167"/>
      <c r="F1318" s="417">
        <v>10245</v>
      </c>
      <c r="G1318" s="168" t="s">
        <v>4726</v>
      </c>
      <c r="H1318" s="168" t="s">
        <v>4401</v>
      </c>
      <c r="I1318" s="168" t="s">
        <v>667</v>
      </c>
      <c r="J1318" s="168">
        <v>94300</v>
      </c>
      <c r="K1318" s="168" t="s">
        <v>4727</v>
      </c>
      <c r="L1318" s="168" t="s">
        <v>4242</v>
      </c>
      <c r="M1318" s="167" t="s">
        <v>1792</v>
      </c>
      <c r="N1318" s="379">
        <v>5.5E-2</v>
      </c>
      <c r="O1318" s="195">
        <v>1882</v>
      </c>
      <c r="P1318" s="371">
        <v>1882</v>
      </c>
      <c r="Q1318" s="264">
        <f t="shared" si="55"/>
        <v>1783.8862559241707</v>
      </c>
      <c r="R1318" s="337"/>
      <c r="S1318" s="266"/>
    </row>
    <row r="1319" spans="1:20" ht="22.5" customHeight="1" x14ac:dyDescent="0.25">
      <c r="A1319" s="342">
        <v>43998</v>
      </c>
      <c r="B1319" s="168" t="s">
        <v>65</v>
      </c>
      <c r="C1319" s="167" t="s">
        <v>1502</v>
      </c>
      <c r="D1319" s="167" t="s">
        <v>3604</v>
      </c>
      <c r="E1319" s="167"/>
      <c r="F1319" s="417">
        <v>10153</v>
      </c>
      <c r="G1319" s="168" t="s">
        <v>4728</v>
      </c>
      <c r="H1319" s="168" t="s">
        <v>1564</v>
      </c>
      <c r="I1319" s="168" t="s">
        <v>22</v>
      </c>
      <c r="J1319" s="168">
        <v>75019</v>
      </c>
      <c r="K1319" s="168" t="s">
        <v>4729</v>
      </c>
      <c r="L1319" s="168" t="s">
        <v>2955</v>
      </c>
      <c r="M1319" s="167" t="s">
        <v>4730</v>
      </c>
      <c r="N1319" s="379">
        <v>5.5E-2</v>
      </c>
      <c r="O1319" s="195">
        <v>6982</v>
      </c>
      <c r="P1319" s="371">
        <v>6982</v>
      </c>
      <c r="Q1319" s="264">
        <f t="shared" si="55"/>
        <v>6618.009478672986</v>
      </c>
      <c r="R1319" s="337"/>
      <c r="S1319" s="266"/>
    </row>
    <row r="1320" spans="1:20" ht="22.5" customHeight="1" x14ac:dyDescent="0.25">
      <c r="A1320" s="342">
        <v>43998</v>
      </c>
      <c r="B1320" s="168" t="s">
        <v>65</v>
      </c>
      <c r="C1320" s="167" t="s">
        <v>4731</v>
      </c>
      <c r="D1320" s="167" t="s">
        <v>2506</v>
      </c>
      <c r="E1320" s="167"/>
      <c r="F1320" s="417">
        <v>8431</v>
      </c>
      <c r="G1320" s="168" t="s">
        <v>4732</v>
      </c>
      <c r="H1320" s="168" t="s">
        <v>4733</v>
      </c>
      <c r="I1320" s="168" t="s">
        <v>22</v>
      </c>
      <c r="J1320" s="168">
        <v>75010</v>
      </c>
      <c r="K1320" s="168" t="s">
        <v>4734</v>
      </c>
      <c r="L1320" s="168" t="s">
        <v>1993</v>
      </c>
      <c r="M1320" s="167" t="s">
        <v>4019</v>
      </c>
      <c r="N1320" s="379">
        <v>5.5E-2</v>
      </c>
      <c r="O1320" s="195">
        <v>2482</v>
      </c>
      <c r="P1320" s="371">
        <v>2482</v>
      </c>
      <c r="Q1320" s="264">
        <f t="shared" si="55"/>
        <v>2352.6066350710903</v>
      </c>
      <c r="R1320" s="337"/>
      <c r="S1320" s="266"/>
    </row>
    <row r="1321" spans="1:20" ht="22.5" customHeight="1" x14ac:dyDescent="0.25">
      <c r="A1321" s="173">
        <v>43999</v>
      </c>
      <c r="B1321" s="174" t="s">
        <v>65</v>
      </c>
      <c r="C1321" s="173" t="s">
        <v>4735</v>
      </c>
      <c r="D1321" s="173" t="s">
        <v>131</v>
      </c>
      <c r="E1321" s="173"/>
      <c r="F1321" s="418">
        <v>10047</v>
      </c>
      <c r="G1321" s="174" t="s">
        <v>4736</v>
      </c>
      <c r="H1321" s="174" t="s">
        <v>4373</v>
      </c>
      <c r="I1321" s="174" t="s">
        <v>639</v>
      </c>
      <c r="J1321" s="174">
        <v>92100</v>
      </c>
      <c r="K1321" s="174" t="s">
        <v>4737</v>
      </c>
      <c r="L1321" s="174" t="s">
        <v>4738</v>
      </c>
      <c r="M1321" s="173" t="s">
        <v>4739</v>
      </c>
      <c r="N1321" s="328">
        <v>0.1</v>
      </c>
      <c r="O1321" s="78">
        <f>P1321/2</f>
        <v>4941</v>
      </c>
      <c r="P1321" s="196">
        <v>9882</v>
      </c>
      <c r="Q1321" s="321">
        <f t="shared" si="55"/>
        <v>8983.6363636363621</v>
      </c>
      <c r="R1321" s="336">
        <v>9882</v>
      </c>
      <c r="S1321" s="121"/>
      <c r="T1321" s="74" t="s">
        <v>44</v>
      </c>
    </row>
    <row r="1322" spans="1:20" s="36" customFormat="1" ht="22.5" customHeight="1" x14ac:dyDescent="0.25">
      <c r="A1322" s="342">
        <v>43999</v>
      </c>
      <c r="B1322" s="168" t="s">
        <v>17</v>
      </c>
      <c r="C1322" s="167" t="s">
        <v>4740</v>
      </c>
      <c r="D1322" s="167" t="s">
        <v>4650</v>
      </c>
      <c r="E1322" s="167"/>
      <c r="F1322" s="417">
        <v>10088</v>
      </c>
      <c r="G1322" s="168" t="s">
        <v>4741</v>
      </c>
      <c r="H1322" s="168" t="s">
        <v>4742</v>
      </c>
      <c r="I1322" s="168" t="s">
        <v>97</v>
      </c>
      <c r="J1322" s="168">
        <v>92600</v>
      </c>
      <c r="K1322" s="168" t="s">
        <v>4743</v>
      </c>
      <c r="L1322" s="168" t="s">
        <v>3498</v>
      </c>
      <c r="M1322" s="167" t="s">
        <v>2360</v>
      </c>
      <c r="N1322" s="379">
        <v>5.5E-2</v>
      </c>
      <c r="O1322" s="195">
        <v>1000</v>
      </c>
      <c r="P1322" s="371">
        <v>1000</v>
      </c>
      <c r="Q1322" s="264">
        <f t="shared" si="55"/>
        <v>947.8672985781991</v>
      </c>
      <c r="R1322" s="337">
        <v>2982</v>
      </c>
      <c r="S1322" s="266"/>
    </row>
    <row r="1323" spans="1:20" ht="22.5" customHeight="1" x14ac:dyDescent="0.25">
      <c r="A1323" s="173">
        <v>44000</v>
      </c>
      <c r="B1323" s="174" t="s">
        <v>236</v>
      </c>
      <c r="C1323" s="173" t="s">
        <v>3609</v>
      </c>
      <c r="D1323" s="173" t="s">
        <v>2974</v>
      </c>
      <c r="E1323" s="173"/>
      <c r="F1323" s="418">
        <v>10040</v>
      </c>
      <c r="G1323" s="174" t="s">
        <v>3610</v>
      </c>
      <c r="H1323" s="174" t="s">
        <v>4744</v>
      </c>
      <c r="I1323" s="174" t="s">
        <v>22</v>
      </c>
      <c r="J1323" s="174">
        <v>75014</v>
      </c>
      <c r="K1323" s="174" t="s">
        <v>4745</v>
      </c>
      <c r="L1323" s="174" t="s">
        <v>37</v>
      </c>
      <c r="M1323" s="173" t="s">
        <v>3940</v>
      </c>
      <c r="N1323" s="328">
        <v>0.1</v>
      </c>
      <c r="O1323" s="195">
        <v>2982</v>
      </c>
      <c r="P1323" s="196">
        <v>2982</v>
      </c>
      <c r="Q1323" s="321">
        <f t="shared" si="55"/>
        <v>2710.9090909090905</v>
      </c>
      <c r="R1323" s="336">
        <v>2982</v>
      </c>
      <c r="S1323" s="121"/>
      <c r="T1323" s="74" t="s">
        <v>44</v>
      </c>
    </row>
    <row r="1324" spans="1:20" ht="22.5" customHeight="1" x14ac:dyDescent="0.25">
      <c r="A1324" s="342">
        <v>44000</v>
      </c>
      <c r="B1324" s="168" t="s">
        <v>65</v>
      </c>
      <c r="C1324" s="167" t="s">
        <v>4746</v>
      </c>
      <c r="D1324" s="167" t="s">
        <v>1951</v>
      </c>
      <c r="E1324" s="167"/>
      <c r="F1324" s="417">
        <v>10186</v>
      </c>
      <c r="G1324" s="168" t="s">
        <v>4747</v>
      </c>
      <c r="H1324" s="168" t="s">
        <v>4748</v>
      </c>
      <c r="I1324" s="168" t="s">
        <v>22</v>
      </c>
      <c r="J1324" s="168">
        <v>75013</v>
      </c>
      <c r="K1324" s="168" t="s">
        <v>4749</v>
      </c>
      <c r="L1324" s="168" t="s">
        <v>2955</v>
      </c>
      <c r="M1324" s="167" t="s">
        <v>4750</v>
      </c>
      <c r="N1324" s="379">
        <v>5.5E-2</v>
      </c>
      <c r="O1324" s="195">
        <v>2499</v>
      </c>
      <c r="P1324" s="371">
        <v>2499</v>
      </c>
      <c r="Q1324" s="264">
        <f t="shared" si="55"/>
        <v>2368.7203791469196</v>
      </c>
      <c r="R1324" s="337"/>
      <c r="S1324" s="266"/>
    </row>
    <row r="1325" spans="1:20" ht="22.5" customHeight="1" x14ac:dyDescent="0.25">
      <c r="A1325" s="400">
        <v>44000</v>
      </c>
      <c r="B1325" s="168" t="s">
        <v>17</v>
      </c>
      <c r="C1325" s="168" t="s">
        <v>3901</v>
      </c>
      <c r="D1325" s="168" t="s">
        <v>251</v>
      </c>
      <c r="E1325" s="168"/>
      <c r="F1325" s="168">
        <v>10020</v>
      </c>
      <c r="G1325" s="168" t="s">
        <v>3427</v>
      </c>
      <c r="H1325" s="168" t="s">
        <v>3902</v>
      </c>
      <c r="I1325" s="168" t="s">
        <v>1523</v>
      </c>
      <c r="J1325" s="168">
        <v>92130</v>
      </c>
      <c r="K1325" s="168" t="s">
        <v>3903</v>
      </c>
      <c r="L1325" s="168" t="s">
        <v>3086</v>
      </c>
      <c r="M1325" s="168" t="s">
        <v>4751</v>
      </c>
      <c r="N1325" s="320">
        <v>0.1</v>
      </c>
      <c r="O1325" s="78">
        <f>P1325/2</f>
        <v>4991</v>
      </c>
      <c r="P1325" s="263">
        <v>9982</v>
      </c>
      <c r="Q1325" s="255">
        <f t="shared" si="55"/>
        <v>9074.545454545454</v>
      </c>
      <c r="R1325" s="333"/>
      <c r="S1325" s="159"/>
    </row>
    <row r="1326" spans="1:20" ht="22.5" customHeight="1" x14ac:dyDescent="0.25">
      <c r="A1326" s="400">
        <v>44000</v>
      </c>
      <c r="B1326" s="168" t="s">
        <v>65</v>
      </c>
      <c r="C1326" s="168" t="s">
        <v>3786</v>
      </c>
      <c r="D1326" s="168" t="s">
        <v>992</v>
      </c>
      <c r="E1326" s="168"/>
      <c r="F1326" s="168">
        <v>1071</v>
      </c>
      <c r="G1326" s="168" t="s">
        <v>2798</v>
      </c>
      <c r="H1326" s="168" t="s">
        <v>3787</v>
      </c>
      <c r="I1326" s="168" t="s">
        <v>2799</v>
      </c>
      <c r="J1326" s="168">
        <v>93300</v>
      </c>
      <c r="K1326" s="168" t="s">
        <v>3788</v>
      </c>
      <c r="L1326" s="168" t="s">
        <v>1993</v>
      </c>
      <c r="M1326" s="168" t="s">
        <v>3608</v>
      </c>
      <c r="N1326" s="320">
        <v>5.5E-2</v>
      </c>
      <c r="O1326" s="195">
        <v>4780</v>
      </c>
      <c r="P1326" s="263">
        <v>4780</v>
      </c>
      <c r="Q1326" s="264">
        <f t="shared" si="55"/>
        <v>4530.8056872037914</v>
      </c>
      <c r="R1326" s="337"/>
      <c r="S1326" s="266"/>
    </row>
    <row r="1327" spans="1:20" ht="22.5" customHeight="1" x14ac:dyDescent="0.25">
      <c r="A1327" s="167">
        <v>44001</v>
      </c>
      <c r="B1327" s="168" t="s">
        <v>65</v>
      </c>
      <c r="C1327" s="168" t="s">
        <v>3888</v>
      </c>
      <c r="D1327" s="168" t="s">
        <v>177</v>
      </c>
      <c r="E1327" s="168"/>
      <c r="F1327" s="168">
        <v>10049</v>
      </c>
      <c r="G1327" s="168" t="s">
        <v>3889</v>
      </c>
      <c r="H1327" s="168" t="s">
        <v>3890</v>
      </c>
      <c r="I1327" s="168" t="s">
        <v>3657</v>
      </c>
      <c r="J1327" s="168">
        <v>93330</v>
      </c>
      <c r="K1327" s="168" t="s">
        <v>3891</v>
      </c>
      <c r="L1327" s="168" t="s">
        <v>3498</v>
      </c>
      <c r="M1327" s="168" t="s">
        <v>123</v>
      </c>
      <c r="N1327" s="320">
        <v>5.5E-2</v>
      </c>
      <c r="O1327" s="195">
        <v>5982</v>
      </c>
      <c r="P1327" s="263">
        <v>5982</v>
      </c>
      <c r="Q1327" s="255">
        <f t="shared" si="55"/>
        <v>5670.1421800947874</v>
      </c>
      <c r="R1327" s="333"/>
      <c r="S1327" s="159"/>
    </row>
    <row r="1328" spans="1:20" ht="22.5" customHeight="1" x14ac:dyDescent="0.25">
      <c r="A1328" s="400">
        <v>44004</v>
      </c>
      <c r="B1328" s="168" t="s">
        <v>17</v>
      </c>
      <c r="C1328" s="168" t="s">
        <v>3997</v>
      </c>
      <c r="D1328" s="168" t="s">
        <v>3998</v>
      </c>
      <c r="E1328" s="168"/>
      <c r="F1328" s="168">
        <v>10090</v>
      </c>
      <c r="G1328" s="168" t="s">
        <v>3999</v>
      </c>
      <c r="H1328" s="168" t="s">
        <v>3965</v>
      </c>
      <c r="I1328" s="168" t="s">
        <v>4000</v>
      </c>
      <c r="J1328" s="168">
        <v>92220</v>
      </c>
      <c r="K1328" s="168" t="s">
        <v>4001</v>
      </c>
      <c r="L1328" s="168" t="s">
        <v>3498</v>
      </c>
      <c r="M1328" s="168" t="s">
        <v>751</v>
      </c>
      <c r="N1328" s="379">
        <v>5.5E-2</v>
      </c>
      <c r="O1328" s="195">
        <v>1982</v>
      </c>
      <c r="P1328" s="371">
        <v>1982</v>
      </c>
      <c r="Q1328" s="264">
        <f t="shared" si="55"/>
        <v>1878.6729857819905</v>
      </c>
      <c r="R1328" s="337"/>
      <c r="S1328" s="266"/>
    </row>
    <row r="1329" spans="1:19" ht="22.5" customHeight="1" x14ac:dyDescent="0.25">
      <c r="A1329" s="342">
        <v>44004</v>
      </c>
      <c r="B1329" s="168" t="s">
        <v>17</v>
      </c>
      <c r="C1329" s="167" t="s">
        <v>4752</v>
      </c>
      <c r="D1329" s="167" t="s">
        <v>4753</v>
      </c>
      <c r="E1329" s="167"/>
      <c r="F1329" s="417">
        <v>10060</v>
      </c>
      <c r="G1329" s="168" t="s">
        <v>4754</v>
      </c>
      <c r="H1329" s="168" t="s">
        <v>4755</v>
      </c>
      <c r="I1329" s="168" t="s">
        <v>22</v>
      </c>
      <c r="J1329" s="168">
        <v>75013</v>
      </c>
      <c r="K1329" s="168" t="s">
        <v>4756</v>
      </c>
      <c r="L1329" s="168" t="s">
        <v>4370</v>
      </c>
      <c r="M1329" s="167" t="s">
        <v>190</v>
      </c>
      <c r="N1329" s="379">
        <v>0.1</v>
      </c>
      <c r="O1329" s="78">
        <f>P1329/2</f>
        <v>1291</v>
      </c>
      <c r="P1329" s="371">
        <v>2582</v>
      </c>
      <c r="Q1329" s="264">
        <f t="shared" si="55"/>
        <v>2347.272727272727</v>
      </c>
      <c r="R1329" s="337"/>
      <c r="S1329" s="266"/>
    </row>
    <row r="1330" spans="1:19" ht="22.5" customHeight="1" x14ac:dyDescent="0.25">
      <c r="A1330" s="342">
        <v>44005</v>
      </c>
      <c r="B1330" s="168" t="s">
        <v>17</v>
      </c>
      <c r="C1330" s="167" t="s">
        <v>4757</v>
      </c>
      <c r="D1330" s="167" t="s">
        <v>147</v>
      </c>
      <c r="E1330" s="167"/>
      <c r="F1330" s="417">
        <v>10052</v>
      </c>
      <c r="G1330" s="168" t="s">
        <v>4758</v>
      </c>
      <c r="H1330" s="168">
        <v>5</v>
      </c>
      <c r="I1330" s="168" t="s">
        <v>22</v>
      </c>
      <c r="J1330" s="168">
        <v>75009</v>
      </c>
      <c r="K1330" s="168" t="s">
        <v>4759</v>
      </c>
      <c r="L1330" s="168" t="s">
        <v>399</v>
      </c>
      <c r="M1330" s="167" t="s">
        <v>4760</v>
      </c>
      <c r="N1330" s="379">
        <v>5.5E-2</v>
      </c>
      <c r="O1330" s="195">
        <v>7482</v>
      </c>
      <c r="P1330" s="371">
        <v>7482</v>
      </c>
      <c r="Q1330" s="322">
        <f t="shared" si="55"/>
        <v>7091.9431279620858</v>
      </c>
      <c r="R1330" s="338"/>
      <c r="S1330" s="319"/>
    </row>
    <row r="1331" spans="1:19" ht="22.5" customHeight="1" x14ac:dyDescent="0.25">
      <c r="A1331" s="400">
        <v>44005</v>
      </c>
      <c r="B1331" s="168" t="s">
        <v>17</v>
      </c>
      <c r="C1331" s="168" t="s">
        <v>3745</v>
      </c>
      <c r="D1331" s="168" t="s">
        <v>886</v>
      </c>
      <c r="E1331" s="168"/>
      <c r="F1331" s="168">
        <v>10085</v>
      </c>
      <c r="G1331" s="168" t="s">
        <v>3746</v>
      </c>
      <c r="H1331" s="168" t="s">
        <v>3747</v>
      </c>
      <c r="I1331" s="168" t="s">
        <v>22</v>
      </c>
      <c r="J1331" s="168">
        <v>75013</v>
      </c>
      <c r="K1331" s="168" t="s">
        <v>3748</v>
      </c>
      <c r="L1331" s="168" t="s">
        <v>4761</v>
      </c>
      <c r="M1331" s="168" t="s">
        <v>755</v>
      </c>
      <c r="N1331" s="320">
        <v>0.1</v>
      </c>
      <c r="O1331" s="78">
        <f>P1331/2</f>
        <v>1441</v>
      </c>
      <c r="P1331" s="263">
        <v>2882</v>
      </c>
      <c r="Q1331" s="264">
        <f t="shared" si="55"/>
        <v>2620</v>
      </c>
      <c r="R1331" s="337"/>
      <c r="S1331" s="266"/>
    </row>
    <row r="1332" spans="1:19" ht="22.5" customHeight="1" x14ac:dyDescent="0.25">
      <c r="A1332" s="428">
        <v>44005</v>
      </c>
      <c r="B1332" s="154" t="s">
        <v>65</v>
      </c>
      <c r="C1332" s="153" t="s">
        <v>4762</v>
      </c>
      <c r="D1332" s="153" t="s">
        <v>2578</v>
      </c>
      <c r="E1332" s="153"/>
      <c r="F1332" s="429">
        <v>10030</v>
      </c>
      <c r="G1332" s="154" t="s">
        <v>4763</v>
      </c>
      <c r="H1332" s="154" t="s">
        <v>4764</v>
      </c>
      <c r="I1332" s="154" t="s">
        <v>1050</v>
      </c>
      <c r="J1332" s="154">
        <v>92160</v>
      </c>
      <c r="K1332" s="154" t="s">
        <v>4765</v>
      </c>
      <c r="L1332" s="154" t="s">
        <v>3498</v>
      </c>
      <c r="M1332" s="153" t="s">
        <v>4766</v>
      </c>
      <c r="N1332" s="379">
        <v>0.1</v>
      </c>
      <c r="O1332" s="78">
        <v>5982</v>
      </c>
      <c r="P1332" s="403">
        <v>5982</v>
      </c>
      <c r="Q1332" s="350">
        <f t="shared" si="55"/>
        <v>5438.181818181818</v>
      </c>
      <c r="R1332" s="337"/>
      <c r="S1332" s="266"/>
    </row>
    <row r="1333" spans="1:19" ht="22.5" customHeight="1" x14ac:dyDescent="0.25">
      <c r="A1333" s="342">
        <v>44005</v>
      </c>
      <c r="B1333" s="168" t="s">
        <v>65</v>
      </c>
      <c r="C1333" s="167" t="s">
        <v>4399</v>
      </c>
      <c r="D1333" s="167" t="s">
        <v>992</v>
      </c>
      <c r="E1333" s="167"/>
      <c r="F1333" s="417">
        <v>10058</v>
      </c>
      <c r="G1333" s="168" t="s">
        <v>4400</v>
      </c>
      <c r="H1333" s="168" t="s">
        <v>4401</v>
      </c>
      <c r="I1333" s="168" t="s">
        <v>22</v>
      </c>
      <c r="J1333" s="168">
        <v>75019</v>
      </c>
      <c r="K1333" s="168" t="s">
        <v>4402</v>
      </c>
      <c r="L1333" s="168" t="s">
        <v>43</v>
      </c>
      <c r="M1333" s="167" t="s">
        <v>1934</v>
      </c>
      <c r="N1333" s="379">
        <v>0.1</v>
      </c>
      <c r="O1333" s="195">
        <v>5682</v>
      </c>
      <c r="P1333" s="371">
        <v>5682</v>
      </c>
      <c r="Q1333" s="350">
        <f t="shared" si="55"/>
        <v>5165.454545454545</v>
      </c>
      <c r="R1333" s="337"/>
      <c r="S1333" s="266"/>
    </row>
    <row r="1334" spans="1:19" ht="22.5" customHeight="1" x14ac:dyDescent="0.25">
      <c r="A1334" s="342">
        <v>44005</v>
      </c>
      <c r="B1334" s="168" t="s">
        <v>65</v>
      </c>
      <c r="C1334" s="167" t="s">
        <v>4393</v>
      </c>
      <c r="D1334" s="167" t="s">
        <v>268</v>
      </c>
      <c r="E1334" s="167"/>
      <c r="F1334" s="417">
        <v>10045</v>
      </c>
      <c r="G1334" s="168" t="s">
        <v>4394</v>
      </c>
      <c r="H1334" s="168" t="s">
        <v>4395</v>
      </c>
      <c r="I1334" s="168" t="s">
        <v>22</v>
      </c>
      <c r="J1334" s="168">
        <v>75018</v>
      </c>
      <c r="K1334" s="168" t="s">
        <v>4396</v>
      </c>
      <c r="L1334" s="168" t="s">
        <v>3498</v>
      </c>
      <c r="M1334" s="167" t="s">
        <v>92</v>
      </c>
      <c r="N1334" s="379">
        <v>0.1</v>
      </c>
      <c r="O1334" s="195">
        <v>2482</v>
      </c>
      <c r="P1334" s="371">
        <v>2482</v>
      </c>
      <c r="Q1334" s="444">
        <f t="shared" si="55"/>
        <v>2256.363636363636</v>
      </c>
      <c r="R1334" s="337"/>
      <c r="S1334" s="266"/>
    </row>
    <row r="1335" spans="1:19" ht="22.5" customHeight="1" x14ac:dyDescent="0.25">
      <c r="A1335" s="342">
        <v>44006</v>
      </c>
      <c r="B1335" s="168" t="s">
        <v>65</v>
      </c>
      <c r="C1335" s="167" t="s">
        <v>4767</v>
      </c>
      <c r="D1335" s="167" t="s">
        <v>4768</v>
      </c>
      <c r="E1335" s="167"/>
      <c r="F1335" s="417">
        <v>10051</v>
      </c>
      <c r="G1335" s="168" t="s">
        <v>4769</v>
      </c>
      <c r="H1335" s="168" t="s">
        <v>4770</v>
      </c>
      <c r="I1335" s="168" t="s">
        <v>22</v>
      </c>
      <c r="J1335" s="168">
        <v>75005</v>
      </c>
      <c r="K1335" s="168" t="s">
        <v>4771</v>
      </c>
      <c r="L1335" s="168" t="s">
        <v>399</v>
      </c>
      <c r="M1335" s="167" t="s">
        <v>4772</v>
      </c>
      <c r="N1335" s="379">
        <v>5.5E-2</v>
      </c>
      <c r="O1335" s="195">
        <v>5980</v>
      </c>
      <c r="P1335" s="371">
        <v>5980</v>
      </c>
      <c r="Q1335" s="322">
        <f t="shared" si="55"/>
        <v>5668.2464454976307</v>
      </c>
      <c r="R1335" s="338"/>
      <c r="S1335" s="319"/>
    </row>
    <row r="1336" spans="1:19" ht="22.5" customHeight="1" x14ac:dyDescent="0.25">
      <c r="A1336" s="342">
        <v>44006</v>
      </c>
      <c r="B1336" s="168" t="s">
        <v>65</v>
      </c>
      <c r="C1336" s="167" t="s">
        <v>4773</v>
      </c>
      <c r="D1336" s="167" t="s">
        <v>4774</v>
      </c>
      <c r="E1336" s="167"/>
      <c r="F1336" s="417">
        <v>10089</v>
      </c>
      <c r="G1336" s="168" t="s">
        <v>4775</v>
      </c>
      <c r="H1336" s="168" t="s">
        <v>4776</v>
      </c>
      <c r="I1336" s="168" t="s">
        <v>22</v>
      </c>
      <c r="J1336" s="168">
        <v>75013</v>
      </c>
      <c r="K1336" s="168" t="s">
        <v>4777</v>
      </c>
      <c r="L1336" s="168" t="s">
        <v>4778</v>
      </c>
      <c r="M1336" s="167" t="s">
        <v>4779</v>
      </c>
      <c r="N1336" s="379">
        <v>0.1</v>
      </c>
      <c r="O1336" s="78">
        <f>P1336/2</f>
        <v>1500</v>
      </c>
      <c r="P1336" s="371">
        <v>3000</v>
      </c>
      <c r="Q1336" s="264">
        <f t="shared" si="55"/>
        <v>2727.272727272727</v>
      </c>
      <c r="R1336" s="337"/>
      <c r="S1336" s="266"/>
    </row>
    <row r="1337" spans="1:19" ht="22.5" customHeight="1" x14ac:dyDescent="0.25">
      <c r="A1337" s="400">
        <v>44006</v>
      </c>
      <c r="B1337" s="458" t="s">
        <v>65</v>
      </c>
      <c r="C1337" s="400" t="s">
        <v>4780</v>
      </c>
      <c r="D1337" s="400" t="s">
        <v>4781</v>
      </c>
      <c r="E1337" s="400"/>
      <c r="F1337" s="459" t="s">
        <v>4782</v>
      </c>
      <c r="G1337" s="458" t="s">
        <v>4783</v>
      </c>
      <c r="H1337" s="458" t="s">
        <v>4784</v>
      </c>
      <c r="I1337" s="458" t="s">
        <v>22</v>
      </c>
      <c r="J1337" s="458">
        <v>75015</v>
      </c>
      <c r="K1337" s="458" t="s">
        <v>4785</v>
      </c>
      <c r="L1337" s="458" t="s">
        <v>2955</v>
      </c>
      <c r="M1337" s="400" t="s">
        <v>4786</v>
      </c>
      <c r="N1337" s="460">
        <v>5.5E-2</v>
      </c>
      <c r="O1337" s="195">
        <v>3854</v>
      </c>
      <c r="P1337" s="461">
        <v>3854</v>
      </c>
      <c r="Q1337" s="462">
        <f t="shared" si="55"/>
        <v>3653.0805687203792</v>
      </c>
      <c r="R1337" s="463"/>
      <c r="S1337" s="464"/>
    </row>
    <row r="1338" spans="1:19" ht="22.5" customHeight="1" x14ac:dyDescent="0.25">
      <c r="A1338" s="342">
        <v>44007</v>
      </c>
      <c r="B1338" s="168" t="s">
        <v>17</v>
      </c>
      <c r="C1338" s="167" t="s">
        <v>4780</v>
      </c>
      <c r="D1338" s="167" t="s">
        <v>3426</v>
      </c>
      <c r="E1338" s="167"/>
      <c r="F1338" s="417">
        <v>10019</v>
      </c>
      <c r="G1338" s="168" t="s">
        <v>4787</v>
      </c>
      <c r="H1338" s="168" t="s">
        <v>4788</v>
      </c>
      <c r="I1338" s="168" t="s">
        <v>22</v>
      </c>
      <c r="J1338" s="168">
        <v>75017</v>
      </c>
      <c r="K1338" s="168" t="s">
        <v>4789</v>
      </c>
      <c r="L1338" s="168" t="s">
        <v>4432</v>
      </c>
      <c r="M1338" s="167" t="s">
        <v>781</v>
      </c>
      <c r="N1338" s="379">
        <v>5.5E-2</v>
      </c>
      <c r="O1338" s="78">
        <f>P1338/2</f>
        <v>6000</v>
      </c>
      <c r="P1338" s="371">
        <v>12000</v>
      </c>
      <c r="Q1338" s="264">
        <f t="shared" si="55"/>
        <v>11374.407582938389</v>
      </c>
      <c r="R1338" s="337"/>
      <c r="S1338" s="266"/>
    </row>
    <row r="1339" spans="1:19" ht="22.5" customHeight="1" x14ac:dyDescent="0.25">
      <c r="A1339" s="342">
        <v>44007</v>
      </c>
      <c r="B1339" s="168" t="s">
        <v>17</v>
      </c>
      <c r="C1339" s="167" t="s">
        <v>4280</v>
      </c>
      <c r="D1339" s="167" t="s">
        <v>73</v>
      </c>
      <c r="E1339" s="167"/>
      <c r="F1339" s="417">
        <v>10049</v>
      </c>
      <c r="G1339" s="168" t="s">
        <v>4790</v>
      </c>
      <c r="H1339" s="168" t="s">
        <v>906</v>
      </c>
      <c r="I1339" s="168" t="s">
        <v>4791</v>
      </c>
      <c r="J1339" s="168">
        <v>92140</v>
      </c>
      <c r="K1339" s="168" t="s">
        <v>4792</v>
      </c>
      <c r="L1339" s="168" t="s">
        <v>618</v>
      </c>
      <c r="M1339" s="167" t="s">
        <v>4793</v>
      </c>
      <c r="N1339" s="379">
        <v>0.1</v>
      </c>
      <c r="O1339" s="195">
        <v>9650</v>
      </c>
      <c r="P1339" s="371">
        <v>9650</v>
      </c>
      <c r="Q1339" s="264">
        <f t="shared" si="55"/>
        <v>8772.7272727272721</v>
      </c>
      <c r="R1339" s="337"/>
      <c r="S1339" s="266"/>
    </row>
    <row r="1340" spans="1:19" ht="22.5" customHeight="1" x14ac:dyDescent="0.25">
      <c r="A1340" s="342">
        <v>44007</v>
      </c>
      <c r="B1340" s="168" t="s">
        <v>65</v>
      </c>
      <c r="C1340" s="167" t="s">
        <v>4566</v>
      </c>
      <c r="D1340" s="417" t="s">
        <v>395</v>
      </c>
      <c r="E1340" s="417"/>
      <c r="F1340" s="417">
        <v>10522</v>
      </c>
      <c r="G1340" s="168" t="s">
        <v>4567</v>
      </c>
      <c r="H1340" s="168" t="s">
        <v>4568</v>
      </c>
      <c r="I1340" s="168" t="s">
        <v>22</v>
      </c>
      <c r="J1340" s="168">
        <v>75013</v>
      </c>
      <c r="K1340" s="168" t="s">
        <v>4569</v>
      </c>
      <c r="L1340" s="168" t="s">
        <v>399</v>
      </c>
      <c r="M1340" s="167" t="s">
        <v>4794</v>
      </c>
      <c r="N1340" s="379">
        <v>0.1</v>
      </c>
      <c r="O1340" s="195">
        <v>782</v>
      </c>
      <c r="P1340" s="371">
        <v>782</v>
      </c>
      <c r="Q1340" s="322">
        <f t="shared" si="55"/>
        <v>710.90909090909088</v>
      </c>
      <c r="R1340" s="338"/>
      <c r="S1340" s="319"/>
    </row>
    <row r="1341" spans="1:19" ht="22.5" customHeight="1" x14ac:dyDescent="0.25">
      <c r="A1341" s="342">
        <v>44008</v>
      </c>
      <c r="B1341" s="168" t="s">
        <v>65</v>
      </c>
      <c r="C1341" s="167" t="s">
        <v>3636</v>
      </c>
      <c r="D1341" s="167" t="s">
        <v>67</v>
      </c>
      <c r="E1341" s="167"/>
      <c r="F1341" s="417">
        <v>10014</v>
      </c>
      <c r="G1341" s="168" t="s">
        <v>4456</v>
      </c>
      <c r="H1341" s="168" t="s">
        <v>4457</v>
      </c>
      <c r="I1341" s="168" t="s">
        <v>3639</v>
      </c>
      <c r="J1341" s="168">
        <v>78200</v>
      </c>
      <c r="K1341" s="168" t="s">
        <v>4458</v>
      </c>
      <c r="L1341" s="168" t="s">
        <v>3758</v>
      </c>
      <c r="M1341" s="167" t="s">
        <v>1145</v>
      </c>
      <c r="N1341" s="379">
        <v>0.1</v>
      </c>
      <c r="O1341" s="78">
        <f>P1341/2</f>
        <v>2240</v>
      </c>
      <c r="P1341" s="371">
        <v>4480</v>
      </c>
      <c r="Q1341" s="339">
        <f t="shared" si="55"/>
        <v>4072.7272727272725</v>
      </c>
      <c r="R1341" s="333"/>
      <c r="S1341" s="159"/>
    </row>
    <row r="1342" spans="1:19" ht="22.5" customHeight="1" x14ac:dyDescent="0.25">
      <c r="A1342" s="400">
        <v>44008</v>
      </c>
      <c r="B1342" s="168" t="s">
        <v>65</v>
      </c>
      <c r="C1342" s="168" t="s">
        <v>2785</v>
      </c>
      <c r="D1342" s="168" t="s">
        <v>2786</v>
      </c>
      <c r="E1342" s="168"/>
      <c r="F1342" s="168">
        <v>10061</v>
      </c>
      <c r="G1342" s="168" t="s">
        <v>2787</v>
      </c>
      <c r="H1342" s="168" t="s">
        <v>3973</v>
      </c>
      <c r="I1342" s="168" t="s">
        <v>22</v>
      </c>
      <c r="J1342" s="168">
        <v>75011</v>
      </c>
      <c r="K1342" s="168" t="s">
        <v>3974</v>
      </c>
      <c r="L1342" s="168" t="s">
        <v>3775</v>
      </c>
      <c r="M1342" s="168" t="s">
        <v>2261</v>
      </c>
      <c r="N1342" s="379">
        <v>0.1</v>
      </c>
      <c r="O1342" s="78">
        <f>P1342/2</f>
        <v>7441</v>
      </c>
      <c r="P1342" s="371">
        <v>14882</v>
      </c>
      <c r="Q1342" s="264">
        <f t="shared" si="55"/>
        <v>13529.090909090908</v>
      </c>
      <c r="R1342" s="337"/>
      <c r="S1342" s="266"/>
    </row>
    <row r="1343" spans="1:19" ht="22.5" customHeight="1" x14ac:dyDescent="0.25">
      <c r="A1343" s="400">
        <v>44010</v>
      </c>
      <c r="B1343" s="168" t="s">
        <v>17</v>
      </c>
      <c r="C1343" s="168" t="s">
        <v>3813</v>
      </c>
      <c r="D1343" s="168" t="s">
        <v>73</v>
      </c>
      <c r="E1343" s="168"/>
      <c r="F1343" s="168">
        <v>1174</v>
      </c>
      <c r="G1343" s="168" t="s">
        <v>3814</v>
      </c>
      <c r="H1343" s="168" t="s">
        <v>3815</v>
      </c>
      <c r="I1343" s="168" t="s">
        <v>639</v>
      </c>
      <c r="J1343" s="168">
        <v>92100</v>
      </c>
      <c r="K1343" s="168" t="s">
        <v>3816</v>
      </c>
      <c r="L1343" s="168" t="s">
        <v>1099</v>
      </c>
      <c r="M1343" s="168" t="s">
        <v>4795</v>
      </c>
      <c r="N1343" s="211">
        <v>0.1</v>
      </c>
      <c r="O1343" s="78">
        <f>P1343/2</f>
        <v>991</v>
      </c>
      <c r="P1343" s="189">
        <v>1982</v>
      </c>
      <c r="Q1343" s="339">
        <f t="shared" si="55"/>
        <v>1801.8181818181818</v>
      </c>
      <c r="R1343" s="333"/>
      <c r="S1343" s="159"/>
    </row>
    <row r="1344" spans="1:19" ht="22.5" customHeight="1" x14ac:dyDescent="0.25">
      <c r="A1344" s="342">
        <v>44011</v>
      </c>
      <c r="B1344" s="187" t="s">
        <v>17</v>
      </c>
      <c r="C1344" s="187" t="s">
        <v>2892</v>
      </c>
      <c r="D1344" s="187" t="s">
        <v>131</v>
      </c>
      <c r="E1344" s="187"/>
      <c r="F1344" s="168">
        <v>10382</v>
      </c>
      <c r="G1344" s="187" t="s">
        <v>2893</v>
      </c>
      <c r="H1344" s="187" t="s">
        <v>2894</v>
      </c>
      <c r="I1344" s="168" t="s">
        <v>22</v>
      </c>
      <c r="J1344" s="168">
        <v>75013</v>
      </c>
      <c r="K1344" s="187" t="s">
        <v>2895</v>
      </c>
      <c r="L1344" s="304" t="s">
        <v>3312</v>
      </c>
      <c r="M1344" s="187" t="s">
        <v>4796</v>
      </c>
      <c r="N1344" s="211">
        <v>0.1</v>
      </c>
      <c r="O1344" s="78">
        <f>P1344/2</f>
        <v>12250</v>
      </c>
      <c r="P1344" s="263">
        <v>24500</v>
      </c>
      <c r="Q1344" s="264">
        <f t="shared" si="55"/>
        <v>22272.727272727272</v>
      </c>
      <c r="R1344" s="337"/>
      <c r="S1344" s="266"/>
    </row>
    <row r="1345" spans="1:20" ht="22.5" customHeight="1" x14ac:dyDescent="0.25">
      <c r="A1345" s="342">
        <v>44011</v>
      </c>
      <c r="B1345" s="168" t="s">
        <v>236</v>
      </c>
      <c r="C1345" s="167" t="s">
        <v>4562</v>
      </c>
      <c r="D1345" s="167" t="s">
        <v>2156</v>
      </c>
      <c r="E1345" s="167"/>
      <c r="F1345" s="417">
        <v>110049</v>
      </c>
      <c r="G1345" s="168" t="s">
        <v>4071</v>
      </c>
      <c r="H1345" s="168" t="s">
        <v>4563</v>
      </c>
      <c r="I1345" s="168" t="s">
        <v>2673</v>
      </c>
      <c r="J1345" s="168">
        <v>78430</v>
      </c>
      <c r="K1345" s="168" t="s">
        <v>4564</v>
      </c>
      <c r="L1345" s="168" t="s">
        <v>1993</v>
      </c>
      <c r="M1345" s="167" t="s">
        <v>4797</v>
      </c>
      <c r="N1345" s="379">
        <v>0.1</v>
      </c>
      <c r="O1345" s="195">
        <v>2482</v>
      </c>
      <c r="P1345" s="371">
        <v>2482</v>
      </c>
      <c r="Q1345" s="264">
        <f t="shared" si="55"/>
        <v>2256.363636363636</v>
      </c>
      <c r="R1345" s="337"/>
      <c r="S1345" s="266"/>
    </row>
    <row r="1346" spans="1:20" ht="22.5" customHeight="1" x14ac:dyDescent="0.25">
      <c r="A1346" s="173">
        <v>44012</v>
      </c>
      <c r="B1346" s="174" t="s">
        <v>17</v>
      </c>
      <c r="C1346" s="174" t="s">
        <v>4798</v>
      </c>
      <c r="D1346" s="174" t="s">
        <v>258</v>
      </c>
      <c r="E1346" s="174"/>
      <c r="F1346" s="174">
        <v>10087</v>
      </c>
      <c r="G1346" s="174" t="s">
        <v>4799</v>
      </c>
      <c r="H1346" s="174" t="s">
        <v>4800</v>
      </c>
      <c r="I1346" s="174" t="s">
        <v>4801</v>
      </c>
      <c r="J1346" s="174">
        <v>92150</v>
      </c>
      <c r="K1346" s="174" t="s">
        <v>4802</v>
      </c>
      <c r="L1346" s="174" t="s">
        <v>4803</v>
      </c>
      <c r="M1346" s="174" t="s">
        <v>160</v>
      </c>
      <c r="N1346" s="328">
        <v>0.1</v>
      </c>
      <c r="O1346" s="78">
        <f>P1346/2</f>
        <v>5491</v>
      </c>
      <c r="P1346" s="196">
        <v>10982</v>
      </c>
      <c r="Q1346" s="321">
        <f t="shared" si="55"/>
        <v>9983.6363636363621</v>
      </c>
      <c r="R1346" s="336">
        <v>10982</v>
      </c>
      <c r="S1346" s="121"/>
      <c r="T1346" s="74" t="s">
        <v>44</v>
      </c>
    </row>
    <row r="1347" spans="1:20" ht="22.5" customHeight="1" x14ac:dyDescent="0.25">
      <c r="A1347" s="400">
        <v>44012</v>
      </c>
      <c r="B1347" s="168" t="s">
        <v>17</v>
      </c>
      <c r="C1347" s="167" t="s">
        <v>4209</v>
      </c>
      <c r="D1347" s="167" t="s">
        <v>522</v>
      </c>
      <c r="E1347" s="167"/>
      <c r="F1347" s="417">
        <f>'[1]JANVIER 2020'!C238</f>
        <v>0</v>
      </c>
      <c r="G1347" s="168" t="s">
        <v>4210</v>
      </c>
      <c r="H1347" s="168" t="s">
        <v>4211</v>
      </c>
      <c r="I1347" s="168" t="s">
        <v>90</v>
      </c>
      <c r="J1347" s="168">
        <v>92600</v>
      </c>
      <c r="K1347" s="168" t="s">
        <v>4212</v>
      </c>
      <c r="L1347" s="168" t="s">
        <v>1993</v>
      </c>
      <c r="M1347" s="167" t="s">
        <v>4804</v>
      </c>
      <c r="N1347" s="379">
        <v>5.5E-2</v>
      </c>
      <c r="O1347" s="195">
        <v>3782</v>
      </c>
      <c r="P1347" s="371">
        <v>3782</v>
      </c>
      <c r="Q1347" s="264">
        <f t="shared" si="55"/>
        <v>3584.834123222749</v>
      </c>
      <c r="R1347" s="337"/>
      <c r="S1347" s="266"/>
    </row>
    <row r="1348" spans="1:20" ht="22.5" customHeight="1" x14ac:dyDescent="0.25">
      <c r="A1348" s="400">
        <v>44012</v>
      </c>
      <c r="B1348" s="168" t="s">
        <v>17</v>
      </c>
      <c r="C1348" s="168" t="s">
        <v>4805</v>
      </c>
      <c r="D1348" s="168" t="s">
        <v>40</v>
      </c>
      <c r="E1348" s="168"/>
      <c r="F1348" s="168">
        <v>10010</v>
      </c>
      <c r="G1348" s="168" t="s">
        <v>4806</v>
      </c>
      <c r="H1348" s="168">
        <v>3</v>
      </c>
      <c r="I1348" s="168" t="s">
        <v>4807</v>
      </c>
      <c r="J1348" s="168">
        <v>92500</v>
      </c>
      <c r="K1348" s="168" t="s">
        <v>4808</v>
      </c>
      <c r="L1348" s="168" t="s">
        <v>618</v>
      </c>
      <c r="M1348" s="168" t="s">
        <v>2451</v>
      </c>
      <c r="N1348" s="320">
        <v>5.5E-2</v>
      </c>
      <c r="O1348" s="195">
        <v>4350</v>
      </c>
      <c r="P1348" s="263">
        <v>4350</v>
      </c>
      <c r="Q1348" s="264">
        <f t="shared" si="55"/>
        <v>4123.2227488151657</v>
      </c>
      <c r="R1348" s="337"/>
      <c r="S1348" s="266"/>
    </row>
    <row r="1349" spans="1:20" ht="22.5" customHeight="1" x14ac:dyDescent="0.25">
      <c r="A1349" s="342">
        <v>44012</v>
      </c>
      <c r="B1349" s="343" t="s">
        <v>65</v>
      </c>
      <c r="C1349" s="342" t="s">
        <v>1662</v>
      </c>
      <c r="D1349" s="342" t="s">
        <v>765</v>
      </c>
      <c r="E1349" s="342"/>
      <c r="F1349" s="445">
        <v>1.0029907287409032</v>
      </c>
      <c r="G1349" s="343" t="s">
        <v>1663</v>
      </c>
      <c r="H1349" s="343" t="s">
        <v>4237</v>
      </c>
      <c r="I1349" s="343" t="s">
        <v>1665</v>
      </c>
      <c r="J1349" s="343">
        <v>77500</v>
      </c>
      <c r="K1349" s="343" t="s">
        <v>4238</v>
      </c>
      <c r="L1349" s="343" t="s">
        <v>4426</v>
      </c>
      <c r="M1349" s="342" t="s">
        <v>4809</v>
      </c>
      <c r="N1349" s="320">
        <v>0.1</v>
      </c>
      <c r="O1349" s="78">
        <f>P1349/2</f>
        <v>1990</v>
      </c>
      <c r="P1349" s="263">
        <v>3980</v>
      </c>
      <c r="Q1349" s="264">
        <f t="shared" si="55"/>
        <v>3618.181818181818</v>
      </c>
      <c r="R1349" s="337"/>
      <c r="S1349" s="266"/>
    </row>
    <row r="1350" spans="1:20" ht="40" hidden="1" customHeight="1" x14ac:dyDescent="0.25">
      <c r="A1350" s="409" t="s">
        <v>4810</v>
      </c>
      <c r="B1350" s="410"/>
      <c r="C1350" s="409"/>
      <c r="D1350" s="409"/>
      <c r="E1350" s="409"/>
      <c r="F1350" s="419"/>
      <c r="G1350" s="410"/>
      <c r="H1350" s="410"/>
      <c r="I1350" s="410"/>
      <c r="J1350" s="410"/>
      <c r="K1350" s="410"/>
      <c r="L1350" s="410"/>
      <c r="M1350" s="409"/>
      <c r="N1350" s="411"/>
      <c r="O1350" s="465"/>
      <c r="P1350" s="413">
        <f>SUM(P1293:P1349)</f>
        <v>324989.46000000002</v>
      </c>
      <c r="Q1350" s="420"/>
      <c r="R1350" s="421">
        <f>SUM(R1293:R1349)</f>
        <v>32260</v>
      </c>
      <c r="S1350" s="422">
        <f>P1350-R1350</f>
        <v>292729.46000000002</v>
      </c>
    </row>
    <row r="1351" spans="1:20" ht="22.5" customHeight="1" x14ac:dyDescent="0.25">
      <c r="A1351" s="173">
        <v>44014</v>
      </c>
      <c r="B1351" s="174" t="s">
        <v>17</v>
      </c>
      <c r="C1351" s="173" t="s">
        <v>4325</v>
      </c>
      <c r="D1351" s="173" t="s">
        <v>620</v>
      </c>
      <c r="E1351" s="173"/>
      <c r="F1351" s="418" t="s">
        <v>4326</v>
      </c>
      <c r="G1351" s="174" t="s">
        <v>2023</v>
      </c>
      <c r="H1351" s="174" t="s">
        <v>4327</v>
      </c>
      <c r="I1351" s="174" t="s">
        <v>22</v>
      </c>
      <c r="J1351" s="174">
        <v>75013</v>
      </c>
      <c r="K1351" s="174" t="s">
        <v>4328</v>
      </c>
      <c r="L1351" s="174" t="s">
        <v>2231</v>
      </c>
      <c r="M1351" s="173" t="s">
        <v>4811</v>
      </c>
      <c r="N1351" s="328">
        <v>0.1</v>
      </c>
      <c r="O1351" s="78">
        <f>P1351/2</f>
        <v>10730</v>
      </c>
      <c r="P1351" s="196">
        <v>21460</v>
      </c>
      <c r="Q1351" s="321">
        <f t="shared" ref="Q1351:Q1381" si="56">IF(ISBLANK(N1351),"",P1351/(1+N1351))</f>
        <v>19509.090909090908</v>
      </c>
      <c r="R1351" s="336">
        <v>21460</v>
      </c>
      <c r="S1351" s="121"/>
      <c r="T1351" s="74" t="s">
        <v>44</v>
      </c>
    </row>
    <row r="1352" spans="1:20" ht="22.5" customHeight="1" x14ac:dyDescent="0.25">
      <c r="A1352" s="173">
        <v>44014</v>
      </c>
      <c r="B1352" s="174" t="s">
        <v>17</v>
      </c>
      <c r="C1352" s="173" t="s">
        <v>4325</v>
      </c>
      <c r="D1352" s="173" t="s">
        <v>620</v>
      </c>
      <c r="E1352" s="173"/>
      <c r="F1352" s="418" t="s">
        <v>4326</v>
      </c>
      <c r="G1352" s="174" t="s">
        <v>2023</v>
      </c>
      <c r="H1352" s="174" t="s">
        <v>4327</v>
      </c>
      <c r="I1352" s="174" t="s">
        <v>22</v>
      </c>
      <c r="J1352" s="174">
        <v>75013</v>
      </c>
      <c r="K1352" s="174" t="s">
        <v>4328</v>
      </c>
      <c r="L1352" s="174" t="s">
        <v>2231</v>
      </c>
      <c r="M1352" s="173" t="s">
        <v>4812</v>
      </c>
      <c r="N1352" s="328">
        <v>5.5E-2</v>
      </c>
      <c r="O1352" s="78">
        <f>P1352/2</f>
        <v>1600</v>
      </c>
      <c r="P1352" s="196">
        <v>3200</v>
      </c>
      <c r="Q1352" s="321">
        <f t="shared" si="56"/>
        <v>3033.175355450237</v>
      </c>
      <c r="R1352" s="336">
        <v>3200</v>
      </c>
      <c r="S1352" s="121"/>
      <c r="T1352" s="74" t="s">
        <v>44</v>
      </c>
    </row>
    <row r="1353" spans="1:20" ht="22.5" customHeight="1" x14ac:dyDescent="0.25">
      <c r="A1353" s="167">
        <v>44015</v>
      </c>
      <c r="B1353" s="168" t="s">
        <v>17</v>
      </c>
      <c r="C1353" s="168" t="s">
        <v>2741</v>
      </c>
      <c r="D1353" s="168" t="s">
        <v>28</v>
      </c>
      <c r="E1353" s="168"/>
      <c r="F1353" s="168">
        <v>10103</v>
      </c>
      <c r="G1353" s="168" t="s">
        <v>2742</v>
      </c>
      <c r="H1353" s="168" t="s">
        <v>2743</v>
      </c>
      <c r="I1353" s="168" t="s">
        <v>501</v>
      </c>
      <c r="J1353" s="168">
        <v>93260</v>
      </c>
      <c r="K1353" s="168" t="s">
        <v>2744</v>
      </c>
      <c r="L1353" s="168" t="s">
        <v>4813</v>
      </c>
      <c r="M1353" s="168" t="s">
        <v>4814</v>
      </c>
      <c r="N1353" s="211">
        <v>0.1</v>
      </c>
      <c r="O1353" s="78">
        <f>P1353/2</f>
        <v>575</v>
      </c>
      <c r="P1353" s="263">
        <v>1150</v>
      </c>
      <c r="Q1353" s="264">
        <f t="shared" si="56"/>
        <v>1045.4545454545453</v>
      </c>
      <c r="R1353" s="337"/>
      <c r="S1353" s="266"/>
    </row>
    <row r="1354" spans="1:20" ht="22.5" customHeight="1" x14ac:dyDescent="0.25">
      <c r="A1354" s="400">
        <v>44015</v>
      </c>
      <c r="B1354" s="168" t="s">
        <v>17</v>
      </c>
      <c r="C1354" s="168" t="s">
        <v>3895</v>
      </c>
      <c r="D1354" s="168" t="s">
        <v>28</v>
      </c>
      <c r="E1354" s="168"/>
      <c r="F1354" s="168">
        <v>10016</v>
      </c>
      <c r="G1354" s="168" t="s">
        <v>3896</v>
      </c>
      <c r="H1354" s="168" t="s">
        <v>3897</v>
      </c>
      <c r="I1354" s="168" t="s">
        <v>3898</v>
      </c>
      <c r="J1354" s="168">
        <v>95600</v>
      </c>
      <c r="K1354" s="168" t="s">
        <v>3899</v>
      </c>
      <c r="L1354" s="168" t="s">
        <v>618</v>
      </c>
      <c r="M1354" s="168" t="s">
        <v>4815</v>
      </c>
      <c r="N1354" s="320">
        <v>5.5E-2</v>
      </c>
      <c r="O1354" s="195">
        <v>7000</v>
      </c>
      <c r="P1354" s="263">
        <v>7000</v>
      </c>
      <c r="Q1354" s="255">
        <f t="shared" si="56"/>
        <v>6635.0710900473941</v>
      </c>
      <c r="R1354" s="333"/>
      <c r="S1354" s="159"/>
    </row>
    <row r="1355" spans="1:20" ht="22.5" customHeight="1" x14ac:dyDescent="0.25">
      <c r="A1355" s="175">
        <v>44015</v>
      </c>
      <c r="B1355" s="168" t="s">
        <v>65</v>
      </c>
      <c r="C1355" s="168" t="s">
        <v>4029</v>
      </c>
      <c r="D1355" s="168" t="s">
        <v>219</v>
      </c>
      <c r="E1355" s="168"/>
      <c r="F1355" s="168">
        <v>10077</v>
      </c>
      <c r="G1355" s="168" t="s">
        <v>4030</v>
      </c>
      <c r="H1355" s="168" t="s">
        <v>4031</v>
      </c>
      <c r="I1355" s="168" t="s">
        <v>22</v>
      </c>
      <c r="J1355" s="168">
        <v>75013</v>
      </c>
      <c r="K1355" s="168" t="s">
        <v>4032</v>
      </c>
      <c r="L1355" s="168" t="s">
        <v>2955</v>
      </c>
      <c r="M1355" s="168" t="s">
        <v>1934</v>
      </c>
      <c r="N1355" s="379">
        <v>0.1</v>
      </c>
      <c r="O1355" s="195">
        <v>4632</v>
      </c>
      <c r="P1355" s="371">
        <v>4632</v>
      </c>
      <c r="Q1355" s="372">
        <f t="shared" si="56"/>
        <v>4210.909090909091</v>
      </c>
      <c r="R1355" s="373"/>
      <c r="S1355" s="374"/>
    </row>
    <row r="1356" spans="1:20" ht="22.5" customHeight="1" x14ac:dyDescent="0.25">
      <c r="A1356" s="175">
        <v>44015</v>
      </c>
      <c r="B1356" s="168" t="s">
        <v>17</v>
      </c>
      <c r="C1356" s="168" t="s">
        <v>3922</v>
      </c>
      <c r="D1356" s="168" t="s">
        <v>147</v>
      </c>
      <c r="E1356" s="168"/>
      <c r="F1356" s="168">
        <v>10010</v>
      </c>
      <c r="G1356" s="168" t="s">
        <v>4062</v>
      </c>
      <c r="H1356" s="168" t="s">
        <v>4063</v>
      </c>
      <c r="I1356" s="168" t="s">
        <v>4064</v>
      </c>
      <c r="J1356" s="168">
        <v>93450</v>
      </c>
      <c r="K1356" s="168" t="s">
        <v>4065</v>
      </c>
      <c r="L1356" s="168" t="s">
        <v>4066</v>
      </c>
      <c r="M1356" s="168" t="s">
        <v>840</v>
      </c>
      <c r="N1356" s="379">
        <v>5.5E-2</v>
      </c>
      <c r="O1356" s="78">
        <f>P1356/2</f>
        <v>4490</v>
      </c>
      <c r="P1356" s="263">
        <v>8980</v>
      </c>
      <c r="Q1356" s="397">
        <f t="shared" si="56"/>
        <v>8511.8483412322275</v>
      </c>
      <c r="R1356" s="333"/>
      <c r="S1356" s="159"/>
    </row>
    <row r="1357" spans="1:20" ht="22.5" customHeight="1" x14ac:dyDescent="0.25">
      <c r="A1357" s="342">
        <v>44018</v>
      </c>
      <c r="B1357" s="168" t="s">
        <v>17</v>
      </c>
      <c r="C1357" s="167" t="s">
        <v>4296</v>
      </c>
      <c r="D1357" s="167" t="s">
        <v>232</v>
      </c>
      <c r="E1357" s="167"/>
      <c r="F1357" s="417">
        <v>10037</v>
      </c>
      <c r="G1357" s="168" t="s">
        <v>4297</v>
      </c>
      <c r="H1357" s="168" t="s">
        <v>4298</v>
      </c>
      <c r="I1357" s="168" t="s">
        <v>174</v>
      </c>
      <c r="J1357" s="168">
        <v>93500</v>
      </c>
      <c r="K1357" s="168" t="s">
        <v>4299</v>
      </c>
      <c r="L1357" s="168" t="s">
        <v>399</v>
      </c>
      <c r="M1357" s="167" t="s">
        <v>4816</v>
      </c>
      <c r="N1357" s="379">
        <v>0.1</v>
      </c>
      <c r="O1357" s="195">
        <v>14880</v>
      </c>
      <c r="P1357" s="371">
        <v>14880</v>
      </c>
      <c r="Q1357" s="431">
        <f t="shared" si="56"/>
        <v>13527.272727272726</v>
      </c>
      <c r="R1357" s="338"/>
      <c r="S1357" s="319"/>
    </row>
    <row r="1358" spans="1:20" ht="22.5" customHeight="1" x14ac:dyDescent="0.25">
      <c r="A1358" s="400">
        <v>44019</v>
      </c>
      <c r="B1358" s="168" t="s">
        <v>17</v>
      </c>
      <c r="C1358" s="168" t="s">
        <v>4817</v>
      </c>
      <c r="D1358" s="168"/>
      <c r="E1358" s="168"/>
      <c r="F1358" s="168" t="s">
        <v>4818</v>
      </c>
      <c r="G1358" s="168" t="s">
        <v>4819</v>
      </c>
      <c r="H1358" s="168" t="s">
        <v>4820</v>
      </c>
      <c r="I1358" s="168" t="s">
        <v>22</v>
      </c>
      <c r="J1358" s="168">
        <v>75017</v>
      </c>
      <c r="K1358" s="168" t="s">
        <v>4821</v>
      </c>
      <c r="L1358" s="168" t="s">
        <v>4481</v>
      </c>
      <c r="M1358" s="168" t="s">
        <v>160</v>
      </c>
      <c r="N1358" s="380">
        <v>0.1</v>
      </c>
      <c r="O1358" s="78">
        <f>P1358/2</f>
        <v>1315</v>
      </c>
      <c r="P1358" s="371">
        <v>2630</v>
      </c>
      <c r="Q1358" s="372">
        <f t="shared" si="56"/>
        <v>2390.9090909090905</v>
      </c>
      <c r="R1358" s="373"/>
      <c r="S1358" s="374"/>
    </row>
    <row r="1359" spans="1:20" ht="22.5" customHeight="1" x14ac:dyDescent="0.25">
      <c r="A1359" s="173">
        <v>44019</v>
      </c>
      <c r="B1359" s="174" t="s">
        <v>65</v>
      </c>
      <c r="C1359" s="174" t="s">
        <v>4167</v>
      </c>
      <c r="D1359" s="174" t="s">
        <v>113</v>
      </c>
      <c r="E1359" s="174"/>
      <c r="F1359" s="174">
        <v>10064</v>
      </c>
      <c r="G1359" s="174" t="s">
        <v>4168</v>
      </c>
      <c r="H1359" s="174" t="s">
        <v>4169</v>
      </c>
      <c r="I1359" s="174" t="s">
        <v>22</v>
      </c>
      <c r="J1359" s="174">
        <v>75016</v>
      </c>
      <c r="K1359" s="174" t="s">
        <v>4170</v>
      </c>
      <c r="L1359" s="174" t="s">
        <v>4381</v>
      </c>
      <c r="M1359" s="174" t="s">
        <v>4822</v>
      </c>
      <c r="N1359" s="328">
        <v>0.1</v>
      </c>
      <c r="O1359" s="78">
        <f>P1359/2</f>
        <v>1100</v>
      </c>
      <c r="P1359" s="196">
        <v>2200</v>
      </c>
      <c r="Q1359" s="321">
        <f t="shared" si="56"/>
        <v>1999.9999999999998</v>
      </c>
      <c r="R1359" s="336">
        <v>2200</v>
      </c>
      <c r="S1359" s="121"/>
      <c r="T1359" s="74" t="s">
        <v>44</v>
      </c>
    </row>
    <row r="1360" spans="1:20" ht="22.5" customHeight="1" x14ac:dyDescent="0.25">
      <c r="A1360" s="342">
        <v>44019</v>
      </c>
      <c r="B1360" s="168" t="s">
        <v>17</v>
      </c>
      <c r="C1360" s="167" t="s">
        <v>4371</v>
      </c>
      <c r="D1360" s="167" t="s">
        <v>1327</v>
      </c>
      <c r="E1360" s="167"/>
      <c r="F1360" s="168">
        <v>10039</v>
      </c>
      <c r="G1360" s="168" t="s">
        <v>4372</v>
      </c>
      <c r="H1360" s="168" t="s">
        <v>4373</v>
      </c>
      <c r="I1360" s="168" t="s">
        <v>22</v>
      </c>
      <c r="J1360" s="168">
        <v>75013</v>
      </c>
      <c r="K1360" s="168" t="s">
        <v>4374</v>
      </c>
      <c r="L1360" s="168" t="s">
        <v>4481</v>
      </c>
      <c r="M1360" s="167" t="s">
        <v>341</v>
      </c>
      <c r="N1360" s="379">
        <v>0.1</v>
      </c>
      <c r="O1360" s="78">
        <f>P1360/2</f>
        <v>1841</v>
      </c>
      <c r="P1360" s="371">
        <v>3682</v>
      </c>
      <c r="Q1360" s="264">
        <f t="shared" si="56"/>
        <v>3347.272727272727</v>
      </c>
      <c r="R1360" s="337"/>
      <c r="S1360" s="266"/>
    </row>
    <row r="1361" spans="1:20" ht="22.5" customHeight="1" x14ac:dyDescent="0.25">
      <c r="A1361" s="175">
        <v>44019</v>
      </c>
      <c r="B1361" s="168" t="s">
        <v>65</v>
      </c>
      <c r="C1361" s="168" t="s">
        <v>267</v>
      </c>
      <c r="D1361" s="168" t="s">
        <v>268</v>
      </c>
      <c r="E1361" s="168"/>
      <c r="F1361" s="168">
        <v>1025</v>
      </c>
      <c r="G1361" s="168" t="s">
        <v>269</v>
      </c>
      <c r="H1361" s="168" t="s">
        <v>4057</v>
      </c>
      <c r="I1361" s="168" t="s">
        <v>22</v>
      </c>
      <c r="J1361" s="168">
        <v>75020</v>
      </c>
      <c r="K1361" s="168" t="s">
        <v>271</v>
      </c>
      <c r="L1361" s="168" t="s">
        <v>4217</v>
      </c>
      <c r="M1361" s="168" t="s">
        <v>4823</v>
      </c>
      <c r="N1361" s="379">
        <v>0.1</v>
      </c>
      <c r="O1361" s="78">
        <f>P1361/2</f>
        <v>1500</v>
      </c>
      <c r="P1361" s="263">
        <v>3000</v>
      </c>
      <c r="Q1361" s="397">
        <f t="shared" si="56"/>
        <v>2727.272727272727</v>
      </c>
      <c r="R1361" s="333"/>
      <c r="S1361" s="159"/>
    </row>
    <row r="1362" spans="1:20" ht="22.5" customHeight="1" x14ac:dyDescent="0.25">
      <c r="A1362" s="400">
        <v>44020</v>
      </c>
      <c r="B1362" s="168" t="s">
        <v>65</v>
      </c>
      <c r="C1362" s="168" t="s">
        <v>4824</v>
      </c>
      <c r="D1362" s="168" t="s">
        <v>2068</v>
      </c>
      <c r="E1362" s="168"/>
      <c r="F1362" s="168">
        <v>10059</v>
      </c>
      <c r="G1362" s="168" t="s">
        <v>4154</v>
      </c>
      <c r="H1362" s="168" t="s">
        <v>4825</v>
      </c>
      <c r="I1362" s="168" t="s">
        <v>22</v>
      </c>
      <c r="J1362" s="168">
        <v>75016</v>
      </c>
      <c r="K1362" s="168" t="s">
        <v>4826</v>
      </c>
      <c r="L1362" s="168" t="s">
        <v>4157</v>
      </c>
      <c r="M1362" s="168" t="s">
        <v>2360</v>
      </c>
      <c r="N1362" s="379">
        <v>5.5E-2</v>
      </c>
      <c r="O1362" s="78">
        <f>P1362/2</f>
        <v>740</v>
      </c>
      <c r="P1362" s="371">
        <v>1480</v>
      </c>
      <c r="Q1362" s="405">
        <f t="shared" si="56"/>
        <v>1402.8436018957348</v>
      </c>
      <c r="R1362" s="373"/>
      <c r="S1362" s="374"/>
    </row>
    <row r="1363" spans="1:20" ht="22.5" customHeight="1" x14ac:dyDescent="0.25">
      <c r="A1363" s="401">
        <v>44020</v>
      </c>
      <c r="B1363" s="154" t="s">
        <v>65</v>
      </c>
      <c r="C1363" s="154" t="s">
        <v>4827</v>
      </c>
      <c r="D1363" s="154" t="s">
        <v>4828</v>
      </c>
      <c r="E1363" s="154"/>
      <c r="F1363" s="154">
        <v>10048</v>
      </c>
      <c r="G1363" s="154" t="s">
        <v>4829</v>
      </c>
      <c r="H1363" s="154" t="s">
        <v>4830</v>
      </c>
      <c r="I1363" s="154" t="s">
        <v>22</v>
      </c>
      <c r="J1363" s="154">
        <v>75011</v>
      </c>
      <c r="K1363" s="154" t="s">
        <v>4831</v>
      </c>
      <c r="L1363" s="154" t="s">
        <v>43</v>
      </c>
      <c r="M1363" s="154" t="s">
        <v>745</v>
      </c>
      <c r="N1363" s="379">
        <v>0.1</v>
      </c>
      <c r="O1363" s="78">
        <v>7582</v>
      </c>
      <c r="P1363" s="403">
        <v>7582</v>
      </c>
      <c r="Q1363" s="405">
        <f t="shared" si="56"/>
        <v>6892.7272727272721</v>
      </c>
      <c r="R1363" s="373"/>
      <c r="S1363" s="374"/>
    </row>
    <row r="1364" spans="1:20" s="451" customFormat="1" ht="22.5" customHeight="1" x14ac:dyDescent="0.25">
      <c r="A1364" s="256">
        <v>44021</v>
      </c>
      <c r="B1364" s="257" t="s">
        <v>65</v>
      </c>
      <c r="C1364" s="257" t="s">
        <v>4832</v>
      </c>
      <c r="D1364" s="257" t="s">
        <v>691</v>
      </c>
      <c r="E1364" s="257"/>
      <c r="F1364" s="257">
        <v>10006</v>
      </c>
      <c r="G1364" s="257" t="s">
        <v>692</v>
      </c>
      <c r="H1364" s="257" t="s">
        <v>4833</v>
      </c>
      <c r="I1364" s="257" t="s">
        <v>22</v>
      </c>
      <c r="J1364" s="257">
        <v>75013</v>
      </c>
      <c r="K1364" s="257" t="s">
        <v>4834</v>
      </c>
      <c r="L1364" s="257" t="s">
        <v>4381</v>
      </c>
      <c r="M1364" s="257" t="s">
        <v>4561</v>
      </c>
      <c r="N1364" s="466">
        <v>5.5E-2</v>
      </c>
      <c r="O1364" s="78">
        <f>P1364/2</f>
        <v>1737.5</v>
      </c>
      <c r="P1364" s="260">
        <v>3475</v>
      </c>
      <c r="Q1364" s="467">
        <f t="shared" si="56"/>
        <v>3293.838862559242</v>
      </c>
      <c r="R1364" s="450"/>
      <c r="S1364" s="262"/>
    </row>
    <row r="1365" spans="1:20" ht="22.5" customHeight="1" x14ac:dyDescent="0.25">
      <c r="A1365" s="400">
        <v>44021</v>
      </c>
      <c r="B1365" s="168" t="s">
        <v>17</v>
      </c>
      <c r="C1365" s="168" t="s">
        <v>4835</v>
      </c>
      <c r="D1365" s="168" t="s">
        <v>563</v>
      </c>
      <c r="E1365" s="168"/>
      <c r="F1365" s="168">
        <v>10087</v>
      </c>
      <c r="G1365" s="168" t="s">
        <v>3804</v>
      </c>
      <c r="H1365" s="168" t="s">
        <v>4836</v>
      </c>
      <c r="I1365" s="168" t="s">
        <v>2930</v>
      </c>
      <c r="J1365" s="168">
        <v>94200</v>
      </c>
      <c r="K1365" s="168" t="s">
        <v>4837</v>
      </c>
      <c r="L1365" s="168" t="s">
        <v>4381</v>
      </c>
      <c r="M1365" s="168" t="s">
        <v>4612</v>
      </c>
      <c r="N1365" s="379">
        <v>5.5E-2</v>
      </c>
      <c r="O1365" s="78">
        <f>P1365/2</f>
        <v>2241</v>
      </c>
      <c r="P1365" s="371">
        <v>4482</v>
      </c>
      <c r="Q1365" s="372">
        <f t="shared" si="56"/>
        <v>4248.341232227488</v>
      </c>
      <c r="R1365" s="373"/>
      <c r="S1365" s="374"/>
    </row>
    <row r="1366" spans="1:20" ht="22.5" customHeight="1" x14ac:dyDescent="0.25">
      <c r="A1366" s="400">
        <v>44021</v>
      </c>
      <c r="B1366" s="168" t="s">
        <v>17</v>
      </c>
      <c r="C1366" s="168" t="s">
        <v>4838</v>
      </c>
      <c r="D1366" s="168" t="s">
        <v>4839</v>
      </c>
      <c r="E1366" s="168"/>
      <c r="F1366" s="168">
        <v>10053</v>
      </c>
      <c r="G1366" s="168" t="s">
        <v>4840</v>
      </c>
      <c r="H1366" s="168" t="s">
        <v>4841</v>
      </c>
      <c r="I1366" s="168" t="s">
        <v>22</v>
      </c>
      <c r="J1366" s="168">
        <v>75013</v>
      </c>
      <c r="K1366" s="168" t="s">
        <v>4842</v>
      </c>
      <c r="L1366" s="168" t="s">
        <v>4370</v>
      </c>
      <c r="M1366" s="168" t="s">
        <v>4843</v>
      </c>
      <c r="N1366" s="379">
        <v>5.5E-2</v>
      </c>
      <c r="O1366" s="78">
        <f>P1366/2</f>
        <v>4491</v>
      </c>
      <c r="P1366" s="371">
        <v>8982</v>
      </c>
      <c r="Q1366" s="372">
        <f t="shared" si="56"/>
        <v>8513.7440758293851</v>
      </c>
      <c r="R1366" s="373"/>
      <c r="S1366" s="374"/>
    </row>
    <row r="1367" spans="1:20" ht="22.5" customHeight="1" x14ac:dyDescent="0.25">
      <c r="A1367" s="342">
        <v>44025</v>
      </c>
      <c r="B1367" s="168" t="s">
        <v>65</v>
      </c>
      <c r="C1367" s="167" t="s">
        <v>4572</v>
      </c>
      <c r="D1367" s="167" t="s">
        <v>263</v>
      </c>
      <c r="E1367" s="167"/>
      <c r="F1367" s="417">
        <v>10009</v>
      </c>
      <c r="G1367" s="168" t="s">
        <v>4573</v>
      </c>
      <c r="H1367" s="168" t="s">
        <v>4574</v>
      </c>
      <c r="I1367" s="168" t="s">
        <v>90</v>
      </c>
      <c r="J1367" s="168">
        <v>92600</v>
      </c>
      <c r="K1367" s="168" t="s">
        <v>4575</v>
      </c>
      <c r="L1367" s="168" t="s">
        <v>4444</v>
      </c>
      <c r="M1367" s="167" t="s">
        <v>331</v>
      </c>
      <c r="N1367" s="379">
        <v>5.5E-2</v>
      </c>
      <c r="O1367" s="78">
        <f>P1367/2</f>
        <v>741</v>
      </c>
      <c r="P1367" s="371">
        <v>1482</v>
      </c>
      <c r="Q1367" s="264">
        <f t="shared" si="56"/>
        <v>1404.739336492891</v>
      </c>
      <c r="R1367" s="337"/>
      <c r="S1367" s="266"/>
    </row>
    <row r="1368" spans="1:20" ht="22.5" customHeight="1" x14ac:dyDescent="0.25">
      <c r="A1368" s="342">
        <v>44027</v>
      </c>
      <c r="B1368" s="168" t="s">
        <v>65</v>
      </c>
      <c r="C1368" s="167" t="s">
        <v>4399</v>
      </c>
      <c r="D1368" s="167" t="s">
        <v>992</v>
      </c>
      <c r="E1368" s="167"/>
      <c r="F1368" s="417">
        <v>10018</v>
      </c>
      <c r="G1368" s="168" t="s">
        <v>4400</v>
      </c>
      <c r="H1368" s="168" t="s">
        <v>4401</v>
      </c>
      <c r="I1368" s="168" t="s">
        <v>22</v>
      </c>
      <c r="J1368" s="168">
        <v>75019</v>
      </c>
      <c r="K1368" s="168" t="s">
        <v>4402</v>
      </c>
      <c r="L1368" s="168" t="s">
        <v>43</v>
      </c>
      <c r="M1368" s="167" t="s">
        <v>2261</v>
      </c>
      <c r="N1368" s="379">
        <v>0.1</v>
      </c>
      <c r="O1368" s="195">
        <v>19982</v>
      </c>
      <c r="P1368" s="371">
        <v>19982</v>
      </c>
      <c r="Q1368" s="350">
        <f t="shared" si="56"/>
        <v>18165.454545454544</v>
      </c>
      <c r="R1368" s="337"/>
      <c r="S1368" s="266"/>
    </row>
    <row r="1369" spans="1:20" ht="22.5" customHeight="1" x14ac:dyDescent="0.25">
      <c r="A1369" s="342">
        <v>44028</v>
      </c>
      <c r="B1369" s="168" t="s">
        <v>65</v>
      </c>
      <c r="C1369" s="167" t="s">
        <v>4566</v>
      </c>
      <c r="D1369" s="417" t="s">
        <v>395</v>
      </c>
      <c r="E1369" s="417"/>
      <c r="F1369" s="417">
        <v>10522</v>
      </c>
      <c r="G1369" s="168" t="s">
        <v>4567</v>
      </c>
      <c r="H1369" s="168" t="s">
        <v>4568</v>
      </c>
      <c r="I1369" s="168" t="s">
        <v>22</v>
      </c>
      <c r="J1369" s="168">
        <v>75013</v>
      </c>
      <c r="K1369" s="168" t="s">
        <v>4569</v>
      </c>
      <c r="L1369" s="168" t="s">
        <v>399</v>
      </c>
      <c r="M1369" s="167" t="s">
        <v>3060</v>
      </c>
      <c r="N1369" s="379">
        <v>0.1</v>
      </c>
      <c r="O1369" s="195">
        <v>6000</v>
      </c>
      <c r="P1369" s="371">
        <v>6000</v>
      </c>
      <c r="Q1369" s="322">
        <f t="shared" si="56"/>
        <v>5454.545454545454</v>
      </c>
      <c r="R1369" s="338"/>
      <c r="S1369" s="319"/>
    </row>
    <row r="1370" spans="1:20" ht="22.5" customHeight="1" x14ac:dyDescent="0.25">
      <c r="A1370" s="303">
        <v>44029</v>
      </c>
      <c r="B1370" s="304" t="s">
        <v>65</v>
      </c>
      <c r="C1370" s="304" t="s">
        <v>3442</v>
      </c>
      <c r="D1370" s="304" t="s">
        <v>113</v>
      </c>
      <c r="E1370" s="304"/>
      <c r="F1370" s="304">
        <v>10018</v>
      </c>
      <c r="G1370" s="304" t="s">
        <v>3443</v>
      </c>
      <c r="H1370" s="304" t="s">
        <v>3444</v>
      </c>
      <c r="I1370" s="304" t="s">
        <v>22</v>
      </c>
      <c r="J1370" s="304">
        <v>75014</v>
      </c>
      <c r="K1370" s="304" t="s">
        <v>3445</v>
      </c>
      <c r="L1370" s="304" t="s">
        <v>3872</v>
      </c>
      <c r="M1370" s="304" t="s">
        <v>4844</v>
      </c>
      <c r="N1370" s="320">
        <v>0.1</v>
      </c>
      <c r="O1370" s="78">
        <f>P1370/2</f>
        <v>1500</v>
      </c>
      <c r="P1370" s="263">
        <v>3000</v>
      </c>
      <c r="Q1370" s="264">
        <f t="shared" si="56"/>
        <v>2727.272727272727</v>
      </c>
      <c r="R1370" s="337"/>
      <c r="S1370" s="266"/>
    </row>
    <row r="1371" spans="1:20" ht="22.5" customHeight="1" x14ac:dyDescent="0.25">
      <c r="A1371" s="173">
        <v>44029</v>
      </c>
      <c r="B1371" s="194" t="s">
        <v>65</v>
      </c>
      <c r="C1371" s="194" t="s">
        <v>2982</v>
      </c>
      <c r="D1371" s="194" t="s">
        <v>747</v>
      </c>
      <c r="E1371" s="194"/>
      <c r="F1371" s="174">
        <v>10103</v>
      </c>
      <c r="G1371" s="194" t="s">
        <v>2983</v>
      </c>
      <c r="H1371" s="194" t="s">
        <v>2984</v>
      </c>
      <c r="I1371" s="174" t="s">
        <v>501</v>
      </c>
      <c r="J1371" s="174">
        <v>93260</v>
      </c>
      <c r="K1371" s="194" t="s">
        <v>2985</v>
      </c>
      <c r="L1371" s="194" t="s">
        <v>1838</v>
      </c>
      <c r="M1371" s="194" t="s">
        <v>4845</v>
      </c>
      <c r="N1371" s="210">
        <v>5.5E-2</v>
      </c>
      <c r="O1371" s="78">
        <f>P1371/2</f>
        <v>4991</v>
      </c>
      <c r="P1371" s="196">
        <v>9982</v>
      </c>
      <c r="Q1371" s="219">
        <f t="shared" si="56"/>
        <v>9461.6113744075828</v>
      </c>
      <c r="R1371" s="336">
        <v>9982</v>
      </c>
      <c r="S1371" s="121"/>
      <c r="T1371" s="74" t="s">
        <v>44</v>
      </c>
    </row>
    <row r="1372" spans="1:20" ht="22.5" customHeight="1" x14ac:dyDescent="0.25">
      <c r="A1372" s="173">
        <v>44029</v>
      </c>
      <c r="B1372" s="174" t="s">
        <v>17</v>
      </c>
      <c r="C1372" s="174" t="s">
        <v>4846</v>
      </c>
      <c r="D1372" s="174" t="s">
        <v>306</v>
      </c>
      <c r="E1372" s="174"/>
      <c r="F1372" s="174">
        <v>10044</v>
      </c>
      <c r="G1372" s="174" t="s">
        <v>4847</v>
      </c>
      <c r="H1372" s="174" t="s">
        <v>4848</v>
      </c>
      <c r="I1372" s="174" t="s">
        <v>22</v>
      </c>
      <c r="J1372" s="174">
        <v>75011</v>
      </c>
      <c r="K1372" s="174" t="s">
        <v>4849</v>
      </c>
      <c r="L1372" s="174" t="s">
        <v>4426</v>
      </c>
      <c r="M1372" s="174" t="s">
        <v>123</v>
      </c>
      <c r="N1372" s="328">
        <v>5.5E-2</v>
      </c>
      <c r="O1372" s="78">
        <f>P1372/2</f>
        <v>4991</v>
      </c>
      <c r="P1372" s="196">
        <v>9982</v>
      </c>
      <c r="Q1372" s="321">
        <f t="shared" si="56"/>
        <v>9461.6113744075828</v>
      </c>
      <c r="R1372" s="336">
        <v>9982</v>
      </c>
      <c r="S1372" s="121"/>
      <c r="T1372" s="74" t="s">
        <v>44</v>
      </c>
    </row>
    <row r="1373" spans="1:20" ht="22.5" customHeight="1" x14ac:dyDescent="0.25">
      <c r="A1373" s="167">
        <v>44034</v>
      </c>
      <c r="B1373" s="168" t="s">
        <v>17</v>
      </c>
      <c r="C1373" s="168" t="s">
        <v>2836</v>
      </c>
      <c r="D1373" s="168" t="s">
        <v>624</v>
      </c>
      <c r="E1373" s="168"/>
      <c r="F1373" s="168">
        <v>4885</v>
      </c>
      <c r="G1373" s="168" t="s">
        <v>4723</v>
      </c>
      <c r="H1373" s="168">
        <v>5</v>
      </c>
      <c r="I1373" s="168" t="s">
        <v>22</v>
      </c>
      <c r="J1373" s="168">
        <v>75011</v>
      </c>
      <c r="K1373" s="168" t="s">
        <v>2838</v>
      </c>
      <c r="L1373" s="168" t="s">
        <v>618</v>
      </c>
      <c r="M1373" s="168" t="s">
        <v>2261</v>
      </c>
      <c r="N1373" s="211">
        <v>0.1</v>
      </c>
      <c r="O1373" s="195">
        <v>20000</v>
      </c>
      <c r="P1373" s="189">
        <v>20000</v>
      </c>
      <c r="Q1373" s="339">
        <f t="shared" si="56"/>
        <v>18181.81818181818</v>
      </c>
      <c r="R1373" s="333"/>
      <c r="S1373" s="159"/>
    </row>
    <row r="1374" spans="1:20" ht="22.5" customHeight="1" x14ac:dyDescent="0.25">
      <c r="A1374" s="173">
        <v>44034</v>
      </c>
      <c r="B1374" s="174" t="s">
        <v>17</v>
      </c>
      <c r="C1374" s="174" t="s">
        <v>2056</v>
      </c>
      <c r="D1374" s="174" t="s">
        <v>886</v>
      </c>
      <c r="E1374" s="174"/>
      <c r="F1374" s="174">
        <v>10010</v>
      </c>
      <c r="G1374" s="174" t="s">
        <v>2057</v>
      </c>
      <c r="H1374" s="174" t="s">
        <v>2058</v>
      </c>
      <c r="I1374" s="174" t="s">
        <v>2059</v>
      </c>
      <c r="J1374" s="174">
        <v>94430</v>
      </c>
      <c r="K1374" s="174" t="s">
        <v>2060</v>
      </c>
      <c r="L1374" s="174" t="s">
        <v>4606</v>
      </c>
      <c r="M1374" s="174" t="s">
        <v>4850</v>
      </c>
      <c r="N1374" s="210">
        <v>5.5E-2</v>
      </c>
      <c r="O1374" s="78">
        <f>P1374/2</f>
        <v>1475</v>
      </c>
      <c r="P1374" s="196">
        <v>2950</v>
      </c>
      <c r="Q1374" s="219">
        <f t="shared" si="56"/>
        <v>2796.2085308056876</v>
      </c>
      <c r="R1374" s="336">
        <v>2950</v>
      </c>
      <c r="S1374" s="121"/>
      <c r="T1374" s="74" t="s">
        <v>44</v>
      </c>
    </row>
    <row r="1375" spans="1:20" ht="22.5" customHeight="1" x14ac:dyDescent="0.25">
      <c r="A1375" s="167">
        <v>44034</v>
      </c>
      <c r="B1375" s="168" t="s">
        <v>65</v>
      </c>
      <c r="C1375" s="168" t="s">
        <v>3950</v>
      </c>
      <c r="D1375" s="168" t="s">
        <v>645</v>
      </c>
      <c r="E1375" s="168"/>
      <c r="F1375" s="168">
        <v>1190</v>
      </c>
      <c r="G1375" s="168" t="s">
        <v>3951</v>
      </c>
      <c r="H1375" s="168" t="s">
        <v>3952</v>
      </c>
      <c r="I1375" s="168" t="s">
        <v>22</v>
      </c>
      <c r="J1375" s="168">
        <v>75019</v>
      </c>
      <c r="K1375" s="168" t="s">
        <v>3953</v>
      </c>
      <c r="L1375" s="168" t="s">
        <v>4606</v>
      </c>
      <c r="M1375" s="168" t="s">
        <v>4019</v>
      </c>
      <c r="N1375" s="379">
        <v>5.5E-2</v>
      </c>
      <c r="O1375" s="78">
        <f>P1375/2</f>
        <v>1775</v>
      </c>
      <c r="P1375" s="371">
        <v>3550</v>
      </c>
      <c r="Q1375" s="372">
        <f t="shared" si="56"/>
        <v>3364.9289099526068</v>
      </c>
      <c r="R1375" s="373"/>
      <c r="S1375" s="374"/>
    </row>
    <row r="1376" spans="1:20" ht="22.5" customHeight="1" x14ac:dyDescent="0.25">
      <c r="A1376" s="167">
        <v>44034</v>
      </c>
      <c r="B1376" s="168" t="s">
        <v>65</v>
      </c>
      <c r="C1376" s="168" t="s">
        <v>2886</v>
      </c>
      <c r="D1376" s="168" t="s">
        <v>395</v>
      </c>
      <c r="E1376" s="168"/>
      <c r="F1376" s="168">
        <v>1173</v>
      </c>
      <c r="G1376" s="168" t="s">
        <v>2887</v>
      </c>
      <c r="H1376" s="168">
        <v>10042</v>
      </c>
      <c r="I1376" s="168" t="s">
        <v>22</v>
      </c>
      <c r="J1376" s="168">
        <v>75005</v>
      </c>
      <c r="K1376" s="168" t="s">
        <v>2889</v>
      </c>
      <c r="L1376" s="241" t="s">
        <v>4516</v>
      </c>
      <c r="M1376" s="168" t="s">
        <v>4851</v>
      </c>
      <c r="N1376" s="300">
        <v>0.1</v>
      </c>
      <c r="O1376" s="78">
        <f>P1376/2</f>
        <v>3441</v>
      </c>
      <c r="P1376" s="189">
        <v>6882</v>
      </c>
      <c r="Q1376" s="339">
        <f t="shared" si="56"/>
        <v>6256.363636363636</v>
      </c>
      <c r="R1376" s="333"/>
      <c r="S1376" s="159"/>
    </row>
    <row r="1377" spans="1:20" ht="22.5" customHeight="1" x14ac:dyDescent="0.25">
      <c r="A1377" s="167">
        <v>44035</v>
      </c>
      <c r="B1377" s="168" t="s">
        <v>17</v>
      </c>
      <c r="C1377" s="168" t="s">
        <v>472</v>
      </c>
      <c r="D1377" s="168" t="s">
        <v>248</v>
      </c>
      <c r="E1377" s="168"/>
      <c r="F1377" s="168">
        <v>10020</v>
      </c>
      <c r="G1377" s="168" t="s">
        <v>473</v>
      </c>
      <c r="H1377" s="168" t="s">
        <v>1100</v>
      </c>
      <c r="I1377" s="168" t="s">
        <v>1101</v>
      </c>
      <c r="J1377" s="168">
        <v>92110</v>
      </c>
      <c r="K1377" s="168" t="s">
        <v>1102</v>
      </c>
      <c r="L1377" s="168" t="s">
        <v>3828</v>
      </c>
      <c r="M1377" s="168" t="s">
        <v>1934</v>
      </c>
      <c r="N1377" s="211">
        <v>5.5E-2</v>
      </c>
      <c r="O1377" s="78">
        <f>P1377/2</f>
        <v>5950</v>
      </c>
      <c r="P1377" s="189">
        <v>11900</v>
      </c>
      <c r="Q1377" s="255">
        <f t="shared" si="56"/>
        <v>11279.620853080569</v>
      </c>
      <c r="R1377" s="333"/>
      <c r="S1377" s="159"/>
    </row>
    <row r="1378" spans="1:20" ht="22.5" customHeight="1" x14ac:dyDescent="0.25">
      <c r="A1378" s="167">
        <v>44035</v>
      </c>
      <c r="B1378" s="168" t="s">
        <v>65</v>
      </c>
      <c r="C1378" s="168" t="s">
        <v>727</v>
      </c>
      <c r="D1378" s="168" t="s">
        <v>268</v>
      </c>
      <c r="E1378" s="168"/>
      <c r="F1378" s="168">
        <v>10040</v>
      </c>
      <c r="G1378" s="168" t="s">
        <v>3927</v>
      </c>
      <c r="H1378" s="168" t="s">
        <v>4852</v>
      </c>
      <c r="I1378" s="168" t="s">
        <v>3160</v>
      </c>
      <c r="J1378" s="168">
        <v>95200</v>
      </c>
      <c r="K1378" s="168" t="s">
        <v>3929</v>
      </c>
      <c r="L1378" s="168" t="s">
        <v>1993</v>
      </c>
      <c r="M1378" s="168" t="s">
        <v>4853</v>
      </c>
      <c r="N1378" s="320">
        <v>0.1</v>
      </c>
      <c r="O1378" s="195">
        <v>3780</v>
      </c>
      <c r="P1378" s="263">
        <v>3780</v>
      </c>
      <c r="Q1378" s="255">
        <f t="shared" si="56"/>
        <v>3436.363636363636</v>
      </c>
      <c r="R1378" s="333"/>
      <c r="S1378" s="159"/>
    </row>
    <row r="1379" spans="1:20" ht="22.5" customHeight="1" x14ac:dyDescent="0.25">
      <c r="A1379" s="173">
        <v>44036</v>
      </c>
      <c r="B1379" s="174" t="s">
        <v>65</v>
      </c>
      <c r="C1379" s="174" t="s">
        <v>4854</v>
      </c>
      <c r="D1379" s="174" t="s">
        <v>83</v>
      </c>
      <c r="E1379" s="174"/>
      <c r="F1379" s="174">
        <v>10131</v>
      </c>
      <c r="G1379" s="174" t="s">
        <v>4855</v>
      </c>
      <c r="H1379" s="174">
        <v>4218</v>
      </c>
      <c r="I1379" s="174" t="s">
        <v>22</v>
      </c>
      <c r="J1379" s="174">
        <v>75011</v>
      </c>
      <c r="K1379" s="174" t="s">
        <v>4856</v>
      </c>
      <c r="L1379" s="174" t="s">
        <v>4370</v>
      </c>
      <c r="M1379" s="174" t="s">
        <v>331</v>
      </c>
      <c r="N1379" s="328">
        <v>5.5E-2</v>
      </c>
      <c r="O1379" s="78">
        <f>P1379/2</f>
        <v>3491</v>
      </c>
      <c r="P1379" s="196">
        <v>6982</v>
      </c>
      <c r="Q1379" s="321">
        <f t="shared" si="56"/>
        <v>6618.009478672986</v>
      </c>
      <c r="R1379" s="336">
        <v>6982</v>
      </c>
      <c r="S1379" s="121"/>
      <c r="T1379" s="74" t="s">
        <v>44</v>
      </c>
    </row>
    <row r="1380" spans="1:20" ht="22.5" customHeight="1" x14ac:dyDescent="0.25">
      <c r="A1380" s="400">
        <v>44036</v>
      </c>
      <c r="B1380" s="168" t="s">
        <v>65</v>
      </c>
      <c r="C1380" s="168" t="s">
        <v>3975</v>
      </c>
      <c r="D1380" s="168" t="s">
        <v>2969</v>
      </c>
      <c r="E1380" s="168"/>
      <c r="F1380" s="168">
        <v>10015</v>
      </c>
      <c r="G1380" s="168" t="s">
        <v>3976</v>
      </c>
      <c r="H1380" s="168" t="s">
        <v>3977</v>
      </c>
      <c r="I1380" s="168" t="s">
        <v>22</v>
      </c>
      <c r="J1380" s="168">
        <v>75013</v>
      </c>
      <c r="K1380" s="168" t="s">
        <v>3978</v>
      </c>
      <c r="L1380" s="168" t="s">
        <v>2955</v>
      </c>
      <c r="M1380" s="168" t="s">
        <v>4857</v>
      </c>
      <c r="N1380" s="455">
        <v>0.1</v>
      </c>
      <c r="O1380" s="195">
        <v>25000</v>
      </c>
      <c r="P1380" s="371">
        <v>25000</v>
      </c>
      <c r="Q1380" s="372">
        <f t="shared" si="56"/>
        <v>22727.272727272724</v>
      </c>
      <c r="R1380" s="373"/>
      <c r="S1380" s="374"/>
    </row>
    <row r="1381" spans="1:20" ht="22.5" customHeight="1" x14ac:dyDescent="0.25">
      <c r="A1381" s="173">
        <v>44039</v>
      </c>
      <c r="B1381" s="174" t="s">
        <v>65</v>
      </c>
      <c r="C1381" s="174" t="s">
        <v>4858</v>
      </c>
      <c r="D1381" s="174" t="s">
        <v>4859</v>
      </c>
      <c r="E1381" s="174"/>
      <c r="F1381" s="174">
        <v>10076</v>
      </c>
      <c r="G1381" s="174" t="s">
        <v>4860</v>
      </c>
      <c r="H1381" s="174" t="s">
        <v>4861</v>
      </c>
      <c r="I1381" s="174" t="s">
        <v>22</v>
      </c>
      <c r="J1381" s="174">
        <v>75015</v>
      </c>
      <c r="K1381" s="174" t="s">
        <v>4862</v>
      </c>
      <c r="L1381" s="174" t="s">
        <v>4242</v>
      </c>
      <c r="M1381" s="174" t="s">
        <v>304</v>
      </c>
      <c r="N1381" s="328">
        <v>5.5E-2</v>
      </c>
      <c r="O1381" s="195">
        <v>6500</v>
      </c>
      <c r="P1381" s="196">
        <v>6500</v>
      </c>
      <c r="Q1381" s="321">
        <f t="shared" si="56"/>
        <v>6161.1374407582944</v>
      </c>
      <c r="R1381" s="336">
        <v>6500</v>
      </c>
      <c r="S1381" s="121"/>
      <c r="T1381" s="74" t="s">
        <v>44</v>
      </c>
    </row>
    <row r="1382" spans="1:20" ht="31" hidden="1" customHeight="1" x14ac:dyDescent="0.25">
      <c r="A1382" s="409" t="s">
        <v>4863</v>
      </c>
      <c r="B1382" s="410"/>
      <c r="C1382" s="410"/>
      <c r="D1382" s="410"/>
      <c r="E1382" s="410"/>
      <c r="F1382" s="410"/>
      <c r="G1382" s="410"/>
      <c r="H1382" s="410"/>
      <c r="I1382" s="410"/>
      <c r="J1382" s="410"/>
      <c r="K1382" s="410"/>
      <c r="L1382" s="410"/>
      <c r="M1382" s="410"/>
      <c r="N1382" s="411"/>
      <c r="O1382" s="436"/>
      <c r="P1382" s="413">
        <f>SUM(P1351:P1381)</f>
        <v>236787</v>
      </c>
      <c r="Q1382" s="420"/>
      <c r="R1382" s="421">
        <f>SUM(R1360:R1381)</f>
        <v>36396</v>
      </c>
      <c r="S1382" s="422">
        <f>P1382-R1382</f>
        <v>200391</v>
      </c>
    </row>
    <row r="1383" spans="1:20" ht="22.5" customHeight="1" x14ac:dyDescent="0.25">
      <c r="A1383" s="400">
        <v>44060</v>
      </c>
      <c r="B1383" s="168" t="s">
        <v>17</v>
      </c>
      <c r="C1383" s="168" t="s">
        <v>4835</v>
      </c>
      <c r="D1383" s="168" t="s">
        <v>563</v>
      </c>
      <c r="E1383" s="168"/>
      <c r="F1383" s="168">
        <v>10087</v>
      </c>
      <c r="G1383" s="168" t="s">
        <v>3804</v>
      </c>
      <c r="H1383" s="168" t="s">
        <v>4836</v>
      </c>
      <c r="I1383" s="168" t="s">
        <v>2930</v>
      </c>
      <c r="J1383" s="168">
        <v>94200</v>
      </c>
      <c r="K1383" s="168" t="s">
        <v>4837</v>
      </c>
      <c r="L1383" s="168" t="s">
        <v>4381</v>
      </c>
      <c r="M1383" s="168" t="s">
        <v>4864</v>
      </c>
      <c r="N1383" s="379">
        <v>5.5E-2</v>
      </c>
      <c r="O1383" s="78">
        <f>P1383/2</f>
        <v>2085</v>
      </c>
      <c r="P1383" s="371">
        <v>4170</v>
      </c>
      <c r="Q1383" s="372">
        <f t="shared" ref="Q1383:Q1390" si="57">IF(ISBLANK(N1383),"",P1383/(1+N1383))</f>
        <v>3952.6066350710903</v>
      </c>
      <c r="R1383" s="373"/>
      <c r="S1383" s="374"/>
    </row>
    <row r="1384" spans="1:20" ht="22.5" customHeight="1" x14ac:dyDescent="0.25">
      <c r="A1384" s="267">
        <v>44062</v>
      </c>
      <c r="B1384" s="268" t="s">
        <v>65</v>
      </c>
      <c r="C1384" s="267" t="s">
        <v>4542</v>
      </c>
      <c r="D1384" s="267" t="s">
        <v>1642</v>
      </c>
      <c r="E1384" s="267"/>
      <c r="F1384" s="434">
        <v>10086</v>
      </c>
      <c r="G1384" s="268" t="s">
        <v>4543</v>
      </c>
      <c r="H1384" s="268" t="s">
        <v>4544</v>
      </c>
      <c r="I1384" s="268" t="s">
        <v>22</v>
      </c>
      <c r="J1384" s="268">
        <v>75116</v>
      </c>
      <c r="K1384" s="268" t="s">
        <v>4545</v>
      </c>
      <c r="L1384" s="268" t="s">
        <v>3498</v>
      </c>
      <c r="M1384" s="267" t="s">
        <v>1578</v>
      </c>
      <c r="N1384" s="387">
        <v>0.1</v>
      </c>
      <c r="O1384" s="195">
        <v>13000</v>
      </c>
      <c r="P1384" s="270">
        <v>13000</v>
      </c>
      <c r="Q1384" s="388">
        <f t="shared" si="57"/>
        <v>11818.181818181818</v>
      </c>
      <c r="R1384" s="389">
        <v>13000</v>
      </c>
      <c r="S1384" s="89"/>
      <c r="T1384" s="74" t="s">
        <v>44</v>
      </c>
    </row>
    <row r="1385" spans="1:20" ht="22.5" customHeight="1" x14ac:dyDescent="0.25">
      <c r="A1385" s="173">
        <v>44069</v>
      </c>
      <c r="B1385" s="174" t="s">
        <v>65</v>
      </c>
      <c r="C1385" s="174" t="s">
        <v>3865</v>
      </c>
      <c r="D1385" s="174" t="s">
        <v>765</v>
      </c>
      <c r="E1385" s="174"/>
      <c r="F1385" s="174">
        <v>1629</v>
      </c>
      <c r="G1385" s="174" t="s">
        <v>3507</v>
      </c>
      <c r="H1385" s="174" t="s">
        <v>3866</v>
      </c>
      <c r="I1385" s="174" t="s">
        <v>3509</v>
      </c>
      <c r="J1385" s="174">
        <v>78300</v>
      </c>
      <c r="K1385" s="174" t="s">
        <v>3867</v>
      </c>
      <c r="L1385" s="174" t="s">
        <v>1993</v>
      </c>
      <c r="M1385" s="174" t="s">
        <v>751</v>
      </c>
      <c r="N1385" s="328">
        <v>0.1</v>
      </c>
      <c r="O1385" s="195">
        <v>3982</v>
      </c>
      <c r="P1385" s="196">
        <v>3982</v>
      </c>
      <c r="Q1385" s="321">
        <f t="shared" si="57"/>
        <v>3619.9999999999995</v>
      </c>
      <c r="R1385" s="336">
        <v>3982</v>
      </c>
      <c r="S1385" s="121"/>
      <c r="T1385" s="74" t="s">
        <v>44</v>
      </c>
    </row>
    <row r="1386" spans="1:20" ht="22.5" customHeight="1" x14ac:dyDescent="0.25">
      <c r="A1386" s="167">
        <v>44069</v>
      </c>
      <c r="B1386" s="168" t="s">
        <v>65</v>
      </c>
      <c r="C1386" s="168" t="s">
        <v>4865</v>
      </c>
      <c r="D1386" s="168" t="s">
        <v>4866</v>
      </c>
      <c r="E1386" s="168"/>
      <c r="F1386" s="168">
        <v>10020</v>
      </c>
      <c r="G1386" s="168" t="s">
        <v>4867</v>
      </c>
      <c r="H1386" s="168" t="s">
        <v>2301</v>
      </c>
      <c r="I1386" s="168" t="s">
        <v>3898</v>
      </c>
      <c r="J1386" s="168">
        <v>95600</v>
      </c>
      <c r="K1386" s="168" t="s">
        <v>4868</v>
      </c>
      <c r="L1386" s="168" t="s">
        <v>618</v>
      </c>
      <c r="M1386" s="168" t="s">
        <v>408</v>
      </c>
      <c r="N1386" s="379">
        <v>5.5E-2</v>
      </c>
      <c r="O1386" s="195">
        <v>3982</v>
      </c>
      <c r="P1386" s="371">
        <v>3982</v>
      </c>
      <c r="Q1386" s="264">
        <f t="shared" si="57"/>
        <v>3774.4075829383887</v>
      </c>
      <c r="R1386" s="337"/>
      <c r="S1386" s="266"/>
    </row>
    <row r="1387" spans="1:20" ht="22.5" customHeight="1" x14ac:dyDescent="0.25">
      <c r="A1387" s="303">
        <v>44070</v>
      </c>
      <c r="B1387" s="304" t="s">
        <v>65</v>
      </c>
      <c r="C1387" s="304" t="s">
        <v>3442</v>
      </c>
      <c r="D1387" s="304" t="s">
        <v>113</v>
      </c>
      <c r="E1387" s="304"/>
      <c r="F1387" s="304">
        <v>10066</v>
      </c>
      <c r="G1387" s="304" t="s">
        <v>3443</v>
      </c>
      <c r="H1387" s="304" t="s">
        <v>3444</v>
      </c>
      <c r="I1387" s="304" t="s">
        <v>22</v>
      </c>
      <c r="J1387" s="304">
        <v>75014</v>
      </c>
      <c r="K1387" s="304" t="s">
        <v>3445</v>
      </c>
      <c r="L1387" s="304" t="s">
        <v>3775</v>
      </c>
      <c r="M1387" s="304" t="s">
        <v>4869</v>
      </c>
      <c r="N1387" s="320">
        <v>0.1</v>
      </c>
      <c r="O1387" s="78">
        <f>P1387/2</f>
        <v>1500</v>
      </c>
      <c r="P1387" s="263">
        <v>3000</v>
      </c>
      <c r="Q1387" s="264">
        <f t="shared" si="57"/>
        <v>2727.272727272727</v>
      </c>
      <c r="R1387" s="337"/>
      <c r="S1387" s="266"/>
    </row>
    <row r="1388" spans="1:20" ht="22.5" customHeight="1" x14ac:dyDescent="0.25">
      <c r="A1388" s="167">
        <v>44070</v>
      </c>
      <c r="B1388" s="168" t="s">
        <v>1143</v>
      </c>
      <c r="C1388" s="168" t="s">
        <v>4870</v>
      </c>
      <c r="D1388" s="168" t="s">
        <v>215</v>
      </c>
      <c r="E1388" s="168"/>
      <c r="F1388" s="168">
        <v>10174</v>
      </c>
      <c r="G1388" s="168" t="s">
        <v>4871</v>
      </c>
      <c r="H1388" s="168" t="s">
        <v>4872</v>
      </c>
      <c r="I1388" s="168" t="s">
        <v>2574</v>
      </c>
      <c r="J1388" s="168">
        <v>91560</v>
      </c>
      <c r="K1388" s="168" t="s">
        <v>4873</v>
      </c>
      <c r="L1388" s="168" t="s">
        <v>4874</v>
      </c>
      <c r="M1388" s="168" t="s">
        <v>4875</v>
      </c>
      <c r="N1388" s="379">
        <v>5.5E-2</v>
      </c>
      <c r="O1388" s="78">
        <f>P1388/2</f>
        <v>1991</v>
      </c>
      <c r="P1388" s="371">
        <v>3982</v>
      </c>
      <c r="Q1388" s="264">
        <f t="shared" si="57"/>
        <v>3774.4075829383887</v>
      </c>
      <c r="R1388" s="337"/>
      <c r="S1388" s="266"/>
    </row>
    <row r="1389" spans="1:20" ht="22.5" customHeight="1" x14ac:dyDescent="0.25">
      <c r="A1389" s="342">
        <v>44071</v>
      </c>
      <c r="B1389" s="168" t="s">
        <v>17</v>
      </c>
      <c r="C1389" s="167" t="s">
        <v>4876</v>
      </c>
      <c r="D1389" s="167" t="s">
        <v>4877</v>
      </c>
      <c r="E1389" s="167"/>
      <c r="F1389" s="417" t="s">
        <v>4878</v>
      </c>
      <c r="G1389" s="168" t="s">
        <v>4879</v>
      </c>
      <c r="H1389" s="168">
        <v>2</v>
      </c>
      <c r="I1389" s="168" t="s">
        <v>4880</v>
      </c>
      <c r="J1389" s="168">
        <v>68200</v>
      </c>
      <c r="K1389" s="168" t="s">
        <v>4881</v>
      </c>
      <c r="L1389" s="168" t="s">
        <v>37</v>
      </c>
      <c r="M1389" s="167" t="s">
        <v>4882</v>
      </c>
      <c r="N1389" s="379">
        <v>0.1</v>
      </c>
      <c r="O1389" s="195">
        <v>46482</v>
      </c>
      <c r="P1389" s="371">
        <v>46482</v>
      </c>
      <c r="Q1389" s="264">
        <f t="shared" si="57"/>
        <v>42256.363636363632</v>
      </c>
      <c r="R1389" s="337"/>
      <c r="S1389" s="266"/>
    </row>
    <row r="1390" spans="1:20" ht="22.5" customHeight="1" x14ac:dyDescent="0.25">
      <c r="A1390" s="342">
        <v>44074</v>
      </c>
      <c r="B1390" s="168" t="s">
        <v>65</v>
      </c>
      <c r="C1390" s="167" t="s">
        <v>4762</v>
      </c>
      <c r="D1390" s="167" t="s">
        <v>2578</v>
      </c>
      <c r="E1390" s="167"/>
      <c r="F1390" s="417">
        <v>10030</v>
      </c>
      <c r="G1390" s="168" t="s">
        <v>4763</v>
      </c>
      <c r="H1390" s="168" t="s">
        <v>4764</v>
      </c>
      <c r="I1390" s="168" t="s">
        <v>1050</v>
      </c>
      <c r="J1390" s="168">
        <v>92160</v>
      </c>
      <c r="K1390" s="168" t="s">
        <v>4765</v>
      </c>
      <c r="L1390" s="168" t="s">
        <v>3498</v>
      </c>
      <c r="M1390" s="167" t="s">
        <v>38</v>
      </c>
      <c r="N1390" s="379">
        <v>5.5E-2</v>
      </c>
      <c r="O1390" s="195">
        <v>11180</v>
      </c>
      <c r="P1390" s="371">
        <v>11180</v>
      </c>
      <c r="Q1390" s="264">
        <f t="shared" si="57"/>
        <v>10597.156398104265</v>
      </c>
      <c r="R1390" s="337"/>
      <c r="S1390" s="266"/>
    </row>
    <row r="1391" spans="1:20" ht="44" hidden="1" customHeight="1" x14ac:dyDescent="0.25">
      <c r="A1391" s="409" t="s">
        <v>4883</v>
      </c>
      <c r="B1391" s="410"/>
      <c r="C1391" s="409"/>
      <c r="D1391" s="409"/>
      <c r="E1391" s="409"/>
      <c r="F1391" s="419"/>
      <c r="G1391" s="410"/>
      <c r="H1391" s="410"/>
      <c r="I1391" s="410"/>
      <c r="J1391" s="410"/>
      <c r="K1391" s="410"/>
      <c r="L1391" s="410"/>
      <c r="M1391" s="409"/>
      <c r="N1391" s="411"/>
      <c r="O1391" s="436"/>
      <c r="P1391" s="413">
        <f>SUM(P1383:P1390)</f>
        <v>89778</v>
      </c>
      <c r="Q1391" s="420"/>
      <c r="R1391" s="421">
        <f>SUM(R1384:R1390)</f>
        <v>16982</v>
      </c>
      <c r="S1391" s="422">
        <f>P1391-R1391</f>
        <v>72796</v>
      </c>
    </row>
    <row r="1392" spans="1:20" ht="22.5" customHeight="1" x14ac:dyDescent="0.25">
      <c r="A1392" s="167">
        <v>44075</v>
      </c>
      <c r="B1392" s="168" t="s">
        <v>65</v>
      </c>
      <c r="C1392" s="168" t="s">
        <v>4884</v>
      </c>
      <c r="D1392" s="168" t="s">
        <v>4885</v>
      </c>
      <c r="E1392" s="168"/>
      <c r="F1392" s="168" t="s">
        <v>4886</v>
      </c>
      <c r="G1392" s="168" t="s">
        <v>4887</v>
      </c>
      <c r="H1392" s="168"/>
      <c r="I1392" s="168" t="s">
        <v>639</v>
      </c>
      <c r="J1392" s="168">
        <v>92100</v>
      </c>
      <c r="K1392" s="168" t="s">
        <v>4888</v>
      </c>
      <c r="L1392" s="168" t="s">
        <v>2231</v>
      </c>
      <c r="M1392" s="168" t="s">
        <v>4889</v>
      </c>
      <c r="N1392" s="379">
        <v>5.5E-2</v>
      </c>
      <c r="O1392" s="78">
        <f>P1392/2</f>
        <v>695</v>
      </c>
      <c r="P1392" s="371">
        <v>1390</v>
      </c>
      <c r="Q1392" s="264">
        <f t="shared" ref="Q1392:Q1443" si="58">IF(ISBLANK(N1392),"",P1392/(1+N1392))</f>
        <v>1317.5355450236968</v>
      </c>
      <c r="R1392" s="337">
        <v>0</v>
      </c>
      <c r="S1392" s="266"/>
    </row>
    <row r="1393" spans="1:20" ht="22.5" customHeight="1" x14ac:dyDescent="0.25">
      <c r="A1393" s="167">
        <v>44075</v>
      </c>
      <c r="B1393" s="168" t="s">
        <v>17</v>
      </c>
      <c r="C1393" s="168" t="s">
        <v>2267</v>
      </c>
      <c r="D1393" s="168" t="s">
        <v>2268</v>
      </c>
      <c r="E1393" s="168"/>
      <c r="F1393" s="168">
        <v>10102</v>
      </c>
      <c r="G1393" s="168" t="s">
        <v>2269</v>
      </c>
      <c r="H1393" s="168" t="s">
        <v>2112</v>
      </c>
      <c r="I1393" s="168" t="s">
        <v>2270</v>
      </c>
      <c r="J1393" s="168">
        <v>94400</v>
      </c>
      <c r="K1393" s="168" t="s">
        <v>4890</v>
      </c>
      <c r="L1393" s="168" t="s">
        <v>4606</v>
      </c>
      <c r="M1393" s="168" t="s">
        <v>4891</v>
      </c>
      <c r="N1393" s="211">
        <v>0.1</v>
      </c>
      <c r="O1393" s="78">
        <f>P1393/2</f>
        <v>4990</v>
      </c>
      <c r="P1393" s="189">
        <v>9980</v>
      </c>
      <c r="Q1393" s="255">
        <f t="shared" si="58"/>
        <v>9072.7272727272721</v>
      </c>
      <c r="R1393" s="337">
        <v>0</v>
      </c>
      <c r="S1393" s="159"/>
    </row>
    <row r="1394" spans="1:20" ht="22.5" customHeight="1" x14ac:dyDescent="0.25">
      <c r="A1394" s="167">
        <v>44075</v>
      </c>
      <c r="B1394" s="168" t="s">
        <v>17</v>
      </c>
      <c r="C1394" s="168" t="s">
        <v>4892</v>
      </c>
      <c r="D1394" s="168" t="s">
        <v>1267</v>
      </c>
      <c r="E1394" s="168"/>
      <c r="F1394" s="168">
        <v>10078</v>
      </c>
      <c r="G1394" s="168" t="s">
        <v>4893</v>
      </c>
      <c r="H1394" s="168" t="s">
        <v>4675</v>
      </c>
      <c r="I1394" s="168" t="s">
        <v>4894</v>
      </c>
      <c r="J1394" s="168">
        <v>77400</v>
      </c>
      <c r="K1394" s="168" t="s">
        <v>4895</v>
      </c>
      <c r="L1394" s="168" t="s">
        <v>1993</v>
      </c>
      <c r="M1394" s="168" t="s">
        <v>443</v>
      </c>
      <c r="N1394" s="379">
        <v>0.1</v>
      </c>
      <c r="O1394" s="195">
        <v>7600</v>
      </c>
      <c r="P1394" s="371">
        <v>7600</v>
      </c>
      <c r="Q1394" s="264">
        <f t="shared" si="58"/>
        <v>6909.0909090909081</v>
      </c>
      <c r="R1394" s="337">
        <v>0</v>
      </c>
      <c r="S1394" s="266"/>
    </row>
    <row r="1395" spans="1:20" ht="22.5" customHeight="1" x14ac:dyDescent="0.25">
      <c r="A1395" s="342">
        <v>44076</v>
      </c>
      <c r="B1395" s="168" t="s">
        <v>17</v>
      </c>
      <c r="C1395" s="167" t="s">
        <v>4896</v>
      </c>
      <c r="D1395" s="167" t="s">
        <v>2288</v>
      </c>
      <c r="E1395" s="167"/>
      <c r="F1395" s="417">
        <v>10025</v>
      </c>
      <c r="G1395" s="168" t="s">
        <v>4897</v>
      </c>
      <c r="H1395" s="168">
        <v>3</v>
      </c>
      <c r="I1395" s="168" t="s">
        <v>22</v>
      </c>
      <c r="J1395" s="168">
        <v>75014</v>
      </c>
      <c r="K1395" s="168" t="s">
        <v>4898</v>
      </c>
      <c r="L1395" s="168" t="s">
        <v>399</v>
      </c>
      <c r="M1395" s="167" t="s">
        <v>4899</v>
      </c>
      <c r="N1395" s="379">
        <v>5.5E-2</v>
      </c>
      <c r="O1395" s="195">
        <v>400</v>
      </c>
      <c r="P1395" s="371">
        <v>400</v>
      </c>
      <c r="Q1395" s="322">
        <f t="shared" si="58"/>
        <v>379.14691943127963</v>
      </c>
      <c r="R1395" s="337">
        <v>0</v>
      </c>
      <c r="S1395" s="319"/>
    </row>
    <row r="1396" spans="1:20" ht="22.5" customHeight="1" x14ac:dyDescent="0.25">
      <c r="A1396" s="342">
        <v>44076</v>
      </c>
      <c r="B1396" s="168" t="s">
        <v>65</v>
      </c>
      <c r="C1396" s="167" t="s">
        <v>4900</v>
      </c>
      <c r="D1396" s="167" t="s">
        <v>363</v>
      </c>
      <c r="E1396" s="167"/>
      <c r="F1396" s="417">
        <v>10057</v>
      </c>
      <c r="G1396" s="168" t="s">
        <v>4901</v>
      </c>
      <c r="H1396" s="168" t="s">
        <v>4902</v>
      </c>
      <c r="I1396" s="168" t="s">
        <v>2455</v>
      </c>
      <c r="J1396" s="168">
        <v>78300</v>
      </c>
      <c r="K1396" s="168" t="s">
        <v>4903</v>
      </c>
      <c r="L1396" s="168" t="s">
        <v>4904</v>
      </c>
      <c r="M1396" s="167" t="s">
        <v>4236</v>
      </c>
      <c r="N1396" s="379">
        <v>5.5E-2</v>
      </c>
      <c r="O1396" s="78">
        <f>P1396/2</f>
        <v>1441</v>
      </c>
      <c r="P1396" s="371">
        <v>2882</v>
      </c>
      <c r="Q1396" s="444">
        <f t="shared" si="58"/>
        <v>2731.7535545023698</v>
      </c>
      <c r="R1396" s="337">
        <v>0</v>
      </c>
      <c r="S1396" s="266"/>
    </row>
    <row r="1397" spans="1:20" ht="22.5" customHeight="1" x14ac:dyDescent="0.25">
      <c r="A1397" s="342">
        <v>44077</v>
      </c>
      <c r="B1397" s="168" t="s">
        <v>65</v>
      </c>
      <c r="C1397" s="167" t="s">
        <v>4905</v>
      </c>
      <c r="D1397" s="167" t="s">
        <v>660</v>
      </c>
      <c r="E1397" s="167"/>
      <c r="F1397" s="417">
        <v>10035</v>
      </c>
      <c r="G1397" s="168" t="s">
        <v>4906</v>
      </c>
      <c r="H1397" s="168" t="s">
        <v>2735</v>
      </c>
      <c r="I1397" s="168" t="s">
        <v>4907</v>
      </c>
      <c r="J1397" s="168">
        <v>94400</v>
      </c>
      <c r="K1397" s="168" t="s">
        <v>4908</v>
      </c>
      <c r="L1397" s="168" t="s">
        <v>4516</v>
      </c>
      <c r="M1397" s="167" t="s">
        <v>1578</v>
      </c>
      <c r="N1397" s="379">
        <v>0.1</v>
      </c>
      <c r="O1397" s="78">
        <f>P1397/2</f>
        <v>3941</v>
      </c>
      <c r="P1397" s="371">
        <v>7882</v>
      </c>
      <c r="Q1397" s="264">
        <f t="shared" si="58"/>
        <v>7165.454545454545</v>
      </c>
      <c r="R1397" s="337">
        <v>0</v>
      </c>
      <c r="S1397" s="266"/>
    </row>
    <row r="1398" spans="1:20" ht="22.5" customHeight="1" x14ac:dyDescent="0.25">
      <c r="A1398" s="342">
        <v>44077</v>
      </c>
      <c r="B1398" s="168" t="s">
        <v>342</v>
      </c>
      <c r="C1398" s="167" t="s">
        <v>4909</v>
      </c>
      <c r="D1398" s="167" t="s">
        <v>60</v>
      </c>
      <c r="E1398" s="167"/>
      <c r="F1398" s="417">
        <v>10187</v>
      </c>
      <c r="G1398" s="168" t="s">
        <v>4910</v>
      </c>
      <c r="H1398" s="168" t="s">
        <v>4911</v>
      </c>
      <c r="I1398" s="168" t="s">
        <v>22</v>
      </c>
      <c r="J1398" s="168">
        <v>75015</v>
      </c>
      <c r="K1398" s="168" t="s">
        <v>4912</v>
      </c>
      <c r="L1398" s="168" t="s">
        <v>2955</v>
      </c>
      <c r="M1398" s="167" t="s">
        <v>4913</v>
      </c>
      <c r="N1398" s="379">
        <v>5.5E-2</v>
      </c>
      <c r="O1398" s="195">
        <v>2582</v>
      </c>
      <c r="P1398" s="371">
        <v>2582</v>
      </c>
      <c r="Q1398" s="264">
        <f t="shared" si="58"/>
        <v>2447.3933649289102</v>
      </c>
      <c r="R1398" s="337">
        <v>0</v>
      </c>
      <c r="S1398" s="266"/>
    </row>
    <row r="1399" spans="1:20" ht="22.5" customHeight="1" x14ac:dyDescent="0.25">
      <c r="A1399" s="342">
        <v>44077</v>
      </c>
      <c r="B1399" s="168" t="s">
        <v>17</v>
      </c>
      <c r="C1399" s="167" t="s">
        <v>4896</v>
      </c>
      <c r="D1399" s="167" t="s">
        <v>2288</v>
      </c>
      <c r="E1399" s="167"/>
      <c r="F1399" s="417">
        <v>10026</v>
      </c>
      <c r="G1399" s="168" t="s">
        <v>4914</v>
      </c>
      <c r="H1399" s="168">
        <v>4</v>
      </c>
      <c r="I1399" s="168" t="s">
        <v>22</v>
      </c>
      <c r="J1399" s="168">
        <v>75015</v>
      </c>
      <c r="K1399" s="168" t="s">
        <v>4915</v>
      </c>
      <c r="L1399" s="168" t="s">
        <v>399</v>
      </c>
      <c r="M1399" s="167" t="s">
        <v>2451</v>
      </c>
      <c r="N1399" s="379">
        <v>5.5E-2</v>
      </c>
      <c r="O1399" s="195">
        <v>2882</v>
      </c>
      <c r="P1399" s="371">
        <v>2882</v>
      </c>
      <c r="Q1399" s="322">
        <f t="shared" si="58"/>
        <v>2731.7535545023698</v>
      </c>
      <c r="R1399" s="337">
        <v>0</v>
      </c>
      <c r="S1399" s="319"/>
    </row>
    <row r="1400" spans="1:20" ht="22.5" customHeight="1" x14ac:dyDescent="0.25">
      <c r="A1400" s="173">
        <v>44078</v>
      </c>
      <c r="B1400" s="174" t="s">
        <v>342</v>
      </c>
      <c r="C1400" s="173" t="s">
        <v>4916</v>
      </c>
      <c r="D1400" s="173" t="s">
        <v>2377</v>
      </c>
      <c r="E1400" s="173"/>
      <c r="F1400" s="418">
        <v>0.99079390219758467</v>
      </c>
      <c r="G1400" s="174" t="s">
        <v>4917</v>
      </c>
      <c r="H1400" s="174">
        <v>28605</v>
      </c>
      <c r="I1400" s="174" t="s">
        <v>317</v>
      </c>
      <c r="J1400" s="174">
        <v>92110</v>
      </c>
      <c r="K1400" s="174" t="s">
        <v>4918</v>
      </c>
      <c r="L1400" s="174" t="s">
        <v>618</v>
      </c>
      <c r="M1400" s="173" t="s">
        <v>4919</v>
      </c>
      <c r="N1400" s="328">
        <v>0.1</v>
      </c>
      <c r="O1400" s="195">
        <v>10882</v>
      </c>
      <c r="P1400" s="196">
        <v>10882</v>
      </c>
      <c r="Q1400" s="321">
        <f t="shared" si="58"/>
        <v>9892.7272727272721</v>
      </c>
      <c r="R1400" s="336">
        <v>10882</v>
      </c>
      <c r="S1400" s="121"/>
      <c r="T1400" s="74" t="s">
        <v>44</v>
      </c>
    </row>
    <row r="1401" spans="1:20" ht="22.5" customHeight="1" x14ac:dyDescent="0.25">
      <c r="A1401" s="342">
        <v>44078</v>
      </c>
      <c r="B1401" s="168" t="s">
        <v>342</v>
      </c>
      <c r="C1401" s="167" t="s">
        <v>4920</v>
      </c>
      <c r="D1401" s="167" t="s">
        <v>2803</v>
      </c>
      <c r="E1401" s="167"/>
      <c r="F1401" s="417" t="s">
        <v>4921</v>
      </c>
      <c r="G1401" s="168" t="s">
        <v>4922</v>
      </c>
      <c r="H1401" s="168"/>
      <c r="I1401" s="168" t="s">
        <v>1523</v>
      </c>
      <c r="J1401" s="168">
        <v>92130</v>
      </c>
      <c r="K1401" s="168" t="s">
        <v>4923</v>
      </c>
      <c r="L1401" s="168" t="s">
        <v>4874</v>
      </c>
      <c r="M1401" s="167" t="s">
        <v>4924</v>
      </c>
      <c r="N1401" s="379">
        <v>0.1</v>
      </c>
      <c r="O1401" s="78">
        <f>P1401/2</f>
        <v>1665</v>
      </c>
      <c r="P1401" s="371">
        <v>3330</v>
      </c>
      <c r="Q1401" s="339">
        <f t="shared" si="58"/>
        <v>3027.272727272727</v>
      </c>
      <c r="R1401" s="333">
        <v>0</v>
      </c>
      <c r="S1401" s="159"/>
    </row>
    <row r="1402" spans="1:20" ht="22.5" customHeight="1" x14ac:dyDescent="0.25">
      <c r="A1402" s="342">
        <v>44081</v>
      </c>
      <c r="B1402" s="168" t="s">
        <v>65</v>
      </c>
      <c r="C1402" s="167" t="s">
        <v>4925</v>
      </c>
      <c r="D1402" s="167"/>
      <c r="E1402" s="167"/>
      <c r="F1402" s="417" t="s">
        <v>4926</v>
      </c>
      <c r="G1402" s="168" t="s">
        <v>4927</v>
      </c>
      <c r="H1402" s="168" t="s">
        <v>4928</v>
      </c>
      <c r="I1402" s="168" t="s">
        <v>3149</v>
      </c>
      <c r="J1402" s="168">
        <v>75014</v>
      </c>
      <c r="K1402" s="168" t="s">
        <v>4929</v>
      </c>
      <c r="L1402" s="168" t="s">
        <v>2955</v>
      </c>
      <c r="M1402" s="167" t="s">
        <v>4019</v>
      </c>
      <c r="N1402" s="379">
        <v>5.5E-2</v>
      </c>
      <c r="O1402" s="195">
        <v>2882</v>
      </c>
      <c r="P1402" s="371">
        <v>2882</v>
      </c>
      <c r="Q1402" s="339">
        <f t="shared" si="58"/>
        <v>2731.7535545023698</v>
      </c>
      <c r="R1402" s="333">
        <v>0</v>
      </c>
      <c r="S1402" s="159"/>
    </row>
    <row r="1403" spans="1:20" ht="22.5" customHeight="1" x14ac:dyDescent="0.25">
      <c r="A1403" s="342">
        <v>44081</v>
      </c>
      <c r="B1403" s="437" t="s">
        <v>65</v>
      </c>
      <c r="C1403" s="437" t="s">
        <v>1605</v>
      </c>
      <c r="D1403" s="437" t="s">
        <v>395</v>
      </c>
      <c r="E1403" s="437"/>
      <c r="F1403" s="343">
        <v>10048</v>
      </c>
      <c r="G1403" s="437" t="s">
        <v>1606</v>
      </c>
      <c r="H1403" s="437" t="s">
        <v>1607</v>
      </c>
      <c r="I1403" s="343" t="s">
        <v>1378</v>
      </c>
      <c r="J1403" s="343">
        <v>95100</v>
      </c>
      <c r="K1403" s="437" t="s">
        <v>1608</v>
      </c>
      <c r="L1403" s="437" t="s">
        <v>4444</v>
      </c>
      <c r="M1403" s="437" t="s">
        <v>4930</v>
      </c>
      <c r="N1403" s="320">
        <v>0.1</v>
      </c>
      <c r="O1403" s="78">
        <f>P1403/2</f>
        <v>1250</v>
      </c>
      <c r="P1403" s="263">
        <v>2500</v>
      </c>
      <c r="Q1403" s="346">
        <f t="shared" si="58"/>
        <v>2272.7272727272725</v>
      </c>
      <c r="R1403" s="333">
        <v>0</v>
      </c>
      <c r="S1403" s="266"/>
    </row>
    <row r="1404" spans="1:20" ht="22.5" customHeight="1" x14ac:dyDescent="0.25">
      <c r="A1404" s="173">
        <v>44082</v>
      </c>
      <c r="B1404" s="174" t="s">
        <v>65</v>
      </c>
      <c r="C1404" s="173" t="s">
        <v>4931</v>
      </c>
      <c r="D1404" s="173" t="s">
        <v>1225</v>
      </c>
      <c r="E1404" s="173"/>
      <c r="F1404" s="418">
        <v>10112</v>
      </c>
      <c r="G1404" s="174" t="s">
        <v>4932</v>
      </c>
      <c r="H1404" s="174" t="s">
        <v>4933</v>
      </c>
      <c r="I1404" s="174" t="s">
        <v>22</v>
      </c>
      <c r="J1404" s="174">
        <v>75018</v>
      </c>
      <c r="K1404" s="174" t="s">
        <v>4934</v>
      </c>
      <c r="L1404" s="174" t="s">
        <v>4370</v>
      </c>
      <c r="M1404" s="173" t="s">
        <v>4284</v>
      </c>
      <c r="N1404" s="328">
        <v>0.1</v>
      </c>
      <c r="O1404" s="78">
        <f>P1404/2</f>
        <v>2991</v>
      </c>
      <c r="P1404" s="196">
        <v>5982</v>
      </c>
      <c r="Q1404" s="321">
        <f t="shared" si="58"/>
        <v>5438.181818181818</v>
      </c>
      <c r="R1404" s="336">
        <v>5982</v>
      </c>
      <c r="S1404" s="121"/>
      <c r="T1404" s="74" t="s">
        <v>44</v>
      </c>
    </row>
    <row r="1405" spans="1:20" ht="22.5" customHeight="1" x14ac:dyDescent="0.25">
      <c r="A1405" s="167">
        <v>44082</v>
      </c>
      <c r="B1405" s="168" t="s">
        <v>17</v>
      </c>
      <c r="C1405" s="168" t="s">
        <v>3839</v>
      </c>
      <c r="D1405" s="168" t="s">
        <v>268</v>
      </c>
      <c r="E1405" s="168"/>
      <c r="F1405" s="168">
        <v>10060</v>
      </c>
      <c r="G1405" s="168" t="s">
        <v>3840</v>
      </c>
      <c r="H1405" s="168" t="s">
        <v>3841</v>
      </c>
      <c r="I1405" s="168" t="s">
        <v>22</v>
      </c>
      <c r="J1405" s="168">
        <v>75012</v>
      </c>
      <c r="K1405" s="168" t="s">
        <v>3842</v>
      </c>
      <c r="L1405" s="168" t="s">
        <v>4935</v>
      </c>
      <c r="M1405" s="168" t="s">
        <v>4936</v>
      </c>
      <c r="N1405" s="211">
        <v>0.1</v>
      </c>
      <c r="O1405" s="78">
        <f>P1405/2</f>
        <v>3740</v>
      </c>
      <c r="P1405" s="189">
        <v>7480</v>
      </c>
      <c r="Q1405" s="339">
        <f t="shared" si="58"/>
        <v>6799.9999999999991</v>
      </c>
      <c r="R1405" s="333">
        <v>0</v>
      </c>
      <c r="S1405" s="159"/>
    </row>
    <row r="1406" spans="1:20" ht="22.5" customHeight="1" x14ac:dyDescent="0.25">
      <c r="A1406" s="342">
        <v>44082</v>
      </c>
      <c r="B1406" s="168" t="s">
        <v>65</v>
      </c>
      <c r="C1406" s="167" t="s">
        <v>4937</v>
      </c>
      <c r="D1406" s="167" t="s">
        <v>4938</v>
      </c>
      <c r="E1406" s="167"/>
      <c r="F1406" s="417">
        <v>10020</v>
      </c>
      <c r="G1406" s="168" t="s">
        <v>4939</v>
      </c>
      <c r="H1406" s="168" t="s">
        <v>4940</v>
      </c>
      <c r="I1406" s="168" t="s">
        <v>22</v>
      </c>
      <c r="J1406" s="168">
        <v>75015</v>
      </c>
      <c r="K1406" s="168" t="s">
        <v>4941</v>
      </c>
      <c r="L1406" s="168" t="s">
        <v>2955</v>
      </c>
      <c r="M1406" s="167" t="s">
        <v>123</v>
      </c>
      <c r="N1406" s="379">
        <v>5.5E-2</v>
      </c>
      <c r="O1406" s="195">
        <v>4182</v>
      </c>
      <c r="P1406" s="371">
        <v>4182</v>
      </c>
      <c r="Q1406" s="339">
        <f t="shared" si="58"/>
        <v>3963.9810426540284</v>
      </c>
      <c r="R1406" s="333">
        <v>0</v>
      </c>
      <c r="S1406" s="159"/>
    </row>
    <row r="1407" spans="1:20" ht="22.5" customHeight="1" x14ac:dyDescent="0.25">
      <c r="A1407" s="342">
        <v>44083</v>
      </c>
      <c r="B1407" s="168" t="s">
        <v>65</v>
      </c>
      <c r="C1407" s="167" t="s">
        <v>4613</v>
      </c>
      <c r="D1407" s="417" t="s">
        <v>747</v>
      </c>
      <c r="E1407" s="417"/>
      <c r="F1407" s="417">
        <v>10053</v>
      </c>
      <c r="G1407" s="168" t="s">
        <v>4614</v>
      </c>
      <c r="H1407" s="168" t="s">
        <v>4615</v>
      </c>
      <c r="I1407" s="168" t="s">
        <v>168</v>
      </c>
      <c r="J1407" s="168">
        <v>93200</v>
      </c>
      <c r="K1407" s="168" t="s">
        <v>4616</v>
      </c>
      <c r="L1407" s="168" t="s">
        <v>4617</v>
      </c>
      <c r="M1407" s="167" t="s">
        <v>4942</v>
      </c>
      <c r="N1407" s="379">
        <v>0.1</v>
      </c>
      <c r="O1407" s="345"/>
      <c r="P1407" s="371">
        <v>6700</v>
      </c>
      <c r="Q1407" s="264">
        <f t="shared" si="58"/>
        <v>6090.9090909090901</v>
      </c>
      <c r="R1407" s="333">
        <v>0</v>
      </c>
      <c r="S1407" s="266"/>
    </row>
    <row r="1408" spans="1:20" ht="22.5" customHeight="1" x14ac:dyDescent="0.25">
      <c r="A1408" s="342">
        <v>44084</v>
      </c>
      <c r="B1408" s="168" t="s">
        <v>17</v>
      </c>
      <c r="C1408" s="167" t="s">
        <v>4943</v>
      </c>
      <c r="D1408" s="167" t="s">
        <v>2030</v>
      </c>
      <c r="E1408" s="167"/>
      <c r="F1408" s="417">
        <v>10022</v>
      </c>
      <c r="G1408" s="168" t="s">
        <v>4944</v>
      </c>
      <c r="H1408" s="168" t="s">
        <v>4945</v>
      </c>
      <c r="I1408" s="168" t="s">
        <v>4791</v>
      </c>
      <c r="J1408" s="168">
        <v>92140</v>
      </c>
      <c r="K1408" s="168" t="s">
        <v>4946</v>
      </c>
      <c r="L1408" s="168" t="s">
        <v>4904</v>
      </c>
      <c r="M1408" s="167" t="s">
        <v>4947</v>
      </c>
      <c r="N1408" s="379">
        <v>5.5E-2</v>
      </c>
      <c r="O1408" s="78">
        <f>P1408/2</f>
        <v>1691</v>
      </c>
      <c r="P1408" s="371">
        <v>3382</v>
      </c>
      <c r="Q1408" s="339">
        <f t="shared" si="58"/>
        <v>3205.6872037914695</v>
      </c>
      <c r="R1408" s="333">
        <v>0</v>
      </c>
      <c r="S1408" s="159"/>
    </row>
    <row r="1409" spans="1:20" ht="22.5" customHeight="1" x14ac:dyDescent="0.25">
      <c r="A1409" s="173">
        <v>44084</v>
      </c>
      <c r="B1409" s="174" t="s">
        <v>342</v>
      </c>
      <c r="C1409" s="173" t="s">
        <v>4948</v>
      </c>
      <c r="D1409" s="173" t="s">
        <v>563</v>
      </c>
      <c r="E1409" s="173" t="s">
        <v>4949</v>
      </c>
      <c r="F1409" s="418">
        <v>10001</v>
      </c>
      <c r="G1409" s="174" t="s">
        <v>4950</v>
      </c>
      <c r="H1409" s="174" t="s">
        <v>4951</v>
      </c>
      <c r="I1409" s="174" t="s">
        <v>22</v>
      </c>
      <c r="J1409" s="174">
        <v>75012</v>
      </c>
      <c r="K1409" s="174" t="s">
        <v>4952</v>
      </c>
      <c r="L1409" s="174" t="s">
        <v>4953</v>
      </c>
      <c r="M1409" s="173" t="s">
        <v>4954</v>
      </c>
      <c r="N1409" s="328">
        <v>0.1</v>
      </c>
      <c r="O1409" s="78">
        <f>P1409/2</f>
        <v>2000</v>
      </c>
      <c r="P1409" s="196">
        <v>4000</v>
      </c>
      <c r="Q1409" s="321">
        <f t="shared" si="58"/>
        <v>3636.363636363636</v>
      </c>
      <c r="R1409" s="336">
        <v>4000</v>
      </c>
      <c r="S1409" s="121"/>
      <c r="T1409" s="74" t="s">
        <v>44</v>
      </c>
    </row>
    <row r="1410" spans="1:20" ht="22.5" customHeight="1" x14ac:dyDescent="0.25">
      <c r="A1410" s="342">
        <v>44084</v>
      </c>
      <c r="B1410" s="168" t="s">
        <v>17</v>
      </c>
      <c r="C1410" s="167" t="s">
        <v>4955</v>
      </c>
      <c r="D1410" s="167" t="s">
        <v>4956</v>
      </c>
      <c r="E1410" s="167"/>
      <c r="F1410" s="417">
        <v>10100</v>
      </c>
      <c r="G1410" s="168" t="s">
        <v>4957</v>
      </c>
      <c r="H1410" s="168" t="s">
        <v>4958</v>
      </c>
      <c r="I1410" s="168" t="s">
        <v>22</v>
      </c>
      <c r="J1410" s="168">
        <v>75018</v>
      </c>
      <c r="K1410" s="168" t="s">
        <v>4959</v>
      </c>
      <c r="L1410" s="168" t="s">
        <v>4242</v>
      </c>
      <c r="M1410" s="167" t="s">
        <v>1181</v>
      </c>
      <c r="N1410" s="379">
        <v>5.5E-2</v>
      </c>
      <c r="O1410" s="195">
        <v>1082</v>
      </c>
      <c r="P1410" s="371">
        <v>1082</v>
      </c>
      <c r="Q1410" s="339">
        <f t="shared" si="58"/>
        <v>1025.5924170616115</v>
      </c>
      <c r="R1410" s="333">
        <v>0</v>
      </c>
      <c r="S1410" s="159"/>
    </row>
    <row r="1411" spans="1:20" ht="22.5" customHeight="1" x14ac:dyDescent="0.25">
      <c r="A1411" s="167">
        <v>44084</v>
      </c>
      <c r="B1411" s="168" t="s">
        <v>17</v>
      </c>
      <c r="C1411" s="168" t="s">
        <v>45</v>
      </c>
      <c r="D1411" s="168" t="s">
        <v>46</v>
      </c>
      <c r="E1411" s="168"/>
      <c r="F1411" s="168">
        <v>1228</v>
      </c>
      <c r="G1411" s="168" t="s">
        <v>47</v>
      </c>
      <c r="H1411" s="168" t="s">
        <v>4059</v>
      </c>
      <c r="I1411" s="168" t="s">
        <v>48</v>
      </c>
      <c r="J1411" s="168">
        <v>92300</v>
      </c>
      <c r="K1411" s="168" t="s">
        <v>4060</v>
      </c>
      <c r="L1411" s="168" t="s">
        <v>4217</v>
      </c>
      <c r="M1411" s="168" t="s">
        <v>4960</v>
      </c>
      <c r="N1411" s="379">
        <v>5.5E-2</v>
      </c>
      <c r="O1411" s="78">
        <f>P1411/2</f>
        <v>2125</v>
      </c>
      <c r="P1411" s="263">
        <v>4250</v>
      </c>
      <c r="Q1411" s="339">
        <f t="shared" si="58"/>
        <v>4028.4360189573463</v>
      </c>
      <c r="R1411" s="333">
        <v>0</v>
      </c>
      <c r="S1411" s="159"/>
    </row>
    <row r="1412" spans="1:20" ht="22.5" customHeight="1" x14ac:dyDescent="0.25">
      <c r="A1412" s="167">
        <v>44085</v>
      </c>
      <c r="B1412" s="168" t="s">
        <v>65</v>
      </c>
      <c r="C1412" s="168" t="s">
        <v>4961</v>
      </c>
      <c r="D1412" s="168" t="s">
        <v>337</v>
      </c>
      <c r="E1412" s="168"/>
      <c r="F1412" s="168">
        <v>10148</v>
      </c>
      <c r="G1412" s="168" t="s">
        <v>4962</v>
      </c>
      <c r="H1412" s="168" t="s">
        <v>4963</v>
      </c>
      <c r="I1412" s="168" t="s">
        <v>1492</v>
      </c>
      <c r="J1412" s="168">
        <v>78160</v>
      </c>
      <c r="K1412" s="168" t="s">
        <v>4964</v>
      </c>
      <c r="L1412" s="168" t="s">
        <v>4874</v>
      </c>
      <c r="M1412" s="168" t="s">
        <v>4889</v>
      </c>
      <c r="N1412" s="379">
        <v>5.5E-2</v>
      </c>
      <c r="O1412" s="78">
        <f>P1412/2</f>
        <v>991</v>
      </c>
      <c r="P1412" s="371">
        <v>1982</v>
      </c>
      <c r="Q1412" s="264">
        <f t="shared" si="58"/>
        <v>1878.6729857819905</v>
      </c>
      <c r="R1412" s="333">
        <v>0</v>
      </c>
      <c r="S1412" s="266"/>
    </row>
    <row r="1413" spans="1:20" ht="22.5" customHeight="1" x14ac:dyDescent="0.25">
      <c r="A1413" s="167">
        <v>44088</v>
      </c>
      <c r="B1413" s="168" t="s">
        <v>17</v>
      </c>
      <c r="C1413" s="168" t="s">
        <v>4965</v>
      </c>
      <c r="D1413" s="168" t="s">
        <v>1642</v>
      </c>
      <c r="E1413" s="168"/>
      <c r="F1413" s="168">
        <v>2350</v>
      </c>
      <c r="G1413" s="168" t="s">
        <v>4966</v>
      </c>
      <c r="H1413" s="168">
        <v>6</v>
      </c>
      <c r="I1413" s="168" t="s">
        <v>4967</v>
      </c>
      <c r="J1413" s="168">
        <v>93500</v>
      </c>
      <c r="K1413" s="168" t="s">
        <v>4968</v>
      </c>
      <c r="L1413" s="168" t="s">
        <v>1993</v>
      </c>
      <c r="M1413" s="168" t="s">
        <v>2360</v>
      </c>
      <c r="N1413" s="379">
        <v>5.5E-2</v>
      </c>
      <c r="O1413" s="195">
        <v>2350</v>
      </c>
      <c r="P1413" s="371">
        <v>2350</v>
      </c>
      <c r="Q1413" s="264">
        <f t="shared" si="58"/>
        <v>2227.4881516587679</v>
      </c>
      <c r="R1413" s="333">
        <v>0</v>
      </c>
      <c r="S1413" s="266"/>
    </row>
    <row r="1414" spans="1:20" ht="22.5" customHeight="1" x14ac:dyDescent="0.25">
      <c r="A1414" s="167">
        <v>44089</v>
      </c>
      <c r="B1414" s="168" t="s">
        <v>17</v>
      </c>
      <c r="C1414" s="168" t="s">
        <v>4969</v>
      </c>
      <c r="D1414" s="168" t="s">
        <v>4970</v>
      </c>
      <c r="E1414" s="168"/>
      <c r="F1414" s="168" t="s">
        <v>4719</v>
      </c>
      <c r="G1414" s="168" t="s">
        <v>4971</v>
      </c>
      <c r="H1414" s="168"/>
      <c r="I1414" s="168" t="s">
        <v>22</v>
      </c>
      <c r="J1414" s="168">
        <v>75013</v>
      </c>
      <c r="K1414" s="168" t="s">
        <v>4972</v>
      </c>
      <c r="L1414" s="168" t="s">
        <v>3934</v>
      </c>
      <c r="M1414" s="168" t="s">
        <v>3653</v>
      </c>
      <c r="N1414" s="379">
        <v>5.5E-2</v>
      </c>
      <c r="O1414" s="78">
        <f>P1414/2</f>
        <v>3991</v>
      </c>
      <c r="P1414" s="371">
        <v>7982</v>
      </c>
      <c r="Q1414" s="264">
        <f t="shared" si="58"/>
        <v>7565.8767772511856</v>
      </c>
      <c r="R1414" s="333">
        <v>0</v>
      </c>
      <c r="S1414" s="266"/>
    </row>
    <row r="1415" spans="1:20" ht="22.5" customHeight="1" x14ac:dyDescent="0.25">
      <c r="A1415" s="468">
        <v>44089</v>
      </c>
      <c r="B1415" s="469" t="s">
        <v>17</v>
      </c>
      <c r="C1415" s="469" t="s">
        <v>4973</v>
      </c>
      <c r="D1415" s="469" t="s">
        <v>4974</v>
      </c>
      <c r="E1415" s="469" t="s">
        <v>4975</v>
      </c>
      <c r="F1415" s="469">
        <v>10068</v>
      </c>
      <c r="G1415" s="469" t="s">
        <v>4976</v>
      </c>
      <c r="H1415" s="469" t="s">
        <v>4977</v>
      </c>
      <c r="I1415" s="469" t="s">
        <v>22</v>
      </c>
      <c r="J1415" s="469">
        <v>75010</v>
      </c>
      <c r="K1415" s="469" t="s">
        <v>4978</v>
      </c>
      <c r="L1415" s="469" t="s">
        <v>3498</v>
      </c>
      <c r="M1415" s="469" t="s">
        <v>902</v>
      </c>
      <c r="N1415" s="470">
        <v>0.1</v>
      </c>
      <c r="O1415" s="195">
        <v>3000</v>
      </c>
      <c r="P1415" s="471">
        <v>3000</v>
      </c>
      <c r="Q1415" s="472">
        <f t="shared" si="58"/>
        <v>2727.272727272727</v>
      </c>
      <c r="R1415" s="333">
        <v>0</v>
      </c>
      <c r="S1415" s="473"/>
    </row>
    <row r="1416" spans="1:20" ht="22.5" customHeight="1" x14ac:dyDescent="0.25">
      <c r="A1416" s="267">
        <v>44089</v>
      </c>
      <c r="B1416" s="268" t="s">
        <v>65</v>
      </c>
      <c r="C1416" s="268" t="s">
        <v>4979</v>
      </c>
      <c r="D1416" s="268" t="s">
        <v>113</v>
      </c>
      <c r="E1416" s="268"/>
      <c r="F1416" s="268">
        <v>10064</v>
      </c>
      <c r="G1416" s="268" t="s">
        <v>4655</v>
      </c>
      <c r="H1416" s="268" t="s">
        <v>4980</v>
      </c>
      <c r="I1416" s="268" t="s">
        <v>3548</v>
      </c>
      <c r="J1416" s="268">
        <v>94800</v>
      </c>
      <c r="K1416" s="268" t="s">
        <v>4981</v>
      </c>
      <c r="L1416" s="268" t="s">
        <v>4426</v>
      </c>
      <c r="M1416" s="268" t="s">
        <v>418</v>
      </c>
      <c r="N1416" s="387">
        <v>0.1</v>
      </c>
      <c r="O1416" s="78">
        <f>P1416/2</f>
        <v>3250</v>
      </c>
      <c r="P1416" s="270">
        <v>6500</v>
      </c>
      <c r="Q1416" s="388">
        <f t="shared" si="58"/>
        <v>5909.090909090909</v>
      </c>
      <c r="R1416" s="389">
        <v>6500</v>
      </c>
      <c r="S1416" s="89"/>
      <c r="T1416" s="74" t="s">
        <v>44</v>
      </c>
    </row>
    <row r="1417" spans="1:20" ht="22.5" customHeight="1" x14ac:dyDescent="0.25">
      <c r="A1417" s="167">
        <v>44090</v>
      </c>
      <c r="B1417" s="168" t="s">
        <v>17</v>
      </c>
      <c r="C1417" s="168" t="s">
        <v>4969</v>
      </c>
      <c r="D1417" s="168" t="s">
        <v>4970</v>
      </c>
      <c r="E1417" s="168"/>
      <c r="F1417" s="168" t="s">
        <v>4982</v>
      </c>
      <c r="G1417" s="168" t="s">
        <v>4983</v>
      </c>
      <c r="H1417" s="168"/>
      <c r="I1417" s="168" t="s">
        <v>22</v>
      </c>
      <c r="J1417" s="168">
        <v>75016</v>
      </c>
      <c r="K1417" s="168" t="s">
        <v>4984</v>
      </c>
      <c r="L1417" s="168" t="s">
        <v>3934</v>
      </c>
      <c r="M1417" s="168" t="s">
        <v>3696</v>
      </c>
      <c r="N1417" s="379">
        <v>5.5E-2</v>
      </c>
      <c r="O1417" s="78">
        <f>P1417/2</f>
        <v>3550</v>
      </c>
      <c r="P1417" s="371">
        <v>7100</v>
      </c>
      <c r="Q1417" s="264">
        <f t="shared" si="58"/>
        <v>6729.8578199052135</v>
      </c>
      <c r="R1417" s="337">
        <v>0</v>
      </c>
      <c r="S1417" s="266"/>
    </row>
    <row r="1418" spans="1:20" ht="22.5" customHeight="1" x14ac:dyDescent="0.25">
      <c r="A1418" s="167">
        <v>44091</v>
      </c>
      <c r="B1418" s="168" t="s">
        <v>65</v>
      </c>
      <c r="C1418" s="168" t="s">
        <v>4985</v>
      </c>
      <c r="D1418" s="168" t="s">
        <v>113</v>
      </c>
      <c r="E1418" s="168"/>
      <c r="F1418" s="168">
        <v>10077</v>
      </c>
      <c r="G1418" s="168" t="s">
        <v>4986</v>
      </c>
      <c r="H1418" s="168" t="s">
        <v>4987</v>
      </c>
      <c r="I1418" s="168" t="s">
        <v>22</v>
      </c>
      <c r="J1418" s="168">
        <v>75008</v>
      </c>
      <c r="K1418" s="168" t="s">
        <v>4988</v>
      </c>
      <c r="L1418" s="168" t="s">
        <v>4989</v>
      </c>
      <c r="M1418" s="168" t="s">
        <v>4236</v>
      </c>
      <c r="N1418" s="379">
        <v>5.5E-2</v>
      </c>
      <c r="O1418" s="78">
        <f>P1418/2</f>
        <v>2941</v>
      </c>
      <c r="P1418" s="371">
        <v>5882</v>
      </c>
      <c r="Q1418" s="264">
        <f t="shared" si="58"/>
        <v>5575.355450236967</v>
      </c>
      <c r="R1418" s="337">
        <v>0</v>
      </c>
      <c r="S1418" s="266"/>
    </row>
    <row r="1419" spans="1:20" ht="22.5" customHeight="1" x14ac:dyDescent="0.25">
      <c r="A1419" s="167">
        <v>44091</v>
      </c>
      <c r="B1419" s="168" t="s">
        <v>236</v>
      </c>
      <c r="C1419" s="168" t="s">
        <v>4990</v>
      </c>
      <c r="D1419" s="168" t="s">
        <v>992</v>
      </c>
      <c r="E1419" s="168"/>
      <c r="F1419" s="168">
        <v>10065</v>
      </c>
      <c r="G1419" s="168" t="s">
        <v>4991</v>
      </c>
      <c r="H1419" s="168" t="s">
        <v>4992</v>
      </c>
      <c r="I1419" s="168" t="s">
        <v>48</v>
      </c>
      <c r="J1419" s="168">
        <v>92300</v>
      </c>
      <c r="K1419" s="168" t="s">
        <v>4993</v>
      </c>
      <c r="L1419" s="168" t="s">
        <v>37</v>
      </c>
      <c r="M1419" s="168" t="s">
        <v>4994</v>
      </c>
      <c r="N1419" s="379">
        <v>0.1</v>
      </c>
      <c r="O1419" s="195">
        <v>11682</v>
      </c>
      <c r="P1419" s="371">
        <v>11682</v>
      </c>
      <c r="Q1419" s="264">
        <f t="shared" si="58"/>
        <v>10620</v>
      </c>
      <c r="R1419" s="337">
        <v>0</v>
      </c>
      <c r="S1419" s="266"/>
    </row>
    <row r="1420" spans="1:20" ht="22.5" customHeight="1" x14ac:dyDescent="0.25">
      <c r="A1420" s="342">
        <v>44091</v>
      </c>
      <c r="B1420" s="168" t="s">
        <v>65</v>
      </c>
      <c r="C1420" s="167" t="s">
        <v>4437</v>
      </c>
      <c r="D1420" s="167" t="s">
        <v>4438</v>
      </c>
      <c r="E1420" s="167"/>
      <c r="F1420" s="417">
        <v>10120</v>
      </c>
      <c r="G1420" s="168" t="s">
        <v>1606</v>
      </c>
      <c r="H1420" s="168" t="s">
        <v>4439</v>
      </c>
      <c r="I1420" s="168" t="s">
        <v>1378</v>
      </c>
      <c r="J1420" s="168">
        <v>95100</v>
      </c>
      <c r="K1420" s="168" t="s">
        <v>4440</v>
      </c>
      <c r="L1420" s="168" t="s">
        <v>4441</v>
      </c>
      <c r="M1420" s="167" t="s">
        <v>4995</v>
      </c>
      <c r="N1420" s="379">
        <v>5.5E-2</v>
      </c>
      <c r="O1420" s="78">
        <f>P1420/2</f>
        <v>2241</v>
      </c>
      <c r="P1420" s="371">
        <v>4482</v>
      </c>
      <c r="Q1420" s="339">
        <f t="shared" si="58"/>
        <v>4248.341232227488</v>
      </c>
      <c r="R1420" s="337">
        <v>0</v>
      </c>
      <c r="S1420" s="159"/>
    </row>
    <row r="1421" spans="1:20" ht="22.5" customHeight="1" x14ac:dyDescent="0.25">
      <c r="A1421" s="267">
        <v>44091</v>
      </c>
      <c r="B1421" s="268" t="s">
        <v>65</v>
      </c>
      <c r="C1421" s="268" t="s">
        <v>3922</v>
      </c>
      <c r="D1421" s="268" t="s">
        <v>4996</v>
      </c>
      <c r="E1421" s="268"/>
      <c r="F1421" s="268">
        <v>10115</v>
      </c>
      <c r="G1421" s="268" t="s">
        <v>3824</v>
      </c>
      <c r="H1421" s="268" t="s">
        <v>4997</v>
      </c>
      <c r="I1421" s="268" t="s">
        <v>2930</v>
      </c>
      <c r="J1421" s="268">
        <v>94200</v>
      </c>
      <c r="K1421" s="268" t="s">
        <v>4998</v>
      </c>
      <c r="L1421" s="268" t="s">
        <v>4381</v>
      </c>
      <c r="M1421" s="268" t="s">
        <v>4999</v>
      </c>
      <c r="N1421" s="387">
        <v>0.1</v>
      </c>
      <c r="O1421" s="78">
        <f>P1421/2</f>
        <v>1675</v>
      </c>
      <c r="P1421" s="270">
        <v>3350</v>
      </c>
      <c r="Q1421" s="388">
        <f t="shared" si="58"/>
        <v>3045.454545454545</v>
      </c>
      <c r="R1421" s="389">
        <v>3350</v>
      </c>
      <c r="S1421" s="89"/>
      <c r="T1421" s="74" t="s">
        <v>44</v>
      </c>
    </row>
    <row r="1422" spans="1:20" ht="22.5" customHeight="1" x14ac:dyDescent="0.25">
      <c r="A1422" s="468">
        <v>44092</v>
      </c>
      <c r="B1422" s="469" t="s">
        <v>17</v>
      </c>
      <c r="C1422" s="469" t="s">
        <v>5000</v>
      </c>
      <c r="D1422" s="469" t="s">
        <v>349</v>
      </c>
      <c r="E1422" s="469" t="s">
        <v>5001</v>
      </c>
      <c r="F1422" s="469"/>
      <c r="G1422" s="469" t="s">
        <v>5002</v>
      </c>
      <c r="H1422" s="469"/>
      <c r="I1422" s="469" t="s">
        <v>22</v>
      </c>
      <c r="J1422" s="469">
        <v>75016</v>
      </c>
      <c r="K1422" s="469" t="s">
        <v>5003</v>
      </c>
      <c r="L1422" s="469" t="s">
        <v>5004</v>
      </c>
      <c r="M1422" s="469" t="s">
        <v>751</v>
      </c>
      <c r="N1422" s="470">
        <v>5.5E-2</v>
      </c>
      <c r="O1422" s="78">
        <f>P1422/2</f>
        <v>1691</v>
      </c>
      <c r="P1422" s="471">
        <v>3382</v>
      </c>
      <c r="Q1422" s="472">
        <f t="shared" si="58"/>
        <v>3205.6872037914695</v>
      </c>
      <c r="R1422" s="474">
        <v>0</v>
      </c>
      <c r="S1422" s="473"/>
    </row>
    <row r="1423" spans="1:20" ht="22.5" customHeight="1" x14ac:dyDescent="0.25">
      <c r="A1423" s="173">
        <v>44092</v>
      </c>
      <c r="B1423" s="174" t="s">
        <v>65</v>
      </c>
      <c r="C1423" s="174" t="s">
        <v>5005</v>
      </c>
      <c r="D1423" s="174" t="s">
        <v>5006</v>
      </c>
      <c r="E1423" s="174" t="s">
        <v>4975</v>
      </c>
      <c r="F1423" s="174">
        <v>10021</v>
      </c>
      <c r="G1423" s="174" t="s">
        <v>5007</v>
      </c>
      <c r="H1423" s="174" t="s">
        <v>5008</v>
      </c>
      <c r="I1423" s="174" t="s">
        <v>22</v>
      </c>
      <c r="J1423" s="174">
        <v>75020</v>
      </c>
      <c r="K1423" s="174" t="s">
        <v>5009</v>
      </c>
      <c r="L1423" s="174" t="s">
        <v>618</v>
      </c>
      <c r="M1423" s="174" t="s">
        <v>123</v>
      </c>
      <c r="N1423" s="328">
        <v>5.5E-2</v>
      </c>
      <c r="O1423" s="195">
        <v>9500</v>
      </c>
      <c r="P1423" s="196">
        <v>9500</v>
      </c>
      <c r="Q1423" s="321">
        <f t="shared" si="58"/>
        <v>9004.7393364928921</v>
      </c>
      <c r="R1423" s="336">
        <v>9500</v>
      </c>
      <c r="S1423" s="121"/>
      <c r="T1423" s="74" t="s">
        <v>44</v>
      </c>
    </row>
    <row r="1424" spans="1:20" ht="22.5" customHeight="1" x14ac:dyDescent="0.25">
      <c r="A1424" s="342">
        <v>44092</v>
      </c>
      <c r="B1424" s="168" t="s">
        <v>65</v>
      </c>
      <c r="C1424" s="167" t="s">
        <v>4399</v>
      </c>
      <c r="D1424" s="167" t="s">
        <v>992</v>
      </c>
      <c r="E1424" s="167"/>
      <c r="F1424" s="417">
        <v>10067</v>
      </c>
      <c r="G1424" s="168" t="s">
        <v>4400</v>
      </c>
      <c r="H1424" s="168" t="s">
        <v>4401</v>
      </c>
      <c r="I1424" s="168" t="s">
        <v>22</v>
      </c>
      <c r="J1424" s="168">
        <v>75019</v>
      </c>
      <c r="K1424" s="168" t="s">
        <v>4402</v>
      </c>
      <c r="L1424" s="168" t="s">
        <v>43</v>
      </c>
      <c r="M1424" s="167" t="s">
        <v>484</v>
      </c>
      <c r="N1424" s="379">
        <v>0.1</v>
      </c>
      <c r="O1424" s="195">
        <v>9000</v>
      </c>
      <c r="P1424" s="371">
        <v>9000</v>
      </c>
      <c r="Q1424" s="264">
        <f t="shared" si="58"/>
        <v>8181.8181818181811</v>
      </c>
      <c r="R1424" s="337">
        <v>0</v>
      </c>
      <c r="S1424" s="266"/>
    </row>
    <row r="1425" spans="1:20" ht="22.5" customHeight="1" x14ac:dyDescent="0.25">
      <c r="A1425" s="167">
        <v>44092</v>
      </c>
      <c r="B1425" s="168" t="s">
        <v>65</v>
      </c>
      <c r="C1425" s="168" t="s">
        <v>5010</v>
      </c>
      <c r="D1425" s="168" t="s">
        <v>395</v>
      </c>
      <c r="E1425" s="168"/>
      <c r="F1425" s="168">
        <v>10001</v>
      </c>
      <c r="G1425" s="168" t="s">
        <v>5011</v>
      </c>
      <c r="H1425" s="168" t="s">
        <v>5012</v>
      </c>
      <c r="I1425" s="168" t="s">
        <v>22</v>
      </c>
      <c r="J1425" s="168">
        <v>75014</v>
      </c>
      <c r="K1425" s="168" t="s">
        <v>5013</v>
      </c>
      <c r="L1425" s="168" t="s">
        <v>4874</v>
      </c>
      <c r="M1425" s="168" t="s">
        <v>261</v>
      </c>
      <c r="N1425" s="379">
        <v>5.5E-2</v>
      </c>
      <c r="O1425" s="78">
        <f>P1425/2</f>
        <v>1791</v>
      </c>
      <c r="P1425" s="371">
        <v>3582</v>
      </c>
      <c r="Q1425" s="264">
        <f t="shared" si="58"/>
        <v>3395.2606635071093</v>
      </c>
      <c r="R1425" s="337">
        <v>0</v>
      </c>
      <c r="S1425" s="266"/>
    </row>
    <row r="1426" spans="1:20" ht="22.5" customHeight="1" x14ac:dyDescent="0.25">
      <c r="A1426" s="468">
        <v>44094</v>
      </c>
      <c r="B1426" s="469" t="s">
        <v>65</v>
      </c>
      <c r="C1426" s="469" t="s">
        <v>5014</v>
      </c>
      <c r="D1426" s="469" t="s">
        <v>1354</v>
      </c>
      <c r="E1426" s="469" t="s">
        <v>4975</v>
      </c>
      <c r="F1426" s="469">
        <v>10016</v>
      </c>
      <c r="G1426" s="469" t="s">
        <v>5015</v>
      </c>
      <c r="H1426" s="469" t="s">
        <v>2964</v>
      </c>
      <c r="I1426" s="469" t="s">
        <v>22</v>
      </c>
      <c r="J1426" s="469">
        <v>75005</v>
      </c>
      <c r="K1426" s="469" t="s">
        <v>5016</v>
      </c>
      <c r="L1426" s="469" t="s">
        <v>5017</v>
      </c>
      <c r="M1426" s="469" t="s">
        <v>5018</v>
      </c>
      <c r="N1426" s="470">
        <v>5.5E-2</v>
      </c>
      <c r="O1426" s="345"/>
      <c r="P1426" s="471">
        <v>1400</v>
      </c>
      <c r="Q1426" s="472">
        <f t="shared" si="58"/>
        <v>1327.0142180094788</v>
      </c>
      <c r="R1426" s="474">
        <v>0</v>
      </c>
      <c r="S1426" s="473"/>
    </row>
    <row r="1427" spans="1:20" ht="22.5" customHeight="1" x14ac:dyDescent="0.25">
      <c r="A1427" s="167">
        <v>44095</v>
      </c>
      <c r="B1427" s="168" t="s">
        <v>236</v>
      </c>
      <c r="C1427" s="168" t="s">
        <v>5019</v>
      </c>
      <c r="D1427" s="168" t="s">
        <v>1327</v>
      </c>
      <c r="E1427" s="168"/>
      <c r="F1427" s="168">
        <v>10125</v>
      </c>
      <c r="G1427" s="168" t="s">
        <v>5020</v>
      </c>
      <c r="H1427" s="168" t="s">
        <v>5021</v>
      </c>
      <c r="I1427" s="168" t="s">
        <v>22</v>
      </c>
      <c r="J1427" s="168">
        <v>75011</v>
      </c>
      <c r="K1427" s="168" t="s">
        <v>5022</v>
      </c>
      <c r="L1427" s="168" t="s">
        <v>43</v>
      </c>
      <c r="M1427" s="168" t="s">
        <v>2442</v>
      </c>
      <c r="N1427" s="379">
        <v>5.5E-2</v>
      </c>
      <c r="O1427" s="195">
        <v>8582</v>
      </c>
      <c r="P1427" s="371">
        <v>8582</v>
      </c>
      <c r="Q1427" s="264">
        <f t="shared" si="58"/>
        <v>8134.5971563981047</v>
      </c>
      <c r="R1427" s="337">
        <v>0</v>
      </c>
      <c r="S1427" s="266"/>
    </row>
    <row r="1428" spans="1:20" ht="22.5" customHeight="1" x14ac:dyDescent="0.25">
      <c r="A1428" s="468">
        <v>44095</v>
      </c>
      <c r="B1428" s="469" t="s">
        <v>65</v>
      </c>
      <c r="C1428" s="469" t="s">
        <v>5023</v>
      </c>
      <c r="D1428" s="469" t="s">
        <v>113</v>
      </c>
      <c r="E1428" s="469" t="s">
        <v>4975</v>
      </c>
      <c r="F1428" s="469">
        <v>10175</v>
      </c>
      <c r="G1428" s="469" t="s">
        <v>5024</v>
      </c>
      <c r="H1428" s="469" t="s">
        <v>5025</v>
      </c>
      <c r="I1428" s="469" t="s">
        <v>22</v>
      </c>
      <c r="J1428" s="469">
        <v>75018</v>
      </c>
      <c r="K1428" s="469" t="s">
        <v>5026</v>
      </c>
      <c r="L1428" s="469" t="s">
        <v>3518</v>
      </c>
      <c r="M1428" s="469" t="s">
        <v>5027</v>
      </c>
      <c r="N1428" s="470">
        <v>5.5E-2</v>
      </c>
      <c r="O1428" s="195">
        <v>2240</v>
      </c>
      <c r="P1428" s="471">
        <v>2240</v>
      </c>
      <c r="Q1428" s="472">
        <f t="shared" si="58"/>
        <v>2123.2227488151661</v>
      </c>
      <c r="R1428" s="474">
        <v>0</v>
      </c>
      <c r="S1428" s="473"/>
    </row>
    <row r="1429" spans="1:20" ht="22.5" customHeight="1" x14ac:dyDescent="0.25">
      <c r="A1429" s="167">
        <v>44096</v>
      </c>
      <c r="B1429" s="168" t="s">
        <v>17</v>
      </c>
      <c r="C1429" s="168" t="s">
        <v>5028</v>
      </c>
      <c r="D1429" s="168" t="s">
        <v>5029</v>
      </c>
      <c r="E1429" s="168"/>
      <c r="F1429" s="168">
        <v>10193</v>
      </c>
      <c r="G1429" s="168" t="s">
        <v>5030</v>
      </c>
      <c r="H1429" s="168" t="s">
        <v>5031</v>
      </c>
      <c r="I1429" s="168" t="s">
        <v>22</v>
      </c>
      <c r="J1429" s="168">
        <v>75014</v>
      </c>
      <c r="K1429" s="168" t="s">
        <v>5032</v>
      </c>
      <c r="L1429" s="168" t="s">
        <v>4516</v>
      </c>
      <c r="M1429" s="168" t="s">
        <v>1232</v>
      </c>
      <c r="N1429" s="379">
        <v>5.5E-2</v>
      </c>
      <c r="O1429" s="78">
        <f>P1429/2</f>
        <v>1400</v>
      </c>
      <c r="P1429" s="371">
        <v>2800</v>
      </c>
      <c r="Q1429" s="264">
        <f t="shared" si="58"/>
        <v>2654.0284360189576</v>
      </c>
      <c r="R1429" s="337">
        <v>0</v>
      </c>
      <c r="S1429" s="266"/>
    </row>
    <row r="1430" spans="1:20" ht="22.5" customHeight="1" x14ac:dyDescent="0.25">
      <c r="A1430" s="475">
        <v>44096</v>
      </c>
      <c r="B1430" s="476" t="s">
        <v>65</v>
      </c>
      <c r="C1430" s="476" t="s">
        <v>5033</v>
      </c>
      <c r="D1430" s="476" t="s">
        <v>1354</v>
      </c>
      <c r="E1430" s="287" t="s">
        <v>4975</v>
      </c>
      <c r="F1430" s="287">
        <v>10075</v>
      </c>
      <c r="G1430" s="287" t="s">
        <v>5034</v>
      </c>
      <c r="H1430" s="287" t="s">
        <v>5035</v>
      </c>
      <c r="I1430" s="287" t="s">
        <v>22</v>
      </c>
      <c r="J1430" s="287">
        <v>75011</v>
      </c>
      <c r="K1430" s="287" t="s">
        <v>5036</v>
      </c>
      <c r="L1430" s="287" t="s">
        <v>5037</v>
      </c>
      <c r="M1430" s="287" t="s">
        <v>443</v>
      </c>
      <c r="N1430" s="477">
        <v>0.1</v>
      </c>
      <c r="O1430" s="78">
        <f>P1430/2</f>
        <v>7991</v>
      </c>
      <c r="P1430" s="289">
        <v>15982</v>
      </c>
      <c r="Q1430" s="478">
        <f t="shared" si="58"/>
        <v>14529.090909090908</v>
      </c>
      <c r="R1430" s="479">
        <v>0</v>
      </c>
      <c r="S1430" s="292"/>
    </row>
    <row r="1431" spans="1:20" ht="22.5" customHeight="1" x14ac:dyDescent="0.25">
      <c r="A1431" s="167">
        <v>44096</v>
      </c>
      <c r="B1431" s="168" t="s">
        <v>65</v>
      </c>
      <c r="C1431" s="168" t="s">
        <v>3061</v>
      </c>
      <c r="D1431" s="168" t="s">
        <v>2940</v>
      </c>
      <c r="E1431" s="168"/>
      <c r="F1431" s="168">
        <v>1405</v>
      </c>
      <c r="G1431" s="168" t="s">
        <v>5038</v>
      </c>
      <c r="H1431" s="168" t="s">
        <v>5039</v>
      </c>
      <c r="I1431" s="168" t="s">
        <v>22</v>
      </c>
      <c r="J1431" s="168">
        <v>75020</v>
      </c>
      <c r="K1431" s="168" t="s">
        <v>5040</v>
      </c>
      <c r="L1431" s="168" t="s">
        <v>5041</v>
      </c>
      <c r="M1431" s="168" t="s">
        <v>5042</v>
      </c>
      <c r="N1431" s="379">
        <v>0.1</v>
      </c>
      <c r="O1431" s="78">
        <f>P1431/2</f>
        <v>1400</v>
      </c>
      <c r="P1431" s="371">
        <v>2800</v>
      </c>
      <c r="Q1431" s="264">
        <f t="shared" si="58"/>
        <v>2545.454545454545</v>
      </c>
      <c r="R1431" s="337">
        <v>0</v>
      </c>
      <c r="S1431" s="266"/>
    </row>
    <row r="1432" spans="1:20" ht="22.5" customHeight="1" x14ac:dyDescent="0.25">
      <c r="A1432" s="167">
        <v>44096</v>
      </c>
      <c r="B1432" s="168" t="s">
        <v>17</v>
      </c>
      <c r="C1432" s="168" t="s">
        <v>1989</v>
      </c>
      <c r="D1432" s="168" t="s">
        <v>131</v>
      </c>
      <c r="E1432" s="168"/>
      <c r="F1432" s="168" t="s">
        <v>5043</v>
      </c>
      <c r="G1432" s="168" t="s">
        <v>1990</v>
      </c>
      <c r="H1432" s="168" t="s">
        <v>5044</v>
      </c>
      <c r="I1432" s="168" t="s">
        <v>22</v>
      </c>
      <c r="J1432" s="168">
        <v>75018</v>
      </c>
      <c r="K1432" s="168" t="s">
        <v>1992</v>
      </c>
      <c r="L1432" s="168" t="s">
        <v>1993</v>
      </c>
      <c r="M1432" s="168" t="s">
        <v>1561</v>
      </c>
      <c r="N1432" s="379">
        <v>0.1</v>
      </c>
      <c r="O1432" s="195">
        <v>10900</v>
      </c>
      <c r="P1432" s="371">
        <v>10900</v>
      </c>
      <c r="Q1432" s="264">
        <f t="shared" si="58"/>
        <v>9909.0909090909081</v>
      </c>
      <c r="R1432" s="337">
        <v>0</v>
      </c>
      <c r="S1432" s="266"/>
    </row>
    <row r="1433" spans="1:20" ht="22.5" customHeight="1" x14ac:dyDescent="0.25">
      <c r="A1433" s="167">
        <v>44097</v>
      </c>
      <c r="B1433" s="168" t="s">
        <v>17</v>
      </c>
      <c r="C1433" s="168" t="s">
        <v>5045</v>
      </c>
      <c r="D1433" s="168" t="s">
        <v>248</v>
      </c>
      <c r="E1433" s="168"/>
      <c r="F1433" s="168">
        <v>10074</v>
      </c>
      <c r="G1433" s="168" t="s">
        <v>5046</v>
      </c>
      <c r="H1433" s="168">
        <v>3</v>
      </c>
      <c r="I1433" s="168" t="s">
        <v>22</v>
      </c>
      <c r="J1433" s="168">
        <v>75014</v>
      </c>
      <c r="K1433" s="168" t="s">
        <v>5047</v>
      </c>
      <c r="L1433" s="168" t="s">
        <v>399</v>
      </c>
      <c r="M1433" s="168" t="s">
        <v>205</v>
      </c>
      <c r="N1433" s="379">
        <v>0.1</v>
      </c>
      <c r="O1433" s="195">
        <v>6982</v>
      </c>
      <c r="P1433" s="371">
        <v>6982</v>
      </c>
      <c r="Q1433" s="322">
        <f t="shared" si="58"/>
        <v>6347.272727272727</v>
      </c>
      <c r="R1433" s="337">
        <v>0</v>
      </c>
      <c r="S1433" s="319"/>
    </row>
    <row r="1434" spans="1:20" ht="22.5" customHeight="1" x14ac:dyDescent="0.25">
      <c r="A1434" s="342">
        <v>44098</v>
      </c>
      <c r="B1434" s="168" t="s">
        <v>65</v>
      </c>
      <c r="C1434" s="167" t="s">
        <v>4357</v>
      </c>
      <c r="D1434" s="167" t="s">
        <v>4358</v>
      </c>
      <c r="E1434" s="167"/>
      <c r="F1434" s="168" t="s">
        <v>5048</v>
      </c>
      <c r="G1434" s="168" t="s">
        <v>4359</v>
      </c>
      <c r="H1434" s="168" t="s">
        <v>4360</v>
      </c>
      <c r="I1434" s="168" t="s">
        <v>3542</v>
      </c>
      <c r="J1434" s="168">
        <v>94400</v>
      </c>
      <c r="K1434" s="168" t="s">
        <v>4361</v>
      </c>
      <c r="L1434" s="168" t="s">
        <v>5049</v>
      </c>
      <c r="M1434" s="167" t="s">
        <v>5050</v>
      </c>
      <c r="N1434" s="379">
        <v>0.1</v>
      </c>
      <c r="O1434" s="78">
        <f>P1434/2</f>
        <v>3150</v>
      </c>
      <c r="P1434" s="371">
        <v>6300</v>
      </c>
      <c r="Q1434" s="264">
        <f t="shared" si="58"/>
        <v>5727.272727272727</v>
      </c>
      <c r="R1434" s="337">
        <v>0</v>
      </c>
      <c r="S1434" s="266"/>
    </row>
    <row r="1435" spans="1:20" ht="22.5" customHeight="1" x14ac:dyDescent="0.25">
      <c r="A1435" s="173">
        <v>44098</v>
      </c>
      <c r="B1435" s="174" t="s">
        <v>65</v>
      </c>
      <c r="C1435" s="174" t="s">
        <v>5051</v>
      </c>
      <c r="D1435" s="174" t="s">
        <v>2506</v>
      </c>
      <c r="E1435" s="174" t="s">
        <v>5052</v>
      </c>
      <c r="F1435" s="174">
        <v>10123</v>
      </c>
      <c r="G1435" s="174" t="s">
        <v>5053</v>
      </c>
      <c r="H1435" s="174" t="s">
        <v>5054</v>
      </c>
      <c r="I1435" s="174" t="s">
        <v>22</v>
      </c>
      <c r="J1435" s="174">
        <v>75012</v>
      </c>
      <c r="K1435" s="174" t="s">
        <v>5055</v>
      </c>
      <c r="L1435" s="174" t="s">
        <v>5056</v>
      </c>
      <c r="M1435" s="174" t="s">
        <v>5057</v>
      </c>
      <c r="N1435" s="328">
        <v>5.5E-2</v>
      </c>
      <c r="O1435" s="78">
        <f>P1435/2</f>
        <v>5491</v>
      </c>
      <c r="P1435" s="196">
        <v>10982</v>
      </c>
      <c r="Q1435" s="321">
        <f t="shared" si="58"/>
        <v>10409.478672985782</v>
      </c>
      <c r="R1435" s="336">
        <v>10982</v>
      </c>
      <c r="S1435" s="121"/>
      <c r="T1435" s="74" t="s">
        <v>44</v>
      </c>
    </row>
    <row r="1436" spans="1:20" ht="22.5" customHeight="1" x14ac:dyDescent="0.25">
      <c r="A1436" s="468">
        <v>44098</v>
      </c>
      <c r="B1436" s="469" t="s">
        <v>65</v>
      </c>
      <c r="C1436" s="469" t="s">
        <v>5058</v>
      </c>
      <c r="D1436" s="469" t="s">
        <v>395</v>
      </c>
      <c r="E1436" s="469" t="s">
        <v>5052</v>
      </c>
      <c r="F1436" s="469">
        <v>10118</v>
      </c>
      <c r="G1436" s="469" t="s">
        <v>5059</v>
      </c>
      <c r="H1436" s="469" t="s">
        <v>5060</v>
      </c>
      <c r="I1436" s="469" t="s">
        <v>5061</v>
      </c>
      <c r="J1436" s="469">
        <v>93400</v>
      </c>
      <c r="K1436" s="469" t="s">
        <v>5062</v>
      </c>
      <c r="L1436" s="469" t="s">
        <v>5063</v>
      </c>
      <c r="M1436" s="469" t="s">
        <v>751</v>
      </c>
      <c r="N1436" s="470">
        <v>5.5E-2</v>
      </c>
      <c r="O1436" s="345"/>
      <c r="P1436" s="471">
        <v>1580</v>
      </c>
      <c r="Q1436" s="472">
        <f t="shared" si="58"/>
        <v>1497.6303317535546</v>
      </c>
      <c r="R1436" s="474">
        <v>0</v>
      </c>
      <c r="S1436" s="473"/>
    </row>
    <row r="1437" spans="1:20" ht="22.5" customHeight="1" x14ac:dyDescent="0.25">
      <c r="A1437" s="468">
        <v>44098</v>
      </c>
      <c r="B1437" s="469" t="s">
        <v>17</v>
      </c>
      <c r="C1437" s="469" t="s">
        <v>5064</v>
      </c>
      <c r="D1437" s="469" t="s">
        <v>28</v>
      </c>
      <c r="E1437" s="469" t="s">
        <v>5052</v>
      </c>
      <c r="F1437" s="469">
        <v>10090</v>
      </c>
      <c r="G1437" s="469" t="s">
        <v>5059</v>
      </c>
      <c r="H1437" s="469" t="s">
        <v>5065</v>
      </c>
      <c r="I1437" s="469" t="s">
        <v>5061</v>
      </c>
      <c r="J1437" s="469">
        <v>93400</v>
      </c>
      <c r="K1437" s="469" t="s">
        <v>5066</v>
      </c>
      <c r="L1437" s="469" t="s">
        <v>5067</v>
      </c>
      <c r="M1437" s="469" t="s">
        <v>86</v>
      </c>
      <c r="N1437" s="470">
        <v>0.1</v>
      </c>
      <c r="O1437" s="78">
        <f>P1437/2</f>
        <v>2125</v>
      </c>
      <c r="P1437" s="471">
        <v>4250</v>
      </c>
      <c r="Q1437" s="472">
        <f t="shared" si="58"/>
        <v>3863.6363636363635</v>
      </c>
      <c r="R1437" s="474">
        <v>0</v>
      </c>
      <c r="S1437" s="473"/>
    </row>
    <row r="1438" spans="1:20" ht="22.5" customHeight="1" thickBot="1" x14ac:dyDescent="0.3">
      <c r="A1438" s="480">
        <v>44098</v>
      </c>
      <c r="B1438" s="481" t="s">
        <v>17</v>
      </c>
      <c r="C1438" s="481" t="s">
        <v>4973</v>
      </c>
      <c r="D1438" s="481" t="s">
        <v>4974</v>
      </c>
      <c r="E1438" s="481"/>
      <c r="F1438" s="481">
        <v>10068</v>
      </c>
      <c r="G1438" s="481" t="s">
        <v>4976</v>
      </c>
      <c r="H1438" s="481" t="s">
        <v>4977</v>
      </c>
      <c r="I1438" s="481" t="s">
        <v>22</v>
      </c>
      <c r="J1438" s="481">
        <v>75010</v>
      </c>
      <c r="K1438" s="481" t="s">
        <v>4978</v>
      </c>
      <c r="L1438" s="481" t="s">
        <v>3498</v>
      </c>
      <c r="M1438" s="481" t="s">
        <v>5068</v>
      </c>
      <c r="N1438" s="482">
        <v>0.1</v>
      </c>
      <c r="O1438" s="483">
        <v>2000</v>
      </c>
      <c r="P1438" s="484">
        <v>2000</v>
      </c>
      <c r="Q1438" s="485">
        <f t="shared" si="58"/>
        <v>1818.181818181818</v>
      </c>
      <c r="R1438" s="486">
        <v>0</v>
      </c>
      <c r="S1438" s="487"/>
    </row>
    <row r="1439" spans="1:20" ht="22.5" customHeight="1" x14ac:dyDescent="0.25">
      <c r="A1439" s="488">
        <v>44098</v>
      </c>
      <c r="B1439" s="489" t="s">
        <v>65</v>
      </c>
      <c r="C1439" s="490" t="s">
        <v>4635</v>
      </c>
      <c r="D1439" s="490" t="s">
        <v>590</v>
      </c>
      <c r="E1439" s="490"/>
      <c r="F1439" s="491">
        <v>100213</v>
      </c>
      <c r="G1439" s="489" t="s">
        <v>4636</v>
      </c>
      <c r="H1439" s="489" t="s">
        <v>4637</v>
      </c>
      <c r="I1439" s="489" t="s">
        <v>22</v>
      </c>
      <c r="J1439" s="489">
        <v>75015</v>
      </c>
      <c r="K1439" s="489" t="s">
        <v>4638</v>
      </c>
      <c r="L1439" s="489" t="s">
        <v>399</v>
      </c>
      <c r="M1439" s="490" t="s">
        <v>1500</v>
      </c>
      <c r="N1439" s="492">
        <v>0.1</v>
      </c>
      <c r="O1439" s="493">
        <v>2882</v>
      </c>
      <c r="P1439" s="494">
        <v>2882</v>
      </c>
      <c r="Q1439" s="495">
        <f t="shared" si="58"/>
        <v>2620</v>
      </c>
      <c r="R1439" s="439">
        <v>2882</v>
      </c>
      <c r="S1439" s="440"/>
      <c r="T1439" s="74" t="s">
        <v>44</v>
      </c>
    </row>
    <row r="1440" spans="1:20" ht="22.5" customHeight="1" thickBot="1" x14ac:dyDescent="0.3">
      <c r="A1440" s="496">
        <v>44102</v>
      </c>
      <c r="B1440" s="497" t="s">
        <v>17</v>
      </c>
      <c r="C1440" s="498" t="s">
        <v>4296</v>
      </c>
      <c r="D1440" s="498" t="s">
        <v>232</v>
      </c>
      <c r="E1440" s="498"/>
      <c r="F1440" s="499">
        <v>10037</v>
      </c>
      <c r="G1440" s="497" t="s">
        <v>4297</v>
      </c>
      <c r="H1440" s="497" t="s">
        <v>4298</v>
      </c>
      <c r="I1440" s="497" t="s">
        <v>174</v>
      </c>
      <c r="J1440" s="497">
        <v>93500</v>
      </c>
      <c r="K1440" s="497" t="s">
        <v>4299</v>
      </c>
      <c r="L1440" s="497" t="s">
        <v>399</v>
      </c>
      <c r="M1440" s="498" t="s">
        <v>4816</v>
      </c>
      <c r="N1440" s="500">
        <v>5.5E-2</v>
      </c>
      <c r="O1440" s="501">
        <v>1680</v>
      </c>
      <c r="P1440" s="502">
        <v>1680</v>
      </c>
      <c r="Q1440" s="503">
        <f t="shared" si="58"/>
        <v>1592.4170616113745</v>
      </c>
      <c r="R1440" s="338">
        <v>0</v>
      </c>
      <c r="S1440" s="319"/>
    </row>
    <row r="1441" spans="1:20" ht="22.5" customHeight="1" x14ac:dyDescent="0.25">
      <c r="A1441" s="504">
        <v>44103</v>
      </c>
      <c r="B1441" s="505" t="s">
        <v>17</v>
      </c>
      <c r="C1441" s="505" t="s">
        <v>714</v>
      </c>
      <c r="D1441" s="505" t="s">
        <v>5069</v>
      </c>
      <c r="E1441" s="505"/>
      <c r="F1441" s="505">
        <v>10106</v>
      </c>
      <c r="G1441" s="505" t="s">
        <v>5070</v>
      </c>
      <c r="H1441" s="505" t="s">
        <v>5071</v>
      </c>
      <c r="I1441" s="505" t="s">
        <v>22</v>
      </c>
      <c r="J1441" s="505">
        <v>75012</v>
      </c>
      <c r="K1441" s="505" t="s">
        <v>5072</v>
      </c>
      <c r="L1441" s="505" t="s">
        <v>4242</v>
      </c>
      <c r="M1441" s="505" t="s">
        <v>1322</v>
      </c>
      <c r="N1441" s="506">
        <v>5.5E-2</v>
      </c>
      <c r="O1441" s="202">
        <v>7520</v>
      </c>
      <c r="P1441" s="507">
        <v>7520</v>
      </c>
      <c r="Q1441" s="508">
        <f t="shared" si="58"/>
        <v>7127.9620853080569</v>
      </c>
      <c r="R1441" s="338">
        <v>0</v>
      </c>
      <c r="S1441" s="266"/>
    </row>
    <row r="1442" spans="1:20" ht="22.5" customHeight="1" x14ac:dyDescent="0.25">
      <c r="A1442" s="167">
        <v>44104</v>
      </c>
      <c r="B1442" s="168" t="s">
        <v>65</v>
      </c>
      <c r="C1442" s="168" t="s">
        <v>5073</v>
      </c>
      <c r="D1442" s="168" t="s">
        <v>747</v>
      </c>
      <c r="E1442" s="168"/>
      <c r="F1442" s="168">
        <v>10015</v>
      </c>
      <c r="G1442" s="168" t="s">
        <v>4300</v>
      </c>
      <c r="H1442" s="168" t="s">
        <v>5074</v>
      </c>
      <c r="I1442" s="168" t="s">
        <v>225</v>
      </c>
      <c r="J1442" s="168">
        <v>92270</v>
      </c>
      <c r="K1442" s="168" t="s">
        <v>5075</v>
      </c>
      <c r="L1442" s="168" t="s">
        <v>5076</v>
      </c>
      <c r="M1442" s="168" t="s">
        <v>5077</v>
      </c>
      <c r="N1442" s="379">
        <v>5.5E-2</v>
      </c>
      <c r="O1442" s="195">
        <v>3120</v>
      </c>
      <c r="P1442" s="371">
        <v>3120</v>
      </c>
      <c r="Q1442" s="264">
        <f t="shared" si="58"/>
        <v>2957.345971563981</v>
      </c>
      <c r="R1442" s="338">
        <v>0</v>
      </c>
      <c r="S1442" s="266"/>
    </row>
    <row r="1443" spans="1:20" ht="22.5" customHeight="1" x14ac:dyDescent="0.25">
      <c r="A1443" s="167">
        <v>44104</v>
      </c>
      <c r="B1443" s="168" t="s">
        <v>342</v>
      </c>
      <c r="C1443" s="168" t="s">
        <v>5078</v>
      </c>
      <c r="D1443" s="168" t="s">
        <v>4377</v>
      </c>
      <c r="E1443" s="168"/>
      <c r="F1443" s="168">
        <v>10099</v>
      </c>
      <c r="G1443" s="168" t="s">
        <v>5079</v>
      </c>
      <c r="H1443" s="168" t="s">
        <v>5080</v>
      </c>
      <c r="I1443" s="168" t="s">
        <v>22</v>
      </c>
      <c r="J1443" s="168">
        <v>75011</v>
      </c>
      <c r="K1443" s="168" t="s">
        <v>5081</v>
      </c>
      <c r="L1443" s="168" t="s">
        <v>4242</v>
      </c>
      <c r="M1443" s="168" t="s">
        <v>2360</v>
      </c>
      <c r="N1443" s="379">
        <v>5.5E-2</v>
      </c>
      <c r="O1443" s="195">
        <v>2580</v>
      </c>
      <c r="P1443" s="371">
        <v>2580</v>
      </c>
      <c r="Q1443" s="264">
        <f t="shared" si="58"/>
        <v>2445.4976303317535</v>
      </c>
      <c r="R1443" s="338">
        <v>0</v>
      </c>
      <c r="S1443" s="266"/>
    </row>
    <row r="1444" spans="1:20" ht="41" hidden="1" customHeight="1" x14ac:dyDescent="0.25">
      <c r="A1444" s="409" t="s">
        <v>5082</v>
      </c>
      <c r="B1444" s="410"/>
      <c r="C1444" s="410"/>
      <c r="D1444" s="410"/>
      <c r="E1444" s="410"/>
      <c r="F1444" s="410"/>
      <c r="G1444" s="410"/>
      <c r="H1444" s="410"/>
      <c r="I1444" s="410"/>
      <c r="J1444" s="410"/>
      <c r="K1444" s="410"/>
      <c r="L1444" s="410"/>
      <c r="M1444" s="410"/>
      <c r="N1444" s="411"/>
      <c r="O1444" s="436"/>
      <c r="P1444" s="413">
        <f>SUM(P1392:P1443)</f>
        <v>266604</v>
      </c>
      <c r="Q1444" s="420"/>
      <c r="R1444" s="421">
        <f>SUM(R1392:R1443)</f>
        <v>54078</v>
      </c>
      <c r="S1444" s="422">
        <f>P1444-R1444</f>
        <v>212526</v>
      </c>
    </row>
    <row r="1445" spans="1:20" ht="22.5" customHeight="1" x14ac:dyDescent="0.25">
      <c r="A1445" s="167">
        <v>44105</v>
      </c>
      <c r="B1445" s="168" t="s">
        <v>65</v>
      </c>
      <c r="C1445" s="168" t="s">
        <v>5083</v>
      </c>
      <c r="D1445" s="168" t="s">
        <v>2068</v>
      </c>
      <c r="E1445" s="168"/>
      <c r="F1445" s="168" t="s">
        <v>5084</v>
      </c>
      <c r="G1445" s="168" t="s">
        <v>5085</v>
      </c>
      <c r="H1445" s="168" t="s">
        <v>5086</v>
      </c>
      <c r="I1445" s="168" t="s">
        <v>3149</v>
      </c>
      <c r="J1445" s="168">
        <v>75014</v>
      </c>
      <c r="K1445" s="168" t="s">
        <v>5087</v>
      </c>
      <c r="L1445" s="168" t="s">
        <v>4904</v>
      </c>
      <c r="M1445" s="168" t="s">
        <v>5088</v>
      </c>
      <c r="N1445" s="379">
        <v>5.5E-2</v>
      </c>
      <c r="O1445" s="78">
        <f>P1445/2</f>
        <v>1400</v>
      </c>
      <c r="P1445" s="371">
        <v>2800</v>
      </c>
      <c r="Q1445" s="264">
        <f t="shared" ref="Q1445:Q1492" si="59">IF(ISBLANK(N1445),"",P1445/(1+N1445))</f>
        <v>2654.0284360189576</v>
      </c>
      <c r="R1445" s="337">
        <v>0</v>
      </c>
      <c r="S1445" s="266"/>
    </row>
    <row r="1446" spans="1:20" ht="22.5" customHeight="1" x14ac:dyDescent="0.25">
      <c r="A1446" s="267">
        <v>44105</v>
      </c>
      <c r="B1446" s="268" t="s">
        <v>65</v>
      </c>
      <c r="C1446" s="268" t="s">
        <v>5089</v>
      </c>
      <c r="D1446" s="268" t="s">
        <v>238</v>
      </c>
      <c r="E1446" s="268"/>
      <c r="F1446" s="268">
        <v>110023</v>
      </c>
      <c r="G1446" s="268" t="s">
        <v>5090</v>
      </c>
      <c r="H1446" s="268" t="s">
        <v>5091</v>
      </c>
      <c r="I1446" s="268" t="s">
        <v>22</v>
      </c>
      <c r="J1446" s="268">
        <v>75011</v>
      </c>
      <c r="K1446" s="268" t="s">
        <v>5092</v>
      </c>
      <c r="L1446" s="268" t="s">
        <v>4242</v>
      </c>
      <c r="M1446" s="268" t="s">
        <v>5093</v>
      </c>
      <c r="N1446" s="387">
        <v>0.1</v>
      </c>
      <c r="O1446" s="195">
        <v>2000</v>
      </c>
      <c r="P1446" s="270">
        <v>2000</v>
      </c>
      <c r="Q1446" s="388">
        <f t="shared" si="59"/>
        <v>1818.181818181818</v>
      </c>
      <c r="R1446" s="389">
        <v>2000</v>
      </c>
      <c r="S1446" s="89"/>
      <c r="T1446" s="74" t="s">
        <v>44</v>
      </c>
    </row>
    <row r="1447" spans="1:20" ht="22.5" customHeight="1" x14ac:dyDescent="0.25">
      <c r="A1447" s="167">
        <v>44105</v>
      </c>
      <c r="B1447" s="168" t="s">
        <v>342</v>
      </c>
      <c r="C1447" s="168" t="s">
        <v>5094</v>
      </c>
      <c r="D1447" s="168"/>
      <c r="E1447" s="168"/>
      <c r="F1447" s="168"/>
      <c r="G1447" s="168" t="s">
        <v>5095</v>
      </c>
      <c r="H1447" s="168">
        <v>135284</v>
      </c>
      <c r="I1447" s="168" t="s">
        <v>5096</v>
      </c>
      <c r="J1447" s="168"/>
      <c r="K1447" s="168" t="s">
        <v>5097</v>
      </c>
      <c r="L1447" s="168" t="s">
        <v>4505</v>
      </c>
      <c r="M1447" s="168" t="s">
        <v>4019</v>
      </c>
      <c r="N1447" s="379">
        <v>5.5E-2</v>
      </c>
      <c r="O1447" s="195">
        <v>2200</v>
      </c>
      <c r="P1447" s="371">
        <v>2200</v>
      </c>
      <c r="Q1447" s="264">
        <f t="shared" si="59"/>
        <v>2085.3080568720379</v>
      </c>
      <c r="R1447" s="337">
        <v>0</v>
      </c>
      <c r="S1447" s="266"/>
    </row>
    <row r="1448" spans="1:20" ht="22.5" customHeight="1" x14ac:dyDescent="0.25">
      <c r="A1448" s="167">
        <v>44105</v>
      </c>
      <c r="B1448" s="168" t="s">
        <v>65</v>
      </c>
      <c r="C1448" s="168" t="s">
        <v>3922</v>
      </c>
      <c r="D1448" s="168" t="s">
        <v>4996</v>
      </c>
      <c r="E1448" s="168"/>
      <c r="F1448" s="168">
        <v>10115</v>
      </c>
      <c r="G1448" s="168" t="s">
        <v>3824</v>
      </c>
      <c r="H1448" s="168" t="s">
        <v>4997</v>
      </c>
      <c r="I1448" s="168" t="s">
        <v>2930</v>
      </c>
      <c r="J1448" s="168">
        <v>94200</v>
      </c>
      <c r="K1448" s="168" t="s">
        <v>4998</v>
      </c>
      <c r="L1448" s="168" t="s">
        <v>4381</v>
      </c>
      <c r="M1448" s="168" t="s">
        <v>4999</v>
      </c>
      <c r="N1448" s="378">
        <v>0.1</v>
      </c>
      <c r="O1448" s="78">
        <f>P1448/2</f>
        <v>1675</v>
      </c>
      <c r="P1448" s="371">
        <v>3350</v>
      </c>
      <c r="Q1448" s="372">
        <f t="shared" si="59"/>
        <v>3045.454545454545</v>
      </c>
      <c r="R1448" s="373">
        <v>0</v>
      </c>
      <c r="S1448" s="374"/>
    </row>
    <row r="1449" spans="1:20" ht="22.5" customHeight="1" x14ac:dyDescent="0.25">
      <c r="A1449" s="173">
        <v>44106</v>
      </c>
      <c r="B1449" s="174" t="s">
        <v>65</v>
      </c>
      <c r="C1449" s="174" t="s">
        <v>3519</v>
      </c>
      <c r="D1449" s="174" t="s">
        <v>747</v>
      </c>
      <c r="E1449" s="174"/>
      <c r="F1449" s="174">
        <v>10226</v>
      </c>
      <c r="G1449" s="174" t="s">
        <v>3520</v>
      </c>
      <c r="H1449" s="174" t="s">
        <v>3521</v>
      </c>
      <c r="I1449" s="174" t="s">
        <v>3522</v>
      </c>
      <c r="J1449" s="174">
        <v>92290</v>
      </c>
      <c r="K1449" s="174" t="s">
        <v>3523</v>
      </c>
      <c r="L1449" s="174" t="s">
        <v>3498</v>
      </c>
      <c r="M1449" s="174" t="s">
        <v>331</v>
      </c>
      <c r="N1449" s="328">
        <v>5.5E-2</v>
      </c>
      <c r="O1449" s="195">
        <v>6950</v>
      </c>
      <c r="P1449" s="196">
        <v>6950</v>
      </c>
      <c r="Q1449" s="321">
        <f t="shared" si="59"/>
        <v>6587.677725118484</v>
      </c>
      <c r="R1449" s="336">
        <v>6950</v>
      </c>
      <c r="S1449" s="121"/>
      <c r="T1449" s="74" t="s">
        <v>44</v>
      </c>
    </row>
    <row r="1450" spans="1:20" ht="22.5" customHeight="1" x14ac:dyDescent="0.25">
      <c r="A1450" s="167">
        <v>44109</v>
      </c>
      <c r="B1450" s="168" t="s">
        <v>17</v>
      </c>
      <c r="C1450" s="168" t="s">
        <v>5098</v>
      </c>
      <c r="D1450" s="168" t="s">
        <v>736</v>
      </c>
      <c r="E1450" s="168"/>
      <c r="F1450" s="168" t="s">
        <v>5099</v>
      </c>
      <c r="G1450" s="168" t="s">
        <v>5100</v>
      </c>
      <c r="H1450" s="168" t="s">
        <v>5101</v>
      </c>
      <c r="I1450" s="168" t="s">
        <v>22</v>
      </c>
      <c r="J1450" s="168">
        <v>75005</v>
      </c>
      <c r="K1450" s="168" t="s">
        <v>5102</v>
      </c>
      <c r="L1450" s="168" t="s">
        <v>37</v>
      </c>
      <c r="M1450" s="168" t="s">
        <v>2360</v>
      </c>
      <c r="N1450" s="379">
        <v>5.5E-2</v>
      </c>
      <c r="O1450" s="195">
        <v>1200</v>
      </c>
      <c r="P1450" s="371">
        <v>1200</v>
      </c>
      <c r="Q1450" s="264">
        <f t="shared" si="59"/>
        <v>1137.4407582938388</v>
      </c>
      <c r="R1450" s="337">
        <v>0</v>
      </c>
      <c r="S1450" s="266"/>
    </row>
    <row r="1451" spans="1:20" ht="22.5" customHeight="1" x14ac:dyDescent="0.25">
      <c r="A1451" s="342">
        <v>44109</v>
      </c>
      <c r="B1451" s="168" t="s">
        <v>65</v>
      </c>
      <c r="C1451" s="168" t="s">
        <v>3272</v>
      </c>
      <c r="D1451" s="168" t="s">
        <v>2974</v>
      </c>
      <c r="E1451" s="168"/>
      <c r="F1451" s="168">
        <v>10114</v>
      </c>
      <c r="G1451" s="168" t="s">
        <v>3273</v>
      </c>
      <c r="H1451" s="168" t="s">
        <v>3274</v>
      </c>
      <c r="I1451" s="168" t="s">
        <v>22</v>
      </c>
      <c r="J1451" s="168">
        <v>75012</v>
      </c>
      <c r="K1451" s="168" t="s">
        <v>3275</v>
      </c>
      <c r="L1451" s="168" t="s">
        <v>2856</v>
      </c>
      <c r="M1451" s="168" t="s">
        <v>4589</v>
      </c>
      <c r="N1451" s="211">
        <v>0.1</v>
      </c>
      <c r="O1451" s="78">
        <f>P1451/2</f>
        <v>4950</v>
      </c>
      <c r="P1451" s="263">
        <v>9900</v>
      </c>
      <c r="Q1451" s="264">
        <f t="shared" si="59"/>
        <v>9000</v>
      </c>
      <c r="R1451" s="337">
        <v>0</v>
      </c>
      <c r="S1451" s="266"/>
    </row>
    <row r="1452" spans="1:20" ht="22.5" customHeight="1" x14ac:dyDescent="0.25">
      <c r="A1452" s="173">
        <v>44110</v>
      </c>
      <c r="B1452" s="174" t="s">
        <v>17</v>
      </c>
      <c r="C1452" s="174" t="s">
        <v>5103</v>
      </c>
      <c r="D1452" s="174" t="s">
        <v>94</v>
      </c>
      <c r="E1452" s="174"/>
      <c r="F1452" s="174">
        <v>10221</v>
      </c>
      <c r="G1452" s="174" t="s">
        <v>5104</v>
      </c>
      <c r="H1452" s="174" t="s">
        <v>5105</v>
      </c>
      <c r="I1452" s="174" t="s">
        <v>1101</v>
      </c>
      <c r="J1452" s="174">
        <v>92110</v>
      </c>
      <c r="K1452" s="174" t="s">
        <v>5106</v>
      </c>
      <c r="L1452" s="174" t="s">
        <v>3498</v>
      </c>
      <c r="M1452" s="174" t="s">
        <v>2415</v>
      </c>
      <c r="N1452" s="328">
        <v>5.5E-2</v>
      </c>
      <c r="O1452" s="195">
        <v>2950</v>
      </c>
      <c r="P1452" s="196">
        <v>2950</v>
      </c>
      <c r="Q1452" s="321">
        <f t="shared" si="59"/>
        <v>2796.2085308056876</v>
      </c>
      <c r="R1452" s="336">
        <v>2950</v>
      </c>
      <c r="S1452" s="121"/>
      <c r="T1452" s="74" t="s">
        <v>44</v>
      </c>
    </row>
    <row r="1453" spans="1:20" ht="22.5" customHeight="1" x14ac:dyDescent="0.25">
      <c r="A1453" s="167">
        <v>44110</v>
      </c>
      <c r="B1453" s="168" t="s">
        <v>17</v>
      </c>
      <c r="C1453" s="168" t="s">
        <v>532</v>
      </c>
      <c r="D1453" s="168" t="s">
        <v>4377</v>
      </c>
      <c r="E1453" s="168"/>
      <c r="F1453" s="168">
        <v>10075</v>
      </c>
      <c r="G1453" s="168" t="s">
        <v>5107</v>
      </c>
      <c r="H1453" s="168" t="s">
        <v>5108</v>
      </c>
      <c r="I1453" s="168" t="s">
        <v>5109</v>
      </c>
      <c r="J1453" s="168">
        <v>75116</v>
      </c>
      <c r="K1453" s="168" t="s">
        <v>5110</v>
      </c>
      <c r="L1453" s="168" t="s">
        <v>399</v>
      </c>
      <c r="M1453" s="168" t="s">
        <v>5111</v>
      </c>
      <c r="N1453" s="379">
        <v>5.5E-2</v>
      </c>
      <c r="O1453" s="195">
        <v>5482</v>
      </c>
      <c r="P1453" s="371">
        <v>5482</v>
      </c>
      <c r="Q1453" s="322">
        <f t="shared" si="59"/>
        <v>5196.2085308056876</v>
      </c>
      <c r="R1453" s="338">
        <v>0</v>
      </c>
      <c r="S1453" s="319"/>
    </row>
    <row r="1454" spans="1:20" ht="22.5" customHeight="1" x14ac:dyDescent="0.25">
      <c r="A1454" s="167">
        <v>44110</v>
      </c>
      <c r="B1454" s="168" t="s">
        <v>17</v>
      </c>
      <c r="C1454" s="168" t="s">
        <v>3839</v>
      </c>
      <c r="D1454" s="168" t="s">
        <v>268</v>
      </c>
      <c r="E1454" s="168"/>
      <c r="F1454" s="168">
        <v>10060</v>
      </c>
      <c r="G1454" s="168" t="s">
        <v>3840</v>
      </c>
      <c r="H1454" s="168" t="s">
        <v>3841</v>
      </c>
      <c r="I1454" s="168" t="s">
        <v>22</v>
      </c>
      <c r="J1454" s="168">
        <v>75012</v>
      </c>
      <c r="K1454" s="168" t="s">
        <v>3842</v>
      </c>
      <c r="L1454" s="168" t="s">
        <v>5112</v>
      </c>
      <c r="M1454" s="168" t="s">
        <v>1655</v>
      </c>
      <c r="N1454" s="211">
        <v>5.5E-2</v>
      </c>
      <c r="O1454" s="78">
        <f>P1454/2</f>
        <v>1725</v>
      </c>
      <c r="P1454" s="189">
        <v>3450</v>
      </c>
      <c r="Q1454" s="339">
        <f t="shared" si="59"/>
        <v>3270.1421800947869</v>
      </c>
      <c r="R1454" s="338">
        <v>0</v>
      </c>
      <c r="S1454" s="159"/>
    </row>
    <row r="1455" spans="1:20" ht="22.5" customHeight="1" x14ac:dyDescent="0.25">
      <c r="A1455" s="167">
        <v>44111</v>
      </c>
      <c r="B1455" s="168" t="s">
        <v>17</v>
      </c>
      <c r="C1455" s="168" t="s">
        <v>5113</v>
      </c>
      <c r="D1455" s="168" t="s">
        <v>5114</v>
      </c>
      <c r="E1455" s="168"/>
      <c r="F1455" s="168">
        <v>10072</v>
      </c>
      <c r="G1455" s="168" t="s">
        <v>5115</v>
      </c>
      <c r="H1455" s="168" t="s">
        <v>5116</v>
      </c>
      <c r="I1455" s="168" t="s">
        <v>22</v>
      </c>
      <c r="J1455" s="168">
        <v>75005</v>
      </c>
      <c r="K1455" s="168" t="s">
        <v>5117</v>
      </c>
      <c r="L1455" s="168" t="s">
        <v>37</v>
      </c>
      <c r="M1455" s="168" t="s">
        <v>5118</v>
      </c>
      <c r="N1455" s="379">
        <v>0.1</v>
      </c>
      <c r="O1455" s="195">
        <v>2982</v>
      </c>
      <c r="P1455" s="371">
        <v>2982</v>
      </c>
      <c r="Q1455" s="264">
        <f t="shared" si="59"/>
        <v>2710.9090909090905</v>
      </c>
      <c r="R1455" s="338">
        <v>0</v>
      </c>
      <c r="S1455" s="266"/>
    </row>
    <row r="1456" spans="1:20" ht="22.5" customHeight="1" x14ac:dyDescent="0.25">
      <c r="A1456" s="167">
        <v>44111</v>
      </c>
      <c r="B1456" s="168" t="s">
        <v>342</v>
      </c>
      <c r="C1456" s="168" t="s">
        <v>5119</v>
      </c>
      <c r="D1456" s="168" t="s">
        <v>5120</v>
      </c>
      <c r="E1456" s="168"/>
      <c r="F1456" s="168">
        <v>10074</v>
      </c>
      <c r="G1456" s="168" t="s">
        <v>5121</v>
      </c>
      <c r="H1456" s="168" t="s">
        <v>5122</v>
      </c>
      <c r="I1456" s="168" t="s">
        <v>22</v>
      </c>
      <c r="J1456" s="168">
        <v>95100</v>
      </c>
      <c r="K1456" s="168" t="s">
        <v>5123</v>
      </c>
      <c r="L1456" s="168" t="s">
        <v>1993</v>
      </c>
      <c r="M1456" s="168" t="s">
        <v>1145</v>
      </c>
      <c r="N1456" s="379">
        <v>0.1</v>
      </c>
      <c r="O1456" s="195">
        <v>2000</v>
      </c>
      <c r="P1456" s="371">
        <v>2000</v>
      </c>
      <c r="Q1456" s="264">
        <f t="shared" si="59"/>
        <v>1818.181818181818</v>
      </c>
      <c r="R1456" s="338">
        <v>0</v>
      </c>
      <c r="S1456" s="266"/>
    </row>
    <row r="1457" spans="1:20" ht="22.5" customHeight="1" x14ac:dyDescent="0.25">
      <c r="A1457" s="167">
        <v>44112</v>
      </c>
      <c r="B1457" s="168" t="s">
        <v>65</v>
      </c>
      <c r="C1457" s="168" t="s">
        <v>5124</v>
      </c>
      <c r="D1457" s="168" t="s">
        <v>5125</v>
      </c>
      <c r="E1457" s="168"/>
      <c r="F1457" s="168">
        <v>10115</v>
      </c>
      <c r="G1457" s="168" t="s">
        <v>5126</v>
      </c>
      <c r="H1457" s="168" t="s">
        <v>5127</v>
      </c>
      <c r="I1457" s="168" t="s">
        <v>4807</v>
      </c>
      <c r="J1457" s="168">
        <v>92500</v>
      </c>
      <c r="K1457" s="168" t="s">
        <v>5128</v>
      </c>
      <c r="L1457" s="168" t="s">
        <v>618</v>
      </c>
      <c r="M1457" s="168" t="s">
        <v>3653</v>
      </c>
      <c r="N1457" s="379">
        <v>5.5E-2</v>
      </c>
      <c r="O1457" s="195">
        <v>8982</v>
      </c>
      <c r="P1457" s="371">
        <v>8982</v>
      </c>
      <c r="Q1457" s="264">
        <f t="shared" si="59"/>
        <v>8513.7440758293851</v>
      </c>
      <c r="R1457" s="338">
        <v>0</v>
      </c>
      <c r="S1457" s="266"/>
    </row>
    <row r="1458" spans="1:20" ht="22.5" customHeight="1" x14ac:dyDescent="0.25">
      <c r="A1458" s="167">
        <v>44112</v>
      </c>
      <c r="B1458" s="168" t="s">
        <v>17</v>
      </c>
      <c r="C1458" s="168" t="s">
        <v>5129</v>
      </c>
      <c r="D1458" s="168" t="s">
        <v>5130</v>
      </c>
      <c r="E1458" s="168"/>
      <c r="F1458" s="168">
        <v>10116</v>
      </c>
      <c r="G1458" s="168" t="s">
        <v>5131</v>
      </c>
      <c r="H1458" s="168" t="s">
        <v>5132</v>
      </c>
      <c r="I1458" s="168" t="s">
        <v>22</v>
      </c>
      <c r="J1458" s="168">
        <v>75013</v>
      </c>
      <c r="K1458" s="168" t="s">
        <v>5133</v>
      </c>
      <c r="L1458" s="168" t="s">
        <v>37</v>
      </c>
      <c r="M1458" s="168" t="s">
        <v>86</v>
      </c>
      <c r="N1458" s="379">
        <v>0.1</v>
      </c>
      <c r="O1458" s="195">
        <v>6400</v>
      </c>
      <c r="P1458" s="371">
        <v>6400</v>
      </c>
      <c r="Q1458" s="264">
        <f t="shared" si="59"/>
        <v>5818.181818181818</v>
      </c>
      <c r="R1458" s="338">
        <v>0</v>
      </c>
      <c r="S1458" s="266"/>
    </row>
    <row r="1459" spans="1:20" ht="22.5" customHeight="1" x14ac:dyDescent="0.25">
      <c r="A1459" s="167">
        <v>44112</v>
      </c>
      <c r="B1459" s="168" t="s">
        <v>17</v>
      </c>
      <c r="C1459" s="168" t="s">
        <v>5134</v>
      </c>
      <c r="D1459" s="168" t="s">
        <v>5135</v>
      </c>
      <c r="E1459" s="168"/>
      <c r="F1459" s="168"/>
      <c r="G1459" s="168" t="s">
        <v>5136</v>
      </c>
      <c r="H1459" s="168" t="s">
        <v>5137</v>
      </c>
      <c r="I1459" s="168" t="s">
        <v>667</v>
      </c>
      <c r="J1459" s="168">
        <v>94300</v>
      </c>
      <c r="K1459" s="168" t="s">
        <v>5138</v>
      </c>
      <c r="L1459" s="168" t="s">
        <v>9636</v>
      </c>
      <c r="M1459" s="168" t="s">
        <v>5139</v>
      </c>
      <c r="N1459" s="379">
        <v>5.5E-2</v>
      </c>
      <c r="O1459" s="78">
        <f>P1459/2</f>
        <v>1150</v>
      </c>
      <c r="P1459" s="371">
        <v>2300</v>
      </c>
      <c r="Q1459" s="264">
        <f t="shared" si="59"/>
        <v>2180.0947867298578</v>
      </c>
      <c r="R1459" s="338">
        <v>0</v>
      </c>
      <c r="S1459" s="266"/>
    </row>
    <row r="1460" spans="1:20" ht="22.5" customHeight="1" x14ac:dyDescent="0.25">
      <c r="A1460" s="167">
        <v>44113</v>
      </c>
      <c r="B1460" s="168" t="s">
        <v>65</v>
      </c>
      <c r="C1460" s="168" t="s">
        <v>5140</v>
      </c>
      <c r="D1460" s="168" t="s">
        <v>5141</v>
      </c>
      <c r="E1460" s="168"/>
      <c r="F1460" s="168">
        <v>10073</v>
      </c>
      <c r="G1460" s="168" t="s">
        <v>5142</v>
      </c>
      <c r="H1460" s="168"/>
      <c r="I1460" s="168" t="s">
        <v>4260</v>
      </c>
      <c r="J1460" s="168">
        <v>91180</v>
      </c>
      <c r="K1460" s="168" t="s">
        <v>5143</v>
      </c>
      <c r="L1460" s="168" t="s">
        <v>3207</v>
      </c>
      <c r="M1460" s="168" t="s">
        <v>5144</v>
      </c>
      <c r="N1460" s="379">
        <v>0.1</v>
      </c>
      <c r="O1460" s="78">
        <f>P1460/2</f>
        <v>4991</v>
      </c>
      <c r="P1460" s="371">
        <v>9982</v>
      </c>
      <c r="Q1460" s="264">
        <f t="shared" si="59"/>
        <v>9074.545454545454</v>
      </c>
      <c r="R1460" s="338">
        <v>0</v>
      </c>
      <c r="S1460" s="266"/>
    </row>
    <row r="1461" spans="1:20" ht="22.5" customHeight="1" x14ac:dyDescent="0.25">
      <c r="A1461" s="167">
        <v>44113</v>
      </c>
      <c r="B1461" s="168" t="s">
        <v>65</v>
      </c>
      <c r="C1461" s="168" t="s">
        <v>5145</v>
      </c>
      <c r="D1461" s="168" t="s">
        <v>527</v>
      </c>
      <c r="E1461" s="168"/>
      <c r="F1461" s="168">
        <v>10136</v>
      </c>
      <c r="G1461" s="168" t="s">
        <v>5146</v>
      </c>
      <c r="H1461" s="168" t="s">
        <v>5147</v>
      </c>
      <c r="I1461" s="168" t="s">
        <v>22</v>
      </c>
      <c r="J1461" s="168">
        <v>75014</v>
      </c>
      <c r="K1461" s="168" t="s">
        <v>5148</v>
      </c>
      <c r="L1461" s="168" t="s">
        <v>4242</v>
      </c>
      <c r="M1461" s="168" t="s">
        <v>5149</v>
      </c>
      <c r="N1461" s="379">
        <v>5.5E-2</v>
      </c>
      <c r="O1461" s="195">
        <v>2382</v>
      </c>
      <c r="P1461" s="371">
        <v>2382</v>
      </c>
      <c r="Q1461" s="264">
        <f t="shared" si="59"/>
        <v>2257.8199052132704</v>
      </c>
      <c r="R1461" s="338">
        <v>0</v>
      </c>
      <c r="S1461" s="266"/>
    </row>
    <row r="1462" spans="1:20" ht="22.5" customHeight="1" x14ac:dyDescent="0.25">
      <c r="A1462" s="167">
        <v>44116</v>
      </c>
      <c r="B1462" s="168" t="s">
        <v>65</v>
      </c>
      <c r="C1462" s="168" t="s">
        <v>3683</v>
      </c>
      <c r="D1462" s="168" t="s">
        <v>992</v>
      </c>
      <c r="E1462" s="168"/>
      <c r="F1462" s="168">
        <v>1063</v>
      </c>
      <c r="G1462" s="168" t="s">
        <v>3684</v>
      </c>
      <c r="H1462" s="168" t="s">
        <v>3685</v>
      </c>
      <c r="I1462" s="168" t="s">
        <v>22</v>
      </c>
      <c r="J1462" s="168">
        <v>75013</v>
      </c>
      <c r="K1462" s="168" t="s">
        <v>3686</v>
      </c>
      <c r="L1462" s="168" t="s">
        <v>4426</v>
      </c>
      <c r="M1462" s="168" t="s">
        <v>5150</v>
      </c>
      <c r="N1462" s="320">
        <v>5.5E-2</v>
      </c>
      <c r="O1462" s="78">
        <f>P1462/2</f>
        <v>7625</v>
      </c>
      <c r="P1462" s="263">
        <v>15250</v>
      </c>
      <c r="Q1462" s="264">
        <f t="shared" si="59"/>
        <v>14454.976303317537</v>
      </c>
      <c r="R1462" s="338">
        <v>0</v>
      </c>
      <c r="S1462" s="266"/>
    </row>
    <row r="1463" spans="1:20" ht="22.5" customHeight="1" x14ac:dyDescent="0.25">
      <c r="A1463" s="167">
        <v>44116</v>
      </c>
      <c r="B1463" s="168" t="s">
        <v>65</v>
      </c>
      <c r="C1463" s="168" t="s">
        <v>5083</v>
      </c>
      <c r="D1463" s="168" t="s">
        <v>2068</v>
      </c>
      <c r="E1463" s="168"/>
      <c r="F1463" s="168">
        <v>10081</v>
      </c>
      <c r="G1463" s="168" t="s">
        <v>5085</v>
      </c>
      <c r="H1463" s="168" t="s">
        <v>5086</v>
      </c>
      <c r="I1463" s="168" t="s">
        <v>3149</v>
      </c>
      <c r="J1463" s="168">
        <v>75014</v>
      </c>
      <c r="K1463" s="168" t="s">
        <v>5087</v>
      </c>
      <c r="L1463" s="168" t="s">
        <v>4904</v>
      </c>
      <c r="M1463" s="168" t="s">
        <v>5151</v>
      </c>
      <c r="N1463" s="379">
        <v>5.5E-2</v>
      </c>
      <c r="O1463" s="78">
        <f>P1463/2</f>
        <v>4600</v>
      </c>
      <c r="P1463" s="371">
        <v>9200</v>
      </c>
      <c r="Q1463" s="264">
        <f t="shared" si="59"/>
        <v>8720.3791469194312</v>
      </c>
      <c r="R1463" s="338">
        <v>0</v>
      </c>
      <c r="S1463" s="266"/>
    </row>
    <row r="1464" spans="1:20" ht="22.5" customHeight="1" x14ac:dyDescent="0.25">
      <c r="A1464" s="342">
        <v>44116</v>
      </c>
      <c r="B1464" s="343" t="s">
        <v>17</v>
      </c>
      <c r="C1464" s="343" t="s">
        <v>152</v>
      </c>
      <c r="D1464" s="343" t="s">
        <v>131</v>
      </c>
      <c r="E1464" s="343"/>
      <c r="F1464" s="343">
        <v>10023</v>
      </c>
      <c r="G1464" s="343" t="s">
        <v>838</v>
      </c>
      <c r="H1464" s="343" t="s">
        <v>154</v>
      </c>
      <c r="I1464" s="343" t="s">
        <v>155</v>
      </c>
      <c r="J1464" s="343">
        <v>91940</v>
      </c>
      <c r="K1464" s="343" t="s">
        <v>839</v>
      </c>
      <c r="L1464" s="343" t="s">
        <v>4516</v>
      </c>
      <c r="M1464" s="343" t="s">
        <v>1500</v>
      </c>
      <c r="N1464" s="344">
        <v>0.1</v>
      </c>
      <c r="O1464" s="78">
        <f>P1464/2</f>
        <v>1491</v>
      </c>
      <c r="P1464" s="263">
        <v>2982</v>
      </c>
      <c r="Q1464" s="346">
        <f t="shared" si="59"/>
        <v>2710.9090909090905</v>
      </c>
      <c r="R1464" s="338">
        <v>0</v>
      </c>
      <c r="S1464" s="266"/>
    </row>
    <row r="1465" spans="1:20" ht="22.5" customHeight="1" x14ac:dyDescent="0.25">
      <c r="A1465" s="342">
        <v>44116</v>
      </c>
      <c r="B1465" s="168" t="s">
        <v>17</v>
      </c>
      <c r="C1465" s="167" t="s">
        <v>4461</v>
      </c>
      <c r="D1465" s="167" t="s">
        <v>620</v>
      </c>
      <c r="E1465" s="167"/>
      <c r="F1465" s="417">
        <v>10014</v>
      </c>
      <c r="G1465" s="168" t="s">
        <v>4462</v>
      </c>
      <c r="H1465" s="168" t="s">
        <v>4463</v>
      </c>
      <c r="I1465" s="168" t="s">
        <v>22</v>
      </c>
      <c r="J1465" s="168">
        <v>75015</v>
      </c>
      <c r="K1465" s="168" t="s">
        <v>4464</v>
      </c>
      <c r="L1465" s="168" t="s">
        <v>37</v>
      </c>
      <c r="M1465" s="167" t="s">
        <v>443</v>
      </c>
      <c r="N1465" s="379">
        <v>5.5E-2</v>
      </c>
      <c r="O1465" s="195">
        <v>6800</v>
      </c>
      <c r="P1465" s="371">
        <v>6800</v>
      </c>
      <c r="Q1465" s="339">
        <f t="shared" si="59"/>
        <v>6445.4976303317535</v>
      </c>
      <c r="R1465" s="338">
        <v>0</v>
      </c>
      <c r="S1465" s="159"/>
    </row>
    <row r="1466" spans="1:20" ht="22.5" customHeight="1" x14ac:dyDescent="0.25">
      <c r="A1466" s="173">
        <v>44116</v>
      </c>
      <c r="B1466" s="174" t="s">
        <v>65</v>
      </c>
      <c r="C1466" s="174" t="s">
        <v>5152</v>
      </c>
      <c r="D1466" s="174" t="s">
        <v>424</v>
      </c>
      <c r="E1466" s="174"/>
      <c r="F1466" s="174">
        <v>10047</v>
      </c>
      <c r="G1466" s="174" t="s">
        <v>4775</v>
      </c>
      <c r="H1466" s="174" t="s">
        <v>5153</v>
      </c>
      <c r="I1466" s="174" t="s">
        <v>22</v>
      </c>
      <c r="J1466" s="174">
        <v>75013</v>
      </c>
      <c r="K1466" s="174" t="s">
        <v>5154</v>
      </c>
      <c r="L1466" s="174" t="s">
        <v>4242</v>
      </c>
      <c r="M1466" s="174" t="s">
        <v>3940</v>
      </c>
      <c r="N1466" s="328">
        <v>0.1</v>
      </c>
      <c r="O1466" s="195">
        <v>2582</v>
      </c>
      <c r="P1466" s="196">
        <v>2582</v>
      </c>
      <c r="Q1466" s="321">
        <f t="shared" si="59"/>
        <v>2347.272727272727</v>
      </c>
      <c r="R1466" s="336">
        <v>2582</v>
      </c>
      <c r="S1466" s="121"/>
      <c r="T1466" s="74" t="s">
        <v>44</v>
      </c>
    </row>
    <row r="1467" spans="1:20" ht="22.5" customHeight="1" x14ac:dyDescent="0.25">
      <c r="A1467" s="342">
        <v>44117</v>
      </c>
      <c r="B1467" s="168" t="s">
        <v>17</v>
      </c>
      <c r="C1467" s="167" t="s">
        <v>5155</v>
      </c>
      <c r="D1467" s="167" t="s">
        <v>232</v>
      </c>
      <c r="E1467" s="167"/>
      <c r="F1467" s="417" t="s">
        <v>5099</v>
      </c>
      <c r="G1467" s="168" t="s">
        <v>5156</v>
      </c>
      <c r="H1467" s="168" t="s">
        <v>5157</v>
      </c>
      <c r="I1467" s="168" t="s">
        <v>22</v>
      </c>
      <c r="J1467" s="168">
        <v>75010</v>
      </c>
      <c r="K1467" s="168" t="s">
        <v>5158</v>
      </c>
      <c r="L1467" s="168" t="s">
        <v>5159</v>
      </c>
      <c r="M1467" s="167" t="s">
        <v>5160</v>
      </c>
      <c r="N1467" s="379">
        <v>5.5E-2</v>
      </c>
      <c r="O1467" s="78">
        <f>P1467/2</f>
        <v>4940</v>
      </c>
      <c r="P1467" s="371">
        <v>9880</v>
      </c>
      <c r="Q1467" s="264">
        <f t="shared" si="59"/>
        <v>9364.9289099526068</v>
      </c>
      <c r="R1467" s="337">
        <v>0</v>
      </c>
      <c r="S1467" s="266"/>
    </row>
    <row r="1468" spans="1:20" ht="22.5" customHeight="1" x14ac:dyDescent="0.25">
      <c r="A1468" s="167">
        <v>44118</v>
      </c>
      <c r="B1468" s="168" t="s">
        <v>65</v>
      </c>
      <c r="C1468" s="168" t="s">
        <v>5161</v>
      </c>
      <c r="D1468" s="168" t="s">
        <v>5162</v>
      </c>
      <c r="E1468" s="168"/>
      <c r="F1468" s="168">
        <v>10138</v>
      </c>
      <c r="G1468" s="168" t="s">
        <v>5163</v>
      </c>
      <c r="H1468" s="168" t="s">
        <v>5164</v>
      </c>
      <c r="I1468" s="168" t="s">
        <v>22</v>
      </c>
      <c r="J1468" s="168">
        <v>75014</v>
      </c>
      <c r="K1468" s="168" t="s">
        <v>5165</v>
      </c>
      <c r="L1468" s="168" t="s">
        <v>4242</v>
      </c>
      <c r="M1468" s="168" t="s">
        <v>5166</v>
      </c>
      <c r="N1468" s="379">
        <v>5.5E-2</v>
      </c>
      <c r="O1468" s="195">
        <v>5000</v>
      </c>
      <c r="P1468" s="371">
        <v>5000</v>
      </c>
      <c r="Q1468" s="264">
        <f t="shared" si="59"/>
        <v>4739.3364928909959</v>
      </c>
      <c r="R1468" s="337">
        <v>0</v>
      </c>
      <c r="S1468" s="266"/>
    </row>
    <row r="1469" spans="1:20" ht="22.5" customHeight="1" x14ac:dyDescent="0.25">
      <c r="A1469" s="153">
        <v>44118</v>
      </c>
      <c r="B1469" s="154" t="s">
        <v>5167</v>
      </c>
      <c r="C1469" s="154" t="s">
        <v>5168</v>
      </c>
      <c r="D1469" s="154" t="s">
        <v>5169</v>
      </c>
      <c r="E1469" s="154"/>
      <c r="F1469" s="154">
        <v>10103</v>
      </c>
      <c r="G1469" s="154" t="s">
        <v>5170</v>
      </c>
      <c r="H1469" s="154" t="s">
        <v>5171</v>
      </c>
      <c r="I1469" s="154" t="s">
        <v>22</v>
      </c>
      <c r="J1469" s="154">
        <v>75020</v>
      </c>
      <c r="K1469" s="154" t="s">
        <v>5172</v>
      </c>
      <c r="L1469" s="154" t="s">
        <v>43</v>
      </c>
      <c r="M1469" s="154" t="s">
        <v>160</v>
      </c>
      <c r="N1469" s="379">
        <v>0.1</v>
      </c>
      <c r="O1469" s="78">
        <v>13982</v>
      </c>
      <c r="P1469" s="403">
        <v>13982</v>
      </c>
      <c r="Q1469" s="350">
        <f t="shared" si="59"/>
        <v>12710.90909090909</v>
      </c>
      <c r="R1469" s="337">
        <v>0</v>
      </c>
      <c r="S1469" s="266"/>
    </row>
    <row r="1470" spans="1:20" ht="22.5" customHeight="1" x14ac:dyDescent="0.25">
      <c r="A1470" s="167">
        <v>44118</v>
      </c>
      <c r="B1470" s="168" t="s">
        <v>17</v>
      </c>
      <c r="C1470" s="168" t="s">
        <v>2267</v>
      </c>
      <c r="D1470" s="168" t="s">
        <v>2268</v>
      </c>
      <c r="E1470" s="168"/>
      <c r="F1470" s="168">
        <v>10102</v>
      </c>
      <c r="G1470" s="168" t="s">
        <v>2269</v>
      </c>
      <c r="H1470" s="168" t="s">
        <v>2112</v>
      </c>
      <c r="I1470" s="168" t="s">
        <v>2270</v>
      </c>
      <c r="J1470" s="168">
        <v>94400</v>
      </c>
      <c r="K1470" s="168" t="s">
        <v>4890</v>
      </c>
      <c r="L1470" s="168" t="s">
        <v>4606</v>
      </c>
      <c r="M1470" s="168" t="s">
        <v>3598</v>
      </c>
      <c r="N1470" s="211">
        <v>0.1</v>
      </c>
      <c r="O1470" s="78">
        <f>P1470/2</f>
        <v>1490</v>
      </c>
      <c r="P1470" s="189">
        <v>2980</v>
      </c>
      <c r="Q1470" s="255">
        <f t="shared" si="59"/>
        <v>2709.090909090909</v>
      </c>
      <c r="R1470" s="337">
        <v>0</v>
      </c>
      <c r="S1470" s="159"/>
    </row>
    <row r="1471" spans="1:20" ht="22.5" customHeight="1" x14ac:dyDescent="0.25">
      <c r="A1471" s="342">
        <v>44118</v>
      </c>
      <c r="B1471" s="168" t="s">
        <v>65</v>
      </c>
      <c r="C1471" s="167" t="s">
        <v>2400</v>
      </c>
      <c r="D1471" s="167" t="s">
        <v>424</v>
      </c>
      <c r="E1471" s="167"/>
      <c r="F1471" s="417">
        <v>1161</v>
      </c>
      <c r="G1471" s="168" t="s">
        <v>5173</v>
      </c>
      <c r="H1471" s="168" t="s">
        <v>5174</v>
      </c>
      <c r="I1471" s="168" t="s">
        <v>22</v>
      </c>
      <c r="J1471" s="168">
        <v>75014</v>
      </c>
      <c r="K1471" s="168" t="s">
        <v>5175</v>
      </c>
      <c r="L1471" s="168" t="s">
        <v>3872</v>
      </c>
      <c r="M1471" s="167" t="s">
        <v>2261</v>
      </c>
      <c r="N1471" s="379">
        <v>0.1</v>
      </c>
      <c r="O1471" s="78">
        <f>P1471/2</f>
        <v>2750</v>
      </c>
      <c r="P1471" s="371">
        <v>5500</v>
      </c>
      <c r="Q1471" s="264">
        <f t="shared" si="59"/>
        <v>5000</v>
      </c>
      <c r="R1471" s="337">
        <v>0</v>
      </c>
      <c r="S1471" s="266"/>
    </row>
    <row r="1472" spans="1:20" ht="22.5" customHeight="1" x14ac:dyDescent="0.25">
      <c r="A1472" s="167">
        <v>44118</v>
      </c>
      <c r="B1472" s="168" t="s">
        <v>17</v>
      </c>
      <c r="C1472" s="168" t="s">
        <v>3660</v>
      </c>
      <c r="D1472" s="168" t="s">
        <v>3661</v>
      </c>
      <c r="E1472" s="168"/>
      <c r="F1472" s="168">
        <v>1055</v>
      </c>
      <c r="G1472" s="168" t="s">
        <v>3662</v>
      </c>
      <c r="H1472" s="168" t="s">
        <v>3663</v>
      </c>
      <c r="I1472" s="168" t="s">
        <v>22</v>
      </c>
      <c r="J1472" s="168">
        <v>75014</v>
      </c>
      <c r="K1472" s="168" t="s">
        <v>3664</v>
      </c>
      <c r="L1472" s="168" t="s">
        <v>9637</v>
      </c>
      <c r="M1472" s="168" t="s">
        <v>5176</v>
      </c>
      <c r="N1472" s="320">
        <v>5.5E-2</v>
      </c>
      <c r="O1472" s="78">
        <f>P1472/2</f>
        <v>4000</v>
      </c>
      <c r="P1472" s="263">
        <v>8000</v>
      </c>
      <c r="Q1472" s="264">
        <f t="shared" si="59"/>
        <v>7582.9383886255928</v>
      </c>
      <c r="R1472" s="337">
        <v>0</v>
      </c>
      <c r="S1472" s="266"/>
    </row>
    <row r="1473" spans="1:20" ht="22.5" customHeight="1" x14ac:dyDescent="0.25">
      <c r="A1473" s="167">
        <v>44119</v>
      </c>
      <c r="B1473" s="168" t="s">
        <v>5177</v>
      </c>
      <c r="C1473" s="168" t="s">
        <v>5178</v>
      </c>
      <c r="D1473" s="168" t="s">
        <v>1483</v>
      </c>
      <c r="E1473" s="168"/>
      <c r="F1473" s="168">
        <v>10080</v>
      </c>
      <c r="G1473" s="168" t="s">
        <v>5179</v>
      </c>
      <c r="H1473" s="168" t="s">
        <v>5180</v>
      </c>
      <c r="I1473" s="168" t="s">
        <v>5181</v>
      </c>
      <c r="J1473" s="168">
        <v>92800</v>
      </c>
      <c r="K1473" s="168" t="s">
        <v>5182</v>
      </c>
      <c r="L1473" s="168" t="s">
        <v>399</v>
      </c>
      <c r="M1473" s="168" t="s">
        <v>443</v>
      </c>
      <c r="N1473" s="379">
        <v>0.1</v>
      </c>
      <c r="O1473" s="195">
        <v>5982</v>
      </c>
      <c r="P1473" s="371">
        <v>5982</v>
      </c>
      <c r="Q1473" s="322">
        <f t="shared" si="59"/>
        <v>5438.181818181818</v>
      </c>
      <c r="R1473" s="337">
        <v>0</v>
      </c>
      <c r="S1473" s="319"/>
    </row>
    <row r="1474" spans="1:20" ht="22.5" customHeight="1" x14ac:dyDescent="0.25">
      <c r="A1474" s="342">
        <v>44119</v>
      </c>
      <c r="B1474" s="342" t="s">
        <v>1143</v>
      </c>
      <c r="C1474" s="342" t="s">
        <v>4222</v>
      </c>
      <c r="D1474" s="167" t="s">
        <v>5183</v>
      </c>
      <c r="E1474" s="167"/>
      <c r="F1474" s="417">
        <f>'[1]FEVRIER 2020'!C304</f>
        <v>0</v>
      </c>
      <c r="G1474" s="168" t="s">
        <v>3133</v>
      </c>
      <c r="H1474" s="168" t="s">
        <v>4224</v>
      </c>
      <c r="I1474" s="168" t="s">
        <v>22</v>
      </c>
      <c r="J1474" s="168">
        <v>75014</v>
      </c>
      <c r="K1474" s="168" t="s">
        <v>4225</v>
      </c>
      <c r="L1474" s="168" t="s">
        <v>1993</v>
      </c>
      <c r="M1474" s="167" t="s">
        <v>4019</v>
      </c>
      <c r="N1474" s="379">
        <v>5.5E-2</v>
      </c>
      <c r="O1474" s="195">
        <v>3880</v>
      </c>
      <c r="P1474" s="371">
        <v>3880</v>
      </c>
      <c r="Q1474" s="264">
        <f t="shared" si="59"/>
        <v>3677.7251184834126</v>
      </c>
      <c r="R1474" s="337">
        <v>0</v>
      </c>
      <c r="S1474" s="266"/>
    </row>
    <row r="1475" spans="1:20" ht="22.5" customHeight="1" x14ac:dyDescent="0.25">
      <c r="A1475" s="303">
        <v>44123</v>
      </c>
      <c r="B1475" s="304" t="s">
        <v>342</v>
      </c>
      <c r="C1475" s="304" t="s">
        <v>2374</v>
      </c>
      <c r="D1475" s="304" t="s">
        <v>40</v>
      </c>
      <c r="E1475" s="304"/>
      <c r="F1475" s="304">
        <v>4586</v>
      </c>
      <c r="G1475" s="304" t="s">
        <v>2375</v>
      </c>
      <c r="H1475" s="304" t="s">
        <v>1230</v>
      </c>
      <c r="I1475" s="304" t="s">
        <v>22</v>
      </c>
      <c r="J1475" s="304">
        <v>75014</v>
      </c>
      <c r="K1475" s="304" t="s">
        <v>5184</v>
      </c>
      <c r="L1475" s="304" t="s">
        <v>2856</v>
      </c>
      <c r="M1475" s="304" t="s">
        <v>5185</v>
      </c>
      <c r="N1475" s="320">
        <v>5.5E-2</v>
      </c>
      <c r="O1475" s="78">
        <f>P1475/2</f>
        <v>1400</v>
      </c>
      <c r="P1475" s="263">
        <v>2800</v>
      </c>
      <c r="Q1475" s="264">
        <f t="shared" si="59"/>
        <v>2654.0284360189576</v>
      </c>
      <c r="R1475" s="337">
        <v>0</v>
      </c>
      <c r="S1475" s="266"/>
    </row>
    <row r="1476" spans="1:20" ht="22.5" customHeight="1" x14ac:dyDescent="0.25">
      <c r="A1476" s="342">
        <v>44123</v>
      </c>
      <c r="B1476" s="168" t="s">
        <v>65</v>
      </c>
      <c r="C1476" s="167" t="s">
        <v>4320</v>
      </c>
      <c r="D1476" s="167" t="s">
        <v>590</v>
      </c>
      <c r="E1476" s="167"/>
      <c r="F1476" s="417">
        <v>1665</v>
      </c>
      <c r="G1476" s="168" t="s">
        <v>4321</v>
      </c>
      <c r="H1476" s="168" t="s">
        <v>4322</v>
      </c>
      <c r="I1476" s="168" t="s">
        <v>22</v>
      </c>
      <c r="J1476" s="168">
        <v>75015</v>
      </c>
      <c r="K1476" s="168" t="s">
        <v>4323</v>
      </c>
      <c r="L1476" s="168" t="s">
        <v>1993</v>
      </c>
      <c r="M1476" s="167" t="s">
        <v>5186</v>
      </c>
      <c r="N1476" s="379">
        <v>0.1</v>
      </c>
      <c r="O1476" s="195">
        <v>6560</v>
      </c>
      <c r="P1476" s="371">
        <v>6560</v>
      </c>
      <c r="Q1476" s="264">
        <f t="shared" si="59"/>
        <v>5963.6363636363631</v>
      </c>
      <c r="R1476" s="337">
        <v>0</v>
      </c>
      <c r="S1476" s="266"/>
    </row>
    <row r="1477" spans="1:20" ht="22.5" customHeight="1" x14ac:dyDescent="0.25">
      <c r="A1477" s="173">
        <v>44123</v>
      </c>
      <c r="B1477" s="174" t="s">
        <v>3849</v>
      </c>
      <c r="C1477" s="173" t="s">
        <v>5187</v>
      </c>
      <c r="D1477" s="173" t="s">
        <v>4518</v>
      </c>
      <c r="E1477" s="173"/>
      <c r="F1477" s="418">
        <v>10085</v>
      </c>
      <c r="G1477" s="174" t="s">
        <v>5188</v>
      </c>
      <c r="H1477" s="174" t="s">
        <v>5189</v>
      </c>
      <c r="I1477" s="174" t="s">
        <v>240</v>
      </c>
      <c r="J1477" s="174">
        <v>92120</v>
      </c>
      <c r="K1477" s="174" t="s">
        <v>5190</v>
      </c>
      <c r="L1477" s="174" t="s">
        <v>3498</v>
      </c>
      <c r="M1477" s="173" t="s">
        <v>443</v>
      </c>
      <c r="N1477" s="328">
        <v>0.1</v>
      </c>
      <c r="O1477" s="195">
        <v>7950</v>
      </c>
      <c r="P1477" s="196">
        <v>7950</v>
      </c>
      <c r="Q1477" s="321">
        <f t="shared" si="59"/>
        <v>7227.272727272727</v>
      </c>
      <c r="R1477" s="336">
        <v>7950</v>
      </c>
      <c r="S1477" s="121"/>
      <c r="T1477" s="74" t="s">
        <v>44</v>
      </c>
    </row>
    <row r="1478" spans="1:20" ht="22.5" customHeight="1" x14ac:dyDescent="0.25">
      <c r="A1478" s="167">
        <v>44123</v>
      </c>
      <c r="B1478" s="168" t="s">
        <v>17</v>
      </c>
      <c r="C1478" s="168" t="s">
        <v>5129</v>
      </c>
      <c r="D1478" s="168" t="s">
        <v>5130</v>
      </c>
      <c r="E1478" s="168"/>
      <c r="F1478" s="168">
        <v>10116</v>
      </c>
      <c r="G1478" s="168" t="s">
        <v>5131</v>
      </c>
      <c r="H1478" s="168" t="s">
        <v>5132</v>
      </c>
      <c r="I1478" s="168" t="s">
        <v>22</v>
      </c>
      <c r="J1478" s="168">
        <v>75013</v>
      </c>
      <c r="K1478" s="168" t="s">
        <v>5133</v>
      </c>
      <c r="L1478" s="168" t="s">
        <v>37</v>
      </c>
      <c r="M1478" s="168" t="s">
        <v>86</v>
      </c>
      <c r="N1478" s="379">
        <v>0.1</v>
      </c>
      <c r="O1478" s="195">
        <v>5600</v>
      </c>
      <c r="P1478" s="371">
        <v>5600</v>
      </c>
      <c r="Q1478" s="444">
        <f t="shared" si="59"/>
        <v>5090.9090909090901</v>
      </c>
      <c r="R1478" s="337">
        <v>0</v>
      </c>
      <c r="S1478" s="266"/>
    </row>
    <row r="1479" spans="1:20" ht="22.5" customHeight="1" x14ac:dyDescent="0.25">
      <c r="A1479" s="267">
        <v>44124</v>
      </c>
      <c r="B1479" s="268" t="s">
        <v>65</v>
      </c>
      <c r="C1479" s="267" t="s">
        <v>5191</v>
      </c>
      <c r="D1479" s="267" t="s">
        <v>424</v>
      </c>
      <c r="E1479" s="267"/>
      <c r="F1479" s="434">
        <v>1162</v>
      </c>
      <c r="G1479" s="268" t="s">
        <v>5192</v>
      </c>
      <c r="H1479" s="268" t="s">
        <v>5193</v>
      </c>
      <c r="I1479" s="268" t="s">
        <v>22</v>
      </c>
      <c r="J1479" s="268">
        <v>75116</v>
      </c>
      <c r="K1479" s="268" t="s">
        <v>5194</v>
      </c>
      <c r="L1479" s="268" t="s">
        <v>399</v>
      </c>
      <c r="M1479" s="267" t="s">
        <v>2700</v>
      </c>
      <c r="N1479" s="387">
        <v>0.1</v>
      </c>
      <c r="O1479" s="195">
        <v>6200</v>
      </c>
      <c r="P1479" s="270">
        <v>6200</v>
      </c>
      <c r="Q1479" s="438">
        <f t="shared" si="59"/>
        <v>5636.363636363636</v>
      </c>
      <c r="R1479" s="439">
        <v>6200</v>
      </c>
      <c r="S1479" s="440"/>
      <c r="T1479" s="74" t="s">
        <v>44</v>
      </c>
    </row>
    <row r="1480" spans="1:20" ht="22.5" customHeight="1" x14ac:dyDescent="0.25">
      <c r="A1480" s="342">
        <v>44124</v>
      </c>
      <c r="B1480" s="168" t="s">
        <v>65</v>
      </c>
      <c r="C1480" s="167" t="s">
        <v>4483</v>
      </c>
      <c r="D1480" s="167" t="s">
        <v>3800</v>
      </c>
      <c r="E1480" s="167"/>
      <c r="F1480" s="417">
        <v>10212</v>
      </c>
      <c r="G1480" s="168" t="s">
        <v>4484</v>
      </c>
      <c r="H1480" s="168" t="s">
        <v>4485</v>
      </c>
      <c r="I1480" s="168" t="s">
        <v>22</v>
      </c>
      <c r="J1480" s="168">
        <v>75014</v>
      </c>
      <c r="K1480" s="168" t="s">
        <v>4486</v>
      </c>
      <c r="L1480" s="168" t="s">
        <v>3207</v>
      </c>
      <c r="M1480" s="167" t="s">
        <v>5195</v>
      </c>
      <c r="N1480" s="379">
        <v>5.5E-2</v>
      </c>
      <c r="O1480" s="78">
        <f>P1480/2</f>
        <v>991</v>
      </c>
      <c r="P1480" s="371">
        <v>1982</v>
      </c>
      <c r="Q1480" s="444">
        <f t="shared" si="59"/>
        <v>1878.6729857819905</v>
      </c>
      <c r="R1480" s="337">
        <v>0</v>
      </c>
      <c r="S1480" s="266"/>
    </row>
    <row r="1481" spans="1:20" ht="22.5" customHeight="1" x14ac:dyDescent="0.25">
      <c r="A1481" s="167">
        <v>44125</v>
      </c>
      <c r="B1481" s="168" t="s">
        <v>17</v>
      </c>
      <c r="C1481" s="168" t="s">
        <v>5134</v>
      </c>
      <c r="D1481" s="168" t="s">
        <v>5135</v>
      </c>
      <c r="E1481" s="168"/>
      <c r="F1481" s="168">
        <v>10069</v>
      </c>
      <c r="G1481" s="168" t="s">
        <v>5136</v>
      </c>
      <c r="H1481" s="168" t="s">
        <v>5137</v>
      </c>
      <c r="I1481" s="168" t="s">
        <v>667</v>
      </c>
      <c r="J1481" s="168">
        <v>94300</v>
      </c>
      <c r="K1481" s="168" t="s">
        <v>5138</v>
      </c>
      <c r="L1481" s="168" t="s">
        <v>9636</v>
      </c>
      <c r="M1481" s="168" t="s">
        <v>5139</v>
      </c>
      <c r="N1481" s="379">
        <v>5.5E-2</v>
      </c>
      <c r="O1481" s="78">
        <f>P1481/2</f>
        <v>4000</v>
      </c>
      <c r="P1481" s="371">
        <v>8000</v>
      </c>
      <c r="Q1481" s="444">
        <f t="shared" si="59"/>
        <v>7582.9383886255928</v>
      </c>
      <c r="R1481" s="337">
        <v>0</v>
      </c>
      <c r="S1481" s="266"/>
    </row>
    <row r="1482" spans="1:20" ht="22.5" customHeight="1" x14ac:dyDescent="0.25">
      <c r="A1482" s="342">
        <v>44126</v>
      </c>
      <c r="B1482" s="168" t="s">
        <v>17</v>
      </c>
      <c r="C1482" s="168" t="s">
        <v>4119</v>
      </c>
      <c r="D1482" s="168" t="s">
        <v>306</v>
      </c>
      <c r="E1482" s="168"/>
      <c r="F1482" s="168">
        <v>1002</v>
      </c>
      <c r="G1482" s="168" t="s">
        <v>4120</v>
      </c>
      <c r="H1482" s="168" t="s">
        <v>4121</v>
      </c>
      <c r="I1482" s="168" t="s">
        <v>22</v>
      </c>
      <c r="J1482" s="168">
        <v>95130</v>
      </c>
      <c r="K1482" s="168" t="s">
        <v>4122</v>
      </c>
      <c r="L1482" s="168" t="s">
        <v>618</v>
      </c>
      <c r="M1482" s="168" t="s">
        <v>4495</v>
      </c>
      <c r="N1482" s="320">
        <v>0.1</v>
      </c>
      <c r="O1482" s="195">
        <v>1000</v>
      </c>
      <c r="P1482" s="263">
        <v>1000</v>
      </c>
      <c r="Q1482" s="444">
        <f t="shared" si="59"/>
        <v>909.09090909090901</v>
      </c>
      <c r="R1482" s="337">
        <v>0</v>
      </c>
      <c r="S1482" s="266"/>
    </row>
    <row r="1483" spans="1:20" ht="22.5" customHeight="1" x14ac:dyDescent="0.25">
      <c r="A1483" s="167">
        <v>44126</v>
      </c>
      <c r="B1483" s="168" t="s">
        <v>17</v>
      </c>
      <c r="C1483" s="168" t="s">
        <v>624</v>
      </c>
      <c r="D1483" s="168" t="s">
        <v>258</v>
      </c>
      <c r="E1483" s="168"/>
      <c r="F1483" s="168">
        <v>10135</v>
      </c>
      <c r="G1483" s="168" t="s">
        <v>4079</v>
      </c>
      <c r="H1483" s="168" t="s">
        <v>4080</v>
      </c>
      <c r="I1483" s="168" t="s">
        <v>768</v>
      </c>
      <c r="J1483" s="168">
        <v>94220</v>
      </c>
      <c r="K1483" s="168" t="s">
        <v>4081</v>
      </c>
      <c r="L1483" s="168" t="s">
        <v>43</v>
      </c>
      <c r="M1483" s="168" t="s">
        <v>5196</v>
      </c>
      <c r="N1483" s="379">
        <v>0.1</v>
      </c>
      <c r="O1483" s="195">
        <v>1782</v>
      </c>
      <c r="P1483" s="263">
        <v>1782</v>
      </c>
      <c r="Q1483" s="339">
        <f t="shared" si="59"/>
        <v>1619.9999999999998</v>
      </c>
      <c r="R1483" s="337">
        <v>0</v>
      </c>
      <c r="S1483" s="159"/>
    </row>
    <row r="1484" spans="1:20" ht="22.5" customHeight="1" x14ac:dyDescent="0.25">
      <c r="A1484" s="342">
        <v>44126</v>
      </c>
      <c r="B1484" s="168" t="s">
        <v>65</v>
      </c>
      <c r="C1484" s="167" t="s">
        <v>4762</v>
      </c>
      <c r="D1484" s="167" t="s">
        <v>2578</v>
      </c>
      <c r="E1484" s="167"/>
      <c r="F1484" s="417">
        <v>10030</v>
      </c>
      <c r="G1484" s="168" t="s">
        <v>4763</v>
      </c>
      <c r="H1484" s="168" t="s">
        <v>4764</v>
      </c>
      <c r="I1484" s="168" t="s">
        <v>1050</v>
      </c>
      <c r="J1484" s="168">
        <v>92160</v>
      </c>
      <c r="K1484" s="168" t="s">
        <v>4765</v>
      </c>
      <c r="L1484" s="168" t="s">
        <v>3498</v>
      </c>
      <c r="M1484" s="167" t="s">
        <v>5197</v>
      </c>
      <c r="N1484" s="379">
        <v>5.5E-2</v>
      </c>
      <c r="O1484" s="195">
        <v>5500</v>
      </c>
      <c r="P1484" s="371">
        <v>5500</v>
      </c>
      <c r="Q1484" s="264">
        <f t="shared" si="59"/>
        <v>5213.2701421800948</v>
      </c>
      <c r="R1484" s="337">
        <v>0</v>
      </c>
      <c r="S1484" s="266"/>
    </row>
    <row r="1485" spans="1:20" ht="22.5" customHeight="1" x14ac:dyDescent="0.25">
      <c r="A1485" s="342">
        <v>44126</v>
      </c>
      <c r="B1485" s="168" t="s">
        <v>17</v>
      </c>
      <c r="C1485" s="167" t="s">
        <v>4250</v>
      </c>
      <c r="D1485" s="167" t="s">
        <v>94</v>
      </c>
      <c r="E1485" s="167"/>
      <c r="F1485" s="417">
        <v>22016</v>
      </c>
      <c r="G1485" s="168" t="s">
        <v>4534</v>
      </c>
      <c r="H1485" s="168"/>
      <c r="I1485" s="168" t="s">
        <v>22</v>
      </c>
      <c r="J1485" s="168">
        <v>75015</v>
      </c>
      <c r="K1485" s="168" t="s">
        <v>4252</v>
      </c>
      <c r="L1485" s="168" t="s">
        <v>399</v>
      </c>
      <c r="M1485" s="167" t="s">
        <v>5198</v>
      </c>
      <c r="N1485" s="379">
        <v>0.1</v>
      </c>
      <c r="O1485" s="195">
        <v>5580</v>
      </c>
      <c r="P1485" s="371">
        <v>5580</v>
      </c>
      <c r="Q1485" s="431">
        <f t="shared" si="59"/>
        <v>5072.7272727272721</v>
      </c>
      <c r="R1485" s="337">
        <v>0</v>
      </c>
      <c r="S1485" s="319"/>
    </row>
    <row r="1486" spans="1:20" ht="22.5" customHeight="1" x14ac:dyDescent="0.25">
      <c r="A1486" s="468">
        <v>44127</v>
      </c>
      <c r="B1486" s="469" t="s">
        <v>17</v>
      </c>
      <c r="C1486" s="468" t="s">
        <v>5199</v>
      </c>
      <c r="D1486" s="468" t="s">
        <v>5200</v>
      </c>
      <c r="E1486" s="468" t="s">
        <v>4949</v>
      </c>
      <c r="F1486" s="509" t="s">
        <v>5201</v>
      </c>
      <c r="G1486" s="469" t="s">
        <v>5202</v>
      </c>
      <c r="H1486" s="469" t="s">
        <v>5203</v>
      </c>
      <c r="I1486" s="469" t="s">
        <v>22</v>
      </c>
      <c r="J1486" s="469">
        <v>75016</v>
      </c>
      <c r="K1486" s="469" t="s">
        <v>5204</v>
      </c>
      <c r="L1486" s="469" t="s">
        <v>5205</v>
      </c>
      <c r="M1486" s="468"/>
      <c r="N1486" s="470">
        <v>5.5E-2</v>
      </c>
      <c r="O1486" s="78">
        <f>P1486/2</f>
        <v>991.5</v>
      </c>
      <c r="P1486" s="471">
        <v>1983</v>
      </c>
      <c r="Q1486" s="472">
        <f t="shared" si="59"/>
        <v>1879.6208530805688</v>
      </c>
      <c r="R1486" s="337">
        <v>0</v>
      </c>
      <c r="S1486" s="473"/>
    </row>
    <row r="1487" spans="1:20" ht="22.5" customHeight="1" x14ac:dyDescent="0.25">
      <c r="A1487" s="173">
        <v>44130</v>
      </c>
      <c r="B1487" s="174" t="s">
        <v>17</v>
      </c>
      <c r="C1487" s="173" t="s">
        <v>5206</v>
      </c>
      <c r="D1487" s="173" t="s">
        <v>94</v>
      </c>
      <c r="E1487" s="173"/>
      <c r="F1487" s="418">
        <v>110059</v>
      </c>
      <c r="G1487" s="174" t="s">
        <v>5207</v>
      </c>
      <c r="H1487" s="174" t="s">
        <v>5208</v>
      </c>
      <c r="I1487" s="174" t="s">
        <v>22</v>
      </c>
      <c r="J1487" s="174">
        <v>75020</v>
      </c>
      <c r="K1487" s="174" t="s">
        <v>5209</v>
      </c>
      <c r="L1487" s="174" t="s">
        <v>4242</v>
      </c>
      <c r="M1487" s="173" t="s">
        <v>5210</v>
      </c>
      <c r="N1487" s="328">
        <v>0.1</v>
      </c>
      <c r="O1487" s="195">
        <v>7623</v>
      </c>
      <c r="P1487" s="196">
        <v>7623</v>
      </c>
      <c r="Q1487" s="457">
        <f t="shared" si="59"/>
        <v>6929.9999999999991</v>
      </c>
      <c r="R1487" s="336">
        <v>7623</v>
      </c>
      <c r="S1487" s="121"/>
      <c r="T1487" s="74" t="s">
        <v>44</v>
      </c>
    </row>
    <row r="1488" spans="1:20" ht="22.5" customHeight="1" x14ac:dyDescent="0.25">
      <c r="A1488" s="167">
        <v>44130</v>
      </c>
      <c r="B1488" s="187" t="s">
        <v>65</v>
      </c>
      <c r="C1488" s="187" t="s">
        <v>4631</v>
      </c>
      <c r="D1488" s="187" t="s">
        <v>67</v>
      </c>
      <c r="E1488" s="187"/>
      <c r="F1488" s="168" t="s">
        <v>5211</v>
      </c>
      <c r="G1488" s="187" t="s">
        <v>4632</v>
      </c>
      <c r="H1488" s="187">
        <v>5</v>
      </c>
      <c r="I1488" s="168" t="s">
        <v>22</v>
      </c>
      <c r="J1488" s="168">
        <v>75013</v>
      </c>
      <c r="K1488" s="187" t="s">
        <v>4633</v>
      </c>
      <c r="L1488" s="168" t="s">
        <v>399</v>
      </c>
      <c r="M1488" s="187" t="s">
        <v>4634</v>
      </c>
      <c r="N1488" s="211">
        <v>0.1</v>
      </c>
      <c r="O1488" s="195">
        <v>963</v>
      </c>
      <c r="P1488" s="189">
        <v>963</v>
      </c>
      <c r="Q1488" s="384">
        <f t="shared" si="59"/>
        <v>875.45454545454538</v>
      </c>
      <c r="R1488" s="385">
        <v>0</v>
      </c>
      <c r="S1488" s="386"/>
    </row>
    <row r="1489" spans="1:19" ht="22.5" customHeight="1" x14ac:dyDescent="0.25">
      <c r="A1489" s="342">
        <v>44131</v>
      </c>
      <c r="B1489" s="168" t="s">
        <v>65</v>
      </c>
      <c r="C1489" s="167" t="s">
        <v>5212</v>
      </c>
      <c r="D1489" s="167" t="s">
        <v>645</v>
      </c>
      <c r="E1489" s="167"/>
      <c r="F1489" s="417">
        <v>32</v>
      </c>
      <c r="G1489" s="168" t="s">
        <v>5213</v>
      </c>
      <c r="H1489" s="168" t="s">
        <v>5214</v>
      </c>
      <c r="I1489" s="168" t="s">
        <v>4680</v>
      </c>
      <c r="J1489" s="168">
        <v>91390</v>
      </c>
      <c r="K1489" s="168" t="s">
        <v>5215</v>
      </c>
      <c r="L1489" s="168" t="s">
        <v>1993</v>
      </c>
      <c r="M1489" s="167" t="s">
        <v>1363</v>
      </c>
      <c r="N1489" s="379">
        <v>0.1</v>
      </c>
      <c r="O1489" s="195">
        <v>5900</v>
      </c>
      <c r="P1489" s="371">
        <v>5900</v>
      </c>
      <c r="Q1489" s="372">
        <f t="shared" si="59"/>
        <v>5363.6363636363631</v>
      </c>
      <c r="R1489" s="385">
        <v>0</v>
      </c>
      <c r="S1489" s="374"/>
    </row>
    <row r="1490" spans="1:19" ht="22.5" customHeight="1" x14ac:dyDescent="0.25">
      <c r="A1490" s="342">
        <v>44131</v>
      </c>
      <c r="B1490" s="168" t="s">
        <v>17</v>
      </c>
      <c r="C1490" s="167" t="s">
        <v>5216</v>
      </c>
      <c r="D1490" s="167" t="s">
        <v>3240</v>
      </c>
      <c r="E1490" s="167"/>
      <c r="F1490" s="417">
        <v>10046</v>
      </c>
      <c r="G1490" s="168" t="s">
        <v>5217</v>
      </c>
      <c r="H1490" s="168" t="s">
        <v>5218</v>
      </c>
      <c r="I1490" s="168" t="s">
        <v>22</v>
      </c>
      <c r="J1490" s="168">
        <v>75015</v>
      </c>
      <c r="K1490" s="168" t="s">
        <v>5219</v>
      </c>
      <c r="L1490" s="168" t="s">
        <v>618</v>
      </c>
      <c r="M1490" s="167" t="s">
        <v>5220</v>
      </c>
      <c r="N1490" s="379">
        <v>5.5E-2</v>
      </c>
      <c r="O1490" s="195">
        <v>3800</v>
      </c>
      <c r="P1490" s="371">
        <v>3800</v>
      </c>
      <c r="Q1490" s="264">
        <f t="shared" si="59"/>
        <v>3601.8957345971567</v>
      </c>
      <c r="R1490" s="385">
        <v>0</v>
      </c>
      <c r="S1490" s="266"/>
    </row>
    <row r="1491" spans="1:19" ht="22.5" customHeight="1" x14ac:dyDescent="0.25">
      <c r="A1491" s="342">
        <v>44131</v>
      </c>
      <c r="B1491" s="168" t="s">
        <v>342</v>
      </c>
      <c r="C1491" s="167" t="s">
        <v>5221</v>
      </c>
      <c r="D1491" s="167" t="s">
        <v>113</v>
      </c>
      <c r="E1491" s="167"/>
      <c r="F1491" s="417">
        <v>0.99615156897572532</v>
      </c>
      <c r="G1491" s="168" t="s">
        <v>5222</v>
      </c>
      <c r="H1491" s="168" t="s">
        <v>5223</v>
      </c>
      <c r="I1491" s="168" t="s">
        <v>22</v>
      </c>
      <c r="J1491" s="168">
        <v>75017</v>
      </c>
      <c r="K1491" s="168" t="s">
        <v>5224</v>
      </c>
      <c r="L1491" s="168" t="s">
        <v>4432</v>
      </c>
      <c r="M1491" s="167" t="s">
        <v>5050</v>
      </c>
      <c r="N1491" s="380">
        <v>0.1</v>
      </c>
      <c r="O1491" s="78">
        <f>P1491/2</f>
        <v>4891</v>
      </c>
      <c r="P1491" s="371">
        <v>9782</v>
      </c>
      <c r="Q1491" s="372">
        <f t="shared" si="59"/>
        <v>8892.7272727272721</v>
      </c>
      <c r="R1491" s="385">
        <v>0</v>
      </c>
      <c r="S1491" s="374"/>
    </row>
    <row r="1492" spans="1:19" ht="22.5" customHeight="1" x14ac:dyDescent="0.25">
      <c r="A1492" s="468">
        <v>44132</v>
      </c>
      <c r="B1492" s="469" t="s">
        <v>65</v>
      </c>
      <c r="C1492" s="469" t="s">
        <v>5225</v>
      </c>
      <c r="D1492" s="469" t="s">
        <v>349</v>
      </c>
      <c r="E1492" s="469" t="s">
        <v>4949</v>
      </c>
      <c r="F1492" s="469">
        <v>10128</v>
      </c>
      <c r="G1492" s="469" t="s">
        <v>5226</v>
      </c>
      <c r="H1492" s="469" t="s">
        <v>5227</v>
      </c>
      <c r="I1492" s="469" t="s">
        <v>22</v>
      </c>
      <c r="J1492" s="469">
        <v>75005</v>
      </c>
      <c r="K1492" s="469" t="s">
        <v>5228</v>
      </c>
      <c r="L1492" s="469" t="s">
        <v>3498</v>
      </c>
      <c r="M1492" s="469" t="s">
        <v>1181</v>
      </c>
      <c r="N1492" s="470">
        <v>5.5E-2</v>
      </c>
      <c r="O1492" s="195">
        <v>1950</v>
      </c>
      <c r="P1492" s="471">
        <v>1950</v>
      </c>
      <c r="Q1492" s="472">
        <f t="shared" si="59"/>
        <v>1848.3412322274883</v>
      </c>
      <c r="R1492" s="385">
        <v>0</v>
      </c>
      <c r="S1492" s="473"/>
    </row>
    <row r="1493" spans="1:19" ht="42" hidden="1" customHeight="1" x14ac:dyDescent="0.25">
      <c r="A1493" s="409" t="s">
        <v>5229</v>
      </c>
      <c r="B1493" s="410"/>
      <c r="C1493" s="410"/>
      <c r="D1493" s="410"/>
      <c r="E1493" s="410"/>
      <c r="F1493" s="410"/>
      <c r="G1493" s="410"/>
      <c r="H1493" s="410"/>
      <c r="I1493" s="410"/>
      <c r="J1493" s="410"/>
      <c r="K1493" s="410"/>
      <c r="L1493" s="410"/>
      <c r="M1493" s="410"/>
      <c r="N1493" s="411"/>
      <c r="O1493" s="412"/>
      <c r="P1493" s="413">
        <f>SUM(P1445:P1492)</f>
        <v>252283</v>
      </c>
      <c r="Q1493" s="420"/>
      <c r="R1493" s="421">
        <f>SUM(R1445:R1492)</f>
        <v>36255</v>
      </c>
      <c r="S1493" s="422">
        <f>P1493-R1493</f>
        <v>216028</v>
      </c>
    </row>
    <row r="1494" spans="1:19" ht="22.5" customHeight="1" x14ac:dyDescent="0.25">
      <c r="A1494" s="342">
        <v>44141</v>
      </c>
      <c r="B1494" s="168" t="s">
        <v>65</v>
      </c>
      <c r="C1494" s="167" t="s">
        <v>4925</v>
      </c>
      <c r="D1494" s="167"/>
      <c r="E1494" s="167"/>
      <c r="F1494" s="417" t="s">
        <v>4926</v>
      </c>
      <c r="G1494" s="168" t="s">
        <v>4927</v>
      </c>
      <c r="H1494" s="168" t="s">
        <v>4928</v>
      </c>
      <c r="I1494" s="168" t="s">
        <v>3149</v>
      </c>
      <c r="J1494" s="168">
        <v>75014</v>
      </c>
      <c r="K1494" s="168" t="s">
        <v>4929</v>
      </c>
      <c r="L1494" s="168" t="s">
        <v>37</v>
      </c>
      <c r="M1494" s="167" t="s">
        <v>5230</v>
      </c>
      <c r="N1494" s="379">
        <v>5.5E-2</v>
      </c>
      <c r="O1494" s="195">
        <v>2231</v>
      </c>
      <c r="P1494" s="371">
        <v>2231</v>
      </c>
      <c r="Q1494" s="339">
        <f t="shared" ref="Q1494:Q1526" si="60">IF(ISBLANK(N1494),"",P1494/(1+N1494))</f>
        <v>2114.6919431279621</v>
      </c>
      <c r="R1494" s="333">
        <v>0</v>
      </c>
      <c r="S1494" s="159"/>
    </row>
    <row r="1495" spans="1:19" ht="27.75" customHeight="1" x14ac:dyDescent="0.25">
      <c r="A1495" s="342">
        <v>44144</v>
      </c>
      <c r="B1495" s="168" t="s">
        <v>17</v>
      </c>
      <c r="C1495" s="167" t="s">
        <v>955</v>
      </c>
      <c r="D1495" s="167" t="s">
        <v>306</v>
      </c>
      <c r="E1495" s="167"/>
      <c r="F1495" s="417">
        <v>10007</v>
      </c>
      <c r="G1495" s="168" t="s">
        <v>956</v>
      </c>
      <c r="H1495" s="168" t="s">
        <v>4459</v>
      </c>
      <c r="I1495" s="168" t="s">
        <v>22</v>
      </c>
      <c r="J1495" s="168">
        <v>75014</v>
      </c>
      <c r="K1495" s="168" t="s">
        <v>5231</v>
      </c>
      <c r="L1495" s="168" t="s">
        <v>5232</v>
      </c>
      <c r="M1495" s="167" t="s">
        <v>5233</v>
      </c>
      <c r="N1495" s="379">
        <v>0.1</v>
      </c>
      <c r="O1495" s="78">
        <f>P1495/2</f>
        <v>1500</v>
      </c>
      <c r="P1495" s="371">
        <v>3000</v>
      </c>
      <c r="Q1495" s="339">
        <f t="shared" si="60"/>
        <v>2727.272727272727</v>
      </c>
      <c r="R1495" s="333">
        <v>0</v>
      </c>
      <c r="S1495" s="159"/>
    </row>
    <row r="1496" spans="1:19" ht="27.75" customHeight="1" x14ac:dyDescent="0.25">
      <c r="A1496" s="342">
        <v>44144</v>
      </c>
      <c r="B1496" s="168" t="s">
        <v>65</v>
      </c>
      <c r="C1496" s="167" t="s">
        <v>5221</v>
      </c>
      <c r="D1496" s="167" t="s">
        <v>113</v>
      </c>
      <c r="E1496" s="167"/>
      <c r="F1496" s="417">
        <v>0.99615156897572532</v>
      </c>
      <c r="G1496" s="168" t="s">
        <v>5222</v>
      </c>
      <c r="H1496" s="168" t="s">
        <v>5223</v>
      </c>
      <c r="I1496" s="168" t="s">
        <v>22</v>
      </c>
      <c r="J1496" s="168">
        <v>75017</v>
      </c>
      <c r="K1496" s="168" t="s">
        <v>5224</v>
      </c>
      <c r="L1496" s="168" t="s">
        <v>4432</v>
      </c>
      <c r="M1496" s="167" t="s">
        <v>5234</v>
      </c>
      <c r="N1496" s="379">
        <v>0.1</v>
      </c>
      <c r="O1496" s="78">
        <f>P1496/2</f>
        <v>4132</v>
      </c>
      <c r="P1496" s="371">
        <v>8264</v>
      </c>
      <c r="Q1496" s="372">
        <f t="shared" si="60"/>
        <v>7512.7272727272721</v>
      </c>
      <c r="R1496" s="333">
        <v>0</v>
      </c>
      <c r="S1496" s="374"/>
    </row>
    <row r="1497" spans="1:19" ht="27.75" customHeight="1" x14ac:dyDescent="0.25">
      <c r="A1497" s="175">
        <v>44145</v>
      </c>
      <c r="B1497" s="168" t="s">
        <v>17</v>
      </c>
      <c r="C1497" s="168" t="s">
        <v>3922</v>
      </c>
      <c r="D1497" s="168" t="s">
        <v>147</v>
      </c>
      <c r="E1497" s="168"/>
      <c r="F1497" s="168">
        <v>10010</v>
      </c>
      <c r="G1497" s="168" t="s">
        <v>4062</v>
      </c>
      <c r="H1497" s="168" t="s">
        <v>4063</v>
      </c>
      <c r="I1497" s="168" t="s">
        <v>4064</v>
      </c>
      <c r="J1497" s="168">
        <v>93450</v>
      </c>
      <c r="K1497" s="168" t="s">
        <v>4065</v>
      </c>
      <c r="L1497" s="168" t="s">
        <v>4066</v>
      </c>
      <c r="M1497" s="168" t="s">
        <v>5235</v>
      </c>
      <c r="N1497" s="379">
        <v>5.5E-2</v>
      </c>
      <c r="O1497" s="78">
        <f>P1497/2</f>
        <v>2975</v>
      </c>
      <c r="P1497" s="263">
        <v>5950</v>
      </c>
      <c r="Q1497" s="339">
        <f t="shared" si="60"/>
        <v>5639.8104265402844</v>
      </c>
      <c r="R1497" s="333">
        <v>0</v>
      </c>
      <c r="S1497" s="159"/>
    </row>
    <row r="1498" spans="1:19" ht="27.75" customHeight="1" x14ac:dyDescent="0.25">
      <c r="A1498" s="342">
        <v>44145</v>
      </c>
      <c r="B1498" s="168" t="s">
        <v>17</v>
      </c>
      <c r="C1498" s="167" t="s">
        <v>119</v>
      </c>
      <c r="D1498" s="167" t="s">
        <v>28</v>
      </c>
      <c r="E1498" s="167"/>
      <c r="F1498" s="417">
        <v>10224</v>
      </c>
      <c r="G1498" s="168" t="s">
        <v>120</v>
      </c>
      <c r="H1498" s="168" t="s">
        <v>5236</v>
      </c>
      <c r="I1498" s="168" t="s">
        <v>4449</v>
      </c>
      <c r="J1498" s="168">
        <v>94100</v>
      </c>
      <c r="K1498" s="168" t="s">
        <v>122</v>
      </c>
      <c r="L1498" s="168" t="s">
        <v>4047</v>
      </c>
      <c r="M1498" s="167" t="s">
        <v>4889</v>
      </c>
      <c r="N1498" s="379">
        <v>5.5E-2</v>
      </c>
      <c r="O1498" s="78">
        <f>P1498/2</f>
        <v>1725</v>
      </c>
      <c r="P1498" s="371">
        <v>3450</v>
      </c>
      <c r="Q1498" s="264">
        <f t="shared" si="60"/>
        <v>3270.1421800947869</v>
      </c>
      <c r="R1498" s="333">
        <v>0</v>
      </c>
      <c r="S1498" s="266"/>
    </row>
    <row r="1499" spans="1:19" ht="27.75" customHeight="1" x14ac:dyDescent="0.25">
      <c r="A1499" s="342">
        <v>44146</v>
      </c>
      <c r="B1499" s="168" t="s">
        <v>17</v>
      </c>
      <c r="C1499" s="167" t="s">
        <v>5237</v>
      </c>
      <c r="D1499" s="167" t="s">
        <v>28</v>
      </c>
      <c r="E1499" s="167"/>
      <c r="F1499" s="417">
        <v>10199</v>
      </c>
      <c r="G1499" s="168" t="s">
        <v>1981</v>
      </c>
      <c r="H1499" s="168" t="s">
        <v>5238</v>
      </c>
      <c r="I1499" s="168" t="s">
        <v>22</v>
      </c>
      <c r="J1499" s="168">
        <v>75017</v>
      </c>
      <c r="K1499" s="168" t="s">
        <v>5239</v>
      </c>
      <c r="L1499" s="168" t="s">
        <v>4381</v>
      </c>
      <c r="M1499" s="167" t="s">
        <v>5240</v>
      </c>
      <c r="N1499" s="379">
        <v>0.1</v>
      </c>
      <c r="O1499" s="78">
        <f>P1499/2</f>
        <v>1140</v>
      </c>
      <c r="P1499" s="371">
        <v>2280</v>
      </c>
      <c r="Q1499" s="264">
        <f t="shared" si="60"/>
        <v>2072.7272727272725</v>
      </c>
      <c r="R1499" s="333">
        <v>0</v>
      </c>
      <c r="S1499" s="266"/>
    </row>
    <row r="1500" spans="1:19" ht="27.75" customHeight="1" x14ac:dyDescent="0.25">
      <c r="A1500" s="342">
        <v>44147</v>
      </c>
      <c r="B1500" s="168" t="s">
        <v>17</v>
      </c>
      <c r="C1500" s="167" t="s">
        <v>5241</v>
      </c>
      <c r="D1500" s="167" t="s">
        <v>5242</v>
      </c>
      <c r="E1500" s="167"/>
      <c r="F1500" s="417">
        <v>5102</v>
      </c>
      <c r="G1500" s="168" t="s">
        <v>5243</v>
      </c>
      <c r="H1500" s="168" t="s">
        <v>5244</v>
      </c>
      <c r="I1500" s="168" t="s">
        <v>1101</v>
      </c>
      <c r="J1500" s="168">
        <v>92110</v>
      </c>
      <c r="K1500" s="168" t="s">
        <v>5245</v>
      </c>
      <c r="L1500" s="168" t="s">
        <v>618</v>
      </c>
      <c r="M1500" s="167" t="s">
        <v>755</v>
      </c>
      <c r="N1500" s="379">
        <v>5.5E-2</v>
      </c>
      <c r="O1500" s="195">
        <v>2830</v>
      </c>
      <c r="P1500" s="371">
        <v>2830</v>
      </c>
      <c r="Q1500" s="339">
        <f t="shared" si="60"/>
        <v>2682.4644549763034</v>
      </c>
      <c r="R1500" s="333">
        <v>0</v>
      </c>
      <c r="S1500" s="159"/>
    </row>
    <row r="1501" spans="1:19" ht="27.75" customHeight="1" x14ac:dyDescent="0.25">
      <c r="A1501" s="342">
        <v>44147</v>
      </c>
      <c r="B1501" s="168" t="s">
        <v>236</v>
      </c>
      <c r="C1501" s="167" t="s">
        <v>5246</v>
      </c>
      <c r="D1501" s="167" t="s">
        <v>736</v>
      </c>
      <c r="E1501" s="167"/>
      <c r="F1501" s="417">
        <v>4586</v>
      </c>
      <c r="G1501" s="168" t="s">
        <v>5247</v>
      </c>
      <c r="H1501" s="168"/>
      <c r="I1501" s="168" t="s">
        <v>22</v>
      </c>
      <c r="J1501" s="168">
        <v>75013</v>
      </c>
      <c r="K1501" s="168" t="s">
        <v>5248</v>
      </c>
      <c r="L1501" s="168" t="s">
        <v>618</v>
      </c>
      <c r="M1501" s="167" t="s">
        <v>4889</v>
      </c>
      <c r="N1501" s="379">
        <v>5.5E-2</v>
      </c>
      <c r="O1501" s="195">
        <v>3700</v>
      </c>
      <c r="P1501" s="371">
        <v>3700</v>
      </c>
      <c r="Q1501" s="264">
        <f t="shared" si="60"/>
        <v>3507.1090047393368</v>
      </c>
      <c r="R1501" s="333">
        <v>0</v>
      </c>
      <c r="S1501" s="266"/>
    </row>
    <row r="1502" spans="1:19" ht="27.75" customHeight="1" x14ac:dyDescent="0.25">
      <c r="A1502" s="342">
        <v>44147</v>
      </c>
      <c r="B1502" s="168" t="s">
        <v>65</v>
      </c>
      <c r="C1502" s="167" t="s">
        <v>4718</v>
      </c>
      <c r="D1502" s="167"/>
      <c r="E1502" s="167"/>
      <c r="F1502" s="417" t="s">
        <v>4719</v>
      </c>
      <c r="G1502" s="168" t="s">
        <v>4720</v>
      </c>
      <c r="H1502" s="168" t="s">
        <v>4721</v>
      </c>
      <c r="I1502" s="168" t="s">
        <v>22</v>
      </c>
      <c r="J1502" s="168">
        <v>75015</v>
      </c>
      <c r="K1502" s="168" t="s">
        <v>4722</v>
      </c>
      <c r="L1502" s="168" t="s">
        <v>1993</v>
      </c>
      <c r="M1502" s="167" t="s">
        <v>2442</v>
      </c>
      <c r="N1502" s="379">
        <v>0.1</v>
      </c>
      <c r="O1502" s="195">
        <v>5900</v>
      </c>
      <c r="P1502" s="371">
        <v>5900</v>
      </c>
      <c r="Q1502" s="264">
        <f t="shared" si="60"/>
        <v>5363.6363636363631</v>
      </c>
      <c r="R1502" s="333">
        <v>0</v>
      </c>
      <c r="S1502" s="266"/>
    </row>
    <row r="1503" spans="1:19" ht="27.75" customHeight="1" x14ac:dyDescent="0.25">
      <c r="A1503" s="167">
        <v>44148</v>
      </c>
      <c r="B1503" s="168" t="s">
        <v>65</v>
      </c>
      <c r="C1503" s="168" t="s">
        <v>2637</v>
      </c>
      <c r="D1503" s="168" t="s">
        <v>33</v>
      </c>
      <c r="E1503" s="168"/>
      <c r="F1503" s="168">
        <v>10471</v>
      </c>
      <c r="G1503" s="168" t="s">
        <v>2638</v>
      </c>
      <c r="H1503" s="168" t="s">
        <v>2639</v>
      </c>
      <c r="I1503" s="168" t="s">
        <v>22</v>
      </c>
      <c r="J1503" s="168">
        <v>75013</v>
      </c>
      <c r="K1503" s="168" t="s">
        <v>2640</v>
      </c>
      <c r="L1503" s="168" t="s">
        <v>4426</v>
      </c>
      <c r="M1503" s="168" t="s">
        <v>812</v>
      </c>
      <c r="N1503" s="211">
        <v>5.5E-2</v>
      </c>
      <c r="O1503" s="78">
        <f>P1503/2</f>
        <v>1475</v>
      </c>
      <c r="P1503" s="263">
        <v>2950</v>
      </c>
      <c r="Q1503" s="350">
        <f t="shared" si="60"/>
        <v>2796.2085308056876</v>
      </c>
      <c r="R1503" s="333">
        <v>0</v>
      </c>
      <c r="S1503" s="266"/>
    </row>
    <row r="1504" spans="1:19" ht="27.75" customHeight="1" x14ac:dyDescent="0.25">
      <c r="A1504" s="342">
        <v>44148</v>
      </c>
      <c r="B1504" s="168" t="s">
        <v>65</v>
      </c>
      <c r="C1504" s="167" t="s">
        <v>5249</v>
      </c>
      <c r="D1504" s="167" t="s">
        <v>5250</v>
      </c>
      <c r="E1504" s="167"/>
      <c r="F1504" s="417">
        <v>10155</v>
      </c>
      <c r="G1504" s="168" t="s">
        <v>5251</v>
      </c>
      <c r="H1504" s="168" t="s">
        <v>5252</v>
      </c>
      <c r="I1504" s="168" t="s">
        <v>240</v>
      </c>
      <c r="J1504" s="168">
        <v>92120</v>
      </c>
      <c r="K1504" s="168" t="s">
        <v>5253</v>
      </c>
      <c r="L1504" s="168" t="s">
        <v>5254</v>
      </c>
      <c r="M1504" s="167" t="s">
        <v>4019</v>
      </c>
      <c r="N1504" s="379">
        <v>5.5E-2</v>
      </c>
      <c r="O1504" s="78">
        <f>P1504/2</f>
        <v>3500</v>
      </c>
      <c r="P1504" s="371">
        <v>7000</v>
      </c>
      <c r="Q1504" s="339">
        <f t="shared" si="60"/>
        <v>6635.0710900473941</v>
      </c>
      <c r="R1504" s="333">
        <v>0</v>
      </c>
      <c r="S1504" s="159"/>
    </row>
    <row r="1505" spans="1:20" ht="27.75" customHeight="1" x14ac:dyDescent="0.25">
      <c r="A1505" s="447">
        <v>44148</v>
      </c>
      <c r="B1505" s="304" t="s">
        <v>17</v>
      </c>
      <c r="C1505" s="304" t="s">
        <v>3410</v>
      </c>
      <c r="D1505" s="304" t="s">
        <v>2377</v>
      </c>
      <c r="E1505" s="304"/>
      <c r="F1505" s="304">
        <v>10050</v>
      </c>
      <c r="G1505" s="304" t="s">
        <v>5255</v>
      </c>
      <c r="H1505" s="304" t="s">
        <v>3412</v>
      </c>
      <c r="I1505" s="304" t="s">
        <v>22</v>
      </c>
      <c r="J1505" s="304">
        <v>75015</v>
      </c>
      <c r="K1505" s="304" t="s">
        <v>5256</v>
      </c>
      <c r="L1505" s="304" t="s">
        <v>2231</v>
      </c>
      <c r="M1505" s="304" t="s">
        <v>86</v>
      </c>
      <c r="N1505" s="320">
        <v>0.1</v>
      </c>
      <c r="O1505" s="78">
        <f>P1505/2</f>
        <v>3490</v>
      </c>
      <c r="P1505" s="263">
        <v>6980</v>
      </c>
      <c r="Q1505" s="264">
        <f t="shared" si="60"/>
        <v>6345.454545454545</v>
      </c>
      <c r="R1505" s="333">
        <v>0</v>
      </c>
      <c r="S1505" s="266"/>
    </row>
    <row r="1506" spans="1:20" ht="27.75" customHeight="1" x14ac:dyDescent="0.25">
      <c r="A1506" s="342">
        <v>44148</v>
      </c>
      <c r="B1506" s="168" t="s">
        <v>17</v>
      </c>
      <c r="C1506" s="167" t="s">
        <v>4253</v>
      </c>
      <c r="D1506" s="167" t="s">
        <v>19</v>
      </c>
      <c r="E1506" s="167"/>
      <c r="F1506" s="417">
        <v>10003</v>
      </c>
      <c r="G1506" s="168" t="s">
        <v>4254</v>
      </c>
      <c r="H1506" s="168" t="s">
        <v>4255</v>
      </c>
      <c r="I1506" s="168" t="s">
        <v>22</v>
      </c>
      <c r="J1506" s="168">
        <v>75015</v>
      </c>
      <c r="K1506" s="168" t="s">
        <v>4256</v>
      </c>
      <c r="L1506" s="168" t="s">
        <v>37</v>
      </c>
      <c r="M1506" s="167" t="s">
        <v>3220</v>
      </c>
      <c r="N1506" s="379">
        <v>5.5E-2</v>
      </c>
      <c r="O1506" s="195">
        <v>1200</v>
      </c>
      <c r="P1506" s="371">
        <v>1200</v>
      </c>
      <c r="Q1506" s="264">
        <f t="shared" si="60"/>
        <v>1137.4407582938388</v>
      </c>
      <c r="R1506" s="333">
        <v>0</v>
      </c>
      <c r="S1506" s="266"/>
    </row>
    <row r="1507" spans="1:20" ht="27.75" customHeight="1" x14ac:dyDescent="0.25">
      <c r="A1507" s="448">
        <v>44151</v>
      </c>
      <c r="B1507" s="168" t="s">
        <v>65</v>
      </c>
      <c r="C1507" s="167" t="s">
        <v>4664</v>
      </c>
      <c r="D1507" s="167" t="s">
        <v>4665</v>
      </c>
      <c r="E1507" s="167"/>
      <c r="F1507" s="417">
        <v>10038</v>
      </c>
      <c r="G1507" s="168" t="s">
        <v>5257</v>
      </c>
      <c r="H1507" s="168" t="s">
        <v>4667</v>
      </c>
      <c r="I1507" s="168" t="s">
        <v>22</v>
      </c>
      <c r="J1507" s="168">
        <v>75014</v>
      </c>
      <c r="K1507" s="168" t="s">
        <v>4668</v>
      </c>
      <c r="L1507" s="168" t="s">
        <v>1993</v>
      </c>
      <c r="M1507" s="167" t="s">
        <v>86</v>
      </c>
      <c r="N1507" s="379">
        <v>0.1</v>
      </c>
      <c r="O1507" s="195">
        <v>2180</v>
      </c>
      <c r="P1507" s="371">
        <v>2180</v>
      </c>
      <c r="Q1507" s="264">
        <f t="shared" si="60"/>
        <v>1981.8181818181818</v>
      </c>
      <c r="R1507" s="333">
        <v>0</v>
      </c>
      <c r="S1507" s="266"/>
    </row>
    <row r="1508" spans="1:20" ht="27.75" customHeight="1" x14ac:dyDescent="0.25">
      <c r="A1508" s="342">
        <v>44151</v>
      </c>
      <c r="B1508" s="168" t="s">
        <v>17</v>
      </c>
      <c r="C1508" s="167" t="s">
        <v>4943</v>
      </c>
      <c r="D1508" s="167" t="s">
        <v>2030</v>
      </c>
      <c r="E1508" s="167"/>
      <c r="F1508" s="417">
        <v>10022</v>
      </c>
      <c r="G1508" s="168" t="s">
        <v>4944</v>
      </c>
      <c r="H1508" s="168" t="s">
        <v>4945</v>
      </c>
      <c r="I1508" s="168" t="s">
        <v>4791</v>
      </c>
      <c r="J1508" s="168">
        <v>92140</v>
      </c>
      <c r="K1508" s="168" t="s">
        <v>4946</v>
      </c>
      <c r="L1508" s="168" t="s">
        <v>4904</v>
      </c>
      <c r="M1508" s="167" t="s">
        <v>5258</v>
      </c>
      <c r="N1508" s="379">
        <v>5.5E-2</v>
      </c>
      <c r="O1508" s="78">
        <f>P1508/2</f>
        <v>2100</v>
      </c>
      <c r="P1508" s="371">
        <v>4200</v>
      </c>
      <c r="Q1508" s="510">
        <f t="shared" si="60"/>
        <v>3981.0426540284361</v>
      </c>
      <c r="R1508" s="333">
        <v>0</v>
      </c>
      <c r="S1508" s="159"/>
    </row>
    <row r="1509" spans="1:20" ht="27.75" customHeight="1" x14ac:dyDescent="0.25">
      <c r="A1509" s="468">
        <v>44151</v>
      </c>
      <c r="B1509" s="469" t="s">
        <v>65</v>
      </c>
      <c r="C1509" s="468" t="s">
        <v>5259</v>
      </c>
      <c r="D1509" s="468" t="s">
        <v>992</v>
      </c>
      <c r="E1509" s="468" t="s">
        <v>5001</v>
      </c>
      <c r="F1509" s="509">
        <v>10135</v>
      </c>
      <c r="G1509" s="469" t="s">
        <v>5260</v>
      </c>
      <c r="H1509" s="469" t="s">
        <v>5261</v>
      </c>
      <c r="I1509" s="469" t="s">
        <v>22</v>
      </c>
      <c r="J1509" s="469">
        <v>75017</v>
      </c>
      <c r="K1509" s="469" t="s">
        <v>5262</v>
      </c>
      <c r="L1509" s="469" t="s">
        <v>5263</v>
      </c>
      <c r="M1509" s="468" t="s">
        <v>418</v>
      </c>
      <c r="N1509" s="470">
        <v>0.1</v>
      </c>
      <c r="O1509" s="78">
        <f>P1509/2</f>
        <v>4475</v>
      </c>
      <c r="P1509" s="471">
        <v>8950</v>
      </c>
      <c r="Q1509" s="472">
        <f t="shared" si="60"/>
        <v>8136.363636363636</v>
      </c>
      <c r="R1509" s="333">
        <v>0</v>
      </c>
      <c r="S1509" s="473"/>
    </row>
    <row r="1510" spans="1:20" ht="27.75" customHeight="1" x14ac:dyDescent="0.25">
      <c r="A1510" s="167">
        <v>44151</v>
      </c>
      <c r="B1510" s="187" t="s">
        <v>65</v>
      </c>
      <c r="C1510" s="187" t="s">
        <v>3157</v>
      </c>
      <c r="D1510" s="187" t="s">
        <v>1095</v>
      </c>
      <c r="E1510" s="187"/>
      <c r="F1510" s="168">
        <v>10407</v>
      </c>
      <c r="G1510" s="187" t="s">
        <v>3158</v>
      </c>
      <c r="H1510" s="187" t="s">
        <v>3159</v>
      </c>
      <c r="I1510" s="168" t="s">
        <v>3160</v>
      </c>
      <c r="J1510" s="168">
        <v>95200</v>
      </c>
      <c r="K1510" s="187" t="s">
        <v>3161</v>
      </c>
      <c r="L1510" s="304" t="s">
        <v>1993</v>
      </c>
      <c r="M1510" s="187" t="s">
        <v>123</v>
      </c>
      <c r="N1510" s="211">
        <v>5.5E-2</v>
      </c>
      <c r="O1510" s="195">
        <v>5000</v>
      </c>
      <c r="P1510" s="189">
        <v>5000</v>
      </c>
      <c r="Q1510" s="383">
        <f t="shared" si="60"/>
        <v>4739.3364928909959</v>
      </c>
      <c r="R1510" s="333">
        <v>0</v>
      </c>
      <c r="S1510" s="159"/>
    </row>
    <row r="1511" spans="1:20" ht="27.75" customHeight="1" x14ac:dyDescent="0.25">
      <c r="A1511" s="342">
        <v>44152</v>
      </c>
      <c r="B1511" s="168" t="s">
        <v>17</v>
      </c>
      <c r="C1511" s="167" t="s">
        <v>358</v>
      </c>
      <c r="D1511" s="167" t="s">
        <v>2814</v>
      </c>
      <c r="E1511" s="167"/>
      <c r="F1511" s="417">
        <v>10119</v>
      </c>
      <c r="G1511" s="168" t="s">
        <v>5264</v>
      </c>
      <c r="H1511" s="168" t="s">
        <v>5265</v>
      </c>
      <c r="I1511" s="168" t="s">
        <v>22</v>
      </c>
      <c r="J1511" s="168">
        <v>75011</v>
      </c>
      <c r="K1511" s="168" t="s">
        <v>5266</v>
      </c>
      <c r="L1511" s="168" t="s">
        <v>37</v>
      </c>
      <c r="M1511" s="167" t="s">
        <v>5267</v>
      </c>
      <c r="N1511" s="379">
        <v>0.1</v>
      </c>
      <c r="O1511" s="195">
        <v>3000</v>
      </c>
      <c r="P1511" s="371">
        <v>3000</v>
      </c>
      <c r="Q1511" s="264">
        <f t="shared" si="60"/>
        <v>2727.272727272727</v>
      </c>
      <c r="R1511" s="333">
        <v>0</v>
      </c>
      <c r="S1511" s="266"/>
    </row>
    <row r="1512" spans="1:20" ht="27.75" customHeight="1" x14ac:dyDescent="0.25">
      <c r="A1512" s="342">
        <v>44153</v>
      </c>
      <c r="B1512" s="168" t="s">
        <v>17</v>
      </c>
      <c r="C1512" s="167" t="s">
        <v>5268</v>
      </c>
      <c r="D1512" s="167" t="s">
        <v>19</v>
      </c>
      <c r="E1512" s="167"/>
      <c r="F1512" s="417">
        <v>10149</v>
      </c>
      <c r="G1512" s="168" t="s">
        <v>5269</v>
      </c>
      <c r="H1512" s="168" t="s">
        <v>5270</v>
      </c>
      <c r="I1512" s="168" t="s">
        <v>22</v>
      </c>
      <c r="J1512" s="168">
        <v>75011</v>
      </c>
      <c r="K1512" s="168" t="s">
        <v>5271</v>
      </c>
      <c r="L1512" s="168" t="s">
        <v>4242</v>
      </c>
      <c r="M1512" s="167" t="s">
        <v>755</v>
      </c>
      <c r="N1512" s="379">
        <v>5.5E-2</v>
      </c>
      <c r="O1512" s="195">
        <v>1482</v>
      </c>
      <c r="P1512" s="371">
        <v>1482</v>
      </c>
      <c r="Q1512" s="339">
        <f t="shared" si="60"/>
        <v>1404.739336492891</v>
      </c>
      <c r="R1512" s="333">
        <v>0</v>
      </c>
      <c r="S1512" s="159"/>
    </row>
    <row r="1513" spans="1:20" ht="27.75" customHeight="1" x14ac:dyDescent="0.25">
      <c r="A1513" s="342">
        <v>44154</v>
      </c>
      <c r="B1513" s="168" t="s">
        <v>17</v>
      </c>
      <c r="C1513" s="167" t="s">
        <v>5272</v>
      </c>
      <c r="D1513" s="167" t="s">
        <v>5273</v>
      </c>
      <c r="E1513" s="167"/>
      <c r="F1513" s="417">
        <v>10120</v>
      </c>
      <c r="G1513" s="168" t="s">
        <v>4462</v>
      </c>
      <c r="H1513" s="168" t="s">
        <v>5274</v>
      </c>
      <c r="I1513" s="168" t="s">
        <v>22</v>
      </c>
      <c r="J1513" s="168">
        <v>75011</v>
      </c>
      <c r="K1513" s="168" t="s">
        <v>5275</v>
      </c>
      <c r="L1513" s="168" t="s">
        <v>37</v>
      </c>
      <c r="M1513" s="167" t="s">
        <v>438</v>
      </c>
      <c r="N1513" s="380">
        <v>0.1</v>
      </c>
      <c r="O1513" s="195">
        <v>2882</v>
      </c>
      <c r="P1513" s="371">
        <v>2882</v>
      </c>
      <c r="Q1513" s="339">
        <f t="shared" si="60"/>
        <v>2620</v>
      </c>
      <c r="R1513" s="333">
        <v>0</v>
      </c>
      <c r="S1513" s="159"/>
    </row>
    <row r="1514" spans="1:20" ht="27.75" customHeight="1" x14ac:dyDescent="0.25">
      <c r="A1514" s="342">
        <v>44154</v>
      </c>
      <c r="B1514" s="168" t="s">
        <v>17</v>
      </c>
      <c r="C1514" s="167" t="s">
        <v>5276</v>
      </c>
      <c r="D1514" s="167" t="s">
        <v>40</v>
      </c>
      <c r="E1514" s="167"/>
      <c r="F1514" s="417">
        <v>10143</v>
      </c>
      <c r="G1514" s="168" t="s">
        <v>5277</v>
      </c>
      <c r="H1514" s="168" t="s">
        <v>5278</v>
      </c>
      <c r="I1514" s="168" t="s">
        <v>5279</v>
      </c>
      <c r="J1514" s="168">
        <v>75018</v>
      </c>
      <c r="K1514" s="168" t="s">
        <v>5280</v>
      </c>
      <c r="L1514" s="168" t="s">
        <v>1993</v>
      </c>
      <c r="M1514" s="167" t="s">
        <v>5281</v>
      </c>
      <c r="N1514" s="379">
        <v>0.1</v>
      </c>
      <c r="O1514" s="195">
        <v>2500</v>
      </c>
      <c r="P1514" s="371">
        <v>2500</v>
      </c>
      <c r="Q1514" s="397">
        <f t="shared" si="60"/>
        <v>2272.7272727272725</v>
      </c>
      <c r="R1514" s="333">
        <v>0</v>
      </c>
      <c r="S1514" s="159"/>
    </row>
    <row r="1515" spans="1:20" ht="27.75" customHeight="1" x14ac:dyDescent="0.25">
      <c r="A1515" s="342">
        <v>44154</v>
      </c>
      <c r="B1515" s="168" t="s">
        <v>65</v>
      </c>
      <c r="C1515" s="167" t="s">
        <v>5282</v>
      </c>
      <c r="D1515" s="167" t="s">
        <v>424</v>
      </c>
      <c r="E1515" s="167"/>
      <c r="F1515" s="417">
        <v>10013</v>
      </c>
      <c r="G1515" s="168" t="s">
        <v>5283</v>
      </c>
      <c r="H1515" s="168" t="s">
        <v>5284</v>
      </c>
      <c r="I1515" s="168" t="s">
        <v>22</v>
      </c>
      <c r="J1515" s="168">
        <v>75016</v>
      </c>
      <c r="K1515" s="168" t="s">
        <v>5285</v>
      </c>
      <c r="L1515" s="168" t="s">
        <v>4444</v>
      </c>
      <c r="M1515" s="167" t="s">
        <v>5286</v>
      </c>
      <c r="N1515" s="379">
        <v>0.1</v>
      </c>
      <c r="O1515" s="78">
        <f t="shared" ref="O1515:O1521" si="61">P1515/2</f>
        <v>1491</v>
      </c>
      <c r="P1515" s="371">
        <v>2982</v>
      </c>
      <c r="Q1515" s="339">
        <f t="shared" si="60"/>
        <v>2710.9090909090905</v>
      </c>
      <c r="R1515" s="333">
        <v>0</v>
      </c>
      <c r="S1515" s="159"/>
    </row>
    <row r="1516" spans="1:20" ht="27.75" customHeight="1" x14ac:dyDescent="0.25">
      <c r="A1516" s="267">
        <v>44154</v>
      </c>
      <c r="B1516" s="268" t="s">
        <v>17</v>
      </c>
      <c r="C1516" s="268" t="s">
        <v>3901</v>
      </c>
      <c r="D1516" s="268" t="s">
        <v>251</v>
      </c>
      <c r="E1516" s="268"/>
      <c r="F1516" s="268">
        <v>1002</v>
      </c>
      <c r="G1516" s="268" t="s">
        <v>3427</v>
      </c>
      <c r="H1516" s="268" t="s">
        <v>3902</v>
      </c>
      <c r="I1516" s="268" t="s">
        <v>1523</v>
      </c>
      <c r="J1516" s="268">
        <v>92130</v>
      </c>
      <c r="K1516" s="268" t="s">
        <v>5287</v>
      </c>
      <c r="L1516" s="268" t="s">
        <v>3086</v>
      </c>
      <c r="M1516" s="268" t="s">
        <v>5288</v>
      </c>
      <c r="N1516" s="387">
        <v>5.5E-2</v>
      </c>
      <c r="O1516" s="78">
        <f t="shared" si="61"/>
        <v>4241</v>
      </c>
      <c r="P1516" s="270">
        <v>8482</v>
      </c>
      <c r="Q1516" s="271">
        <f t="shared" si="60"/>
        <v>8039.8104265402844</v>
      </c>
      <c r="R1516" s="389">
        <v>8482</v>
      </c>
      <c r="S1516" s="89"/>
      <c r="T1516" s="74" t="s">
        <v>44</v>
      </c>
    </row>
    <row r="1517" spans="1:20" ht="27.75" customHeight="1" x14ac:dyDescent="0.25">
      <c r="A1517" s="167">
        <v>44155</v>
      </c>
      <c r="B1517" s="168" t="s">
        <v>65</v>
      </c>
      <c r="C1517" s="168" t="s">
        <v>4884</v>
      </c>
      <c r="D1517" s="168" t="s">
        <v>4885</v>
      </c>
      <c r="E1517" s="168"/>
      <c r="F1517" s="168" t="s">
        <v>4886</v>
      </c>
      <c r="G1517" s="168" t="s">
        <v>4887</v>
      </c>
      <c r="H1517" s="168"/>
      <c r="I1517" s="168" t="s">
        <v>639</v>
      </c>
      <c r="J1517" s="168">
        <v>92100</v>
      </c>
      <c r="K1517" s="168" t="s">
        <v>4888</v>
      </c>
      <c r="L1517" s="168" t="s">
        <v>3232</v>
      </c>
      <c r="M1517" s="168" t="s">
        <v>5289</v>
      </c>
      <c r="N1517" s="379">
        <v>5.5E-2</v>
      </c>
      <c r="O1517" s="78">
        <f t="shared" si="61"/>
        <v>1480</v>
      </c>
      <c r="P1517" s="371">
        <v>2960</v>
      </c>
      <c r="Q1517" s="264">
        <f t="shared" si="60"/>
        <v>2805.6872037914695</v>
      </c>
      <c r="R1517" s="337">
        <v>0</v>
      </c>
      <c r="S1517" s="266"/>
    </row>
    <row r="1518" spans="1:20" ht="27.75" customHeight="1" x14ac:dyDescent="0.25">
      <c r="A1518" s="400">
        <v>44155</v>
      </c>
      <c r="B1518" s="168" t="s">
        <v>65</v>
      </c>
      <c r="C1518" s="168" t="s">
        <v>2785</v>
      </c>
      <c r="D1518" s="168" t="s">
        <v>2786</v>
      </c>
      <c r="E1518" s="168"/>
      <c r="F1518" s="168">
        <v>10061</v>
      </c>
      <c r="G1518" s="168" t="s">
        <v>2787</v>
      </c>
      <c r="H1518" s="168" t="s">
        <v>3973</v>
      </c>
      <c r="I1518" s="168" t="s">
        <v>22</v>
      </c>
      <c r="J1518" s="168">
        <v>75011</v>
      </c>
      <c r="K1518" s="168" t="s">
        <v>3974</v>
      </c>
      <c r="L1518" s="168" t="s">
        <v>3775</v>
      </c>
      <c r="M1518" s="168" t="s">
        <v>3577</v>
      </c>
      <c r="N1518" s="379">
        <v>0.1</v>
      </c>
      <c r="O1518" s="78">
        <f t="shared" si="61"/>
        <v>1000</v>
      </c>
      <c r="P1518" s="371">
        <v>2000</v>
      </c>
      <c r="Q1518" s="264">
        <f t="shared" si="60"/>
        <v>1818.181818181818</v>
      </c>
      <c r="R1518" s="337">
        <v>0</v>
      </c>
      <c r="S1518" s="266"/>
    </row>
    <row r="1519" spans="1:20" ht="27.75" customHeight="1" x14ac:dyDescent="0.25">
      <c r="A1519" s="342">
        <v>44155</v>
      </c>
      <c r="B1519" s="168" t="s">
        <v>65</v>
      </c>
      <c r="C1519" s="167" t="s">
        <v>5290</v>
      </c>
      <c r="D1519" s="167" t="s">
        <v>2974</v>
      </c>
      <c r="E1519" s="167"/>
      <c r="F1519" s="417">
        <v>10067</v>
      </c>
      <c r="G1519" s="168" t="s">
        <v>5291</v>
      </c>
      <c r="H1519" s="168" t="s">
        <v>5292</v>
      </c>
      <c r="I1519" s="168" t="s">
        <v>22</v>
      </c>
      <c r="J1519" s="168">
        <v>75015</v>
      </c>
      <c r="K1519" s="168" t="s">
        <v>5293</v>
      </c>
      <c r="L1519" s="168" t="s">
        <v>4047</v>
      </c>
      <c r="M1519" s="167" t="s">
        <v>1792</v>
      </c>
      <c r="N1519" s="379">
        <v>5.5E-2</v>
      </c>
      <c r="O1519" s="78">
        <f t="shared" si="61"/>
        <v>1396.5</v>
      </c>
      <c r="P1519" s="371">
        <v>2793</v>
      </c>
      <c r="Q1519" s="339">
        <f t="shared" si="60"/>
        <v>2647.3933649289102</v>
      </c>
      <c r="R1519" s="337">
        <v>0</v>
      </c>
      <c r="S1519" s="159"/>
    </row>
    <row r="1520" spans="1:20" ht="27.75" customHeight="1" x14ac:dyDescent="0.25">
      <c r="A1520" s="468">
        <v>44159</v>
      </c>
      <c r="B1520" s="469" t="s">
        <v>17</v>
      </c>
      <c r="C1520" s="468" t="s">
        <v>349</v>
      </c>
      <c r="D1520" s="468" t="s">
        <v>886</v>
      </c>
      <c r="E1520" s="468" t="s">
        <v>4949</v>
      </c>
      <c r="F1520" s="509">
        <v>10162</v>
      </c>
      <c r="G1520" s="469" t="s">
        <v>5294</v>
      </c>
      <c r="H1520" s="469" t="s">
        <v>5295</v>
      </c>
      <c r="I1520" s="469" t="s">
        <v>3149</v>
      </c>
      <c r="J1520" s="469">
        <v>75004</v>
      </c>
      <c r="K1520" s="469" t="s">
        <v>5296</v>
      </c>
      <c r="L1520" s="469" t="s">
        <v>5297</v>
      </c>
      <c r="M1520" s="468" t="s">
        <v>5298</v>
      </c>
      <c r="N1520" s="470">
        <v>5.5E-2</v>
      </c>
      <c r="O1520" s="78">
        <f t="shared" si="61"/>
        <v>3491</v>
      </c>
      <c r="P1520" s="471">
        <v>6982</v>
      </c>
      <c r="Q1520" s="472">
        <f t="shared" si="60"/>
        <v>6618.009478672986</v>
      </c>
      <c r="R1520" s="337">
        <v>0</v>
      </c>
      <c r="S1520" s="473"/>
    </row>
    <row r="1521" spans="1:20" ht="27.75" customHeight="1" x14ac:dyDescent="0.25">
      <c r="A1521" s="511">
        <v>44159</v>
      </c>
      <c r="B1521" s="512" t="s">
        <v>65</v>
      </c>
      <c r="C1521" s="511" t="s">
        <v>1502</v>
      </c>
      <c r="D1521" s="511" t="s">
        <v>3604</v>
      </c>
      <c r="E1521" s="511"/>
      <c r="F1521" s="513">
        <v>10153</v>
      </c>
      <c r="G1521" s="512" t="s">
        <v>4728</v>
      </c>
      <c r="H1521" s="512" t="s">
        <v>1564</v>
      </c>
      <c r="I1521" s="512" t="s">
        <v>22</v>
      </c>
      <c r="J1521" s="512">
        <v>75019</v>
      </c>
      <c r="K1521" s="512" t="s">
        <v>4729</v>
      </c>
      <c r="L1521" s="512" t="s">
        <v>5299</v>
      </c>
      <c r="M1521" s="511" t="s">
        <v>5300</v>
      </c>
      <c r="N1521" s="514">
        <v>5.5E-2</v>
      </c>
      <c r="O1521" s="78">
        <f t="shared" si="61"/>
        <v>1450</v>
      </c>
      <c r="P1521" s="515">
        <v>2900</v>
      </c>
      <c r="Q1521" s="516">
        <f t="shared" si="60"/>
        <v>2748.8151658767774</v>
      </c>
      <c r="R1521" s="337">
        <v>0</v>
      </c>
      <c r="S1521" s="517"/>
    </row>
    <row r="1522" spans="1:20" ht="27.75" customHeight="1" x14ac:dyDescent="0.25">
      <c r="A1522" s="167">
        <v>44159</v>
      </c>
      <c r="B1522" s="168" t="s">
        <v>17</v>
      </c>
      <c r="C1522" s="168" t="s">
        <v>1989</v>
      </c>
      <c r="D1522" s="168" t="s">
        <v>131</v>
      </c>
      <c r="E1522" s="168"/>
      <c r="F1522" s="168">
        <v>10144</v>
      </c>
      <c r="G1522" s="168" t="s">
        <v>1990</v>
      </c>
      <c r="H1522" s="168" t="s">
        <v>5044</v>
      </c>
      <c r="I1522" s="168" t="s">
        <v>22</v>
      </c>
      <c r="J1522" s="168">
        <v>75018</v>
      </c>
      <c r="K1522" s="168" t="s">
        <v>1992</v>
      </c>
      <c r="L1522" s="168" t="s">
        <v>1993</v>
      </c>
      <c r="M1522" s="168" t="s">
        <v>5301</v>
      </c>
      <c r="N1522" s="379">
        <v>0.1</v>
      </c>
      <c r="O1522" s="195">
        <v>2700</v>
      </c>
      <c r="P1522" s="371">
        <v>2700</v>
      </c>
      <c r="Q1522" s="264">
        <f t="shared" si="60"/>
        <v>2454.5454545454545</v>
      </c>
      <c r="R1522" s="337">
        <v>0</v>
      </c>
      <c r="S1522" s="266"/>
    </row>
    <row r="1523" spans="1:20" ht="27.75" customHeight="1" x14ac:dyDescent="0.25">
      <c r="A1523" s="400">
        <v>44160</v>
      </c>
      <c r="B1523" s="168" t="s">
        <v>17</v>
      </c>
      <c r="C1523" s="167" t="s">
        <v>4209</v>
      </c>
      <c r="D1523" s="167" t="s">
        <v>522</v>
      </c>
      <c r="E1523" s="167"/>
      <c r="F1523" s="417">
        <f>'[1]JANVIER 2020'!C413</f>
        <v>0</v>
      </c>
      <c r="G1523" s="168" t="s">
        <v>4210</v>
      </c>
      <c r="H1523" s="168" t="s">
        <v>4211</v>
      </c>
      <c r="I1523" s="168" t="s">
        <v>90</v>
      </c>
      <c r="J1523" s="168">
        <v>92600</v>
      </c>
      <c r="K1523" s="168" t="s">
        <v>4212</v>
      </c>
      <c r="L1523" s="168" t="s">
        <v>1993</v>
      </c>
      <c r="M1523" s="167" t="s">
        <v>4270</v>
      </c>
      <c r="N1523" s="379">
        <v>0.1</v>
      </c>
      <c r="O1523" s="195">
        <v>1500</v>
      </c>
      <c r="P1523" s="371">
        <v>1500</v>
      </c>
      <c r="Q1523" s="264">
        <f t="shared" si="60"/>
        <v>1363.6363636363635</v>
      </c>
      <c r="R1523" s="337">
        <v>0</v>
      </c>
      <c r="S1523" s="266"/>
    </row>
    <row r="1524" spans="1:20" ht="27.75" customHeight="1" x14ac:dyDescent="0.25">
      <c r="A1524" s="342">
        <v>44160</v>
      </c>
      <c r="B1524" s="168" t="s">
        <v>65</v>
      </c>
      <c r="C1524" s="167" t="s">
        <v>5302</v>
      </c>
      <c r="D1524" s="167" t="s">
        <v>113</v>
      </c>
      <c r="E1524" s="167"/>
      <c r="F1524" s="417">
        <v>10139</v>
      </c>
      <c r="G1524" s="168" t="s">
        <v>5303</v>
      </c>
      <c r="H1524" s="168" t="s">
        <v>5304</v>
      </c>
      <c r="I1524" s="168" t="s">
        <v>48</v>
      </c>
      <c r="J1524" s="168">
        <v>92300</v>
      </c>
      <c r="K1524" s="168" t="s">
        <v>5305</v>
      </c>
      <c r="L1524" s="168" t="s">
        <v>5306</v>
      </c>
      <c r="M1524" s="167" t="s">
        <v>1322</v>
      </c>
      <c r="N1524" s="379">
        <v>5.5E-2</v>
      </c>
      <c r="O1524" s="78">
        <f>P1524/2</f>
        <v>4200</v>
      </c>
      <c r="P1524" s="371">
        <v>8400</v>
      </c>
      <c r="Q1524" s="339">
        <f t="shared" si="60"/>
        <v>7962.0853080568722</v>
      </c>
      <c r="R1524" s="337">
        <v>0</v>
      </c>
      <c r="S1524" s="159"/>
    </row>
    <row r="1525" spans="1:20" ht="27.75" customHeight="1" x14ac:dyDescent="0.25">
      <c r="A1525" s="267">
        <v>44161</v>
      </c>
      <c r="B1525" s="268" t="s">
        <v>17</v>
      </c>
      <c r="C1525" s="268" t="s">
        <v>4838</v>
      </c>
      <c r="D1525" s="268" t="s">
        <v>4839</v>
      </c>
      <c r="E1525" s="268"/>
      <c r="F1525" s="268">
        <v>10093</v>
      </c>
      <c r="G1525" s="268" t="s">
        <v>4840</v>
      </c>
      <c r="H1525" s="268" t="s">
        <v>4841</v>
      </c>
      <c r="I1525" s="268" t="s">
        <v>22</v>
      </c>
      <c r="J1525" s="268">
        <v>75013</v>
      </c>
      <c r="K1525" s="268" t="s">
        <v>4842</v>
      </c>
      <c r="L1525" s="268" t="s">
        <v>4370</v>
      </c>
      <c r="M1525" s="268" t="s">
        <v>4936</v>
      </c>
      <c r="N1525" s="387">
        <v>0.1</v>
      </c>
      <c r="O1525" s="78">
        <f>P1525/2</f>
        <v>3941</v>
      </c>
      <c r="P1525" s="270">
        <v>7882</v>
      </c>
      <c r="Q1525" s="388">
        <f t="shared" si="60"/>
        <v>7165.454545454545</v>
      </c>
      <c r="R1525" s="389">
        <v>7882</v>
      </c>
      <c r="S1525" s="89"/>
      <c r="T1525" s="74" t="s">
        <v>44</v>
      </c>
    </row>
    <row r="1526" spans="1:20" ht="27.75" customHeight="1" x14ac:dyDescent="0.25">
      <c r="A1526" s="342">
        <v>44162</v>
      </c>
      <c r="B1526" s="168" t="s">
        <v>17</v>
      </c>
      <c r="C1526" s="167" t="s">
        <v>5307</v>
      </c>
      <c r="D1526" s="167" t="s">
        <v>503</v>
      </c>
      <c r="E1526" s="167"/>
      <c r="F1526" s="417">
        <v>10158</v>
      </c>
      <c r="G1526" s="168" t="s">
        <v>5308</v>
      </c>
      <c r="H1526" s="168" t="s">
        <v>5309</v>
      </c>
      <c r="I1526" s="168" t="s">
        <v>22</v>
      </c>
      <c r="J1526" s="168">
        <v>75013</v>
      </c>
      <c r="K1526" s="168" t="s">
        <v>5310</v>
      </c>
      <c r="L1526" s="168" t="s">
        <v>4242</v>
      </c>
      <c r="M1526" s="167" t="s">
        <v>5311</v>
      </c>
      <c r="N1526" s="379">
        <v>5.5E-2</v>
      </c>
      <c r="O1526" s="195">
        <v>2682</v>
      </c>
      <c r="P1526" s="371">
        <v>2682</v>
      </c>
      <c r="Q1526" s="339">
        <f t="shared" si="60"/>
        <v>2542.18009478673</v>
      </c>
      <c r="R1526" s="333">
        <v>0</v>
      </c>
      <c r="S1526" s="159"/>
    </row>
    <row r="1527" spans="1:20" ht="31" hidden="1" customHeight="1" x14ac:dyDescent="0.25">
      <c r="A1527" s="409" t="s">
        <v>5312</v>
      </c>
      <c r="B1527" s="410"/>
      <c r="C1527" s="409"/>
      <c r="D1527" s="409"/>
      <c r="E1527" s="409"/>
      <c r="F1527" s="419"/>
      <c r="G1527" s="410"/>
      <c r="H1527" s="410"/>
      <c r="I1527" s="410"/>
      <c r="J1527" s="410"/>
      <c r="K1527" s="410"/>
      <c r="L1527" s="410"/>
      <c r="M1527" s="409"/>
      <c r="N1527" s="411"/>
      <c r="O1527" s="436"/>
      <c r="P1527" s="413">
        <f>SUM(P1494:P1526)</f>
        <v>138192</v>
      </c>
      <c r="Q1527" s="420"/>
      <c r="R1527" s="421">
        <f>SUM(R1494:R1526)</f>
        <v>16364</v>
      </c>
      <c r="S1527" s="422">
        <f>P1527-R1527</f>
        <v>121828</v>
      </c>
    </row>
    <row r="1528" spans="1:20" ht="27.75" customHeight="1" x14ac:dyDescent="0.25">
      <c r="A1528" s="167">
        <v>44166</v>
      </c>
      <c r="B1528" s="187" t="s">
        <v>236</v>
      </c>
      <c r="C1528" s="187" t="s">
        <v>5313</v>
      </c>
      <c r="D1528" s="187" t="s">
        <v>2710</v>
      </c>
      <c r="E1528" s="187"/>
      <c r="F1528" s="168">
        <v>10165</v>
      </c>
      <c r="G1528" s="187" t="s">
        <v>5314</v>
      </c>
      <c r="H1528" s="187" t="s">
        <v>5315</v>
      </c>
      <c r="I1528" s="168" t="s">
        <v>97</v>
      </c>
      <c r="J1528" s="168">
        <v>92600</v>
      </c>
      <c r="K1528" s="187" t="s">
        <v>5316</v>
      </c>
      <c r="L1528" s="168" t="s">
        <v>4935</v>
      </c>
      <c r="M1528" s="187" t="s">
        <v>4019</v>
      </c>
      <c r="N1528" s="211">
        <v>5.5E-2</v>
      </c>
      <c r="O1528" s="78">
        <f>P1528/2</f>
        <v>941</v>
      </c>
      <c r="P1528" s="189">
        <v>1882</v>
      </c>
      <c r="Q1528" s="372">
        <f t="shared" ref="Q1528:Q1542" si="62">IF(ISBLANK(N1528),"",P1528/(1+N1528))</f>
        <v>1783.8862559241707</v>
      </c>
      <c r="R1528" s="373">
        <v>0</v>
      </c>
      <c r="S1528" s="374"/>
    </row>
    <row r="1529" spans="1:20" ht="27.75" customHeight="1" x14ac:dyDescent="0.25">
      <c r="A1529" s="167">
        <v>44166</v>
      </c>
      <c r="B1529" s="187" t="s">
        <v>65</v>
      </c>
      <c r="C1529" s="187" t="s">
        <v>4654</v>
      </c>
      <c r="D1529" s="187" t="s">
        <v>113</v>
      </c>
      <c r="E1529" s="187"/>
      <c r="F1529" s="168">
        <v>10199</v>
      </c>
      <c r="G1529" s="187" t="s">
        <v>4655</v>
      </c>
      <c r="H1529" s="187" t="s">
        <v>4656</v>
      </c>
      <c r="I1529" s="168" t="s">
        <v>3548</v>
      </c>
      <c r="J1529" s="168">
        <v>94800</v>
      </c>
      <c r="K1529" s="187" t="s">
        <v>4657</v>
      </c>
      <c r="L1529" s="168" t="s">
        <v>5317</v>
      </c>
      <c r="M1529" s="187" t="s">
        <v>5318</v>
      </c>
      <c r="N1529" s="211">
        <v>5.5E-2</v>
      </c>
      <c r="O1529" s="78">
        <f>P1529/2</f>
        <v>1941</v>
      </c>
      <c r="P1529" s="189">
        <v>3882</v>
      </c>
      <c r="Q1529" s="372">
        <f t="shared" si="62"/>
        <v>3679.6208530805688</v>
      </c>
      <c r="R1529" s="373">
        <v>0</v>
      </c>
      <c r="S1529" s="374"/>
    </row>
    <row r="1530" spans="1:20" ht="27.75" customHeight="1" x14ac:dyDescent="0.25">
      <c r="A1530" s="167">
        <v>44166</v>
      </c>
      <c r="B1530" s="187" t="s">
        <v>65</v>
      </c>
      <c r="C1530" s="187" t="s">
        <v>5319</v>
      </c>
      <c r="D1530" s="187" t="s">
        <v>1310</v>
      </c>
      <c r="E1530" s="187"/>
      <c r="F1530" s="168">
        <v>10011</v>
      </c>
      <c r="G1530" s="187" t="s">
        <v>4462</v>
      </c>
      <c r="H1530" s="187" t="s">
        <v>5320</v>
      </c>
      <c r="I1530" s="168" t="s">
        <v>22</v>
      </c>
      <c r="J1530" s="168">
        <v>75015</v>
      </c>
      <c r="K1530" s="187" t="s">
        <v>5321</v>
      </c>
      <c r="L1530" s="168" t="s">
        <v>37</v>
      </c>
      <c r="M1530" s="187" t="s">
        <v>443</v>
      </c>
      <c r="N1530" s="211">
        <v>0.1</v>
      </c>
      <c r="O1530" s="195">
        <v>6800</v>
      </c>
      <c r="P1530" s="189">
        <v>6800</v>
      </c>
      <c r="Q1530" s="372">
        <f t="shared" si="62"/>
        <v>6181.8181818181811</v>
      </c>
      <c r="R1530" s="373">
        <v>0</v>
      </c>
      <c r="S1530" s="374"/>
    </row>
    <row r="1531" spans="1:20" ht="22.5" customHeight="1" x14ac:dyDescent="0.25">
      <c r="A1531" s="293">
        <v>44166</v>
      </c>
      <c r="B1531" s="294" t="s">
        <v>65</v>
      </c>
      <c r="C1531" s="294" t="s">
        <v>756</v>
      </c>
      <c r="D1531" s="294" t="s">
        <v>67</v>
      </c>
      <c r="E1531" s="294"/>
      <c r="F1531" s="294">
        <v>1882</v>
      </c>
      <c r="G1531" s="294" t="s">
        <v>757</v>
      </c>
      <c r="H1531" s="294" t="s">
        <v>3544</v>
      </c>
      <c r="I1531" s="294" t="s">
        <v>326</v>
      </c>
      <c r="J1531" s="294">
        <v>92200</v>
      </c>
      <c r="K1531" s="294" t="s">
        <v>1259</v>
      </c>
      <c r="L1531" s="294" t="s">
        <v>335</v>
      </c>
      <c r="M1531" s="294" t="s">
        <v>5322</v>
      </c>
      <c r="N1531" s="518">
        <v>0.1</v>
      </c>
      <c r="O1531" s="78">
        <f>P1531/2</f>
        <v>3000</v>
      </c>
      <c r="P1531" s="296">
        <v>6000</v>
      </c>
      <c r="Q1531" s="519">
        <f t="shared" si="62"/>
        <v>5454.545454545454</v>
      </c>
      <c r="R1531" s="373">
        <v>0</v>
      </c>
      <c r="S1531" s="299"/>
    </row>
    <row r="1532" spans="1:20" ht="22.5" customHeight="1" x14ac:dyDescent="0.25">
      <c r="A1532" s="167">
        <v>44166</v>
      </c>
      <c r="B1532" s="168" t="s">
        <v>17</v>
      </c>
      <c r="C1532" s="168" t="s">
        <v>714</v>
      </c>
      <c r="D1532" s="168" t="s">
        <v>5069</v>
      </c>
      <c r="E1532" s="168"/>
      <c r="F1532" s="168">
        <v>10106</v>
      </c>
      <c r="G1532" s="168" t="s">
        <v>5070</v>
      </c>
      <c r="H1532" s="168" t="s">
        <v>5071</v>
      </c>
      <c r="I1532" s="168" t="s">
        <v>22</v>
      </c>
      <c r="J1532" s="168">
        <v>75012</v>
      </c>
      <c r="K1532" s="168" t="s">
        <v>5072</v>
      </c>
      <c r="L1532" s="168" t="s">
        <v>5323</v>
      </c>
      <c r="M1532" s="168" t="s">
        <v>1391</v>
      </c>
      <c r="N1532" s="379">
        <v>0.1</v>
      </c>
      <c r="O1532" s="78">
        <f>P1532/2</f>
        <v>4741</v>
      </c>
      <c r="P1532" s="371">
        <v>9482</v>
      </c>
      <c r="Q1532" s="264">
        <f t="shared" si="62"/>
        <v>8620</v>
      </c>
      <c r="R1532" s="373">
        <v>0</v>
      </c>
      <c r="S1532" s="266"/>
    </row>
    <row r="1533" spans="1:20" ht="22.5" customHeight="1" x14ac:dyDescent="0.25">
      <c r="A1533" s="167">
        <v>44167</v>
      </c>
      <c r="B1533" s="187" t="s">
        <v>65</v>
      </c>
      <c r="C1533" s="187" t="s">
        <v>5324</v>
      </c>
      <c r="D1533" s="187" t="s">
        <v>747</v>
      </c>
      <c r="E1533" s="187"/>
      <c r="F1533" s="168">
        <v>10127</v>
      </c>
      <c r="G1533" s="187" t="s">
        <v>5325</v>
      </c>
      <c r="H1533" s="187" t="s">
        <v>5223</v>
      </c>
      <c r="I1533" s="168" t="s">
        <v>22</v>
      </c>
      <c r="J1533" s="168">
        <v>75018</v>
      </c>
      <c r="K1533" s="187" t="s">
        <v>5326</v>
      </c>
      <c r="L1533" s="168" t="s">
        <v>4935</v>
      </c>
      <c r="M1533" s="187" t="s">
        <v>5327</v>
      </c>
      <c r="N1533" s="211">
        <v>0.1</v>
      </c>
      <c r="O1533" s="78">
        <f>P1533/2</f>
        <v>9991</v>
      </c>
      <c r="P1533" s="189">
        <v>19982</v>
      </c>
      <c r="Q1533" s="372">
        <f t="shared" si="62"/>
        <v>18165.454545454544</v>
      </c>
      <c r="R1533" s="373">
        <v>0</v>
      </c>
      <c r="S1533" s="374"/>
    </row>
    <row r="1534" spans="1:20" ht="22.5" customHeight="1" x14ac:dyDescent="0.25">
      <c r="A1534" s="167">
        <v>44167</v>
      </c>
      <c r="B1534" s="187" t="s">
        <v>17</v>
      </c>
      <c r="C1534" s="187" t="s">
        <v>5328</v>
      </c>
      <c r="D1534" s="187" t="s">
        <v>2338</v>
      </c>
      <c r="E1534" s="187"/>
      <c r="F1534" s="168">
        <v>110072</v>
      </c>
      <c r="G1534" s="187" t="s">
        <v>5329</v>
      </c>
      <c r="H1534" s="187" t="s">
        <v>5330</v>
      </c>
      <c r="I1534" s="168" t="s">
        <v>662</v>
      </c>
      <c r="J1534" s="168">
        <v>78100</v>
      </c>
      <c r="K1534" s="187" t="s">
        <v>5331</v>
      </c>
      <c r="L1534" s="168" t="s">
        <v>3518</v>
      </c>
      <c r="M1534" s="187" t="s">
        <v>5332</v>
      </c>
      <c r="N1534" s="211">
        <v>0.1</v>
      </c>
      <c r="O1534" s="195">
        <v>2500</v>
      </c>
      <c r="P1534" s="189">
        <v>2500</v>
      </c>
      <c r="Q1534" s="372">
        <f t="shared" si="62"/>
        <v>2272.7272727272725</v>
      </c>
      <c r="R1534" s="373">
        <v>0</v>
      </c>
      <c r="S1534" s="374"/>
    </row>
    <row r="1535" spans="1:20" ht="22.5" customHeight="1" x14ac:dyDescent="0.25">
      <c r="A1535" s="167">
        <v>44167</v>
      </c>
      <c r="B1535" s="187" t="s">
        <v>65</v>
      </c>
      <c r="C1535" s="187" t="s">
        <v>5333</v>
      </c>
      <c r="D1535" s="187" t="s">
        <v>5334</v>
      </c>
      <c r="E1535" s="187"/>
      <c r="F1535" s="168">
        <v>10032</v>
      </c>
      <c r="G1535" s="187" t="s">
        <v>5335</v>
      </c>
      <c r="H1535" s="187" t="s">
        <v>5336</v>
      </c>
      <c r="I1535" s="168" t="s">
        <v>743</v>
      </c>
      <c r="J1535" s="168">
        <v>93340</v>
      </c>
      <c r="K1535" s="187" t="s">
        <v>5337</v>
      </c>
      <c r="L1535" s="168" t="s">
        <v>3271</v>
      </c>
      <c r="M1535" s="187" t="s">
        <v>1603</v>
      </c>
      <c r="N1535" s="211">
        <v>0.1</v>
      </c>
      <c r="O1535" s="78">
        <f>P1535/2</f>
        <v>2991</v>
      </c>
      <c r="P1535" s="189">
        <v>5982</v>
      </c>
      <c r="Q1535" s="372">
        <f t="shared" si="62"/>
        <v>5438.181818181818</v>
      </c>
      <c r="R1535" s="373">
        <v>0</v>
      </c>
      <c r="S1535" s="374"/>
    </row>
    <row r="1536" spans="1:20" ht="22.5" customHeight="1" x14ac:dyDescent="0.25">
      <c r="A1536" s="167">
        <v>44167</v>
      </c>
      <c r="B1536" s="168" t="s">
        <v>17</v>
      </c>
      <c r="C1536" s="168" t="s">
        <v>1989</v>
      </c>
      <c r="D1536" s="168" t="s">
        <v>131</v>
      </c>
      <c r="E1536" s="168"/>
      <c r="F1536" s="168">
        <v>10144</v>
      </c>
      <c r="G1536" s="168" t="s">
        <v>1990</v>
      </c>
      <c r="H1536" s="168" t="s">
        <v>5044</v>
      </c>
      <c r="I1536" s="168" t="s">
        <v>22</v>
      </c>
      <c r="J1536" s="168">
        <v>75018</v>
      </c>
      <c r="K1536" s="168" t="s">
        <v>1992</v>
      </c>
      <c r="L1536" s="168" t="s">
        <v>1993</v>
      </c>
      <c r="M1536" s="168" t="s">
        <v>5338</v>
      </c>
      <c r="N1536" s="379">
        <v>0.1</v>
      </c>
      <c r="O1536" s="195">
        <v>10180</v>
      </c>
      <c r="P1536" s="371">
        <v>10180</v>
      </c>
      <c r="Q1536" s="264">
        <f t="shared" si="62"/>
        <v>9254.545454545454</v>
      </c>
      <c r="R1536" s="373">
        <v>0</v>
      </c>
      <c r="S1536" s="266"/>
    </row>
    <row r="1537" spans="1:20" ht="22.5" customHeight="1" x14ac:dyDescent="0.25">
      <c r="A1537" s="167">
        <v>44168</v>
      </c>
      <c r="B1537" s="187" t="s">
        <v>65</v>
      </c>
      <c r="C1537" s="187" t="s">
        <v>5339</v>
      </c>
      <c r="D1537" s="187" t="s">
        <v>1310</v>
      </c>
      <c r="E1537" s="187"/>
      <c r="F1537" s="168">
        <v>10165</v>
      </c>
      <c r="G1537" s="187" t="s">
        <v>5340</v>
      </c>
      <c r="H1537" s="187" t="s">
        <v>5341</v>
      </c>
      <c r="I1537" s="168" t="s">
        <v>22</v>
      </c>
      <c r="J1537" s="168">
        <v>75012</v>
      </c>
      <c r="K1537" s="187" t="s">
        <v>5342</v>
      </c>
      <c r="L1537" s="168" t="s">
        <v>1993</v>
      </c>
      <c r="M1537" s="187" t="s">
        <v>86</v>
      </c>
      <c r="N1537" s="211">
        <v>0.1</v>
      </c>
      <c r="O1537" s="195">
        <v>1480</v>
      </c>
      <c r="P1537" s="189">
        <v>1480</v>
      </c>
      <c r="Q1537" s="372">
        <f t="shared" si="62"/>
        <v>1345.4545454545453</v>
      </c>
      <c r="R1537" s="373">
        <v>0</v>
      </c>
      <c r="S1537" s="374"/>
    </row>
    <row r="1538" spans="1:20" ht="22.5" customHeight="1" x14ac:dyDescent="0.25">
      <c r="A1538" s="342">
        <v>44169</v>
      </c>
      <c r="B1538" s="168" t="s">
        <v>65</v>
      </c>
      <c r="C1538" s="167" t="s">
        <v>4773</v>
      </c>
      <c r="D1538" s="167" t="s">
        <v>4774</v>
      </c>
      <c r="E1538" s="167"/>
      <c r="F1538" s="417">
        <v>10089</v>
      </c>
      <c r="G1538" s="168" t="s">
        <v>4775</v>
      </c>
      <c r="H1538" s="168" t="s">
        <v>4776</v>
      </c>
      <c r="I1538" s="168" t="s">
        <v>22</v>
      </c>
      <c r="J1538" s="168">
        <v>75013</v>
      </c>
      <c r="K1538" s="168" t="s">
        <v>4777</v>
      </c>
      <c r="L1538" s="168" t="s">
        <v>4381</v>
      </c>
      <c r="M1538" s="167" t="s">
        <v>602</v>
      </c>
      <c r="N1538" s="379">
        <v>5.5E-2</v>
      </c>
      <c r="O1538" s="78">
        <f>P1538/2</f>
        <v>4475</v>
      </c>
      <c r="P1538" s="371">
        <v>8950</v>
      </c>
      <c r="Q1538" s="264">
        <f t="shared" si="62"/>
        <v>8483.4123222748822</v>
      </c>
      <c r="R1538" s="373">
        <v>0</v>
      </c>
      <c r="S1538" s="266"/>
    </row>
    <row r="1539" spans="1:20" ht="22.5" customHeight="1" x14ac:dyDescent="0.25">
      <c r="A1539" s="167">
        <v>44172</v>
      </c>
      <c r="B1539" s="187" t="s">
        <v>65</v>
      </c>
      <c r="C1539" s="187" t="s">
        <v>5343</v>
      </c>
      <c r="D1539" s="187" t="s">
        <v>67</v>
      </c>
      <c r="E1539" s="187"/>
      <c r="F1539" s="168">
        <v>10063</v>
      </c>
      <c r="G1539" s="187" t="s">
        <v>5344</v>
      </c>
      <c r="H1539" s="187" t="s">
        <v>5345</v>
      </c>
      <c r="I1539" s="168" t="s">
        <v>22</v>
      </c>
      <c r="J1539" s="168">
        <v>75016</v>
      </c>
      <c r="K1539" s="187" t="s">
        <v>5346</v>
      </c>
      <c r="L1539" s="168" t="s">
        <v>399</v>
      </c>
      <c r="M1539" s="187" t="s">
        <v>123</v>
      </c>
      <c r="N1539" s="211">
        <v>5.5E-2</v>
      </c>
      <c r="O1539" s="195">
        <v>13882</v>
      </c>
      <c r="P1539" s="189">
        <v>13882</v>
      </c>
      <c r="Q1539" s="384">
        <f t="shared" si="62"/>
        <v>13158.293838862561</v>
      </c>
      <c r="R1539" s="373">
        <v>0</v>
      </c>
      <c r="S1539" s="386"/>
    </row>
    <row r="1540" spans="1:20" ht="22.5" customHeight="1" x14ac:dyDescent="0.25">
      <c r="A1540" s="167">
        <v>44172</v>
      </c>
      <c r="B1540" s="187" t="s">
        <v>236</v>
      </c>
      <c r="C1540" s="187" t="s">
        <v>5347</v>
      </c>
      <c r="D1540" s="187" t="s">
        <v>708</v>
      </c>
      <c r="E1540" s="187"/>
      <c r="F1540" s="168">
        <v>10152</v>
      </c>
      <c r="G1540" s="187" t="s">
        <v>5348</v>
      </c>
      <c r="H1540" s="187" t="s">
        <v>5349</v>
      </c>
      <c r="I1540" s="168" t="s">
        <v>22</v>
      </c>
      <c r="J1540" s="168">
        <v>75020</v>
      </c>
      <c r="K1540" s="187" t="s">
        <v>5350</v>
      </c>
      <c r="L1540" s="168" t="s">
        <v>1993</v>
      </c>
      <c r="M1540" s="187" t="s">
        <v>5351</v>
      </c>
      <c r="N1540" s="211">
        <v>0.1</v>
      </c>
      <c r="O1540" s="195">
        <v>2380</v>
      </c>
      <c r="P1540" s="189">
        <v>2380</v>
      </c>
      <c r="Q1540" s="372">
        <f t="shared" si="62"/>
        <v>2163.6363636363635</v>
      </c>
      <c r="R1540" s="373">
        <v>0</v>
      </c>
      <c r="S1540" s="374"/>
    </row>
    <row r="1541" spans="1:20" ht="22.5" customHeight="1" x14ac:dyDescent="0.25">
      <c r="A1541" s="167">
        <v>44180</v>
      </c>
      <c r="B1541" s="187" t="s">
        <v>65</v>
      </c>
      <c r="C1541" s="187" t="s">
        <v>5352</v>
      </c>
      <c r="D1541" s="187" t="s">
        <v>5353</v>
      </c>
      <c r="E1541" s="187"/>
      <c r="F1541" s="168" t="s">
        <v>5099</v>
      </c>
      <c r="G1541" s="187" t="s">
        <v>5354</v>
      </c>
      <c r="H1541" s="187"/>
      <c r="I1541" s="168" t="s">
        <v>22</v>
      </c>
      <c r="J1541" s="168">
        <v>75005</v>
      </c>
      <c r="K1541" s="187" t="s">
        <v>5355</v>
      </c>
      <c r="L1541" s="168" t="s">
        <v>2231</v>
      </c>
      <c r="M1541" s="187" t="s">
        <v>5356</v>
      </c>
      <c r="N1541" s="211">
        <v>5.5E-2</v>
      </c>
      <c r="O1541" s="78">
        <f>P1541/2</f>
        <v>10421</v>
      </c>
      <c r="P1541" s="289">
        <v>20842</v>
      </c>
      <c r="Q1541" s="372">
        <f t="shared" si="62"/>
        <v>19755.450236966826</v>
      </c>
      <c r="R1541" s="373">
        <v>0</v>
      </c>
      <c r="S1541" s="374"/>
    </row>
    <row r="1542" spans="1:20" ht="22.5" customHeight="1" x14ac:dyDescent="0.25">
      <c r="A1542" s="173">
        <v>44186</v>
      </c>
      <c r="B1542" s="194" t="s">
        <v>65</v>
      </c>
      <c r="C1542" s="194" t="s">
        <v>5357</v>
      </c>
      <c r="D1542" s="194" t="s">
        <v>113</v>
      </c>
      <c r="E1542" s="194"/>
      <c r="F1542" s="174">
        <v>10159</v>
      </c>
      <c r="G1542" s="194" t="s">
        <v>5358</v>
      </c>
      <c r="H1542" s="194"/>
      <c r="I1542" s="174" t="s">
        <v>22</v>
      </c>
      <c r="J1542" s="174">
        <v>75007</v>
      </c>
      <c r="K1542" s="194" t="s">
        <v>5359</v>
      </c>
      <c r="L1542" s="174" t="s">
        <v>4935</v>
      </c>
      <c r="M1542" s="194" t="s">
        <v>5360</v>
      </c>
      <c r="N1542" s="210">
        <v>5.5E-2</v>
      </c>
      <c r="O1542" s="78">
        <f>P1542/2</f>
        <v>3991</v>
      </c>
      <c r="P1542" s="196">
        <v>7982</v>
      </c>
      <c r="Q1542" s="321">
        <f t="shared" si="62"/>
        <v>7565.8767772511856</v>
      </c>
      <c r="R1542" s="336">
        <v>7982</v>
      </c>
      <c r="S1542" s="121"/>
      <c r="T1542" s="74" t="s">
        <v>44</v>
      </c>
    </row>
    <row r="1543" spans="1:20" ht="26" hidden="1" customHeight="1" x14ac:dyDescent="0.25">
      <c r="A1543" s="409" t="s">
        <v>5361</v>
      </c>
      <c r="B1543" s="452"/>
      <c r="C1543" s="452"/>
      <c r="D1543" s="452"/>
      <c r="E1543" s="452"/>
      <c r="F1543" s="410"/>
      <c r="G1543" s="452"/>
      <c r="H1543" s="452"/>
      <c r="I1543" s="410"/>
      <c r="J1543" s="410"/>
      <c r="K1543" s="452"/>
      <c r="L1543" s="410"/>
      <c r="M1543" s="452"/>
      <c r="N1543" s="453"/>
      <c r="O1543" s="436"/>
      <c r="P1543" s="413">
        <f>SUM(P1528:P1542)</f>
        <v>122206</v>
      </c>
      <c r="Q1543" s="420"/>
      <c r="R1543" s="421">
        <f>SUM(R1528:R1542)</f>
        <v>7982</v>
      </c>
      <c r="S1543" s="422">
        <f>P1543-R1543</f>
        <v>114224</v>
      </c>
    </row>
    <row r="1544" spans="1:20" ht="22.5" customHeight="1" x14ac:dyDescent="0.25">
      <c r="A1544" s="167">
        <v>44202</v>
      </c>
      <c r="B1544" s="168" t="s">
        <v>17</v>
      </c>
      <c r="C1544" s="168" t="s">
        <v>1806</v>
      </c>
      <c r="D1544" s="168" t="s">
        <v>886</v>
      </c>
      <c r="E1544" s="168"/>
      <c r="F1544" s="168">
        <v>10210</v>
      </c>
      <c r="G1544" s="168" t="s">
        <v>1807</v>
      </c>
      <c r="H1544" s="168" t="s">
        <v>1808</v>
      </c>
      <c r="I1544" s="168" t="s">
        <v>1513</v>
      </c>
      <c r="J1544" s="168">
        <v>94210</v>
      </c>
      <c r="K1544" s="168" t="s">
        <v>5362</v>
      </c>
      <c r="L1544" s="168" t="s">
        <v>1993</v>
      </c>
      <c r="M1544" s="168" t="s">
        <v>5363</v>
      </c>
      <c r="N1544" s="211">
        <v>0.1</v>
      </c>
      <c r="O1544" s="195">
        <v>19882</v>
      </c>
      <c r="P1544" s="189">
        <v>19882</v>
      </c>
      <c r="Q1544" s="255">
        <f t="shared" ref="Q1544:Q1582" si="63">IF(ISBLANK(N1544),"",P1544/(1+N1544))</f>
        <v>18074.545454545452</v>
      </c>
      <c r="R1544" s="333">
        <v>0</v>
      </c>
      <c r="S1544" s="159"/>
    </row>
    <row r="1545" spans="1:20" ht="22.5" customHeight="1" x14ac:dyDescent="0.25">
      <c r="A1545" s="342">
        <v>44202</v>
      </c>
      <c r="B1545" s="168" t="s">
        <v>65</v>
      </c>
      <c r="C1545" s="168" t="s">
        <v>3594</v>
      </c>
      <c r="D1545" s="168" t="s">
        <v>219</v>
      </c>
      <c r="E1545" s="168"/>
      <c r="F1545" s="168">
        <v>10010</v>
      </c>
      <c r="G1545" s="168" t="s">
        <v>3595</v>
      </c>
      <c r="H1545" s="168" t="s">
        <v>3596</v>
      </c>
      <c r="I1545" s="168" t="s">
        <v>133</v>
      </c>
      <c r="J1545" s="168">
        <v>92400</v>
      </c>
      <c r="K1545" s="168" t="s">
        <v>3597</v>
      </c>
      <c r="L1545" s="168" t="s">
        <v>3498</v>
      </c>
      <c r="M1545" s="168" t="s">
        <v>5364</v>
      </c>
      <c r="N1545" s="379">
        <v>0.1</v>
      </c>
      <c r="O1545" s="195">
        <v>8950</v>
      </c>
      <c r="P1545" s="371">
        <v>8950</v>
      </c>
      <c r="Q1545" s="372">
        <f t="shared" si="63"/>
        <v>8136.363636363636</v>
      </c>
      <c r="R1545" s="333">
        <v>0</v>
      </c>
      <c r="S1545" s="374"/>
    </row>
    <row r="1546" spans="1:20" ht="22.5" customHeight="1" x14ac:dyDescent="0.25">
      <c r="A1546" s="167">
        <v>44203</v>
      </c>
      <c r="B1546" s="168" t="s">
        <v>17</v>
      </c>
      <c r="C1546" s="168" t="s">
        <v>4965</v>
      </c>
      <c r="D1546" s="168" t="s">
        <v>1642</v>
      </c>
      <c r="E1546" s="168"/>
      <c r="F1546" s="168">
        <v>2350</v>
      </c>
      <c r="G1546" s="168" t="s">
        <v>4966</v>
      </c>
      <c r="H1546" s="168">
        <v>6</v>
      </c>
      <c r="I1546" s="168" t="s">
        <v>4967</v>
      </c>
      <c r="J1546" s="168">
        <v>93500</v>
      </c>
      <c r="K1546" s="168" t="s">
        <v>4968</v>
      </c>
      <c r="L1546" s="168" t="s">
        <v>1993</v>
      </c>
      <c r="M1546" s="168" t="s">
        <v>5365</v>
      </c>
      <c r="N1546" s="379">
        <v>5.5E-2</v>
      </c>
      <c r="O1546" s="195">
        <v>1680</v>
      </c>
      <c r="P1546" s="371">
        <v>1680</v>
      </c>
      <c r="Q1546" s="264">
        <f t="shared" si="63"/>
        <v>1592.4170616113745</v>
      </c>
      <c r="R1546" s="333">
        <v>0</v>
      </c>
      <c r="S1546" s="266"/>
    </row>
    <row r="1547" spans="1:20" ht="22.5" customHeight="1" x14ac:dyDescent="0.25">
      <c r="A1547" s="167">
        <v>44204</v>
      </c>
      <c r="B1547" s="187" t="s">
        <v>17</v>
      </c>
      <c r="C1547" s="187" t="s">
        <v>4618</v>
      </c>
      <c r="D1547" s="187" t="s">
        <v>378</v>
      </c>
      <c r="E1547" s="187"/>
      <c r="F1547" s="168">
        <v>1006</v>
      </c>
      <c r="G1547" s="187" t="s">
        <v>4619</v>
      </c>
      <c r="H1547" s="187" t="s">
        <v>500</v>
      </c>
      <c r="I1547" s="168" t="s">
        <v>22</v>
      </c>
      <c r="J1547" s="168">
        <v>75008</v>
      </c>
      <c r="K1547" s="187" t="s">
        <v>4620</v>
      </c>
      <c r="L1547" s="168" t="s">
        <v>43</v>
      </c>
      <c r="M1547" s="187" t="s">
        <v>2521</v>
      </c>
      <c r="N1547" s="211">
        <v>0.1</v>
      </c>
      <c r="O1547" s="195">
        <v>2482</v>
      </c>
      <c r="P1547" s="189">
        <v>2482</v>
      </c>
      <c r="Q1547" s="372">
        <f t="shared" si="63"/>
        <v>2256.363636363636</v>
      </c>
      <c r="R1547" s="333">
        <v>0</v>
      </c>
      <c r="S1547" s="374"/>
    </row>
    <row r="1548" spans="1:20" ht="22.5" customHeight="1" x14ac:dyDescent="0.25">
      <c r="A1548" s="167">
        <v>44204</v>
      </c>
      <c r="B1548" s="187" t="s">
        <v>65</v>
      </c>
      <c r="C1548" s="187" t="s">
        <v>5366</v>
      </c>
      <c r="D1548" s="187" t="s">
        <v>67</v>
      </c>
      <c r="E1548" s="187"/>
      <c r="F1548" s="168">
        <v>10012</v>
      </c>
      <c r="G1548" s="187" t="s">
        <v>5367</v>
      </c>
      <c r="H1548" s="187"/>
      <c r="I1548" s="168" t="s">
        <v>22</v>
      </c>
      <c r="J1548" s="168">
        <v>75012</v>
      </c>
      <c r="K1548" s="187" t="s">
        <v>5368</v>
      </c>
      <c r="L1548" s="168" t="s">
        <v>37</v>
      </c>
      <c r="M1548" s="187" t="s">
        <v>1578</v>
      </c>
      <c r="N1548" s="211">
        <v>0.1</v>
      </c>
      <c r="O1548" s="195">
        <v>9800</v>
      </c>
      <c r="P1548" s="189">
        <v>9800</v>
      </c>
      <c r="Q1548" s="372">
        <f t="shared" si="63"/>
        <v>8909.0909090909081</v>
      </c>
      <c r="R1548" s="333">
        <v>0</v>
      </c>
      <c r="S1548" s="374"/>
    </row>
    <row r="1549" spans="1:20" ht="22.5" customHeight="1" x14ac:dyDescent="0.25">
      <c r="A1549" s="173">
        <v>44207</v>
      </c>
      <c r="B1549" s="174" t="s">
        <v>342</v>
      </c>
      <c r="C1549" s="174" t="s">
        <v>5078</v>
      </c>
      <c r="D1549" s="242" t="s">
        <v>4377</v>
      </c>
      <c r="E1549" s="174"/>
      <c r="F1549" s="174">
        <v>10102</v>
      </c>
      <c r="G1549" s="174" t="s">
        <v>5079</v>
      </c>
      <c r="H1549" s="174" t="s">
        <v>5080</v>
      </c>
      <c r="I1549" s="174" t="s">
        <v>22</v>
      </c>
      <c r="J1549" s="174">
        <v>75011</v>
      </c>
      <c r="K1549" s="174" t="s">
        <v>5081</v>
      </c>
      <c r="L1549" s="174" t="s">
        <v>5369</v>
      </c>
      <c r="M1549" s="174" t="s">
        <v>5370</v>
      </c>
      <c r="N1549" s="328">
        <v>0.1</v>
      </c>
      <c r="O1549" s="78">
        <f>P1549/2</f>
        <v>975</v>
      </c>
      <c r="P1549" s="196">
        <v>1950</v>
      </c>
      <c r="Q1549" s="321">
        <f t="shared" si="63"/>
        <v>1772.7272727272725</v>
      </c>
      <c r="R1549" s="336">
        <v>1950</v>
      </c>
      <c r="S1549" s="121"/>
      <c r="T1549" s="74" t="s">
        <v>44</v>
      </c>
    </row>
    <row r="1550" spans="1:20" ht="22.5" customHeight="1" x14ac:dyDescent="0.25">
      <c r="A1550" s="167">
        <v>44207</v>
      </c>
      <c r="B1550" s="168" t="s">
        <v>65</v>
      </c>
      <c r="C1550" s="168" t="s">
        <v>2091</v>
      </c>
      <c r="D1550" s="168" t="s">
        <v>324</v>
      </c>
      <c r="E1550" s="168"/>
      <c r="F1550" s="168">
        <v>10160</v>
      </c>
      <c r="G1550" s="168" t="s">
        <v>2092</v>
      </c>
      <c r="H1550" s="168" t="s">
        <v>2093</v>
      </c>
      <c r="I1550" s="168" t="s">
        <v>2094</v>
      </c>
      <c r="J1550" s="168">
        <v>94360</v>
      </c>
      <c r="K1550" s="168" t="s">
        <v>2095</v>
      </c>
      <c r="L1550" s="168" t="s">
        <v>5369</v>
      </c>
      <c r="M1550" s="168" t="s">
        <v>1655</v>
      </c>
      <c r="N1550" s="211">
        <v>5.5E-2</v>
      </c>
      <c r="O1550" s="78">
        <f>P1550/2</f>
        <v>1625</v>
      </c>
      <c r="P1550" s="189">
        <v>3250</v>
      </c>
      <c r="Q1550" s="255">
        <f t="shared" si="63"/>
        <v>3080.5687203791472</v>
      </c>
      <c r="R1550" s="333">
        <v>0</v>
      </c>
      <c r="S1550" s="159"/>
    </row>
    <row r="1551" spans="1:20" ht="22.5" customHeight="1" x14ac:dyDescent="0.25">
      <c r="A1551" s="520">
        <v>44207</v>
      </c>
      <c r="B1551" s="521" t="s">
        <v>17</v>
      </c>
      <c r="C1551" s="521" t="s">
        <v>4973</v>
      </c>
      <c r="D1551" s="521" t="s">
        <v>4974</v>
      </c>
      <c r="E1551" s="521"/>
      <c r="F1551" s="521">
        <v>10068</v>
      </c>
      <c r="G1551" s="521" t="s">
        <v>4976</v>
      </c>
      <c r="H1551" s="521" t="s">
        <v>4977</v>
      </c>
      <c r="I1551" s="521" t="s">
        <v>22</v>
      </c>
      <c r="J1551" s="521">
        <v>75010</v>
      </c>
      <c r="K1551" s="521" t="s">
        <v>4978</v>
      </c>
      <c r="L1551" s="521" t="s">
        <v>5371</v>
      </c>
      <c r="M1551" s="521" t="s">
        <v>4554</v>
      </c>
      <c r="N1551" s="522">
        <v>0.1</v>
      </c>
      <c r="O1551" s="78">
        <f>P1551/2</f>
        <v>4975</v>
      </c>
      <c r="P1551" s="523">
        <v>9950</v>
      </c>
      <c r="Q1551" s="524">
        <f t="shared" si="63"/>
        <v>9045.4545454545441</v>
      </c>
      <c r="R1551" s="333">
        <v>0</v>
      </c>
      <c r="S1551" s="487"/>
    </row>
    <row r="1552" spans="1:20" ht="22.5" customHeight="1" x14ac:dyDescent="0.25">
      <c r="A1552" s="153">
        <v>44207</v>
      </c>
      <c r="B1552" s="188" t="s">
        <v>65</v>
      </c>
      <c r="C1552" s="188" t="s">
        <v>4631</v>
      </c>
      <c r="D1552" s="188" t="s">
        <v>67</v>
      </c>
      <c r="E1552" s="188"/>
      <c r="F1552" s="154" t="s">
        <v>5211</v>
      </c>
      <c r="G1552" s="188" t="s">
        <v>4632</v>
      </c>
      <c r="H1552" s="188">
        <v>5</v>
      </c>
      <c r="I1552" s="154" t="s">
        <v>22</v>
      </c>
      <c r="J1552" s="154">
        <v>75013</v>
      </c>
      <c r="K1552" s="188" t="s">
        <v>4633</v>
      </c>
      <c r="L1552" s="154" t="s">
        <v>43</v>
      </c>
      <c r="M1552" s="188" t="s">
        <v>1620</v>
      </c>
      <c r="N1552" s="211">
        <v>0.1</v>
      </c>
      <c r="O1552" s="78">
        <v>5982</v>
      </c>
      <c r="P1552" s="156">
        <v>5982</v>
      </c>
      <c r="Q1552" s="405">
        <f t="shared" si="63"/>
        <v>5438.181818181818</v>
      </c>
      <c r="R1552" s="333">
        <v>0</v>
      </c>
      <c r="S1552" s="374"/>
    </row>
    <row r="1553" spans="1:20" ht="22.5" customHeight="1" x14ac:dyDescent="0.25">
      <c r="A1553" s="167">
        <v>44207</v>
      </c>
      <c r="B1553" s="187" t="s">
        <v>17</v>
      </c>
      <c r="C1553" s="187" t="s">
        <v>5372</v>
      </c>
      <c r="D1553" s="187"/>
      <c r="E1553" s="187"/>
      <c r="F1553" s="168">
        <v>34</v>
      </c>
      <c r="G1553" s="187" t="s">
        <v>5373</v>
      </c>
      <c r="H1553" s="187" t="s">
        <v>5374</v>
      </c>
      <c r="I1553" s="168" t="s">
        <v>22</v>
      </c>
      <c r="J1553" s="168">
        <v>75020</v>
      </c>
      <c r="K1553" s="187" t="s">
        <v>5375</v>
      </c>
      <c r="L1553" s="168" t="s">
        <v>1993</v>
      </c>
      <c r="M1553" s="187" t="s">
        <v>5376</v>
      </c>
      <c r="N1553" s="211">
        <v>0.1</v>
      </c>
      <c r="O1553" s="195">
        <v>18750</v>
      </c>
      <c r="P1553" s="189">
        <v>18750</v>
      </c>
      <c r="Q1553" s="372">
        <f t="shared" si="63"/>
        <v>17045.454545454544</v>
      </c>
      <c r="R1553" s="333">
        <v>0</v>
      </c>
      <c r="S1553" s="374"/>
    </row>
    <row r="1554" spans="1:20" ht="22.5" customHeight="1" x14ac:dyDescent="0.25">
      <c r="A1554" s="173">
        <v>44207</v>
      </c>
      <c r="B1554" s="174" t="s">
        <v>65</v>
      </c>
      <c r="C1554" s="173" t="s">
        <v>5377</v>
      </c>
      <c r="D1554" s="173" t="s">
        <v>5378</v>
      </c>
      <c r="E1554" s="173"/>
      <c r="F1554" s="418">
        <v>10013</v>
      </c>
      <c r="G1554" s="174" t="s">
        <v>5379</v>
      </c>
      <c r="H1554" s="174"/>
      <c r="I1554" s="174" t="s">
        <v>22</v>
      </c>
      <c r="J1554" s="174">
        <v>75011</v>
      </c>
      <c r="K1554" s="174" t="s">
        <v>5380</v>
      </c>
      <c r="L1554" s="174" t="s">
        <v>37</v>
      </c>
      <c r="M1554" s="173" t="s">
        <v>1578</v>
      </c>
      <c r="N1554" s="328">
        <v>0.1</v>
      </c>
      <c r="O1554" s="195">
        <v>8223</v>
      </c>
      <c r="P1554" s="196">
        <v>8223</v>
      </c>
      <c r="Q1554" s="321">
        <f t="shared" si="63"/>
        <v>7475.454545454545</v>
      </c>
      <c r="R1554" s="336">
        <v>8223</v>
      </c>
      <c r="S1554" s="121"/>
      <c r="T1554" s="74" t="s">
        <v>44</v>
      </c>
    </row>
    <row r="1555" spans="1:20" ht="22.5" customHeight="1" x14ac:dyDescent="0.25">
      <c r="A1555" s="342">
        <v>44208</v>
      </c>
      <c r="B1555" s="168" t="s">
        <v>65</v>
      </c>
      <c r="C1555" s="167" t="s">
        <v>4285</v>
      </c>
      <c r="D1555" s="167" t="s">
        <v>4202</v>
      </c>
      <c r="E1555" s="167"/>
      <c r="F1555" s="417">
        <v>10047</v>
      </c>
      <c r="G1555" s="168" t="s">
        <v>4286</v>
      </c>
      <c r="H1555" s="168" t="s">
        <v>4287</v>
      </c>
      <c r="I1555" s="168" t="s">
        <v>1682</v>
      </c>
      <c r="J1555" s="168">
        <v>94260</v>
      </c>
      <c r="K1555" s="168" t="s">
        <v>4288</v>
      </c>
      <c r="L1555" s="168" t="s">
        <v>3498</v>
      </c>
      <c r="M1555" s="167" t="s">
        <v>5381</v>
      </c>
      <c r="N1555" s="351">
        <v>0.1</v>
      </c>
      <c r="O1555" s="195">
        <v>1000</v>
      </c>
      <c r="P1555" s="371">
        <v>1000</v>
      </c>
      <c r="Q1555" s="264">
        <f t="shared" si="63"/>
        <v>909.09090909090901</v>
      </c>
      <c r="R1555" s="337">
        <v>0</v>
      </c>
      <c r="S1555" s="266"/>
    </row>
    <row r="1556" spans="1:20" ht="22.5" customHeight="1" x14ac:dyDescent="0.25">
      <c r="A1556" s="342">
        <v>44208</v>
      </c>
      <c r="B1556" s="168" t="s">
        <v>17</v>
      </c>
      <c r="C1556" s="167" t="s">
        <v>4752</v>
      </c>
      <c r="D1556" s="167" t="s">
        <v>4753</v>
      </c>
      <c r="E1556" s="167"/>
      <c r="F1556" s="417">
        <v>10131</v>
      </c>
      <c r="G1556" s="168" t="s">
        <v>4754</v>
      </c>
      <c r="H1556" s="168" t="s">
        <v>4755</v>
      </c>
      <c r="I1556" s="168" t="s">
        <v>22</v>
      </c>
      <c r="J1556" s="168">
        <v>75013</v>
      </c>
      <c r="K1556" s="168" t="s">
        <v>4756</v>
      </c>
      <c r="L1556" s="168" t="s">
        <v>4935</v>
      </c>
      <c r="M1556" s="167" t="s">
        <v>5382</v>
      </c>
      <c r="N1556" s="379">
        <v>0.1</v>
      </c>
      <c r="O1556" s="78">
        <f>P1556/2</f>
        <v>1991</v>
      </c>
      <c r="P1556" s="371">
        <v>3982</v>
      </c>
      <c r="Q1556" s="264">
        <f t="shared" si="63"/>
        <v>3619.9999999999995</v>
      </c>
      <c r="R1556" s="337">
        <v>0</v>
      </c>
      <c r="S1556" s="266"/>
    </row>
    <row r="1557" spans="1:20" ht="22.5" customHeight="1" thickBot="1" x14ac:dyDescent="0.3">
      <c r="A1557" s="525">
        <v>44208</v>
      </c>
      <c r="B1557" s="526" t="s">
        <v>17</v>
      </c>
      <c r="C1557" s="526" t="s">
        <v>5383</v>
      </c>
      <c r="D1557" s="526" t="s">
        <v>5384</v>
      </c>
      <c r="E1557" s="526"/>
      <c r="F1557" s="497" t="s">
        <v>5099</v>
      </c>
      <c r="G1557" s="526" t="s">
        <v>5385</v>
      </c>
      <c r="H1557" s="526"/>
      <c r="I1557" s="497" t="s">
        <v>22</v>
      </c>
      <c r="J1557" s="497">
        <v>75010</v>
      </c>
      <c r="K1557" s="526" t="s">
        <v>5386</v>
      </c>
      <c r="L1557" s="497" t="s">
        <v>1838</v>
      </c>
      <c r="M1557" s="526" t="s">
        <v>5387</v>
      </c>
      <c r="N1557" s="527">
        <v>0.1</v>
      </c>
      <c r="O1557" s="78">
        <f>P1557/2</f>
        <v>8150</v>
      </c>
      <c r="P1557" s="528">
        <v>16300</v>
      </c>
      <c r="Q1557" s="529">
        <f t="shared" si="63"/>
        <v>14818.181818181816</v>
      </c>
      <c r="R1557" s="337">
        <v>0</v>
      </c>
      <c r="S1557" s="374"/>
    </row>
    <row r="1558" spans="1:20" ht="22.5" customHeight="1" x14ac:dyDescent="0.25">
      <c r="A1558" s="173">
        <v>44209</v>
      </c>
      <c r="B1558" s="194" t="s">
        <v>17</v>
      </c>
      <c r="C1558" s="194" t="s">
        <v>5388</v>
      </c>
      <c r="D1558" s="194" t="s">
        <v>3604</v>
      </c>
      <c r="E1558" s="194"/>
      <c r="F1558" s="174">
        <v>10251</v>
      </c>
      <c r="G1558" s="194" t="s">
        <v>5389</v>
      </c>
      <c r="H1558" s="194" t="s">
        <v>5390</v>
      </c>
      <c r="I1558" s="174" t="s">
        <v>386</v>
      </c>
      <c r="J1558" s="174">
        <v>94000</v>
      </c>
      <c r="K1558" s="194" t="s">
        <v>5391</v>
      </c>
      <c r="L1558" s="174" t="s">
        <v>37</v>
      </c>
      <c r="M1558" s="194" t="s">
        <v>4576</v>
      </c>
      <c r="N1558" s="210">
        <v>5.5E-2</v>
      </c>
      <c r="O1558" s="195">
        <v>370</v>
      </c>
      <c r="P1558" s="196">
        <v>370</v>
      </c>
      <c r="Q1558" s="321">
        <f t="shared" si="63"/>
        <v>350.71090047393369</v>
      </c>
      <c r="R1558" s="336">
        <v>370</v>
      </c>
      <c r="S1558" s="121"/>
      <c r="T1558" s="74" t="s">
        <v>44</v>
      </c>
    </row>
    <row r="1559" spans="1:20" ht="22.5" customHeight="1" x14ac:dyDescent="0.25">
      <c r="A1559" s="303">
        <v>44210</v>
      </c>
      <c r="B1559" s="304" t="s">
        <v>65</v>
      </c>
      <c r="C1559" s="304" t="s">
        <v>1812</v>
      </c>
      <c r="D1559" s="304" t="s">
        <v>177</v>
      </c>
      <c r="E1559" s="304"/>
      <c r="F1559" s="304">
        <v>10020</v>
      </c>
      <c r="G1559" s="304" t="s">
        <v>1813</v>
      </c>
      <c r="H1559" s="304" t="s">
        <v>89</v>
      </c>
      <c r="I1559" s="304" t="s">
        <v>1513</v>
      </c>
      <c r="J1559" s="304">
        <v>94210</v>
      </c>
      <c r="K1559" s="304" t="s">
        <v>1815</v>
      </c>
      <c r="L1559" s="304" t="s">
        <v>4426</v>
      </c>
      <c r="M1559" s="304" t="s">
        <v>5392</v>
      </c>
      <c r="N1559" s="320">
        <v>0.1</v>
      </c>
      <c r="O1559" s="78">
        <f>P1559/2</f>
        <v>875</v>
      </c>
      <c r="P1559" s="263">
        <v>1750</v>
      </c>
      <c r="Q1559" s="264">
        <f t="shared" si="63"/>
        <v>1590.9090909090908</v>
      </c>
      <c r="R1559" s="337">
        <v>0</v>
      </c>
      <c r="S1559" s="266"/>
    </row>
    <row r="1560" spans="1:20" ht="22.5" customHeight="1" x14ac:dyDescent="0.25">
      <c r="A1560" s="400">
        <v>44214</v>
      </c>
      <c r="B1560" s="168" t="s">
        <v>17</v>
      </c>
      <c r="C1560" s="168" t="s">
        <v>3603</v>
      </c>
      <c r="D1560" s="168" t="s">
        <v>3604</v>
      </c>
      <c r="E1560" s="168"/>
      <c r="F1560" s="168" t="s">
        <v>5393</v>
      </c>
      <c r="G1560" s="168" t="s">
        <v>5394</v>
      </c>
      <c r="H1560" s="168" t="s">
        <v>3606</v>
      </c>
      <c r="I1560" s="168" t="s">
        <v>48</v>
      </c>
      <c r="J1560" s="168">
        <v>92300</v>
      </c>
      <c r="K1560" s="168" t="s">
        <v>3607</v>
      </c>
      <c r="L1560" s="168" t="s">
        <v>5395</v>
      </c>
      <c r="M1560" s="168" t="s">
        <v>5396</v>
      </c>
      <c r="N1560" s="320">
        <v>0.1</v>
      </c>
      <c r="O1560" s="345"/>
      <c r="P1560" s="263">
        <v>4250</v>
      </c>
      <c r="Q1560" s="264">
        <f t="shared" si="63"/>
        <v>3863.6363636363635</v>
      </c>
      <c r="R1560" s="337">
        <v>0</v>
      </c>
      <c r="S1560" s="266"/>
    </row>
    <row r="1561" spans="1:20" ht="22.5" customHeight="1" x14ac:dyDescent="0.25">
      <c r="A1561" s="167">
        <v>44214</v>
      </c>
      <c r="B1561" s="187" t="s">
        <v>17</v>
      </c>
      <c r="C1561" s="187" t="s">
        <v>5397</v>
      </c>
      <c r="D1561" s="187" t="s">
        <v>5398</v>
      </c>
      <c r="E1561" s="187"/>
      <c r="F1561" s="168" t="s">
        <v>5099</v>
      </c>
      <c r="G1561" s="187" t="s">
        <v>5399</v>
      </c>
      <c r="H1561" s="187"/>
      <c r="I1561" s="168" t="s">
        <v>22</v>
      </c>
      <c r="J1561" s="168">
        <v>75017</v>
      </c>
      <c r="K1561" s="187"/>
      <c r="L1561" s="168" t="s">
        <v>5400</v>
      </c>
      <c r="M1561" s="187" t="s">
        <v>123</v>
      </c>
      <c r="N1561" s="211">
        <v>5.5E-2</v>
      </c>
      <c r="O1561" s="195">
        <v>4632</v>
      </c>
      <c r="P1561" s="189">
        <v>4632</v>
      </c>
      <c r="Q1561" s="372">
        <f t="shared" si="63"/>
        <v>4390.5213270142185</v>
      </c>
      <c r="R1561" s="337">
        <v>0</v>
      </c>
      <c r="S1561" s="374"/>
    </row>
    <row r="1562" spans="1:20" ht="22.5" customHeight="1" x14ac:dyDescent="0.25">
      <c r="A1562" s="167">
        <v>44215</v>
      </c>
      <c r="B1562" s="168" t="s">
        <v>17</v>
      </c>
      <c r="C1562" s="168" t="s">
        <v>5028</v>
      </c>
      <c r="D1562" s="168" t="s">
        <v>5029</v>
      </c>
      <c r="E1562" s="168"/>
      <c r="F1562" s="168">
        <v>10131</v>
      </c>
      <c r="G1562" s="168" t="s">
        <v>5030</v>
      </c>
      <c r="H1562" s="168" t="s">
        <v>5031</v>
      </c>
      <c r="I1562" s="168" t="s">
        <v>22</v>
      </c>
      <c r="J1562" s="168">
        <v>75014</v>
      </c>
      <c r="K1562" s="168" t="s">
        <v>5401</v>
      </c>
      <c r="L1562" s="168" t="s">
        <v>37</v>
      </c>
      <c r="M1562" s="168" t="s">
        <v>4284</v>
      </c>
      <c r="N1562" s="380">
        <v>0.1</v>
      </c>
      <c r="O1562" s="195">
        <v>1200</v>
      </c>
      <c r="P1562" s="371">
        <v>1200</v>
      </c>
      <c r="Q1562" s="264">
        <f t="shared" si="63"/>
        <v>1090.9090909090908</v>
      </c>
      <c r="R1562" s="337">
        <v>0</v>
      </c>
      <c r="S1562" s="266"/>
    </row>
    <row r="1563" spans="1:20" ht="22.5" customHeight="1" x14ac:dyDescent="0.25">
      <c r="A1563" s="342">
        <v>44215</v>
      </c>
      <c r="B1563" s="437" t="s">
        <v>65</v>
      </c>
      <c r="C1563" s="437" t="s">
        <v>1605</v>
      </c>
      <c r="D1563" s="437" t="s">
        <v>395</v>
      </c>
      <c r="E1563" s="437"/>
      <c r="F1563" s="343">
        <v>10092</v>
      </c>
      <c r="G1563" s="437" t="s">
        <v>1606</v>
      </c>
      <c r="H1563" s="437" t="s">
        <v>1607</v>
      </c>
      <c r="I1563" s="343" t="s">
        <v>1378</v>
      </c>
      <c r="J1563" s="343">
        <v>95100</v>
      </c>
      <c r="K1563" s="437" t="s">
        <v>1608</v>
      </c>
      <c r="L1563" s="437" t="s">
        <v>3498</v>
      </c>
      <c r="M1563" s="437" t="s">
        <v>31</v>
      </c>
      <c r="N1563" s="320">
        <v>0.1</v>
      </c>
      <c r="O1563" s="195">
        <v>7000</v>
      </c>
      <c r="P1563" s="263">
        <v>7000</v>
      </c>
      <c r="Q1563" s="346">
        <f t="shared" si="63"/>
        <v>6363.6363636363631</v>
      </c>
      <c r="R1563" s="337">
        <v>0</v>
      </c>
      <c r="S1563" s="266"/>
    </row>
    <row r="1564" spans="1:20" ht="22.5" customHeight="1" x14ac:dyDescent="0.25">
      <c r="A1564" s="400">
        <v>44215</v>
      </c>
      <c r="B1564" s="168" t="s">
        <v>17</v>
      </c>
      <c r="C1564" s="168" t="s">
        <v>3813</v>
      </c>
      <c r="D1564" s="168" t="s">
        <v>73</v>
      </c>
      <c r="E1564" s="168"/>
      <c r="F1564" s="168">
        <v>10171</v>
      </c>
      <c r="G1564" s="168" t="s">
        <v>3814</v>
      </c>
      <c r="H1564" s="168" t="s">
        <v>3815</v>
      </c>
      <c r="I1564" s="168" t="s">
        <v>639</v>
      </c>
      <c r="J1564" s="168">
        <v>92100</v>
      </c>
      <c r="K1564" s="168" t="s">
        <v>5402</v>
      </c>
      <c r="L1564" s="168" t="s">
        <v>4047</v>
      </c>
      <c r="M1564" s="168" t="s">
        <v>4795</v>
      </c>
      <c r="N1564" s="211">
        <v>5.5E-2</v>
      </c>
      <c r="O1564" s="78">
        <f>P1564/2</f>
        <v>2000</v>
      </c>
      <c r="P1564" s="189">
        <v>4000</v>
      </c>
      <c r="Q1564" s="339">
        <f t="shared" si="63"/>
        <v>3791.4691943127964</v>
      </c>
      <c r="R1564" s="337">
        <v>0</v>
      </c>
      <c r="S1564" s="159"/>
    </row>
    <row r="1565" spans="1:20" ht="22.5" customHeight="1" x14ac:dyDescent="0.25">
      <c r="A1565" s="342">
        <v>44216</v>
      </c>
      <c r="B1565" s="168" t="s">
        <v>65</v>
      </c>
      <c r="C1565" s="167" t="s">
        <v>4762</v>
      </c>
      <c r="D1565" s="167" t="s">
        <v>2578</v>
      </c>
      <c r="E1565" s="167"/>
      <c r="F1565" s="417">
        <v>10057</v>
      </c>
      <c r="G1565" s="168" t="s">
        <v>4763</v>
      </c>
      <c r="H1565" s="168" t="s">
        <v>4764</v>
      </c>
      <c r="I1565" s="168" t="s">
        <v>1050</v>
      </c>
      <c r="J1565" s="168">
        <v>92160</v>
      </c>
      <c r="K1565" s="168" t="s">
        <v>5403</v>
      </c>
      <c r="L1565" s="168" t="s">
        <v>3498</v>
      </c>
      <c r="M1565" s="167" t="s">
        <v>5197</v>
      </c>
      <c r="N1565" s="379">
        <v>5.5E-2</v>
      </c>
      <c r="O1565" s="195">
        <v>1950</v>
      </c>
      <c r="P1565" s="371">
        <v>1950</v>
      </c>
      <c r="Q1565" s="264">
        <f t="shared" si="63"/>
        <v>1848.3412322274883</v>
      </c>
      <c r="R1565" s="337">
        <v>0</v>
      </c>
      <c r="S1565" s="266"/>
    </row>
    <row r="1566" spans="1:20" ht="22.5" customHeight="1" x14ac:dyDescent="0.25">
      <c r="A1566" s="167">
        <v>44217</v>
      </c>
      <c r="B1566" s="168" t="s">
        <v>65</v>
      </c>
      <c r="C1566" s="168" t="s">
        <v>3683</v>
      </c>
      <c r="D1566" s="168" t="s">
        <v>992</v>
      </c>
      <c r="E1566" s="168"/>
      <c r="F1566" s="168">
        <v>1063</v>
      </c>
      <c r="G1566" s="168" t="s">
        <v>3684</v>
      </c>
      <c r="H1566" s="168" t="s">
        <v>3685</v>
      </c>
      <c r="I1566" s="168" t="s">
        <v>22</v>
      </c>
      <c r="J1566" s="168">
        <v>75013</v>
      </c>
      <c r="K1566" s="168" t="s">
        <v>3686</v>
      </c>
      <c r="L1566" s="168" t="s">
        <v>4426</v>
      </c>
      <c r="M1566" s="168" t="s">
        <v>5404</v>
      </c>
      <c r="N1566" s="320">
        <v>5.5E-2</v>
      </c>
      <c r="O1566" s="78">
        <f>P1566/2</f>
        <v>2500</v>
      </c>
      <c r="P1566" s="263">
        <v>5000</v>
      </c>
      <c r="Q1566" s="264">
        <f t="shared" si="63"/>
        <v>4739.3364928909959</v>
      </c>
      <c r="R1566" s="337">
        <v>0</v>
      </c>
      <c r="S1566" s="266"/>
    </row>
    <row r="1567" spans="1:20" ht="22.5" customHeight="1" x14ac:dyDescent="0.25">
      <c r="A1567" s="167">
        <v>44217</v>
      </c>
      <c r="B1567" s="168" t="s">
        <v>65</v>
      </c>
      <c r="C1567" s="168" t="s">
        <v>3950</v>
      </c>
      <c r="D1567" s="168" t="s">
        <v>645</v>
      </c>
      <c r="E1567" s="168"/>
      <c r="F1567" s="168">
        <v>10058</v>
      </c>
      <c r="G1567" s="168" t="s">
        <v>3951</v>
      </c>
      <c r="H1567" s="168" t="s">
        <v>3952</v>
      </c>
      <c r="I1567" s="168" t="s">
        <v>22</v>
      </c>
      <c r="J1567" s="168">
        <v>75019</v>
      </c>
      <c r="K1567" s="168" t="s">
        <v>3953</v>
      </c>
      <c r="L1567" s="168" t="s">
        <v>3731</v>
      </c>
      <c r="M1567" s="168" t="s">
        <v>4220</v>
      </c>
      <c r="N1567" s="379">
        <v>0.1</v>
      </c>
      <c r="O1567" s="78">
        <f>P1567/2</f>
        <v>3175</v>
      </c>
      <c r="P1567" s="371">
        <v>6350</v>
      </c>
      <c r="Q1567" s="372">
        <f t="shared" si="63"/>
        <v>5772.7272727272721</v>
      </c>
      <c r="R1567" s="337">
        <v>0</v>
      </c>
      <c r="S1567" s="374"/>
    </row>
    <row r="1568" spans="1:20" ht="22.5" customHeight="1" x14ac:dyDescent="0.25">
      <c r="A1568" s="167">
        <v>44217</v>
      </c>
      <c r="B1568" s="187" t="s">
        <v>17</v>
      </c>
      <c r="C1568" s="187" t="s">
        <v>5405</v>
      </c>
      <c r="D1568" s="187" t="s">
        <v>886</v>
      </c>
      <c r="E1568" s="187"/>
      <c r="F1568" s="168">
        <v>10175</v>
      </c>
      <c r="G1568" s="187" t="s">
        <v>5406</v>
      </c>
      <c r="H1568" s="187">
        <v>3</v>
      </c>
      <c r="I1568" s="168" t="s">
        <v>22</v>
      </c>
      <c r="J1568" s="168">
        <v>75019</v>
      </c>
      <c r="K1568" s="187" t="s">
        <v>5407</v>
      </c>
      <c r="L1568" s="168" t="s">
        <v>5408</v>
      </c>
      <c r="M1568" s="187" t="s">
        <v>1792</v>
      </c>
      <c r="N1568" s="211">
        <v>5.5E-2</v>
      </c>
      <c r="O1568" s="78">
        <f>P1568/2</f>
        <v>1191</v>
      </c>
      <c r="P1568" s="189">
        <v>2382</v>
      </c>
      <c r="Q1568" s="372">
        <f t="shared" si="63"/>
        <v>2257.8199052132704</v>
      </c>
      <c r="R1568" s="337">
        <v>0</v>
      </c>
      <c r="S1568" s="374"/>
    </row>
    <row r="1569" spans="1:20" ht="22.5" customHeight="1" x14ac:dyDescent="0.25">
      <c r="A1569" s="167">
        <v>44217</v>
      </c>
      <c r="B1569" s="168" t="s">
        <v>65</v>
      </c>
      <c r="C1569" s="168" t="s">
        <v>2086</v>
      </c>
      <c r="D1569" s="168" t="s">
        <v>83</v>
      </c>
      <c r="E1569" s="168"/>
      <c r="F1569" s="168">
        <v>10154</v>
      </c>
      <c r="G1569" s="168" t="s">
        <v>2087</v>
      </c>
      <c r="H1569" s="168" t="s">
        <v>2520</v>
      </c>
      <c r="I1569" s="168" t="s">
        <v>582</v>
      </c>
      <c r="J1569" s="168">
        <v>92700</v>
      </c>
      <c r="K1569" s="168" t="s">
        <v>2089</v>
      </c>
      <c r="L1569" s="168" t="s">
        <v>1993</v>
      </c>
      <c r="M1569" s="168" t="s">
        <v>5409</v>
      </c>
      <c r="N1569" s="320">
        <v>0.1</v>
      </c>
      <c r="O1569" s="195">
        <v>5380</v>
      </c>
      <c r="P1569" s="263">
        <v>5380</v>
      </c>
      <c r="Q1569" s="264">
        <f t="shared" si="63"/>
        <v>4890.9090909090901</v>
      </c>
      <c r="R1569" s="337">
        <v>0</v>
      </c>
      <c r="S1569" s="266"/>
    </row>
    <row r="1570" spans="1:20" ht="22.5" customHeight="1" x14ac:dyDescent="0.25">
      <c r="A1570" s="400">
        <v>44217</v>
      </c>
      <c r="B1570" s="168" t="s">
        <v>17</v>
      </c>
      <c r="C1570" s="168" t="s">
        <v>3895</v>
      </c>
      <c r="D1570" s="168" t="s">
        <v>28</v>
      </c>
      <c r="E1570" s="168"/>
      <c r="F1570" s="168">
        <v>10059</v>
      </c>
      <c r="G1570" s="168" t="s">
        <v>3896</v>
      </c>
      <c r="H1570" s="168" t="s">
        <v>3897</v>
      </c>
      <c r="I1570" s="168" t="s">
        <v>3898</v>
      </c>
      <c r="J1570" s="168">
        <v>95600</v>
      </c>
      <c r="K1570" s="168" t="s">
        <v>3899</v>
      </c>
      <c r="L1570" s="168" t="s">
        <v>5410</v>
      </c>
      <c r="M1570" s="168" t="s">
        <v>5411</v>
      </c>
      <c r="N1570" s="320">
        <v>0.1</v>
      </c>
      <c r="O1570" s="345"/>
      <c r="P1570" s="263">
        <v>8500</v>
      </c>
      <c r="Q1570" s="255">
        <f t="shared" si="63"/>
        <v>7727.272727272727</v>
      </c>
      <c r="R1570" s="337">
        <v>0</v>
      </c>
      <c r="S1570" s="159"/>
    </row>
    <row r="1571" spans="1:20" ht="22.5" customHeight="1" x14ac:dyDescent="0.25">
      <c r="A1571" s="167">
        <v>44217</v>
      </c>
      <c r="B1571" s="187" t="s">
        <v>17</v>
      </c>
      <c r="C1571" s="187" t="s">
        <v>5412</v>
      </c>
      <c r="D1571" s="187" t="s">
        <v>94</v>
      </c>
      <c r="E1571" s="187"/>
      <c r="F1571" s="168">
        <v>10097</v>
      </c>
      <c r="G1571" s="187" t="s">
        <v>482</v>
      </c>
      <c r="H1571" s="187" t="s">
        <v>5413</v>
      </c>
      <c r="I1571" s="168" t="s">
        <v>22</v>
      </c>
      <c r="J1571" s="168">
        <v>75014</v>
      </c>
      <c r="K1571" s="187" t="s">
        <v>5414</v>
      </c>
      <c r="L1571" s="168" t="s">
        <v>37</v>
      </c>
      <c r="M1571" s="187" t="s">
        <v>5151</v>
      </c>
      <c r="N1571" s="211">
        <v>0.1</v>
      </c>
      <c r="O1571" s="195">
        <v>3100</v>
      </c>
      <c r="P1571" s="189">
        <v>3100</v>
      </c>
      <c r="Q1571" s="372">
        <f t="shared" si="63"/>
        <v>2818.181818181818</v>
      </c>
      <c r="R1571" s="337">
        <v>0</v>
      </c>
      <c r="S1571" s="374"/>
    </row>
    <row r="1572" spans="1:20" ht="22.5" customHeight="1" x14ac:dyDescent="0.25">
      <c r="A1572" s="173">
        <v>44218</v>
      </c>
      <c r="B1572" s="174" t="s">
        <v>65</v>
      </c>
      <c r="C1572" s="173" t="s">
        <v>4483</v>
      </c>
      <c r="D1572" s="173" t="s">
        <v>3800</v>
      </c>
      <c r="E1572" s="173"/>
      <c r="F1572" s="418">
        <v>10203</v>
      </c>
      <c r="G1572" s="174" t="s">
        <v>4484</v>
      </c>
      <c r="H1572" s="174" t="s">
        <v>4485</v>
      </c>
      <c r="I1572" s="174" t="s">
        <v>22</v>
      </c>
      <c r="J1572" s="174">
        <v>75014</v>
      </c>
      <c r="K1572" s="174" t="s">
        <v>4486</v>
      </c>
      <c r="L1572" s="174" t="s">
        <v>43</v>
      </c>
      <c r="M1572" s="173" t="s">
        <v>5415</v>
      </c>
      <c r="N1572" s="328">
        <v>5.5E-2</v>
      </c>
      <c r="O1572" s="195">
        <v>3982</v>
      </c>
      <c r="P1572" s="196">
        <v>3982</v>
      </c>
      <c r="Q1572" s="457">
        <f t="shared" si="63"/>
        <v>3774.4075829383887</v>
      </c>
      <c r="R1572" s="336">
        <v>3982</v>
      </c>
      <c r="S1572" s="121"/>
      <c r="T1572" s="74" t="s">
        <v>44</v>
      </c>
    </row>
    <row r="1573" spans="1:20" ht="22.5" customHeight="1" x14ac:dyDescent="0.25">
      <c r="A1573" s="468">
        <v>44222</v>
      </c>
      <c r="B1573" s="469" t="s">
        <v>65</v>
      </c>
      <c r="C1573" s="469" t="s">
        <v>5023</v>
      </c>
      <c r="D1573" s="469" t="s">
        <v>113</v>
      </c>
      <c r="E1573" s="469" t="s">
        <v>310</v>
      </c>
      <c r="F1573" s="469">
        <v>10175</v>
      </c>
      <c r="G1573" s="469" t="s">
        <v>5024</v>
      </c>
      <c r="H1573" s="469" t="s">
        <v>5025</v>
      </c>
      <c r="I1573" s="469" t="s">
        <v>22</v>
      </c>
      <c r="J1573" s="469">
        <v>75018</v>
      </c>
      <c r="K1573" s="469" t="s">
        <v>5026</v>
      </c>
      <c r="L1573" s="469" t="s">
        <v>5416</v>
      </c>
      <c r="M1573" s="469" t="s">
        <v>5417</v>
      </c>
      <c r="N1573" s="470">
        <v>0.1</v>
      </c>
      <c r="O1573" s="78">
        <f>P1573/2</f>
        <v>2700</v>
      </c>
      <c r="P1573" s="471">
        <v>5400</v>
      </c>
      <c r="Q1573" s="530">
        <f t="shared" si="63"/>
        <v>4909.090909090909</v>
      </c>
      <c r="R1573" s="474">
        <v>0</v>
      </c>
      <c r="S1573" s="473"/>
    </row>
    <row r="1574" spans="1:20" ht="22.5" customHeight="1" x14ac:dyDescent="0.25">
      <c r="A1574" s="167">
        <v>44222</v>
      </c>
      <c r="B1574" s="187" t="s">
        <v>342</v>
      </c>
      <c r="C1574" s="187" t="s">
        <v>5418</v>
      </c>
      <c r="D1574" s="187" t="s">
        <v>874</v>
      </c>
      <c r="E1574" s="187"/>
      <c r="F1574" s="168">
        <v>10068</v>
      </c>
      <c r="G1574" s="187" t="s">
        <v>5419</v>
      </c>
      <c r="H1574" s="187" t="s">
        <v>5420</v>
      </c>
      <c r="I1574" s="168" t="s">
        <v>22</v>
      </c>
      <c r="J1574" s="168">
        <v>75010</v>
      </c>
      <c r="K1574" s="187" t="s">
        <v>5421</v>
      </c>
      <c r="L1574" s="168" t="s">
        <v>5422</v>
      </c>
      <c r="M1574" s="187" t="s">
        <v>1792</v>
      </c>
      <c r="N1574" s="211">
        <v>5.5E-2</v>
      </c>
      <c r="O1574" s="78">
        <f>P1574/2</f>
        <v>1891</v>
      </c>
      <c r="P1574" s="189">
        <v>3782</v>
      </c>
      <c r="Q1574" s="372">
        <f t="shared" si="63"/>
        <v>3584.834123222749</v>
      </c>
      <c r="R1574" s="531">
        <v>0</v>
      </c>
      <c r="S1574" s="374"/>
    </row>
    <row r="1575" spans="1:20" ht="22.5" customHeight="1" x14ac:dyDescent="0.25">
      <c r="A1575" s="342">
        <v>44223</v>
      </c>
      <c r="B1575" s="168" t="s">
        <v>17</v>
      </c>
      <c r="C1575" s="168" t="s">
        <v>4119</v>
      </c>
      <c r="D1575" s="168" t="s">
        <v>306</v>
      </c>
      <c r="E1575" s="168"/>
      <c r="F1575" s="168">
        <v>10142</v>
      </c>
      <c r="G1575" s="168" t="s">
        <v>4120</v>
      </c>
      <c r="H1575" s="168" t="s">
        <v>4121</v>
      </c>
      <c r="I1575" s="168" t="s">
        <v>22</v>
      </c>
      <c r="J1575" s="168">
        <v>95130</v>
      </c>
      <c r="K1575" s="168" t="s">
        <v>5423</v>
      </c>
      <c r="L1575" s="168" t="s">
        <v>5424</v>
      </c>
      <c r="M1575" s="168" t="s">
        <v>5425</v>
      </c>
      <c r="N1575" s="320">
        <v>0.1</v>
      </c>
      <c r="O1575" s="78">
        <f>P1575/2</f>
        <v>1350</v>
      </c>
      <c r="P1575" s="263">
        <v>2700</v>
      </c>
      <c r="Q1575" s="264">
        <f t="shared" si="63"/>
        <v>2454.5454545454545</v>
      </c>
      <c r="R1575" s="531">
        <v>0</v>
      </c>
      <c r="S1575" s="266"/>
    </row>
    <row r="1576" spans="1:20" ht="22.5" customHeight="1" x14ac:dyDescent="0.25">
      <c r="A1576" s="167">
        <v>44223</v>
      </c>
      <c r="B1576" s="187" t="s">
        <v>65</v>
      </c>
      <c r="C1576" s="187" t="s">
        <v>5426</v>
      </c>
      <c r="D1576" s="187" t="s">
        <v>238</v>
      </c>
      <c r="E1576" s="187"/>
      <c r="F1576" s="168">
        <v>9431</v>
      </c>
      <c r="G1576" s="187" t="s">
        <v>487</v>
      </c>
      <c r="H1576" s="187" t="s">
        <v>5427</v>
      </c>
      <c r="I1576" s="168" t="s">
        <v>22</v>
      </c>
      <c r="J1576" s="168">
        <v>75020</v>
      </c>
      <c r="K1576" s="187" t="s">
        <v>5428</v>
      </c>
      <c r="L1576" s="168" t="s">
        <v>3498</v>
      </c>
      <c r="M1576" s="187" t="s">
        <v>3608</v>
      </c>
      <c r="N1576" s="300">
        <v>5.5E-2</v>
      </c>
      <c r="O1576" s="195">
        <v>1400</v>
      </c>
      <c r="P1576" s="189">
        <v>1400</v>
      </c>
      <c r="Q1576" s="372">
        <f t="shared" si="63"/>
        <v>1327.0142180094788</v>
      </c>
      <c r="R1576" s="531">
        <v>0</v>
      </c>
      <c r="S1576" s="374"/>
    </row>
    <row r="1577" spans="1:20" ht="22.5" customHeight="1" x14ac:dyDescent="0.25">
      <c r="A1577" s="342">
        <v>44224</v>
      </c>
      <c r="B1577" s="168" t="s">
        <v>65</v>
      </c>
      <c r="C1577" s="167" t="s">
        <v>5429</v>
      </c>
      <c r="D1577" s="167" t="s">
        <v>2974</v>
      </c>
      <c r="E1577" s="167"/>
      <c r="F1577" s="417">
        <v>10164</v>
      </c>
      <c r="G1577" s="168" t="s">
        <v>5430</v>
      </c>
      <c r="H1577" s="168">
        <v>4</v>
      </c>
      <c r="I1577" s="168" t="s">
        <v>22</v>
      </c>
      <c r="J1577" s="168">
        <v>75017</v>
      </c>
      <c r="K1577" s="168" t="s">
        <v>5431</v>
      </c>
      <c r="L1577" s="241" t="s">
        <v>4803</v>
      </c>
      <c r="M1577" s="167" t="s">
        <v>5432</v>
      </c>
      <c r="N1577" s="380">
        <v>5.5E-2</v>
      </c>
      <c r="O1577" s="78">
        <f>P1577/2</f>
        <v>3491</v>
      </c>
      <c r="P1577" s="189">
        <v>6982</v>
      </c>
      <c r="Q1577" s="372">
        <f t="shared" si="63"/>
        <v>6618.009478672986</v>
      </c>
      <c r="R1577" s="531">
        <v>0</v>
      </c>
      <c r="S1577" s="374"/>
    </row>
    <row r="1578" spans="1:20" ht="22.5" customHeight="1" x14ac:dyDescent="0.25">
      <c r="A1578" s="167">
        <v>44224</v>
      </c>
      <c r="B1578" s="187" t="s">
        <v>65</v>
      </c>
      <c r="C1578" s="187" t="s">
        <v>5433</v>
      </c>
      <c r="D1578" s="187" t="s">
        <v>1354</v>
      </c>
      <c r="E1578" s="187"/>
      <c r="F1578" s="168">
        <v>10155</v>
      </c>
      <c r="G1578" s="187" t="s">
        <v>5434</v>
      </c>
      <c r="H1578" s="187" t="s">
        <v>5435</v>
      </c>
      <c r="I1578" s="168" t="s">
        <v>22</v>
      </c>
      <c r="J1578" s="168">
        <v>75011</v>
      </c>
      <c r="K1578" s="187" t="s">
        <v>5436</v>
      </c>
      <c r="L1578" s="168" t="s">
        <v>1993</v>
      </c>
      <c r="M1578" s="187" t="s">
        <v>5437</v>
      </c>
      <c r="N1578" s="211">
        <v>0.1</v>
      </c>
      <c r="O1578" s="195">
        <v>5426</v>
      </c>
      <c r="P1578" s="189">
        <v>5426</v>
      </c>
      <c r="Q1578" s="532">
        <f t="shared" si="63"/>
        <v>4932.7272727272721</v>
      </c>
      <c r="R1578" s="531">
        <v>0</v>
      </c>
      <c r="S1578" s="374"/>
    </row>
    <row r="1579" spans="1:20" ht="22.5" customHeight="1" x14ac:dyDescent="0.25">
      <c r="A1579" s="342">
        <v>44224</v>
      </c>
      <c r="B1579" s="168" t="s">
        <v>65</v>
      </c>
      <c r="C1579" s="167" t="s">
        <v>5290</v>
      </c>
      <c r="D1579" s="167" t="s">
        <v>2974</v>
      </c>
      <c r="E1579" s="167"/>
      <c r="F1579" s="417">
        <v>10074</v>
      </c>
      <c r="G1579" s="168" t="s">
        <v>5291</v>
      </c>
      <c r="H1579" s="168" t="s">
        <v>5292</v>
      </c>
      <c r="I1579" s="168" t="s">
        <v>22</v>
      </c>
      <c r="J1579" s="168">
        <v>75015</v>
      </c>
      <c r="K1579" s="168" t="s">
        <v>5293</v>
      </c>
      <c r="L1579" s="168" t="s">
        <v>4047</v>
      </c>
      <c r="M1579" s="167" t="s">
        <v>3940</v>
      </c>
      <c r="N1579" s="379">
        <v>0.1</v>
      </c>
      <c r="O1579" s="78">
        <f>P1579/2</f>
        <v>975</v>
      </c>
      <c r="P1579" s="371">
        <v>1950</v>
      </c>
      <c r="Q1579" s="339">
        <f t="shared" si="63"/>
        <v>1772.7272727272725</v>
      </c>
      <c r="R1579" s="531">
        <v>0</v>
      </c>
      <c r="S1579" s="159"/>
    </row>
    <row r="1580" spans="1:20" ht="22.5" customHeight="1" x14ac:dyDescent="0.25">
      <c r="A1580" s="342">
        <v>44225</v>
      </c>
      <c r="B1580" s="168" t="s">
        <v>17</v>
      </c>
      <c r="C1580" s="167" t="s">
        <v>5438</v>
      </c>
      <c r="D1580" s="167" t="s">
        <v>2523</v>
      </c>
      <c r="E1580" s="167"/>
      <c r="F1580" s="417">
        <v>10176</v>
      </c>
      <c r="G1580" s="168" t="s">
        <v>5439</v>
      </c>
      <c r="H1580" s="168"/>
      <c r="I1580" s="168" t="s">
        <v>22</v>
      </c>
      <c r="J1580" s="168">
        <v>75012</v>
      </c>
      <c r="K1580" s="168" t="s">
        <v>5440</v>
      </c>
      <c r="L1580" s="168" t="s">
        <v>5441</v>
      </c>
      <c r="M1580" s="167" t="s">
        <v>5442</v>
      </c>
      <c r="N1580" s="379">
        <v>5.5E-2</v>
      </c>
      <c r="O1580" s="78">
        <f>P1580/2</f>
        <v>3991</v>
      </c>
      <c r="P1580" s="189">
        <v>7982</v>
      </c>
      <c r="Q1580" s="405">
        <f t="shared" si="63"/>
        <v>7565.8767772511856</v>
      </c>
      <c r="R1580" s="531">
        <v>0</v>
      </c>
      <c r="S1580" s="374"/>
    </row>
    <row r="1581" spans="1:20" ht="22.5" customHeight="1" x14ac:dyDescent="0.25">
      <c r="A1581" s="173">
        <v>44225</v>
      </c>
      <c r="B1581" s="174" t="s">
        <v>65</v>
      </c>
      <c r="C1581" s="173" t="s">
        <v>5443</v>
      </c>
      <c r="D1581" s="173" t="s">
        <v>2130</v>
      </c>
      <c r="E1581" s="173"/>
      <c r="F1581" s="418">
        <v>10069</v>
      </c>
      <c r="G1581" s="174" t="s">
        <v>5444</v>
      </c>
      <c r="H1581" s="174"/>
      <c r="I1581" s="174" t="s">
        <v>22</v>
      </c>
      <c r="J1581" s="174">
        <v>75020</v>
      </c>
      <c r="K1581" s="174" t="s">
        <v>5445</v>
      </c>
      <c r="L1581" s="174" t="s">
        <v>5446</v>
      </c>
      <c r="M1581" s="173" t="s">
        <v>902</v>
      </c>
      <c r="N1581" s="328">
        <v>0.1</v>
      </c>
      <c r="O1581" s="78">
        <f>P1581/2</f>
        <v>991</v>
      </c>
      <c r="P1581" s="196">
        <v>1982</v>
      </c>
      <c r="Q1581" s="321">
        <f t="shared" si="63"/>
        <v>1801.8181818181818</v>
      </c>
      <c r="R1581" s="336">
        <v>1982</v>
      </c>
      <c r="S1581" s="121"/>
      <c r="T1581" s="74" t="s">
        <v>44</v>
      </c>
    </row>
    <row r="1582" spans="1:20" ht="22.5" customHeight="1" x14ac:dyDescent="0.25">
      <c r="A1582" s="173">
        <v>44225</v>
      </c>
      <c r="B1582" s="174" t="s">
        <v>17</v>
      </c>
      <c r="C1582" s="173" t="s">
        <v>5447</v>
      </c>
      <c r="D1582" s="173" t="s">
        <v>2030</v>
      </c>
      <c r="E1582" s="173"/>
      <c r="F1582" s="418">
        <v>10149</v>
      </c>
      <c r="G1582" s="174" t="s">
        <v>5448</v>
      </c>
      <c r="H1582" s="174" t="s">
        <v>5449</v>
      </c>
      <c r="I1582" s="174" t="s">
        <v>22</v>
      </c>
      <c r="J1582" s="174">
        <v>75012</v>
      </c>
      <c r="K1582" s="174" t="s">
        <v>5450</v>
      </c>
      <c r="L1582" s="174" t="s">
        <v>5451</v>
      </c>
      <c r="M1582" s="173" t="s">
        <v>1578</v>
      </c>
      <c r="N1582" s="328">
        <v>0.1</v>
      </c>
      <c r="O1582" s="78">
        <f>P1582/2</f>
        <v>5500</v>
      </c>
      <c r="P1582" s="196">
        <v>11000</v>
      </c>
      <c r="Q1582" s="321">
        <f t="shared" si="63"/>
        <v>10000</v>
      </c>
      <c r="R1582" s="336">
        <v>11000</v>
      </c>
      <c r="S1582" s="121"/>
      <c r="T1582" s="74" t="s">
        <v>44</v>
      </c>
    </row>
    <row r="1583" spans="1:20" ht="42" hidden="1" customHeight="1" x14ac:dyDescent="0.25">
      <c r="A1583" s="409" t="s">
        <v>5452</v>
      </c>
      <c r="B1583" s="410"/>
      <c r="C1583" s="409"/>
      <c r="D1583" s="409"/>
      <c r="E1583" s="409"/>
      <c r="F1583" s="419"/>
      <c r="G1583" s="410"/>
      <c r="H1583" s="410"/>
      <c r="I1583" s="410"/>
      <c r="J1583" s="410"/>
      <c r="K1583" s="410"/>
      <c r="L1583" s="410"/>
      <c r="M1583" s="409"/>
      <c r="N1583" s="411"/>
      <c r="O1583" s="436"/>
      <c r="P1583" s="413">
        <f>SUM(P1544:P1582)</f>
        <v>220631</v>
      </c>
      <c r="Q1583" s="420"/>
      <c r="R1583" s="421">
        <f>SUM(R1544:R1582)</f>
        <v>27507</v>
      </c>
      <c r="S1583" s="422">
        <f>P1583-R1583</f>
        <v>193124</v>
      </c>
    </row>
    <row r="1584" spans="1:20" ht="22.5" customHeight="1" x14ac:dyDescent="0.25">
      <c r="A1584" s="342">
        <v>44229</v>
      </c>
      <c r="B1584" s="168" t="s">
        <v>17</v>
      </c>
      <c r="C1584" s="167" t="s">
        <v>305</v>
      </c>
      <c r="D1584" s="167" t="s">
        <v>306</v>
      </c>
      <c r="E1584" s="167"/>
      <c r="F1584" s="417">
        <v>10062</v>
      </c>
      <c r="G1584" s="168" t="s">
        <v>5453</v>
      </c>
      <c r="H1584" s="168"/>
      <c r="I1584" s="168" t="s">
        <v>308</v>
      </c>
      <c r="J1584" s="168">
        <v>94130</v>
      </c>
      <c r="K1584" s="168" t="s">
        <v>5454</v>
      </c>
      <c r="L1584" s="168" t="s">
        <v>37</v>
      </c>
      <c r="M1584" s="167" t="s">
        <v>5455</v>
      </c>
      <c r="N1584" s="379">
        <v>0.1</v>
      </c>
      <c r="O1584" s="195">
        <v>1000</v>
      </c>
      <c r="P1584" s="189">
        <v>1000</v>
      </c>
      <c r="Q1584" s="372">
        <f t="shared" ref="Q1584:Q1634" si="64">IF(ISBLANK(N1584),"",P1584/(1+N1584))</f>
        <v>909.09090909090901</v>
      </c>
      <c r="R1584" s="373">
        <v>0</v>
      </c>
      <c r="S1584" s="374"/>
    </row>
    <row r="1585" spans="1:20" ht="22.5" customHeight="1" x14ac:dyDescent="0.25">
      <c r="A1585" s="342">
        <v>44229</v>
      </c>
      <c r="B1585" s="168" t="s">
        <v>17</v>
      </c>
      <c r="C1585" s="167" t="s">
        <v>305</v>
      </c>
      <c r="D1585" s="167" t="s">
        <v>306</v>
      </c>
      <c r="E1585" s="167"/>
      <c r="F1585" s="417">
        <v>10062</v>
      </c>
      <c r="G1585" s="168" t="s">
        <v>5453</v>
      </c>
      <c r="H1585" s="168">
        <v>3</v>
      </c>
      <c r="I1585" s="168" t="s">
        <v>308</v>
      </c>
      <c r="J1585" s="168">
        <v>94130</v>
      </c>
      <c r="K1585" s="168" t="s">
        <v>309</v>
      </c>
      <c r="L1585" s="168" t="s">
        <v>37</v>
      </c>
      <c r="M1585" s="167" t="s">
        <v>5392</v>
      </c>
      <c r="N1585" s="379">
        <v>0.1</v>
      </c>
      <c r="O1585" s="195">
        <v>3700</v>
      </c>
      <c r="P1585" s="189">
        <v>3700</v>
      </c>
      <c r="Q1585" s="372">
        <f t="shared" si="64"/>
        <v>3363.6363636363635</v>
      </c>
      <c r="R1585" s="373">
        <v>0</v>
      </c>
      <c r="S1585" s="374"/>
    </row>
    <row r="1586" spans="1:20" ht="22.5" customHeight="1" x14ac:dyDescent="0.25">
      <c r="A1586" s="342">
        <v>44230</v>
      </c>
      <c r="B1586" s="168" t="s">
        <v>17</v>
      </c>
      <c r="C1586" s="167" t="s">
        <v>2100</v>
      </c>
      <c r="D1586" s="167" t="s">
        <v>503</v>
      </c>
      <c r="E1586" s="167"/>
      <c r="F1586" s="417">
        <v>10105</v>
      </c>
      <c r="G1586" s="168" t="s">
        <v>5456</v>
      </c>
      <c r="H1586" s="168"/>
      <c r="I1586" s="168" t="s">
        <v>5457</v>
      </c>
      <c r="J1586" s="168">
        <v>92000</v>
      </c>
      <c r="K1586" s="168" t="s">
        <v>5458</v>
      </c>
      <c r="L1586" s="168" t="s">
        <v>37</v>
      </c>
      <c r="M1586" s="167" t="s">
        <v>5459</v>
      </c>
      <c r="N1586" s="379">
        <v>0.1</v>
      </c>
      <c r="O1586" s="195">
        <v>1500</v>
      </c>
      <c r="P1586" s="189">
        <v>1500</v>
      </c>
      <c r="Q1586" s="372">
        <f t="shared" si="64"/>
        <v>1363.6363636363635</v>
      </c>
      <c r="R1586" s="373">
        <v>0</v>
      </c>
      <c r="S1586" s="374"/>
    </row>
    <row r="1587" spans="1:20" ht="22.5" customHeight="1" x14ac:dyDescent="0.25">
      <c r="A1587" s="342">
        <v>44230</v>
      </c>
      <c r="B1587" s="168" t="s">
        <v>17</v>
      </c>
      <c r="C1587" s="167" t="s">
        <v>2100</v>
      </c>
      <c r="D1587" s="167" t="s">
        <v>503</v>
      </c>
      <c r="E1587" s="167"/>
      <c r="F1587" s="417">
        <v>10105</v>
      </c>
      <c r="G1587" s="168" t="s">
        <v>5460</v>
      </c>
      <c r="H1587" s="168">
        <v>1648</v>
      </c>
      <c r="I1587" s="168" t="s">
        <v>5457</v>
      </c>
      <c r="J1587" s="168">
        <v>92000</v>
      </c>
      <c r="K1587" s="168" t="s">
        <v>5458</v>
      </c>
      <c r="L1587" s="168" t="s">
        <v>37</v>
      </c>
      <c r="M1587" s="167" t="s">
        <v>4779</v>
      </c>
      <c r="N1587" s="379">
        <v>0.1</v>
      </c>
      <c r="O1587" s="195">
        <v>4500</v>
      </c>
      <c r="P1587" s="189">
        <v>4500</v>
      </c>
      <c r="Q1587" s="372">
        <f t="shared" si="64"/>
        <v>4090.9090909090905</v>
      </c>
      <c r="R1587" s="373">
        <v>0</v>
      </c>
      <c r="S1587" s="374"/>
    </row>
    <row r="1588" spans="1:20" ht="22.5" customHeight="1" x14ac:dyDescent="0.25">
      <c r="A1588" s="167">
        <v>44230</v>
      </c>
      <c r="B1588" s="187" t="s">
        <v>17</v>
      </c>
      <c r="C1588" s="187" t="s">
        <v>5372</v>
      </c>
      <c r="D1588" s="187"/>
      <c r="E1588" s="187"/>
      <c r="F1588" s="168">
        <v>34</v>
      </c>
      <c r="G1588" s="187" t="s">
        <v>5373</v>
      </c>
      <c r="H1588" s="187" t="s">
        <v>5374</v>
      </c>
      <c r="I1588" s="168" t="s">
        <v>22</v>
      </c>
      <c r="J1588" s="168">
        <v>75020</v>
      </c>
      <c r="K1588" s="187" t="s">
        <v>5375</v>
      </c>
      <c r="L1588" s="168" t="s">
        <v>1993</v>
      </c>
      <c r="M1588" s="187" t="s">
        <v>5461</v>
      </c>
      <c r="N1588" s="211">
        <v>5.5E-2</v>
      </c>
      <c r="O1588" s="195">
        <v>12000</v>
      </c>
      <c r="P1588" s="189">
        <v>12000</v>
      </c>
      <c r="Q1588" s="372">
        <f t="shared" si="64"/>
        <v>11374.407582938389</v>
      </c>
      <c r="R1588" s="373">
        <v>0</v>
      </c>
      <c r="S1588" s="374"/>
    </row>
    <row r="1589" spans="1:20" ht="22.5" customHeight="1" x14ac:dyDescent="0.25">
      <c r="A1589" s="342">
        <v>44230</v>
      </c>
      <c r="B1589" s="168" t="s">
        <v>17</v>
      </c>
      <c r="C1589" s="167" t="s">
        <v>4250</v>
      </c>
      <c r="D1589" s="167" t="s">
        <v>94</v>
      </c>
      <c r="E1589" s="167"/>
      <c r="F1589" s="417">
        <v>10120</v>
      </c>
      <c r="G1589" s="168" t="s">
        <v>4534</v>
      </c>
      <c r="H1589" s="168"/>
      <c r="I1589" s="168" t="s">
        <v>22</v>
      </c>
      <c r="J1589" s="168">
        <v>75015</v>
      </c>
      <c r="K1589" s="168" t="s">
        <v>4252</v>
      </c>
      <c r="L1589" s="168" t="s">
        <v>5462</v>
      </c>
      <c r="M1589" s="167" t="s">
        <v>418</v>
      </c>
      <c r="N1589" s="379">
        <v>0.1</v>
      </c>
      <c r="O1589" s="345"/>
      <c r="P1589" s="371">
        <v>9982</v>
      </c>
      <c r="Q1589" s="264">
        <f t="shared" si="64"/>
        <v>9074.545454545454</v>
      </c>
      <c r="R1589" s="373">
        <v>0</v>
      </c>
      <c r="S1589" s="266"/>
    </row>
    <row r="1590" spans="1:20" ht="22.5" customHeight="1" x14ac:dyDescent="0.25">
      <c r="A1590" s="342">
        <v>44231</v>
      </c>
      <c r="B1590" s="168" t="s">
        <v>65</v>
      </c>
      <c r="C1590" s="167" t="s">
        <v>5463</v>
      </c>
      <c r="D1590" s="167" t="s">
        <v>67</v>
      </c>
      <c r="E1590" s="167"/>
      <c r="F1590" s="417">
        <v>10188</v>
      </c>
      <c r="G1590" s="168" t="s">
        <v>5464</v>
      </c>
      <c r="H1590" s="168" t="s">
        <v>5465</v>
      </c>
      <c r="I1590" s="168" t="s">
        <v>22</v>
      </c>
      <c r="J1590" s="168">
        <v>75019</v>
      </c>
      <c r="K1590" s="168" t="s">
        <v>5466</v>
      </c>
      <c r="L1590" s="168" t="s">
        <v>5467</v>
      </c>
      <c r="M1590" s="167" t="s">
        <v>1322</v>
      </c>
      <c r="N1590" s="379">
        <v>5.5E-2</v>
      </c>
      <c r="O1590" s="78">
        <f t="shared" ref="O1590:O1596" si="65">P1590/2</f>
        <v>2975</v>
      </c>
      <c r="P1590" s="189">
        <v>5950</v>
      </c>
      <c r="Q1590" s="372">
        <f t="shared" si="64"/>
        <v>5639.8104265402844</v>
      </c>
      <c r="R1590" s="373">
        <v>0</v>
      </c>
      <c r="S1590" s="374"/>
    </row>
    <row r="1591" spans="1:20" ht="22.5" customHeight="1" x14ac:dyDescent="0.25">
      <c r="A1591" s="175">
        <v>44231</v>
      </c>
      <c r="B1591" s="168" t="s">
        <v>65</v>
      </c>
      <c r="C1591" s="168" t="s">
        <v>267</v>
      </c>
      <c r="D1591" s="168" t="s">
        <v>268</v>
      </c>
      <c r="E1591" s="168"/>
      <c r="F1591" s="168">
        <v>10096</v>
      </c>
      <c r="G1591" s="168" t="s">
        <v>269</v>
      </c>
      <c r="H1591" s="168" t="s">
        <v>4057</v>
      </c>
      <c r="I1591" s="168" t="s">
        <v>22</v>
      </c>
      <c r="J1591" s="168">
        <v>75020</v>
      </c>
      <c r="K1591" s="168" t="s">
        <v>271</v>
      </c>
      <c r="L1591" s="168" t="s">
        <v>4047</v>
      </c>
      <c r="M1591" s="168" t="s">
        <v>2124</v>
      </c>
      <c r="N1591" s="379">
        <v>0.1</v>
      </c>
      <c r="O1591" s="78">
        <f t="shared" si="65"/>
        <v>1000</v>
      </c>
      <c r="P1591" s="263">
        <v>2000</v>
      </c>
      <c r="Q1591" s="339">
        <f t="shared" si="64"/>
        <v>1818.181818181818</v>
      </c>
      <c r="R1591" s="373">
        <v>0</v>
      </c>
      <c r="S1591" s="159"/>
    </row>
    <row r="1592" spans="1:20" ht="22.5" customHeight="1" x14ac:dyDescent="0.25">
      <c r="A1592" s="342">
        <v>44232</v>
      </c>
      <c r="B1592" s="168" t="s">
        <v>17</v>
      </c>
      <c r="C1592" s="167" t="s">
        <v>4296</v>
      </c>
      <c r="D1592" s="167" t="s">
        <v>232</v>
      </c>
      <c r="E1592" s="167"/>
      <c r="F1592" s="417">
        <v>10075</v>
      </c>
      <c r="G1592" s="168" t="s">
        <v>4297</v>
      </c>
      <c r="H1592" s="168" t="s">
        <v>4298</v>
      </c>
      <c r="I1592" s="168" t="s">
        <v>174</v>
      </c>
      <c r="J1592" s="168">
        <v>93500</v>
      </c>
      <c r="K1592" s="168" t="s">
        <v>4299</v>
      </c>
      <c r="L1592" s="168" t="s">
        <v>1033</v>
      </c>
      <c r="M1592" s="167" t="s">
        <v>4220</v>
      </c>
      <c r="N1592" s="379">
        <v>0.1</v>
      </c>
      <c r="O1592" s="78">
        <f t="shared" si="65"/>
        <v>3991</v>
      </c>
      <c r="P1592" s="371">
        <v>7982</v>
      </c>
      <c r="Q1592" s="264">
        <f t="shared" si="64"/>
        <v>7256.363636363636</v>
      </c>
      <c r="R1592" s="373">
        <v>0</v>
      </c>
      <c r="S1592" s="266"/>
    </row>
    <row r="1593" spans="1:20" ht="22.5" customHeight="1" x14ac:dyDescent="0.25">
      <c r="A1593" s="342">
        <v>44232</v>
      </c>
      <c r="B1593" s="168" t="s">
        <v>65</v>
      </c>
      <c r="C1593" s="167" t="s">
        <v>5468</v>
      </c>
      <c r="D1593" s="167" t="s">
        <v>2175</v>
      </c>
      <c r="E1593" s="167"/>
      <c r="F1593" s="417">
        <v>10140</v>
      </c>
      <c r="G1593" s="168" t="s">
        <v>5469</v>
      </c>
      <c r="H1593" s="168"/>
      <c r="I1593" s="168" t="s">
        <v>4340</v>
      </c>
      <c r="J1593" s="168">
        <v>92340</v>
      </c>
      <c r="K1593" s="168" t="s">
        <v>5470</v>
      </c>
      <c r="L1593" s="168" t="s">
        <v>5112</v>
      </c>
      <c r="M1593" s="167" t="s">
        <v>5471</v>
      </c>
      <c r="N1593" s="379">
        <v>5.5E-2</v>
      </c>
      <c r="O1593" s="78">
        <f t="shared" si="65"/>
        <v>5441</v>
      </c>
      <c r="P1593" s="189">
        <v>10882</v>
      </c>
      <c r="Q1593" s="372">
        <f t="shared" si="64"/>
        <v>10314.691943127962</v>
      </c>
      <c r="R1593" s="373">
        <v>0</v>
      </c>
      <c r="S1593" s="374"/>
    </row>
    <row r="1594" spans="1:20" ht="22.5" customHeight="1" x14ac:dyDescent="0.25">
      <c r="A1594" s="342">
        <v>44235</v>
      </c>
      <c r="B1594" s="168" t="s">
        <v>17</v>
      </c>
      <c r="C1594" s="167" t="s">
        <v>5472</v>
      </c>
      <c r="D1594" s="167" t="s">
        <v>947</v>
      </c>
      <c r="E1594" s="167"/>
      <c r="F1594" s="417">
        <v>10225</v>
      </c>
      <c r="G1594" s="168" t="s">
        <v>4524</v>
      </c>
      <c r="H1594" s="168" t="s">
        <v>5473</v>
      </c>
      <c r="I1594" s="168" t="s">
        <v>22</v>
      </c>
      <c r="J1594" s="168">
        <v>75015</v>
      </c>
      <c r="K1594" s="168" t="s">
        <v>5474</v>
      </c>
      <c r="L1594" s="168" t="s">
        <v>5475</v>
      </c>
      <c r="M1594" s="167" t="s">
        <v>5476</v>
      </c>
      <c r="N1594" s="379">
        <v>5.5E-2</v>
      </c>
      <c r="O1594" s="78">
        <f t="shared" si="65"/>
        <v>1741</v>
      </c>
      <c r="P1594" s="371">
        <v>3482</v>
      </c>
      <c r="Q1594" s="264">
        <f t="shared" si="64"/>
        <v>3300.4739336492894</v>
      </c>
      <c r="R1594" s="373">
        <v>0</v>
      </c>
      <c r="S1594" s="266"/>
    </row>
    <row r="1595" spans="1:20" ht="22.5" customHeight="1" x14ac:dyDescent="0.25">
      <c r="A1595" s="342">
        <v>44235</v>
      </c>
      <c r="B1595" s="168" t="s">
        <v>236</v>
      </c>
      <c r="C1595" s="167" t="s">
        <v>5477</v>
      </c>
      <c r="D1595" s="167" t="s">
        <v>324</v>
      </c>
      <c r="E1595" s="167"/>
      <c r="F1595" s="417">
        <v>10076</v>
      </c>
      <c r="G1595" s="168" t="s">
        <v>5478</v>
      </c>
      <c r="H1595" s="168" t="s">
        <v>5479</v>
      </c>
      <c r="I1595" s="168" t="s">
        <v>768</v>
      </c>
      <c r="J1595" s="168">
        <v>94220</v>
      </c>
      <c r="K1595" s="168" t="s">
        <v>5480</v>
      </c>
      <c r="L1595" s="168" t="s">
        <v>5481</v>
      </c>
      <c r="M1595" s="167" t="s">
        <v>902</v>
      </c>
      <c r="N1595" s="379">
        <v>0.1</v>
      </c>
      <c r="O1595" s="78">
        <f t="shared" si="65"/>
        <v>1241</v>
      </c>
      <c r="P1595" s="189">
        <v>2482</v>
      </c>
      <c r="Q1595" s="372">
        <f t="shared" si="64"/>
        <v>2256.363636363636</v>
      </c>
      <c r="R1595" s="373">
        <v>0</v>
      </c>
      <c r="S1595" s="374"/>
    </row>
    <row r="1596" spans="1:20" ht="22.5" customHeight="1" x14ac:dyDescent="0.25">
      <c r="A1596" s="173">
        <v>44235</v>
      </c>
      <c r="B1596" s="174" t="s">
        <v>17</v>
      </c>
      <c r="C1596" s="173" t="s">
        <v>5482</v>
      </c>
      <c r="D1596" s="173" t="s">
        <v>444</v>
      </c>
      <c r="E1596" s="173"/>
      <c r="F1596" s="418">
        <v>10223</v>
      </c>
      <c r="G1596" s="174" t="s">
        <v>5483</v>
      </c>
      <c r="H1596" s="174"/>
      <c r="I1596" s="174" t="s">
        <v>639</v>
      </c>
      <c r="J1596" s="174">
        <v>92100</v>
      </c>
      <c r="K1596" s="174" t="s">
        <v>5484</v>
      </c>
      <c r="L1596" s="174" t="s">
        <v>5485</v>
      </c>
      <c r="M1596" s="173" t="s">
        <v>331</v>
      </c>
      <c r="N1596" s="328">
        <v>5.5E-2</v>
      </c>
      <c r="O1596" s="78">
        <f t="shared" si="65"/>
        <v>1750</v>
      </c>
      <c r="P1596" s="196">
        <v>3500</v>
      </c>
      <c r="Q1596" s="321">
        <f t="shared" si="64"/>
        <v>3317.5355450236971</v>
      </c>
      <c r="R1596" s="336">
        <v>3500</v>
      </c>
      <c r="S1596" s="121"/>
      <c r="T1596" s="74" t="s">
        <v>44</v>
      </c>
    </row>
    <row r="1597" spans="1:20" ht="22.5" customHeight="1" x14ac:dyDescent="0.25">
      <c r="A1597" s="167">
        <v>44235</v>
      </c>
      <c r="B1597" s="187" t="s">
        <v>65</v>
      </c>
      <c r="C1597" s="187" t="s">
        <v>5433</v>
      </c>
      <c r="D1597" s="187" t="s">
        <v>1354</v>
      </c>
      <c r="E1597" s="187"/>
      <c r="F1597" s="168">
        <v>10157</v>
      </c>
      <c r="G1597" s="187" t="s">
        <v>5434</v>
      </c>
      <c r="H1597" s="187" t="s">
        <v>5435</v>
      </c>
      <c r="I1597" s="168" t="s">
        <v>22</v>
      </c>
      <c r="J1597" s="168">
        <v>75011</v>
      </c>
      <c r="K1597" s="187" t="s">
        <v>5436</v>
      </c>
      <c r="L1597" s="168" t="s">
        <v>1993</v>
      </c>
      <c r="M1597" s="187" t="s">
        <v>86</v>
      </c>
      <c r="N1597" s="211">
        <v>0.1</v>
      </c>
      <c r="O1597" s="195">
        <v>4875</v>
      </c>
      <c r="P1597" s="189">
        <v>4875</v>
      </c>
      <c r="Q1597" s="372">
        <f t="shared" si="64"/>
        <v>4431.8181818181811</v>
      </c>
      <c r="R1597" s="373">
        <v>0</v>
      </c>
      <c r="S1597" s="374"/>
    </row>
    <row r="1598" spans="1:20" ht="22.5" customHeight="1" x14ac:dyDescent="0.25">
      <c r="A1598" s="342">
        <v>44236</v>
      </c>
      <c r="B1598" s="168" t="s">
        <v>17</v>
      </c>
      <c r="C1598" s="167" t="s">
        <v>5486</v>
      </c>
      <c r="D1598" s="167" t="s">
        <v>306</v>
      </c>
      <c r="E1598" s="167"/>
      <c r="F1598" s="417">
        <v>10169</v>
      </c>
      <c r="G1598" s="168" t="s">
        <v>5487</v>
      </c>
      <c r="H1598" s="168" t="s">
        <v>5488</v>
      </c>
      <c r="I1598" s="168" t="s">
        <v>22</v>
      </c>
      <c r="J1598" s="168">
        <v>75018</v>
      </c>
      <c r="K1598" s="168" t="s">
        <v>5489</v>
      </c>
      <c r="L1598" s="168" t="s">
        <v>5490</v>
      </c>
      <c r="M1598" s="167" t="s">
        <v>2620</v>
      </c>
      <c r="N1598" s="379">
        <v>5.5E-2</v>
      </c>
      <c r="O1598" s="78">
        <f>P1598/2</f>
        <v>3741</v>
      </c>
      <c r="P1598" s="371">
        <v>7482</v>
      </c>
      <c r="Q1598" s="350">
        <f t="shared" si="64"/>
        <v>7091.9431279620858</v>
      </c>
      <c r="R1598" s="337">
        <v>0</v>
      </c>
      <c r="S1598" s="266"/>
    </row>
    <row r="1599" spans="1:20" ht="22.5" customHeight="1" x14ac:dyDescent="0.25">
      <c r="A1599" s="267">
        <v>44236</v>
      </c>
      <c r="B1599" s="268" t="s">
        <v>65</v>
      </c>
      <c r="C1599" s="267" t="s">
        <v>4762</v>
      </c>
      <c r="D1599" s="267" t="s">
        <v>2578</v>
      </c>
      <c r="E1599" s="267"/>
      <c r="F1599" s="434">
        <v>10180</v>
      </c>
      <c r="G1599" s="268" t="s">
        <v>4763</v>
      </c>
      <c r="H1599" s="268" t="s">
        <v>4764</v>
      </c>
      <c r="I1599" s="268" t="s">
        <v>1050</v>
      </c>
      <c r="J1599" s="268">
        <v>92160</v>
      </c>
      <c r="K1599" s="268" t="s">
        <v>5403</v>
      </c>
      <c r="L1599" s="268" t="s">
        <v>3498</v>
      </c>
      <c r="M1599" s="267" t="s">
        <v>1578</v>
      </c>
      <c r="N1599" s="387">
        <v>0.1</v>
      </c>
      <c r="O1599" s="195">
        <v>9500</v>
      </c>
      <c r="P1599" s="270">
        <v>9500</v>
      </c>
      <c r="Q1599" s="388">
        <f t="shared" si="64"/>
        <v>8636.363636363636</v>
      </c>
      <c r="R1599" s="389">
        <v>9500</v>
      </c>
      <c r="S1599" s="89"/>
      <c r="T1599" s="74" t="s">
        <v>44</v>
      </c>
    </row>
    <row r="1600" spans="1:20" ht="22.5" customHeight="1" x14ac:dyDescent="0.25">
      <c r="A1600" s="267">
        <v>44236</v>
      </c>
      <c r="B1600" s="268" t="s">
        <v>236</v>
      </c>
      <c r="C1600" s="268" t="s">
        <v>5491</v>
      </c>
      <c r="D1600" s="268" t="s">
        <v>268</v>
      </c>
      <c r="E1600" s="268"/>
      <c r="F1600" s="268">
        <v>10177</v>
      </c>
      <c r="G1600" s="268" t="s">
        <v>5492</v>
      </c>
      <c r="H1600" s="268">
        <v>5</v>
      </c>
      <c r="I1600" s="268" t="s">
        <v>22</v>
      </c>
      <c r="J1600" s="268">
        <v>75015</v>
      </c>
      <c r="K1600" s="268" t="s">
        <v>5493</v>
      </c>
      <c r="L1600" s="268" t="s">
        <v>5494</v>
      </c>
      <c r="M1600" s="268" t="s">
        <v>86</v>
      </c>
      <c r="N1600" s="387">
        <v>0.1</v>
      </c>
      <c r="O1600" s="195">
        <v>1750</v>
      </c>
      <c r="P1600" s="270">
        <v>1750</v>
      </c>
      <c r="Q1600" s="388">
        <f t="shared" si="64"/>
        <v>1590.9090909090908</v>
      </c>
      <c r="R1600" s="389">
        <v>1750</v>
      </c>
      <c r="S1600" s="89"/>
      <c r="T1600" s="74" t="s">
        <v>44</v>
      </c>
    </row>
    <row r="1601" spans="1:20" ht="22.5" customHeight="1" x14ac:dyDescent="0.25">
      <c r="A1601" s="267">
        <v>44238</v>
      </c>
      <c r="B1601" s="268" t="s">
        <v>65</v>
      </c>
      <c r="C1601" s="268" t="s">
        <v>3625</v>
      </c>
      <c r="D1601" s="268" t="s">
        <v>3626</v>
      </c>
      <c r="E1601" s="268"/>
      <c r="F1601" s="268">
        <v>10159</v>
      </c>
      <c r="G1601" s="268" t="s">
        <v>3627</v>
      </c>
      <c r="H1601" s="268" t="s">
        <v>3628</v>
      </c>
      <c r="I1601" s="268" t="s">
        <v>133</v>
      </c>
      <c r="J1601" s="268">
        <v>92400</v>
      </c>
      <c r="K1601" s="268" t="s">
        <v>3629</v>
      </c>
      <c r="L1601" s="268" t="s">
        <v>5306</v>
      </c>
      <c r="M1601" s="268" t="s">
        <v>418</v>
      </c>
      <c r="N1601" s="387">
        <v>0.1</v>
      </c>
      <c r="O1601" s="78">
        <f>P1601/2</f>
        <v>3975</v>
      </c>
      <c r="P1601" s="270">
        <v>7950</v>
      </c>
      <c r="Q1601" s="388">
        <f t="shared" si="64"/>
        <v>7227.272727272727</v>
      </c>
      <c r="R1601" s="389">
        <v>7950</v>
      </c>
      <c r="S1601" s="89"/>
      <c r="T1601" s="74" t="s">
        <v>44</v>
      </c>
    </row>
    <row r="1602" spans="1:20" ht="22.5" customHeight="1" x14ac:dyDescent="0.25">
      <c r="A1602" s="173">
        <v>44238</v>
      </c>
      <c r="B1602" s="194" t="s">
        <v>65</v>
      </c>
      <c r="C1602" s="194" t="s">
        <v>1520</v>
      </c>
      <c r="D1602" s="194" t="s">
        <v>83</v>
      </c>
      <c r="E1602" s="194"/>
      <c r="F1602" s="174">
        <v>10152</v>
      </c>
      <c r="G1602" s="194" t="s">
        <v>1521</v>
      </c>
      <c r="H1602" s="194" t="s">
        <v>1522</v>
      </c>
      <c r="I1602" s="174" t="s">
        <v>1523</v>
      </c>
      <c r="J1602" s="174">
        <v>92130</v>
      </c>
      <c r="K1602" s="194" t="s">
        <v>1524</v>
      </c>
      <c r="L1602" s="174" t="s">
        <v>5495</v>
      </c>
      <c r="M1602" s="194" t="s">
        <v>438</v>
      </c>
      <c r="N1602" s="210">
        <v>0.1</v>
      </c>
      <c r="O1602" s="195">
        <v>7982</v>
      </c>
      <c r="P1602" s="196">
        <v>7982</v>
      </c>
      <c r="Q1602" s="219">
        <f t="shared" si="64"/>
        <v>7256.363636363636</v>
      </c>
      <c r="R1602" s="336">
        <v>7982</v>
      </c>
      <c r="S1602" s="121"/>
      <c r="T1602" s="74" t="s">
        <v>44</v>
      </c>
    </row>
    <row r="1603" spans="1:20" ht="22.5" customHeight="1" x14ac:dyDescent="0.25">
      <c r="A1603" s="342">
        <v>44238</v>
      </c>
      <c r="B1603" s="168" t="s">
        <v>65</v>
      </c>
      <c r="C1603" s="167" t="s">
        <v>5496</v>
      </c>
      <c r="D1603" s="167" t="s">
        <v>5497</v>
      </c>
      <c r="E1603" s="167"/>
      <c r="F1603" s="417">
        <v>38</v>
      </c>
      <c r="G1603" s="168" t="s">
        <v>5498</v>
      </c>
      <c r="H1603" s="168"/>
      <c r="I1603" s="168" t="s">
        <v>22</v>
      </c>
      <c r="J1603" s="168">
        <v>75011</v>
      </c>
      <c r="K1603" s="168" t="s">
        <v>5499</v>
      </c>
      <c r="L1603" s="168" t="s">
        <v>1993</v>
      </c>
      <c r="M1603" s="167" t="s">
        <v>2360</v>
      </c>
      <c r="N1603" s="379">
        <v>5.5E-2</v>
      </c>
      <c r="O1603" s="195">
        <v>1850</v>
      </c>
      <c r="P1603" s="371">
        <v>1850</v>
      </c>
      <c r="Q1603" s="264">
        <f t="shared" si="64"/>
        <v>1753.5545023696684</v>
      </c>
      <c r="R1603" s="337">
        <v>0</v>
      </c>
      <c r="S1603" s="266"/>
    </row>
    <row r="1604" spans="1:20" ht="22.5" customHeight="1" x14ac:dyDescent="0.25">
      <c r="A1604" s="342">
        <v>44238</v>
      </c>
      <c r="B1604" s="168" t="s">
        <v>65</v>
      </c>
      <c r="C1604" s="167" t="s">
        <v>764</v>
      </c>
      <c r="D1604" s="167" t="s">
        <v>268</v>
      </c>
      <c r="E1604" s="167"/>
      <c r="F1604" s="417">
        <v>110056</v>
      </c>
      <c r="G1604" s="168" t="s">
        <v>5500</v>
      </c>
      <c r="H1604" s="168" t="s">
        <v>5501</v>
      </c>
      <c r="I1604" s="168" t="s">
        <v>22</v>
      </c>
      <c r="J1604" s="168">
        <v>75018</v>
      </c>
      <c r="K1604" s="168" t="s">
        <v>5502</v>
      </c>
      <c r="L1604" s="168" t="s">
        <v>5467</v>
      </c>
      <c r="M1604" s="167" t="s">
        <v>4061</v>
      </c>
      <c r="N1604" s="379">
        <v>5.5E-2</v>
      </c>
      <c r="O1604" s="78">
        <f>P1604/2</f>
        <v>490</v>
      </c>
      <c r="P1604" s="371">
        <v>980</v>
      </c>
      <c r="Q1604" s="264">
        <f t="shared" si="64"/>
        <v>928.9099526066351</v>
      </c>
      <c r="R1604" s="337">
        <v>0</v>
      </c>
      <c r="S1604" s="266"/>
    </row>
    <row r="1605" spans="1:20" ht="22.5" customHeight="1" x14ac:dyDescent="0.25">
      <c r="A1605" s="342">
        <v>44238</v>
      </c>
      <c r="B1605" s="168" t="s">
        <v>65</v>
      </c>
      <c r="C1605" s="167" t="s">
        <v>5503</v>
      </c>
      <c r="D1605" s="167" t="s">
        <v>2940</v>
      </c>
      <c r="E1605" s="167"/>
      <c r="F1605" s="417">
        <v>10063</v>
      </c>
      <c r="G1605" s="168" t="s">
        <v>2101</v>
      </c>
      <c r="H1605" s="168" t="s">
        <v>5504</v>
      </c>
      <c r="I1605" s="168" t="s">
        <v>667</v>
      </c>
      <c r="J1605" s="168">
        <v>34300</v>
      </c>
      <c r="K1605" s="168" t="s">
        <v>5505</v>
      </c>
      <c r="L1605" s="168" t="s">
        <v>5422</v>
      </c>
      <c r="M1605" s="167" t="s">
        <v>1145</v>
      </c>
      <c r="N1605" s="379">
        <v>0.1</v>
      </c>
      <c r="O1605" s="78">
        <f>P1605/2</f>
        <v>1450</v>
      </c>
      <c r="P1605" s="371">
        <v>2900</v>
      </c>
      <c r="Q1605" s="444">
        <f t="shared" si="64"/>
        <v>2636.363636363636</v>
      </c>
      <c r="R1605" s="337">
        <v>0</v>
      </c>
      <c r="S1605" s="266"/>
    </row>
    <row r="1606" spans="1:20" ht="22.5" customHeight="1" x14ac:dyDescent="0.25">
      <c r="A1606" s="267">
        <v>44239</v>
      </c>
      <c r="B1606" s="268" t="s">
        <v>65</v>
      </c>
      <c r="C1606" s="268" t="s">
        <v>5506</v>
      </c>
      <c r="D1606" s="268" t="s">
        <v>5507</v>
      </c>
      <c r="E1606" s="268"/>
      <c r="F1606" s="268">
        <v>10130</v>
      </c>
      <c r="G1606" s="268" t="s">
        <v>5508</v>
      </c>
      <c r="H1606" s="268"/>
      <c r="I1606" s="268" t="s">
        <v>22</v>
      </c>
      <c r="J1606" s="268">
        <v>75012</v>
      </c>
      <c r="K1606" s="268" t="s">
        <v>5509</v>
      </c>
      <c r="L1606" s="268" t="s">
        <v>5495</v>
      </c>
      <c r="M1606" s="268" t="s">
        <v>5510</v>
      </c>
      <c r="N1606" s="387">
        <v>0.1</v>
      </c>
      <c r="O1606" s="195">
        <v>8000</v>
      </c>
      <c r="P1606" s="270">
        <v>8000</v>
      </c>
      <c r="Q1606" s="533">
        <f t="shared" si="64"/>
        <v>7272.7272727272721</v>
      </c>
      <c r="R1606" s="389">
        <v>8000</v>
      </c>
      <c r="S1606" s="89"/>
      <c r="T1606" s="74" t="s">
        <v>44</v>
      </c>
    </row>
    <row r="1607" spans="1:20" ht="22.5" customHeight="1" x14ac:dyDescent="0.25">
      <c r="A1607" s="342">
        <v>44239</v>
      </c>
      <c r="B1607" s="168" t="s">
        <v>65</v>
      </c>
      <c r="C1607" s="167" t="s">
        <v>5511</v>
      </c>
      <c r="D1607" s="167" t="s">
        <v>5512</v>
      </c>
      <c r="E1607" s="167"/>
      <c r="F1607" s="417">
        <v>10200</v>
      </c>
      <c r="G1607" s="168" t="s">
        <v>5513</v>
      </c>
      <c r="H1607" s="168" t="s">
        <v>5227</v>
      </c>
      <c r="I1607" s="168" t="s">
        <v>22</v>
      </c>
      <c r="J1607" s="168">
        <v>75018</v>
      </c>
      <c r="K1607" s="168" t="s">
        <v>5514</v>
      </c>
      <c r="L1607" s="168" t="s">
        <v>5515</v>
      </c>
      <c r="M1607" s="167" t="s">
        <v>2629</v>
      </c>
      <c r="N1607" s="379">
        <v>5.5E-2</v>
      </c>
      <c r="O1607" s="195">
        <v>9982</v>
      </c>
      <c r="P1607" s="371">
        <v>9982</v>
      </c>
      <c r="Q1607" s="444">
        <f t="shared" si="64"/>
        <v>9461.6113744075828</v>
      </c>
      <c r="R1607" s="337">
        <v>0</v>
      </c>
      <c r="S1607" s="266"/>
    </row>
    <row r="1608" spans="1:20" ht="22.5" customHeight="1" x14ac:dyDescent="0.25">
      <c r="A1608" s="342">
        <v>44243</v>
      </c>
      <c r="B1608" s="168" t="s">
        <v>65</v>
      </c>
      <c r="C1608" s="167" t="s">
        <v>5516</v>
      </c>
      <c r="D1608" s="167" t="s">
        <v>1679</v>
      </c>
      <c r="E1608" s="167"/>
      <c r="F1608" s="417">
        <v>10120</v>
      </c>
      <c r="G1608" s="168" t="s">
        <v>5517</v>
      </c>
      <c r="H1608" s="168">
        <v>11</v>
      </c>
      <c r="I1608" s="168" t="s">
        <v>22</v>
      </c>
      <c r="J1608" s="168">
        <v>75013</v>
      </c>
      <c r="K1608" s="168" t="s">
        <v>5518</v>
      </c>
      <c r="L1608" s="168" t="s">
        <v>4935</v>
      </c>
      <c r="M1608" s="167" t="s">
        <v>5519</v>
      </c>
      <c r="N1608" s="379">
        <v>0.1</v>
      </c>
      <c r="O1608" s="78">
        <f>P1608/2</f>
        <v>941</v>
      </c>
      <c r="P1608" s="371">
        <v>1882</v>
      </c>
      <c r="Q1608" s="264">
        <f t="shared" si="64"/>
        <v>1710.9090909090908</v>
      </c>
      <c r="R1608" s="337">
        <v>0</v>
      </c>
      <c r="S1608" s="266"/>
    </row>
    <row r="1609" spans="1:20" ht="22.5" customHeight="1" x14ac:dyDescent="0.25">
      <c r="A1609" s="267">
        <v>44243</v>
      </c>
      <c r="B1609" s="268" t="s">
        <v>17</v>
      </c>
      <c r="C1609" s="268" t="s">
        <v>5520</v>
      </c>
      <c r="D1609" s="268" t="s">
        <v>4523</v>
      </c>
      <c r="E1609" s="268"/>
      <c r="F1609" s="268">
        <v>10239</v>
      </c>
      <c r="G1609" s="268" t="s">
        <v>5521</v>
      </c>
      <c r="H1609" s="268" t="s">
        <v>5522</v>
      </c>
      <c r="I1609" s="268" t="s">
        <v>69</v>
      </c>
      <c r="J1609" s="268">
        <v>94700</v>
      </c>
      <c r="K1609" s="268" t="s">
        <v>5523</v>
      </c>
      <c r="L1609" s="268" t="s">
        <v>3498</v>
      </c>
      <c r="M1609" s="268" t="s">
        <v>331</v>
      </c>
      <c r="N1609" s="387">
        <v>5.5E-2</v>
      </c>
      <c r="O1609" s="195">
        <v>2000</v>
      </c>
      <c r="P1609" s="270">
        <v>2000</v>
      </c>
      <c r="Q1609" s="533">
        <f t="shared" si="64"/>
        <v>1895.7345971563982</v>
      </c>
      <c r="R1609" s="389">
        <v>2000</v>
      </c>
      <c r="S1609" s="89"/>
      <c r="T1609" s="74" t="s">
        <v>44</v>
      </c>
    </row>
    <row r="1610" spans="1:20" ht="22.5" customHeight="1" x14ac:dyDescent="0.25">
      <c r="A1610" s="342">
        <v>44243</v>
      </c>
      <c r="B1610" s="168" t="s">
        <v>65</v>
      </c>
      <c r="C1610" s="167" t="s">
        <v>4631</v>
      </c>
      <c r="D1610" s="167" t="s">
        <v>2062</v>
      </c>
      <c r="E1610" s="167"/>
      <c r="F1610" s="417">
        <v>39</v>
      </c>
      <c r="G1610" s="168" t="s">
        <v>5524</v>
      </c>
      <c r="H1610" s="168" t="s">
        <v>5525</v>
      </c>
      <c r="I1610" s="168" t="s">
        <v>22</v>
      </c>
      <c r="J1610" s="168">
        <v>75018</v>
      </c>
      <c r="K1610" s="168" t="s">
        <v>5526</v>
      </c>
      <c r="L1610" s="168" t="s">
        <v>1993</v>
      </c>
      <c r="M1610" s="167" t="s">
        <v>2620</v>
      </c>
      <c r="N1610" s="379">
        <v>5.5E-2</v>
      </c>
      <c r="O1610" s="195">
        <v>7890</v>
      </c>
      <c r="P1610" s="371">
        <v>7890</v>
      </c>
      <c r="Q1610" s="444">
        <f t="shared" si="64"/>
        <v>7478.672985781991</v>
      </c>
      <c r="R1610" s="337">
        <v>0</v>
      </c>
      <c r="S1610" s="266"/>
    </row>
    <row r="1611" spans="1:20" ht="22.5" customHeight="1" x14ac:dyDescent="0.25">
      <c r="A1611" s="342">
        <v>44243</v>
      </c>
      <c r="B1611" s="168" t="s">
        <v>65</v>
      </c>
      <c r="C1611" s="167" t="s">
        <v>5527</v>
      </c>
      <c r="D1611" s="167" t="s">
        <v>2068</v>
      </c>
      <c r="E1611" s="167"/>
      <c r="F1611" s="417">
        <v>10014</v>
      </c>
      <c r="G1611" s="168" t="s">
        <v>5367</v>
      </c>
      <c r="H1611" s="168" t="s">
        <v>5528</v>
      </c>
      <c r="I1611" s="168" t="s">
        <v>22</v>
      </c>
      <c r="J1611" s="168">
        <v>75012</v>
      </c>
      <c r="K1611" s="168" t="s">
        <v>5529</v>
      </c>
      <c r="L1611" s="168" t="s">
        <v>37</v>
      </c>
      <c r="M1611" s="167" t="s">
        <v>443</v>
      </c>
      <c r="N1611" s="379">
        <v>0.1</v>
      </c>
      <c r="O1611" s="195">
        <v>4900</v>
      </c>
      <c r="P1611" s="371">
        <v>4900</v>
      </c>
      <c r="Q1611" s="444">
        <f t="shared" si="64"/>
        <v>4454.545454545454</v>
      </c>
      <c r="R1611" s="337">
        <v>0</v>
      </c>
      <c r="S1611" s="266"/>
    </row>
    <row r="1612" spans="1:20" ht="22.5" customHeight="1" x14ac:dyDescent="0.25">
      <c r="A1612" s="173">
        <v>44244</v>
      </c>
      <c r="B1612" s="174" t="s">
        <v>65</v>
      </c>
      <c r="C1612" s="173" t="s">
        <v>555</v>
      </c>
      <c r="D1612" s="173" t="s">
        <v>177</v>
      </c>
      <c r="E1612" s="173"/>
      <c r="F1612" s="418">
        <v>10064</v>
      </c>
      <c r="G1612" s="174" t="s">
        <v>5530</v>
      </c>
      <c r="H1612" s="174"/>
      <c r="I1612" s="174" t="s">
        <v>558</v>
      </c>
      <c r="J1612" s="174">
        <v>94170</v>
      </c>
      <c r="K1612" s="174" t="s">
        <v>5531</v>
      </c>
      <c r="L1612" s="174" t="s">
        <v>335</v>
      </c>
      <c r="M1612" s="173" t="s">
        <v>1175</v>
      </c>
      <c r="N1612" s="328">
        <v>0.1</v>
      </c>
      <c r="O1612" s="78">
        <f>P1612/2</f>
        <v>5891</v>
      </c>
      <c r="P1612" s="196">
        <v>11782</v>
      </c>
      <c r="Q1612" s="457">
        <f t="shared" si="64"/>
        <v>10710.90909090909</v>
      </c>
      <c r="R1612" s="336">
        <v>11782</v>
      </c>
      <c r="S1612" s="121"/>
      <c r="T1612" s="74" t="s">
        <v>44</v>
      </c>
    </row>
    <row r="1613" spans="1:20" ht="22.5" customHeight="1" x14ac:dyDescent="0.25">
      <c r="A1613" s="342">
        <v>44244</v>
      </c>
      <c r="B1613" s="168" t="s">
        <v>342</v>
      </c>
      <c r="C1613" s="167" t="s">
        <v>5532</v>
      </c>
      <c r="D1613" s="167" t="s">
        <v>3301</v>
      </c>
      <c r="E1613" s="167"/>
      <c r="F1613" s="417">
        <v>10159</v>
      </c>
      <c r="G1613" s="168" t="s">
        <v>5533</v>
      </c>
      <c r="H1613" s="168" t="s">
        <v>5534</v>
      </c>
      <c r="I1613" s="168" t="s">
        <v>22</v>
      </c>
      <c r="J1613" s="168">
        <v>75015</v>
      </c>
      <c r="K1613" s="168" t="s">
        <v>5535</v>
      </c>
      <c r="L1613" s="168" t="s">
        <v>5536</v>
      </c>
      <c r="M1613" s="167" t="s">
        <v>5537</v>
      </c>
      <c r="N1613" s="379">
        <v>5.5E-2</v>
      </c>
      <c r="O1613" s="78">
        <f>P1613/2</f>
        <v>3741</v>
      </c>
      <c r="P1613" s="371">
        <v>7482</v>
      </c>
      <c r="Q1613" s="350">
        <f t="shared" si="64"/>
        <v>7091.9431279620858</v>
      </c>
      <c r="R1613" s="337">
        <v>0</v>
      </c>
      <c r="S1613" s="266"/>
    </row>
    <row r="1614" spans="1:20" ht="22.5" customHeight="1" x14ac:dyDescent="0.25">
      <c r="A1614" s="267">
        <v>44244</v>
      </c>
      <c r="B1614" s="268" t="s">
        <v>65</v>
      </c>
      <c r="C1614" s="268" t="s">
        <v>1088</v>
      </c>
      <c r="D1614" s="268" t="s">
        <v>5538</v>
      </c>
      <c r="E1614" s="268"/>
      <c r="F1614" s="268">
        <v>10421</v>
      </c>
      <c r="G1614" s="268" t="s">
        <v>5539</v>
      </c>
      <c r="H1614" s="268"/>
      <c r="I1614" s="268" t="s">
        <v>22</v>
      </c>
      <c r="J1614" s="268">
        <v>75011</v>
      </c>
      <c r="K1614" s="268" t="s">
        <v>5540</v>
      </c>
      <c r="L1614" s="268" t="s">
        <v>5541</v>
      </c>
      <c r="M1614" s="268" t="s">
        <v>4284</v>
      </c>
      <c r="N1614" s="387">
        <v>0.1</v>
      </c>
      <c r="O1614" s="78">
        <f>P1614/2</f>
        <v>1191</v>
      </c>
      <c r="P1614" s="270">
        <v>2382</v>
      </c>
      <c r="Q1614" s="533">
        <f t="shared" si="64"/>
        <v>2165.4545454545455</v>
      </c>
      <c r="R1614" s="389">
        <v>2382</v>
      </c>
      <c r="S1614" s="89"/>
      <c r="T1614" s="74" t="s">
        <v>44</v>
      </c>
    </row>
    <row r="1615" spans="1:20" ht="22.5" customHeight="1" x14ac:dyDescent="0.25">
      <c r="A1615" s="342">
        <v>44245</v>
      </c>
      <c r="B1615" s="168" t="s">
        <v>17</v>
      </c>
      <c r="C1615" s="167" t="s">
        <v>5542</v>
      </c>
      <c r="D1615" s="167" t="s">
        <v>2030</v>
      </c>
      <c r="E1615" s="167"/>
      <c r="F1615" s="417">
        <v>1010116</v>
      </c>
      <c r="G1615" s="168" t="s">
        <v>5543</v>
      </c>
      <c r="H1615" s="168" t="s">
        <v>5544</v>
      </c>
      <c r="I1615" s="168" t="s">
        <v>3045</v>
      </c>
      <c r="J1615" s="168">
        <v>93110</v>
      </c>
      <c r="K1615" s="168" t="s">
        <v>5545</v>
      </c>
      <c r="L1615" s="168" t="s">
        <v>1993</v>
      </c>
      <c r="M1615" s="167" t="s">
        <v>438</v>
      </c>
      <c r="N1615" s="379">
        <v>0.1</v>
      </c>
      <c r="O1615" s="195">
        <v>4660</v>
      </c>
      <c r="P1615" s="371">
        <v>4660</v>
      </c>
      <c r="Q1615" s="444">
        <f t="shared" si="64"/>
        <v>4236.363636363636</v>
      </c>
      <c r="R1615" s="337">
        <v>0</v>
      </c>
      <c r="S1615" s="266"/>
    </row>
    <row r="1616" spans="1:20" ht="22.5" customHeight="1" x14ac:dyDescent="0.25">
      <c r="A1616" s="342">
        <v>44245</v>
      </c>
      <c r="B1616" s="168" t="s">
        <v>65</v>
      </c>
      <c r="C1616" s="167" t="s">
        <v>5546</v>
      </c>
      <c r="D1616" s="167" t="s">
        <v>1679</v>
      </c>
      <c r="E1616" s="167"/>
      <c r="F1616" s="417">
        <v>10131</v>
      </c>
      <c r="G1616" s="168" t="s">
        <v>5547</v>
      </c>
      <c r="H1616" s="168" t="s">
        <v>5548</v>
      </c>
      <c r="I1616" s="168" t="s">
        <v>3526</v>
      </c>
      <c r="J1616" s="168">
        <v>91330</v>
      </c>
      <c r="K1616" s="168" t="s">
        <v>5549</v>
      </c>
      <c r="L1616" s="168" t="s">
        <v>3498</v>
      </c>
      <c r="M1616" s="167" t="s">
        <v>92</v>
      </c>
      <c r="N1616" s="379">
        <v>0.1</v>
      </c>
      <c r="O1616" s="195">
        <v>2150</v>
      </c>
      <c r="P1616" s="371">
        <v>2150</v>
      </c>
      <c r="Q1616" s="444">
        <f t="shared" si="64"/>
        <v>1954.5454545454543</v>
      </c>
      <c r="R1616" s="337">
        <v>0</v>
      </c>
      <c r="S1616" s="266"/>
    </row>
    <row r="1617" spans="1:20" ht="22.5" customHeight="1" x14ac:dyDescent="0.25">
      <c r="A1617" s="342">
        <v>44245</v>
      </c>
      <c r="B1617" s="168" t="s">
        <v>236</v>
      </c>
      <c r="C1617" s="167" t="s">
        <v>5246</v>
      </c>
      <c r="D1617" s="167" t="s">
        <v>736</v>
      </c>
      <c r="E1617" s="167"/>
      <c r="F1617" s="417" t="s">
        <v>5099</v>
      </c>
      <c r="G1617" s="168" t="s">
        <v>5247</v>
      </c>
      <c r="H1617" s="168"/>
      <c r="I1617" s="168" t="s">
        <v>22</v>
      </c>
      <c r="J1617" s="168">
        <v>75013</v>
      </c>
      <c r="K1617" s="168" t="s">
        <v>5248</v>
      </c>
      <c r="L1617" s="168" t="s">
        <v>5550</v>
      </c>
      <c r="M1617" s="167" t="s">
        <v>5551</v>
      </c>
      <c r="N1617" s="379">
        <v>5.5E-2</v>
      </c>
      <c r="O1617" s="345"/>
      <c r="P1617" s="371">
        <v>16000</v>
      </c>
      <c r="Q1617" s="444">
        <f t="shared" si="64"/>
        <v>15165.876777251186</v>
      </c>
      <c r="R1617" s="337">
        <v>0</v>
      </c>
      <c r="S1617" s="266"/>
    </row>
    <row r="1618" spans="1:20" ht="22.5" customHeight="1" x14ac:dyDescent="0.25">
      <c r="A1618" s="167">
        <v>44245</v>
      </c>
      <c r="B1618" s="187" t="s">
        <v>17</v>
      </c>
      <c r="C1618" s="187" t="s">
        <v>3227</v>
      </c>
      <c r="D1618" s="187" t="s">
        <v>94</v>
      </c>
      <c r="E1618" s="187"/>
      <c r="F1618" s="168">
        <v>10121</v>
      </c>
      <c r="G1618" s="187" t="s">
        <v>3228</v>
      </c>
      <c r="H1618" s="187" t="s">
        <v>3229</v>
      </c>
      <c r="I1618" s="168" t="s">
        <v>3230</v>
      </c>
      <c r="J1618" s="168">
        <v>94160</v>
      </c>
      <c r="K1618" s="187" t="s">
        <v>3231</v>
      </c>
      <c r="L1618" s="304" t="s">
        <v>3232</v>
      </c>
      <c r="M1618" s="187" t="s">
        <v>5552</v>
      </c>
      <c r="N1618" s="211">
        <v>5.5E-2</v>
      </c>
      <c r="O1618" s="78">
        <f>P1618/2</f>
        <v>5491</v>
      </c>
      <c r="P1618" s="189">
        <v>10982</v>
      </c>
      <c r="Q1618" s="383">
        <f t="shared" si="64"/>
        <v>10409.478672985782</v>
      </c>
      <c r="R1618" s="337">
        <v>0</v>
      </c>
      <c r="S1618" s="159"/>
    </row>
    <row r="1619" spans="1:20" ht="22.5" customHeight="1" x14ac:dyDescent="0.25">
      <c r="A1619" s="342">
        <v>44245</v>
      </c>
      <c r="B1619" s="168" t="s">
        <v>17</v>
      </c>
      <c r="C1619" s="167" t="s">
        <v>5553</v>
      </c>
      <c r="D1619" s="167" t="s">
        <v>5554</v>
      </c>
      <c r="E1619" s="167"/>
      <c r="F1619" s="417">
        <v>10106</v>
      </c>
      <c r="G1619" s="168" t="s">
        <v>5555</v>
      </c>
      <c r="H1619" s="168" t="s">
        <v>4675</v>
      </c>
      <c r="I1619" s="168" t="s">
        <v>22</v>
      </c>
      <c r="J1619" s="168">
        <v>75013</v>
      </c>
      <c r="K1619" s="168" t="s">
        <v>5556</v>
      </c>
      <c r="L1619" s="168" t="s">
        <v>5557</v>
      </c>
      <c r="M1619" s="167" t="s">
        <v>5558</v>
      </c>
      <c r="N1619" s="380">
        <v>0.1</v>
      </c>
      <c r="O1619" s="78">
        <f>P1619/2</f>
        <v>4000</v>
      </c>
      <c r="P1619" s="371">
        <v>8000</v>
      </c>
      <c r="Q1619" s="264">
        <f t="shared" si="64"/>
        <v>7272.7272727272721</v>
      </c>
      <c r="R1619" s="337">
        <v>0</v>
      </c>
      <c r="S1619" s="266"/>
    </row>
    <row r="1620" spans="1:20" ht="22.5" customHeight="1" x14ac:dyDescent="0.25">
      <c r="A1620" s="342">
        <v>44246</v>
      </c>
      <c r="B1620" s="168" t="s">
        <v>17</v>
      </c>
      <c r="C1620" s="167" t="s">
        <v>5307</v>
      </c>
      <c r="D1620" s="167" t="s">
        <v>503</v>
      </c>
      <c r="E1620" s="167"/>
      <c r="F1620" s="417">
        <v>10129</v>
      </c>
      <c r="G1620" s="168" t="s">
        <v>5308</v>
      </c>
      <c r="H1620" s="168" t="s">
        <v>5309</v>
      </c>
      <c r="I1620" s="168" t="s">
        <v>22</v>
      </c>
      <c r="J1620" s="168">
        <v>75013</v>
      </c>
      <c r="K1620" s="168" t="s">
        <v>5310</v>
      </c>
      <c r="L1620" s="168" t="s">
        <v>2926</v>
      </c>
      <c r="M1620" s="167" t="s">
        <v>1145</v>
      </c>
      <c r="N1620" s="379">
        <v>0.1</v>
      </c>
      <c r="O1620" s="78">
        <f>P1620/2</f>
        <v>1791</v>
      </c>
      <c r="P1620" s="371">
        <v>3582</v>
      </c>
      <c r="Q1620" s="339">
        <f t="shared" si="64"/>
        <v>3256.363636363636</v>
      </c>
      <c r="R1620" s="337">
        <v>0</v>
      </c>
      <c r="S1620" s="159"/>
    </row>
    <row r="1621" spans="1:20" ht="22.5" customHeight="1" x14ac:dyDescent="0.25">
      <c r="A1621" s="342">
        <v>44246</v>
      </c>
      <c r="B1621" s="168" t="s">
        <v>17</v>
      </c>
      <c r="C1621" s="167" t="s">
        <v>5559</v>
      </c>
      <c r="D1621" s="167" t="s">
        <v>54</v>
      </c>
      <c r="E1621" s="167"/>
      <c r="F1621" s="417">
        <v>10083</v>
      </c>
      <c r="G1621" s="168" t="s">
        <v>5560</v>
      </c>
      <c r="H1621" s="168" t="s">
        <v>4951</v>
      </c>
      <c r="I1621" s="168" t="s">
        <v>5561</v>
      </c>
      <c r="J1621" s="168">
        <v>94350</v>
      </c>
      <c r="K1621" s="168" t="s">
        <v>5562</v>
      </c>
      <c r="L1621" s="168" t="s">
        <v>5563</v>
      </c>
      <c r="M1621" s="167" t="s">
        <v>5564</v>
      </c>
      <c r="N1621" s="379">
        <v>0.1</v>
      </c>
      <c r="O1621" s="195">
        <v>3500</v>
      </c>
      <c r="P1621" s="371">
        <v>3500</v>
      </c>
      <c r="Q1621" s="444">
        <f t="shared" si="64"/>
        <v>3181.8181818181815</v>
      </c>
      <c r="R1621" s="337">
        <v>0</v>
      </c>
      <c r="S1621" s="266"/>
    </row>
    <row r="1622" spans="1:20" ht="22.5" customHeight="1" x14ac:dyDescent="0.25">
      <c r="A1622" s="342">
        <v>44246</v>
      </c>
      <c r="B1622" s="168" t="s">
        <v>17</v>
      </c>
      <c r="C1622" s="167" t="s">
        <v>5565</v>
      </c>
      <c r="D1622" s="167" t="s">
        <v>1861</v>
      </c>
      <c r="E1622" s="167"/>
      <c r="F1622" s="417">
        <v>10099</v>
      </c>
      <c r="G1622" s="168" t="s">
        <v>5566</v>
      </c>
      <c r="H1622" s="168" t="s">
        <v>5567</v>
      </c>
      <c r="I1622" s="168" t="s">
        <v>22</v>
      </c>
      <c r="J1622" s="168">
        <v>75015</v>
      </c>
      <c r="K1622" s="168" t="s">
        <v>5568</v>
      </c>
      <c r="L1622" s="168" t="s">
        <v>5563</v>
      </c>
      <c r="M1622" s="167" t="s">
        <v>5569</v>
      </c>
      <c r="N1622" s="379">
        <v>0.1</v>
      </c>
      <c r="O1622" s="195">
        <v>3383</v>
      </c>
      <c r="P1622" s="371">
        <v>3383</v>
      </c>
      <c r="Q1622" s="444">
        <f t="shared" si="64"/>
        <v>3075.454545454545</v>
      </c>
      <c r="R1622" s="337">
        <v>0</v>
      </c>
      <c r="S1622" s="266"/>
    </row>
    <row r="1623" spans="1:20" ht="22.5" customHeight="1" x14ac:dyDescent="0.25">
      <c r="A1623" s="342">
        <v>44246</v>
      </c>
      <c r="B1623" s="168" t="s">
        <v>17</v>
      </c>
      <c r="C1623" s="167" t="s">
        <v>5570</v>
      </c>
      <c r="D1623" s="167" t="s">
        <v>258</v>
      </c>
      <c r="E1623" s="167"/>
      <c r="F1623" s="417">
        <v>10199</v>
      </c>
      <c r="G1623" s="168" t="s">
        <v>5571</v>
      </c>
      <c r="H1623" s="168" t="s">
        <v>5572</v>
      </c>
      <c r="I1623" s="168" t="s">
        <v>22</v>
      </c>
      <c r="J1623" s="168">
        <v>75015</v>
      </c>
      <c r="K1623" s="168" t="s">
        <v>5573</v>
      </c>
      <c r="L1623" s="168" t="s">
        <v>5563</v>
      </c>
      <c r="M1623" s="167" t="s">
        <v>2651</v>
      </c>
      <c r="N1623" s="379">
        <v>5.5E-2</v>
      </c>
      <c r="O1623" s="195">
        <v>14982</v>
      </c>
      <c r="P1623" s="371">
        <v>14982</v>
      </c>
      <c r="Q1623" s="444">
        <f t="shared" si="64"/>
        <v>14200.947867298579</v>
      </c>
      <c r="R1623" s="337">
        <v>0</v>
      </c>
      <c r="S1623" s="266"/>
    </row>
    <row r="1624" spans="1:20" ht="22.5" customHeight="1" x14ac:dyDescent="0.25">
      <c r="A1624" s="173">
        <v>44249</v>
      </c>
      <c r="B1624" s="174" t="s">
        <v>17</v>
      </c>
      <c r="C1624" s="174" t="s">
        <v>714</v>
      </c>
      <c r="D1624" s="174" t="s">
        <v>5069</v>
      </c>
      <c r="E1624" s="174"/>
      <c r="F1624" s="174">
        <v>10106</v>
      </c>
      <c r="G1624" s="174" t="s">
        <v>5070</v>
      </c>
      <c r="H1624" s="174" t="s">
        <v>5071</v>
      </c>
      <c r="I1624" s="174" t="s">
        <v>22</v>
      </c>
      <c r="J1624" s="174">
        <v>75012</v>
      </c>
      <c r="K1624" s="174" t="s">
        <v>5072</v>
      </c>
      <c r="L1624" s="174" t="s">
        <v>5323</v>
      </c>
      <c r="M1624" s="174" t="s">
        <v>1603</v>
      </c>
      <c r="N1624" s="328">
        <v>0.1</v>
      </c>
      <c r="O1624" s="78">
        <f>P1624/2</f>
        <v>4941</v>
      </c>
      <c r="P1624" s="196">
        <v>9882</v>
      </c>
      <c r="Q1624" s="457">
        <f t="shared" si="64"/>
        <v>8983.6363636363621</v>
      </c>
      <c r="R1624" s="336">
        <v>9882</v>
      </c>
      <c r="S1624" s="121"/>
      <c r="T1624" s="74" t="s">
        <v>44</v>
      </c>
    </row>
    <row r="1625" spans="1:20" ht="22.5" customHeight="1" x14ac:dyDescent="0.25">
      <c r="A1625" s="267">
        <v>44249</v>
      </c>
      <c r="B1625" s="268" t="s">
        <v>17</v>
      </c>
      <c r="C1625" s="267" t="s">
        <v>349</v>
      </c>
      <c r="D1625" s="267" t="s">
        <v>886</v>
      </c>
      <c r="E1625" s="267" t="s">
        <v>4949</v>
      </c>
      <c r="F1625" s="434">
        <v>10077</v>
      </c>
      <c r="G1625" s="268" t="s">
        <v>5294</v>
      </c>
      <c r="H1625" s="268" t="s">
        <v>5295</v>
      </c>
      <c r="I1625" s="268" t="s">
        <v>3149</v>
      </c>
      <c r="J1625" s="268">
        <v>75004</v>
      </c>
      <c r="K1625" s="268" t="s">
        <v>5296</v>
      </c>
      <c r="L1625" s="268" t="s">
        <v>1694</v>
      </c>
      <c r="M1625" s="267" t="s">
        <v>92</v>
      </c>
      <c r="N1625" s="387">
        <v>0.1</v>
      </c>
      <c r="O1625" s="78">
        <f>P1625/2</f>
        <v>1241</v>
      </c>
      <c r="P1625" s="270">
        <v>2482</v>
      </c>
      <c r="Q1625" s="533">
        <f t="shared" si="64"/>
        <v>2256.363636363636</v>
      </c>
      <c r="R1625" s="389">
        <v>2482</v>
      </c>
      <c r="S1625" s="89"/>
      <c r="T1625" s="74" t="s">
        <v>44</v>
      </c>
    </row>
    <row r="1626" spans="1:20" ht="22.5" customHeight="1" x14ac:dyDescent="0.25">
      <c r="A1626" s="342">
        <v>44249</v>
      </c>
      <c r="B1626" s="168" t="s">
        <v>65</v>
      </c>
      <c r="C1626" s="167" t="s">
        <v>764</v>
      </c>
      <c r="D1626" s="167" t="s">
        <v>268</v>
      </c>
      <c r="E1626" s="167"/>
      <c r="F1626" s="417">
        <v>93900</v>
      </c>
      <c r="G1626" s="168" t="s">
        <v>5500</v>
      </c>
      <c r="H1626" s="168" t="s">
        <v>5501</v>
      </c>
      <c r="I1626" s="168" t="s">
        <v>22</v>
      </c>
      <c r="J1626" s="168">
        <v>75018</v>
      </c>
      <c r="K1626" s="168" t="s">
        <v>5502</v>
      </c>
      <c r="L1626" s="168" t="s">
        <v>5467</v>
      </c>
      <c r="M1626" s="167" t="s">
        <v>160</v>
      </c>
      <c r="N1626" s="379">
        <v>0.1</v>
      </c>
      <c r="O1626" s="78">
        <f>P1626/2</f>
        <v>4250</v>
      </c>
      <c r="P1626" s="371">
        <v>8500</v>
      </c>
      <c r="Q1626" s="444">
        <f t="shared" si="64"/>
        <v>7727.272727272727</v>
      </c>
      <c r="R1626" s="337">
        <v>0</v>
      </c>
      <c r="S1626" s="266"/>
    </row>
    <row r="1627" spans="1:20" ht="22.5" customHeight="1" x14ac:dyDescent="0.25">
      <c r="A1627" s="342">
        <v>44250</v>
      </c>
      <c r="B1627" s="168" t="s">
        <v>65</v>
      </c>
      <c r="C1627" s="167" t="s">
        <v>4320</v>
      </c>
      <c r="D1627" s="167" t="s">
        <v>590</v>
      </c>
      <c r="E1627" s="167"/>
      <c r="F1627" s="417">
        <v>10167</v>
      </c>
      <c r="G1627" s="168" t="s">
        <v>4321</v>
      </c>
      <c r="H1627" s="168" t="s">
        <v>4322</v>
      </c>
      <c r="I1627" s="168" t="s">
        <v>22</v>
      </c>
      <c r="J1627" s="168">
        <v>75015</v>
      </c>
      <c r="K1627" s="168" t="s">
        <v>4323</v>
      </c>
      <c r="L1627" s="168" t="s">
        <v>1993</v>
      </c>
      <c r="M1627" s="167" t="s">
        <v>5574</v>
      </c>
      <c r="N1627" s="379">
        <v>0.1</v>
      </c>
      <c r="O1627" s="195">
        <v>3700</v>
      </c>
      <c r="P1627" s="371">
        <v>3700</v>
      </c>
      <c r="Q1627" s="444">
        <f t="shared" si="64"/>
        <v>3363.6363636363635</v>
      </c>
      <c r="R1627" s="337">
        <v>0</v>
      </c>
      <c r="S1627" s="266"/>
    </row>
    <row r="1628" spans="1:20" ht="22.5" customHeight="1" x14ac:dyDescent="0.25">
      <c r="A1628" s="342">
        <v>44250</v>
      </c>
      <c r="B1628" s="168" t="s">
        <v>65</v>
      </c>
      <c r="C1628" s="167" t="s">
        <v>1502</v>
      </c>
      <c r="D1628" s="167" t="s">
        <v>3604</v>
      </c>
      <c r="E1628" s="167"/>
      <c r="F1628" s="417">
        <v>10078</v>
      </c>
      <c r="G1628" s="168" t="s">
        <v>4728</v>
      </c>
      <c r="H1628" s="168" t="s">
        <v>1564</v>
      </c>
      <c r="I1628" s="168" t="s">
        <v>22</v>
      </c>
      <c r="J1628" s="168">
        <v>75019</v>
      </c>
      <c r="K1628" s="168" t="s">
        <v>4729</v>
      </c>
      <c r="L1628" s="168" t="s">
        <v>4426</v>
      </c>
      <c r="M1628" s="167" t="s">
        <v>123</v>
      </c>
      <c r="N1628" s="379">
        <v>5.5E-2</v>
      </c>
      <c r="O1628" s="78">
        <f>P1628/2</f>
        <v>1991</v>
      </c>
      <c r="P1628" s="371">
        <v>3982</v>
      </c>
      <c r="Q1628" s="444">
        <f t="shared" si="64"/>
        <v>3774.4075829383887</v>
      </c>
      <c r="R1628" s="337">
        <v>0</v>
      </c>
      <c r="S1628" s="266"/>
    </row>
    <row r="1629" spans="1:20" ht="22.5" customHeight="1" x14ac:dyDescent="0.25">
      <c r="A1629" s="267">
        <v>44251</v>
      </c>
      <c r="B1629" s="268" t="s">
        <v>65</v>
      </c>
      <c r="C1629" s="267" t="s">
        <v>5575</v>
      </c>
      <c r="D1629" s="267" t="s">
        <v>424</v>
      </c>
      <c r="E1629" s="267"/>
      <c r="F1629" s="434">
        <v>10161</v>
      </c>
      <c r="G1629" s="268" t="s">
        <v>5576</v>
      </c>
      <c r="H1629" s="268">
        <v>2</v>
      </c>
      <c r="I1629" s="268" t="s">
        <v>326</v>
      </c>
      <c r="J1629" s="268">
        <v>92200</v>
      </c>
      <c r="K1629" s="268" t="s">
        <v>5577</v>
      </c>
      <c r="L1629" s="268" t="s">
        <v>43</v>
      </c>
      <c r="M1629" s="267" t="s">
        <v>170</v>
      </c>
      <c r="N1629" s="387">
        <v>0.1</v>
      </c>
      <c r="O1629" s="195">
        <v>6982</v>
      </c>
      <c r="P1629" s="270">
        <v>6982</v>
      </c>
      <c r="Q1629" s="388">
        <f t="shared" si="64"/>
        <v>6347.272727272727</v>
      </c>
      <c r="R1629" s="389">
        <v>6982</v>
      </c>
      <c r="S1629" s="89"/>
      <c r="T1629" s="74" t="s">
        <v>44</v>
      </c>
    </row>
    <row r="1630" spans="1:20" ht="22.5" customHeight="1" x14ac:dyDescent="0.25">
      <c r="A1630" s="342">
        <v>44251</v>
      </c>
      <c r="B1630" s="168" t="s">
        <v>65</v>
      </c>
      <c r="C1630" s="167" t="s">
        <v>5578</v>
      </c>
      <c r="D1630" s="167" t="s">
        <v>1075</v>
      </c>
      <c r="E1630" s="167"/>
      <c r="F1630" s="417" t="s">
        <v>5579</v>
      </c>
      <c r="G1630" s="168" t="s">
        <v>1817</v>
      </c>
      <c r="H1630" s="168" t="s">
        <v>5580</v>
      </c>
      <c r="I1630" s="168" t="s">
        <v>22</v>
      </c>
      <c r="J1630" s="168">
        <v>75011</v>
      </c>
      <c r="K1630" s="168" t="s">
        <v>5581</v>
      </c>
      <c r="L1630" s="168" t="s">
        <v>5582</v>
      </c>
      <c r="M1630" s="167" t="s">
        <v>5583</v>
      </c>
      <c r="N1630" s="379">
        <v>5.5E-2</v>
      </c>
      <c r="O1630" s="78">
        <f>P1630/2</f>
        <v>1493.5</v>
      </c>
      <c r="P1630" s="371">
        <v>2987</v>
      </c>
      <c r="Q1630" s="444">
        <f t="shared" si="64"/>
        <v>2831.2796208530808</v>
      </c>
      <c r="R1630" s="337">
        <v>0</v>
      </c>
      <c r="S1630" s="266"/>
    </row>
    <row r="1631" spans="1:20" ht="22.5" customHeight="1" x14ac:dyDescent="0.25">
      <c r="A1631" s="342">
        <v>44252</v>
      </c>
      <c r="B1631" s="168" t="s">
        <v>17</v>
      </c>
      <c r="C1631" s="167" t="s">
        <v>5584</v>
      </c>
      <c r="D1631" s="167" t="s">
        <v>248</v>
      </c>
      <c r="E1631" s="167"/>
      <c r="F1631" s="417">
        <v>10128</v>
      </c>
      <c r="G1631" s="168" t="s">
        <v>5585</v>
      </c>
      <c r="H1631" s="168" t="s">
        <v>978</v>
      </c>
      <c r="I1631" s="168" t="s">
        <v>5561</v>
      </c>
      <c r="J1631" s="168">
        <v>94350</v>
      </c>
      <c r="K1631" s="168" t="s">
        <v>5586</v>
      </c>
      <c r="L1631" s="168" t="s">
        <v>43</v>
      </c>
      <c r="M1631" s="167" t="s">
        <v>3949</v>
      </c>
      <c r="N1631" s="379">
        <v>0.1</v>
      </c>
      <c r="O1631" s="195">
        <v>3100</v>
      </c>
      <c r="P1631" s="371">
        <v>3100</v>
      </c>
      <c r="Q1631" s="444">
        <f t="shared" si="64"/>
        <v>2818.181818181818</v>
      </c>
      <c r="R1631" s="337">
        <v>0</v>
      </c>
      <c r="S1631" s="266"/>
    </row>
    <row r="1632" spans="1:20" ht="22.5" customHeight="1" x14ac:dyDescent="0.25">
      <c r="A1632" s="342">
        <v>44253</v>
      </c>
      <c r="B1632" s="168" t="s">
        <v>342</v>
      </c>
      <c r="C1632" s="167" t="s">
        <v>5587</v>
      </c>
      <c r="D1632" s="167" t="s">
        <v>2338</v>
      </c>
      <c r="E1632" s="167"/>
      <c r="F1632" s="417">
        <v>10171</v>
      </c>
      <c r="G1632" s="168" t="s">
        <v>5588</v>
      </c>
      <c r="H1632" s="168" t="s">
        <v>5589</v>
      </c>
      <c r="I1632" s="168" t="s">
        <v>22</v>
      </c>
      <c r="J1632" s="168">
        <v>75005</v>
      </c>
      <c r="K1632" s="168" t="s">
        <v>5590</v>
      </c>
      <c r="L1632" s="168" t="s">
        <v>3934</v>
      </c>
      <c r="M1632" s="167" t="s">
        <v>770</v>
      </c>
      <c r="N1632" s="379">
        <v>0.1</v>
      </c>
      <c r="O1632" s="78">
        <f>P1632/2</f>
        <v>3241</v>
      </c>
      <c r="P1632" s="371">
        <v>6482</v>
      </c>
      <c r="Q1632" s="264">
        <f t="shared" si="64"/>
        <v>5892.7272727272721</v>
      </c>
      <c r="R1632" s="337">
        <v>0</v>
      </c>
      <c r="S1632" s="266"/>
    </row>
    <row r="1633" spans="1:20" ht="22.5" customHeight="1" x14ac:dyDescent="0.25">
      <c r="A1633" s="342">
        <v>44253</v>
      </c>
      <c r="B1633" s="168" t="s">
        <v>65</v>
      </c>
      <c r="C1633" s="167" t="s">
        <v>5591</v>
      </c>
      <c r="D1633" s="167" t="s">
        <v>2068</v>
      </c>
      <c r="E1633" s="167"/>
      <c r="F1633" s="417">
        <v>10208</v>
      </c>
      <c r="G1633" s="168" t="s">
        <v>5592</v>
      </c>
      <c r="H1633" s="168" t="s">
        <v>5593</v>
      </c>
      <c r="I1633" s="168" t="s">
        <v>22</v>
      </c>
      <c r="J1633" s="168">
        <v>75005</v>
      </c>
      <c r="K1633" s="168" t="s">
        <v>5594</v>
      </c>
      <c r="L1633" s="168" t="s">
        <v>5595</v>
      </c>
      <c r="M1633" s="167" t="s">
        <v>2360</v>
      </c>
      <c r="N1633" s="379">
        <v>5.5E-2</v>
      </c>
      <c r="O1633" s="195">
        <v>2382</v>
      </c>
      <c r="P1633" s="371">
        <v>2382</v>
      </c>
      <c r="Q1633" s="444">
        <f t="shared" si="64"/>
        <v>2257.8199052132704</v>
      </c>
      <c r="R1633" s="337">
        <v>0</v>
      </c>
      <c r="S1633" s="266"/>
    </row>
    <row r="1634" spans="1:20" ht="22.5" customHeight="1" x14ac:dyDescent="0.25">
      <c r="A1634" s="167">
        <v>44255</v>
      </c>
      <c r="B1634" s="187" t="s">
        <v>17</v>
      </c>
      <c r="C1634" s="187" t="s">
        <v>5372</v>
      </c>
      <c r="D1634" s="187"/>
      <c r="E1634" s="187"/>
      <c r="F1634" s="168">
        <v>41</v>
      </c>
      <c r="G1634" s="187" t="s">
        <v>5373</v>
      </c>
      <c r="H1634" s="187" t="s">
        <v>5374</v>
      </c>
      <c r="I1634" s="168" t="s">
        <v>22</v>
      </c>
      <c r="J1634" s="168">
        <v>75020</v>
      </c>
      <c r="K1634" s="187" t="s">
        <v>5375</v>
      </c>
      <c r="L1634" s="168" t="s">
        <v>1993</v>
      </c>
      <c r="M1634" s="187" t="s">
        <v>1052</v>
      </c>
      <c r="N1634" s="211">
        <v>5.5E-2</v>
      </c>
      <c r="O1634" s="195">
        <v>2200</v>
      </c>
      <c r="P1634" s="189">
        <v>2200</v>
      </c>
      <c r="Q1634" s="532">
        <f t="shared" si="64"/>
        <v>2085.3080568720379</v>
      </c>
      <c r="R1634" s="337">
        <v>0</v>
      </c>
      <c r="S1634" s="374"/>
    </row>
    <row r="1635" spans="1:20" ht="39" hidden="1" customHeight="1" x14ac:dyDescent="0.25">
      <c r="A1635" s="409" t="s">
        <v>5596</v>
      </c>
      <c r="B1635" s="452"/>
      <c r="C1635" s="452"/>
      <c r="D1635" s="452"/>
      <c r="E1635" s="452"/>
      <c r="F1635" s="410"/>
      <c r="G1635" s="452"/>
      <c r="H1635" s="452"/>
      <c r="I1635" s="410"/>
      <c r="J1635" s="410"/>
      <c r="K1635" s="452"/>
      <c r="L1635" s="410"/>
      <c r="M1635" s="452"/>
      <c r="N1635" s="453"/>
      <c r="O1635" s="436"/>
      <c r="P1635" s="413">
        <f>SUM(P1584:P1634)</f>
        <v>290447</v>
      </c>
      <c r="Q1635" s="534"/>
      <c r="R1635" s="421">
        <f>SUM(R1584:R1634)</f>
        <v>74192</v>
      </c>
      <c r="S1635" s="422">
        <f>P1635-R1635</f>
        <v>216255</v>
      </c>
    </row>
    <row r="1636" spans="1:20" ht="22.5" customHeight="1" x14ac:dyDescent="0.25">
      <c r="A1636" s="173">
        <v>44257</v>
      </c>
      <c r="B1636" s="194" t="s">
        <v>236</v>
      </c>
      <c r="C1636" s="194" t="s">
        <v>5313</v>
      </c>
      <c r="D1636" s="194" t="s">
        <v>2710</v>
      </c>
      <c r="E1636" s="194"/>
      <c r="F1636" s="174">
        <v>10130</v>
      </c>
      <c r="G1636" s="194" t="s">
        <v>5314</v>
      </c>
      <c r="H1636" s="194" t="s">
        <v>5315</v>
      </c>
      <c r="I1636" s="174" t="s">
        <v>97</v>
      </c>
      <c r="J1636" s="174">
        <v>92600</v>
      </c>
      <c r="K1636" s="194" t="s">
        <v>5316</v>
      </c>
      <c r="L1636" s="174" t="s">
        <v>4935</v>
      </c>
      <c r="M1636" s="194" t="s">
        <v>5597</v>
      </c>
      <c r="N1636" s="210">
        <v>0.1</v>
      </c>
      <c r="O1636" s="78">
        <f>P1636/2</f>
        <v>941</v>
      </c>
      <c r="P1636" s="196">
        <v>1882</v>
      </c>
      <c r="Q1636" s="457">
        <f t="shared" ref="Q1636:Q1664" si="66">IF(ISBLANK(N1636),"",P1636/(1+N1636))</f>
        <v>1710.9090909090908</v>
      </c>
      <c r="R1636" s="336">
        <v>1882</v>
      </c>
      <c r="S1636" s="121"/>
      <c r="T1636" s="74" t="s">
        <v>44</v>
      </c>
    </row>
    <row r="1637" spans="1:20" ht="22.5" customHeight="1" x14ac:dyDescent="0.25">
      <c r="A1637" s="342">
        <v>44257</v>
      </c>
      <c r="B1637" s="168" t="s">
        <v>65</v>
      </c>
      <c r="C1637" s="167" t="s">
        <v>4357</v>
      </c>
      <c r="D1637" s="167" t="s">
        <v>4358</v>
      </c>
      <c r="E1637" s="167"/>
      <c r="F1637" s="168">
        <v>10026</v>
      </c>
      <c r="G1637" s="168" t="s">
        <v>4359</v>
      </c>
      <c r="H1637" s="168" t="s">
        <v>4360</v>
      </c>
      <c r="I1637" s="168" t="s">
        <v>3542</v>
      </c>
      <c r="J1637" s="168">
        <v>94400</v>
      </c>
      <c r="K1637" s="168" t="s">
        <v>4361</v>
      </c>
      <c r="L1637" s="168" t="s">
        <v>4217</v>
      </c>
      <c r="M1637" s="167" t="s">
        <v>5598</v>
      </c>
      <c r="N1637" s="379">
        <v>5.5E-2</v>
      </c>
      <c r="O1637" s="78">
        <f>P1637/2</f>
        <v>3991</v>
      </c>
      <c r="P1637" s="371">
        <v>7982</v>
      </c>
      <c r="Q1637" s="444">
        <f t="shared" si="66"/>
        <v>7565.8767772511856</v>
      </c>
      <c r="R1637" s="337">
        <v>0</v>
      </c>
      <c r="S1637" s="266"/>
    </row>
    <row r="1638" spans="1:20" ht="22.5" customHeight="1" x14ac:dyDescent="0.25">
      <c r="A1638" s="167">
        <v>44257</v>
      </c>
      <c r="B1638" s="168" t="s">
        <v>17</v>
      </c>
      <c r="C1638" s="168" t="s">
        <v>5599</v>
      </c>
      <c r="D1638" s="168" t="s">
        <v>131</v>
      </c>
      <c r="E1638" s="168"/>
      <c r="F1638" s="168">
        <v>10063</v>
      </c>
      <c r="G1638" s="168" t="s">
        <v>5600</v>
      </c>
      <c r="H1638" s="168" t="s">
        <v>5601</v>
      </c>
      <c r="I1638" s="168" t="s">
        <v>22</v>
      </c>
      <c r="J1638" s="168">
        <v>75011</v>
      </c>
      <c r="K1638" s="168" t="s">
        <v>5602</v>
      </c>
      <c r="L1638" s="168" t="s">
        <v>5603</v>
      </c>
      <c r="M1638" s="168" t="s">
        <v>205</v>
      </c>
      <c r="N1638" s="379">
        <v>0.1</v>
      </c>
      <c r="O1638" s="78">
        <f>P1638/2</f>
        <v>4491</v>
      </c>
      <c r="P1638" s="371">
        <v>8982</v>
      </c>
      <c r="Q1638" s="264">
        <f t="shared" si="66"/>
        <v>8165.454545454545</v>
      </c>
      <c r="R1638" s="337">
        <v>0</v>
      </c>
      <c r="S1638" s="266"/>
    </row>
    <row r="1639" spans="1:20" ht="22.5" customHeight="1" x14ac:dyDescent="0.25">
      <c r="A1639" s="167">
        <v>44257</v>
      </c>
      <c r="B1639" s="168" t="s">
        <v>65</v>
      </c>
      <c r="C1639" s="168" t="s">
        <v>5604</v>
      </c>
      <c r="D1639" s="168" t="s">
        <v>590</v>
      </c>
      <c r="E1639" s="168"/>
      <c r="F1639" s="168">
        <v>10150</v>
      </c>
      <c r="G1639" s="168" t="s">
        <v>5605</v>
      </c>
      <c r="H1639" s="168" t="s">
        <v>5606</v>
      </c>
      <c r="I1639" s="168" t="s">
        <v>22</v>
      </c>
      <c r="J1639" s="168">
        <v>75018</v>
      </c>
      <c r="K1639" s="168" t="s">
        <v>5607</v>
      </c>
      <c r="L1639" s="168" t="s">
        <v>5494</v>
      </c>
      <c r="M1639" s="168" t="s">
        <v>160</v>
      </c>
      <c r="N1639" s="379">
        <v>0.1</v>
      </c>
      <c r="O1639" s="195">
        <v>7480</v>
      </c>
      <c r="P1639" s="371">
        <v>7480</v>
      </c>
      <c r="Q1639" s="444">
        <f t="shared" si="66"/>
        <v>6799.9999999999991</v>
      </c>
      <c r="R1639" s="337">
        <v>0</v>
      </c>
      <c r="S1639" s="266"/>
    </row>
    <row r="1640" spans="1:20" ht="22.5" customHeight="1" x14ac:dyDescent="0.25">
      <c r="A1640" s="342">
        <v>44257</v>
      </c>
      <c r="B1640" s="168" t="s">
        <v>17</v>
      </c>
      <c r="C1640" s="167" t="s">
        <v>5553</v>
      </c>
      <c r="D1640" s="167" t="s">
        <v>5554</v>
      </c>
      <c r="E1640" s="167"/>
      <c r="F1640" s="417">
        <v>10168</v>
      </c>
      <c r="G1640" s="168" t="s">
        <v>5555</v>
      </c>
      <c r="H1640" s="168" t="s">
        <v>5608</v>
      </c>
      <c r="I1640" s="168" t="s">
        <v>22</v>
      </c>
      <c r="J1640" s="168">
        <v>75013</v>
      </c>
      <c r="K1640" s="168" t="s">
        <v>5609</v>
      </c>
      <c r="L1640" s="168" t="s">
        <v>5557</v>
      </c>
      <c r="M1640" s="167" t="s">
        <v>1145</v>
      </c>
      <c r="N1640" s="379">
        <v>0.1</v>
      </c>
      <c r="O1640" s="78">
        <f>P1640/2</f>
        <v>5250</v>
      </c>
      <c r="P1640" s="371">
        <v>10500</v>
      </c>
      <c r="Q1640" s="444">
        <f t="shared" si="66"/>
        <v>9545.4545454545441</v>
      </c>
      <c r="R1640" s="337">
        <v>0</v>
      </c>
      <c r="S1640" s="266"/>
    </row>
    <row r="1641" spans="1:20" ht="22.5" customHeight="1" x14ac:dyDescent="0.25">
      <c r="A1641" s="167">
        <v>44257</v>
      </c>
      <c r="B1641" s="168" t="s">
        <v>17</v>
      </c>
      <c r="C1641" s="168" t="s">
        <v>5610</v>
      </c>
      <c r="D1641" s="168" t="s">
        <v>5611</v>
      </c>
      <c r="E1641" s="168"/>
      <c r="F1641" s="168">
        <v>10167</v>
      </c>
      <c r="G1641" s="168" t="s">
        <v>5612</v>
      </c>
      <c r="H1641" s="168" t="s">
        <v>5613</v>
      </c>
      <c r="I1641" s="168" t="s">
        <v>22</v>
      </c>
      <c r="J1641" s="168">
        <v>75011</v>
      </c>
      <c r="K1641" s="168" t="s">
        <v>5614</v>
      </c>
      <c r="L1641" s="168" t="s">
        <v>5603</v>
      </c>
      <c r="M1641" s="168" t="s">
        <v>2451</v>
      </c>
      <c r="N1641" s="379">
        <v>5.5E-2</v>
      </c>
      <c r="O1641" s="78">
        <f>P1641/2</f>
        <v>2941</v>
      </c>
      <c r="P1641" s="371">
        <v>5882</v>
      </c>
      <c r="Q1641" s="264">
        <f t="shared" si="66"/>
        <v>5575.355450236967</v>
      </c>
      <c r="R1641" s="337">
        <v>0</v>
      </c>
      <c r="S1641" s="266"/>
    </row>
    <row r="1642" spans="1:20" ht="22.5" customHeight="1" x14ac:dyDescent="0.25">
      <c r="A1642" s="167">
        <v>44258</v>
      </c>
      <c r="B1642" s="168" t="s">
        <v>17</v>
      </c>
      <c r="C1642" s="168" t="s">
        <v>5615</v>
      </c>
      <c r="D1642" s="168" t="s">
        <v>232</v>
      </c>
      <c r="E1642" s="168"/>
      <c r="F1642" s="168">
        <v>10124</v>
      </c>
      <c r="G1642" s="168" t="s">
        <v>5616</v>
      </c>
      <c r="H1642" s="168" t="s">
        <v>5617</v>
      </c>
      <c r="I1642" s="168" t="s">
        <v>2530</v>
      </c>
      <c r="J1642" s="168">
        <v>93700</v>
      </c>
      <c r="K1642" s="168" t="s">
        <v>5618</v>
      </c>
      <c r="L1642" s="168" t="s">
        <v>5619</v>
      </c>
      <c r="M1642" s="168" t="s">
        <v>5620</v>
      </c>
      <c r="N1642" s="379">
        <v>0.1</v>
      </c>
      <c r="O1642" s="78">
        <f>P1642/2</f>
        <v>9910</v>
      </c>
      <c r="P1642" s="371">
        <v>19820</v>
      </c>
      <c r="Q1642" s="264">
        <f t="shared" si="66"/>
        <v>18018.181818181816</v>
      </c>
      <c r="R1642" s="337">
        <v>0</v>
      </c>
      <c r="S1642" s="266"/>
    </row>
    <row r="1643" spans="1:20" ht="22.5" customHeight="1" x14ac:dyDescent="0.25">
      <c r="A1643" s="167">
        <v>44258</v>
      </c>
      <c r="B1643" s="168" t="s">
        <v>65</v>
      </c>
      <c r="C1643" s="168" t="s">
        <v>5621</v>
      </c>
      <c r="D1643" s="168" t="s">
        <v>2578</v>
      </c>
      <c r="E1643" s="168"/>
      <c r="F1643" s="168">
        <v>10190</v>
      </c>
      <c r="G1643" s="168" t="s">
        <v>5622</v>
      </c>
      <c r="H1643" s="168" t="s">
        <v>5623</v>
      </c>
      <c r="I1643" s="168" t="s">
        <v>326</v>
      </c>
      <c r="J1643" s="168">
        <v>92200</v>
      </c>
      <c r="K1643" s="168" t="s">
        <v>5624</v>
      </c>
      <c r="L1643" s="168" t="s">
        <v>37</v>
      </c>
      <c r="M1643" s="168" t="s">
        <v>2360</v>
      </c>
      <c r="N1643" s="379">
        <v>5.5E-2</v>
      </c>
      <c r="O1643" s="195">
        <v>1682</v>
      </c>
      <c r="P1643" s="371">
        <v>1682</v>
      </c>
      <c r="Q1643" s="444">
        <f t="shared" si="66"/>
        <v>1594.3127962085309</v>
      </c>
      <c r="R1643" s="337">
        <v>0</v>
      </c>
      <c r="S1643" s="266"/>
    </row>
    <row r="1644" spans="1:20" ht="22.5" customHeight="1" x14ac:dyDescent="0.25">
      <c r="A1644" s="167">
        <v>44259</v>
      </c>
      <c r="B1644" s="168" t="s">
        <v>17</v>
      </c>
      <c r="C1644" s="168" t="s">
        <v>5625</v>
      </c>
      <c r="D1644" s="168" t="s">
        <v>655</v>
      </c>
      <c r="E1644" s="168"/>
      <c r="F1644" s="168">
        <v>10126</v>
      </c>
      <c r="G1644" s="168" t="s">
        <v>5626</v>
      </c>
      <c r="H1644" s="168" t="s">
        <v>5091</v>
      </c>
      <c r="I1644" s="168" t="s">
        <v>121</v>
      </c>
      <c r="J1644" s="168">
        <v>94100</v>
      </c>
      <c r="K1644" s="168" t="s">
        <v>5627</v>
      </c>
      <c r="L1644" s="168" t="s">
        <v>4935</v>
      </c>
      <c r="M1644" s="168" t="s">
        <v>443</v>
      </c>
      <c r="N1644" s="379">
        <v>0.1</v>
      </c>
      <c r="O1644" s="78">
        <f>P1644/2</f>
        <v>3491</v>
      </c>
      <c r="P1644" s="371">
        <v>6982</v>
      </c>
      <c r="Q1644" s="264">
        <f t="shared" si="66"/>
        <v>6347.272727272727</v>
      </c>
      <c r="R1644" s="337">
        <v>0</v>
      </c>
      <c r="S1644" s="266"/>
    </row>
    <row r="1645" spans="1:20" ht="22.5" customHeight="1" x14ac:dyDescent="0.25">
      <c r="A1645" s="267">
        <v>44259</v>
      </c>
      <c r="B1645" s="268" t="s">
        <v>65</v>
      </c>
      <c r="C1645" s="268" t="s">
        <v>5628</v>
      </c>
      <c r="D1645" s="268" t="s">
        <v>113</v>
      </c>
      <c r="E1645" s="268"/>
      <c r="F1645" s="268" t="s">
        <v>5629</v>
      </c>
      <c r="G1645" s="268" t="s">
        <v>5630</v>
      </c>
      <c r="H1645" s="268" t="s">
        <v>5631</v>
      </c>
      <c r="I1645" s="268" t="s">
        <v>22</v>
      </c>
      <c r="J1645" s="268">
        <v>75017</v>
      </c>
      <c r="K1645" s="268" t="s">
        <v>5632</v>
      </c>
      <c r="L1645" s="268" t="s">
        <v>4217</v>
      </c>
      <c r="M1645" s="268" t="s">
        <v>5633</v>
      </c>
      <c r="N1645" s="387">
        <v>5.5E-2</v>
      </c>
      <c r="O1645" s="78">
        <f>P1645/2</f>
        <v>991</v>
      </c>
      <c r="P1645" s="270">
        <v>1982</v>
      </c>
      <c r="Q1645" s="533">
        <f t="shared" si="66"/>
        <v>1878.6729857819905</v>
      </c>
      <c r="R1645" s="389">
        <v>1982</v>
      </c>
      <c r="S1645" s="89"/>
      <c r="T1645" s="74" t="s">
        <v>44</v>
      </c>
    </row>
    <row r="1646" spans="1:20" ht="22.5" customHeight="1" x14ac:dyDescent="0.25">
      <c r="A1646" s="267">
        <v>44259</v>
      </c>
      <c r="B1646" s="268" t="s">
        <v>342</v>
      </c>
      <c r="C1646" s="268" t="s">
        <v>5634</v>
      </c>
      <c r="D1646" s="268" t="s">
        <v>620</v>
      </c>
      <c r="E1646" s="268"/>
      <c r="F1646" s="268">
        <v>10160</v>
      </c>
      <c r="G1646" s="268" t="s">
        <v>5635</v>
      </c>
      <c r="H1646" s="268" t="s">
        <v>4401</v>
      </c>
      <c r="I1646" s="268"/>
      <c r="J1646" s="268"/>
      <c r="K1646" s="268"/>
      <c r="L1646" s="268" t="s">
        <v>5112</v>
      </c>
      <c r="M1646" s="268" t="s">
        <v>205</v>
      </c>
      <c r="N1646" s="387">
        <v>0.1</v>
      </c>
      <c r="O1646" s="78">
        <f>P1646/2</f>
        <v>2975</v>
      </c>
      <c r="P1646" s="270">
        <v>5950</v>
      </c>
      <c r="Q1646" s="533">
        <f t="shared" si="66"/>
        <v>5409.090909090909</v>
      </c>
      <c r="R1646" s="389">
        <v>5950</v>
      </c>
      <c r="S1646" s="89"/>
      <c r="T1646" s="74" t="s">
        <v>44</v>
      </c>
    </row>
    <row r="1647" spans="1:20" ht="22.5" customHeight="1" x14ac:dyDescent="0.25">
      <c r="A1647" s="167">
        <v>44260</v>
      </c>
      <c r="B1647" s="168"/>
      <c r="C1647" s="168" t="s">
        <v>5636</v>
      </c>
      <c r="D1647" s="168" t="s">
        <v>187</v>
      </c>
      <c r="E1647" s="168"/>
      <c r="F1647" s="168">
        <v>10175</v>
      </c>
      <c r="G1647" s="168" t="s">
        <v>5637</v>
      </c>
      <c r="H1647" s="168" t="s">
        <v>5638</v>
      </c>
      <c r="I1647" s="168" t="s">
        <v>22</v>
      </c>
      <c r="J1647" s="168">
        <v>75015</v>
      </c>
      <c r="K1647" s="535" t="s">
        <v>5639</v>
      </c>
      <c r="L1647" s="168" t="s">
        <v>5640</v>
      </c>
      <c r="M1647" s="168" t="s">
        <v>2451</v>
      </c>
      <c r="N1647" s="379">
        <v>5.5E-2</v>
      </c>
      <c r="O1647" s="78">
        <f>P1647/2</f>
        <v>4991</v>
      </c>
      <c r="P1647" s="371">
        <v>9982</v>
      </c>
      <c r="Q1647" s="444">
        <f t="shared" si="66"/>
        <v>9461.6113744075828</v>
      </c>
      <c r="R1647" s="337">
        <v>0</v>
      </c>
      <c r="S1647" s="266"/>
    </row>
    <row r="1648" spans="1:20" ht="22.5" customHeight="1" x14ac:dyDescent="0.25">
      <c r="A1648" s="167">
        <v>44260</v>
      </c>
      <c r="B1648" s="168" t="s">
        <v>17</v>
      </c>
      <c r="C1648" s="168" t="s">
        <v>2123</v>
      </c>
      <c r="D1648" s="168" t="s">
        <v>428</v>
      </c>
      <c r="E1648" s="168"/>
      <c r="F1648" s="168">
        <v>10211</v>
      </c>
      <c r="G1648" s="168" t="s">
        <v>5641</v>
      </c>
      <c r="H1648" s="168" t="s">
        <v>5642</v>
      </c>
      <c r="I1648" s="168" t="s">
        <v>184</v>
      </c>
      <c r="J1648" s="168">
        <v>92170</v>
      </c>
      <c r="K1648" s="168" t="s">
        <v>5643</v>
      </c>
      <c r="L1648" s="168" t="s">
        <v>5595</v>
      </c>
      <c r="M1648" s="168" t="s">
        <v>5644</v>
      </c>
      <c r="N1648" s="379">
        <v>5.5E-2</v>
      </c>
      <c r="O1648" s="195">
        <v>14882</v>
      </c>
      <c r="P1648" s="371">
        <v>14882</v>
      </c>
      <c r="Q1648" s="264">
        <f t="shared" si="66"/>
        <v>14106.161137440758</v>
      </c>
      <c r="R1648" s="337">
        <v>0</v>
      </c>
      <c r="S1648" s="266"/>
    </row>
    <row r="1649" spans="1:20" ht="22.5" customHeight="1" x14ac:dyDescent="0.25">
      <c r="A1649" s="167">
        <v>44260</v>
      </c>
      <c r="B1649" s="168" t="s">
        <v>17</v>
      </c>
      <c r="C1649" s="168" t="s">
        <v>5645</v>
      </c>
      <c r="D1649" s="168" t="s">
        <v>428</v>
      </c>
      <c r="E1649" s="168"/>
      <c r="F1649" s="168">
        <v>10211</v>
      </c>
      <c r="G1649" s="168" t="s">
        <v>5641</v>
      </c>
      <c r="H1649" s="168" t="s">
        <v>5642</v>
      </c>
      <c r="I1649" s="168" t="s">
        <v>184</v>
      </c>
      <c r="J1649" s="168">
        <v>92170</v>
      </c>
      <c r="K1649" s="168" t="s">
        <v>5643</v>
      </c>
      <c r="L1649" s="168" t="s">
        <v>5595</v>
      </c>
      <c r="M1649" s="168" t="s">
        <v>3566</v>
      </c>
      <c r="N1649" s="379">
        <v>5.5E-2</v>
      </c>
      <c r="O1649" s="195">
        <v>2800</v>
      </c>
      <c r="P1649" s="371">
        <v>2800</v>
      </c>
      <c r="Q1649" s="264">
        <f t="shared" si="66"/>
        <v>2654.0284360189576</v>
      </c>
      <c r="R1649" s="337">
        <v>0</v>
      </c>
      <c r="S1649" s="266"/>
    </row>
    <row r="1650" spans="1:20" ht="22.5" customHeight="1" x14ac:dyDescent="0.25">
      <c r="A1650" s="252">
        <v>44260</v>
      </c>
      <c r="B1650" s="253" t="s">
        <v>342</v>
      </c>
      <c r="C1650" s="253" t="s">
        <v>198</v>
      </c>
      <c r="D1650" s="253"/>
      <c r="E1650" s="253"/>
      <c r="F1650" s="253" t="s">
        <v>5099</v>
      </c>
      <c r="G1650" s="253" t="s">
        <v>5646</v>
      </c>
      <c r="H1650" s="253"/>
      <c r="I1650" s="253" t="s">
        <v>22</v>
      </c>
      <c r="J1650" s="253">
        <v>75015</v>
      </c>
      <c r="K1650" s="253"/>
      <c r="L1650" s="253" t="s">
        <v>198</v>
      </c>
      <c r="M1650" s="253" t="s">
        <v>5647</v>
      </c>
      <c r="N1650" s="536">
        <v>0.1</v>
      </c>
      <c r="O1650" s="483">
        <v>8450</v>
      </c>
      <c r="P1650" s="537">
        <v>8450</v>
      </c>
      <c r="Q1650" s="538">
        <f t="shared" si="66"/>
        <v>7681.8181818181811</v>
      </c>
      <c r="R1650" s="337">
        <v>0</v>
      </c>
      <c r="S1650" s="266"/>
    </row>
    <row r="1651" spans="1:20" ht="22.5" customHeight="1" x14ac:dyDescent="0.25">
      <c r="A1651" s="167">
        <v>44263</v>
      </c>
      <c r="B1651" s="168" t="s">
        <v>236</v>
      </c>
      <c r="C1651" s="168" t="s">
        <v>4990</v>
      </c>
      <c r="D1651" s="168" t="s">
        <v>992</v>
      </c>
      <c r="E1651" s="168"/>
      <c r="F1651" s="168">
        <v>10015</v>
      </c>
      <c r="G1651" s="168" t="s">
        <v>4991</v>
      </c>
      <c r="H1651" s="168" t="s">
        <v>4992</v>
      </c>
      <c r="I1651" s="168" t="s">
        <v>48</v>
      </c>
      <c r="J1651" s="168">
        <v>92300</v>
      </c>
      <c r="K1651" s="168" t="s">
        <v>4993</v>
      </c>
      <c r="L1651" s="168" t="s">
        <v>37</v>
      </c>
      <c r="M1651" s="168" t="s">
        <v>5648</v>
      </c>
      <c r="N1651" s="379">
        <v>0.1</v>
      </c>
      <c r="O1651" s="195">
        <v>4732</v>
      </c>
      <c r="P1651" s="371">
        <v>4732</v>
      </c>
      <c r="Q1651" s="444">
        <f t="shared" si="66"/>
        <v>4301.8181818181811</v>
      </c>
      <c r="R1651" s="337">
        <v>0</v>
      </c>
      <c r="S1651" s="266"/>
    </row>
    <row r="1652" spans="1:20" ht="22.5" customHeight="1" x14ac:dyDescent="0.25">
      <c r="A1652" s="167">
        <v>44263</v>
      </c>
      <c r="B1652" s="168" t="s">
        <v>17</v>
      </c>
      <c r="C1652" s="168" t="s">
        <v>1806</v>
      </c>
      <c r="D1652" s="168" t="s">
        <v>886</v>
      </c>
      <c r="E1652" s="168"/>
      <c r="F1652" s="168">
        <v>44</v>
      </c>
      <c r="G1652" s="168" t="s">
        <v>1807</v>
      </c>
      <c r="H1652" s="168" t="s">
        <v>1808</v>
      </c>
      <c r="I1652" s="168" t="s">
        <v>1513</v>
      </c>
      <c r="J1652" s="168">
        <v>94210</v>
      </c>
      <c r="K1652" s="168" t="s">
        <v>5362</v>
      </c>
      <c r="L1652" s="168" t="s">
        <v>1993</v>
      </c>
      <c r="M1652" s="168" t="s">
        <v>5649</v>
      </c>
      <c r="N1652" s="211">
        <v>0.1</v>
      </c>
      <c r="O1652" s="195">
        <v>3680</v>
      </c>
      <c r="P1652" s="189">
        <v>3680</v>
      </c>
      <c r="Q1652" s="383">
        <f t="shared" si="66"/>
        <v>3345.454545454545</v>
      </c>
      <c r="R1652" s="337">
        <v>0</v>
      </c>
      <c r="S1652" s="159"/>
    </row>
    <row r="1653" spans="1:20" ht="22.5" customHeight="1" x14ac:dyDescent="0.25">
      <c r="A1653" s="167">
        <v>44263</v>
      </c>
      <c r="B1653" s="168"/>
      <c r="C1653" s="168" t="s">
        <v>5650</v>
      </c>
      <c r="D1653" s="168" t="s">
        <v>3017</v>
      </c>
      <c r="E1653" s="168"/>
      <c r="F1653" s="168">
        <v>42</v>
      </c>
      <c r="G1653" s="168" t="s">
        <v>5651</v>
      </c>
      <c r="H1653" s="168" t="s">
        <v>5652</v>
      </c>
      <c r="I1653" s="168" t="s">
        <v>22</v>
      </c>
      <c r="J1653" s="168">
        <v>75011</v>
      </c>
      <c r="K1653" s="168" t="s">
        <v>5653</v>
      </c>
      <c r="L1653" s="168" t="s">
        <v>1993</v>
      </c>
      <c r="M1653" s="168" t="s">
        <v>205</v>
      </c>
      <c r="N1653" s="379">
        <v>0.1</v>
      </c>
      <c r="O1653" s="195">
        <v>7982</v>
      </c>
      <c r="P1653" s="371">
        <v>7982</v>
      </c>
      <c r="Q1653" s="444">
        <f t="shared" si="66"/>
        <v>7256.363636363636</v>
      </c>
      <c r="R1653" s="337">
        <v>0</v>
      </c>
      <c r="S1653" s="266"/>
    </row>
    <row r="1654" spans="1:20" ht="22.5" customHeight="1" x14ac:dyDescent="0.25">
      <c r="A1654" s="167">
        <v>44263</v>
      </c>
      <c r="B1654" s="168" t="s">
        <v>65</v>
      </c>
      <c r="C1654" s="168" t="s">
        <v>5654</v>
      </c>
      <c r="D1654" s="168"/>
      <c r="E1654" s="168"/>
      <c r="F1654" s="168" t="s">
        <v>5655</v>
      </c>
      <c r="G1654" s="168" t="s">
        <v>5656</v>
      </c>
      <c r="H1654" s="168"/>
      <c r="I1654" s="168" t="s">
        <v>639</v>
      </c>
      <c r="J1654" s="168">
        <v>92100</v>
      </c>
      <c r="K1654" s="168" t="s">
        <v>5657</v>
      </c>
      <c r="L1654" s="168" t="s">
        <v>2926</v>
      </c>
      <c r="M1654" s="168" t="s">
        <v>3653</v>
      </c>
      <c r="N1654" s="379">
        <v>5.5E-2</v>
      </c>
      <c r="O1654" s="78">
        <f>P1654/2</f>
        <v>4990</v>
      </c>
      <c r="P1654" s="371">
        <v>9980</v>
      </c>
      <c r="Q1654" s="444">
        <f t="shared" si="66"/>
        <v>9459.7156398104271</v>
      </c>
      <c r="R1654" s="337">
        <v>0</v>
      </c>
      <c r="S1654" s="266"/>
    </row>
    <row r="1655" spans="1:20" ht="22.5" customHeight="1" x14ac:dyDescent="0.25">
      <c r="A1655" s="167">
        <v>44264</v>
      </c>
      <c r="B1655" s="168" t="s">
        <v>65</v>
      </c>
      <c r="C1655" s="168" t="s">
        <v>4884</v>
      </c>
      <c r="D1655" s="168" t="s">
        <v>4885</v>
      </c>
      <c r="E1655" s="168"/>
      <c r="F1655" s="168">
        <v>1082</v>
      </c>
      <c r="G1655" s="168" t="s">
        <v>4887</v>
      </c>
      <c r="H1655" s="168"/>
      <c r="I1655" s="168" t="s">
        <v>639</v>
      </c>
      <c r="J1655" s="168">
        <v>92100</v>
      </c>
      <c r="K1655" s="168" t="s">
        <v>4888</v>
      </c>
      <c r="L1655" s="168" t="s">
        <v>3232</v>
      </c>
      <c r="M1655" s="168" t="s">
        <v>5658</v>
      </c>
      <c r="N1655" s="379">
        <v>5.5E-2</v>
      </c>
      <c r="O1655" s="78">
        <f>P1655/2</f>
        <v>1900</v>
      </c>
      <c r="P1655" s="371">
        <v>3800</v>
      </c>
      <c r="Q1655" s="264">
        <f t="shared" si="66"/>
        <v>3601.8957345971567</v>
      </c>
      <c r="R1655" s="337">
        <v>0</v>
      </c>
      <c r="S1655" s="266"/>
    </row>
    <row r="1656" spans="1:20" ht="22.5" customHeight="1" x14ac:dyDescent="0.25">
      <c r="A1656" s="167">
        <v>44264</v>
      </c>
      <c r="B1656" s="168" t="s">
        <v>65</v>
      </c>
      <c r="C1656" s="168" t="s">
        <v>5010</v>
      </c>
      <c r="D1656" s="168" t="s">
        <v>395</v>
      </c>
      <c r="E1656" s="168"/>
      <c r="F1656" s="168">
        <v>10001</v>
      </c>
      <c r="G1656" s="168" t="s">
        <v>5011</v>
      </c>
      <c r="H1656" s="168" t="s">
        <v>5012</v>
      </c>
      <c r="I1656" s="168" t="s">
        <v>22</v>
      </c>
      <c r="J1656" s="168">
        <v>75014</v>
      </c>
      <c r="K1656" s="168" t="s">
        <v>5013</v>
      </c>
      <c r="L1656" s="168" t="s">
        <v>4874</v>
      </c>
      <c r="M1656" s="168" t="s">
        <v>86</v>
      </c>
      <c r="N1656" s="379">
        <v>0.1</v>
      </c>
      <c r="O1656" s="78">
        <f>P1656/2</f>
        <v>700</v>
      </c>
      <c r="P1656" s="371">
        <v>1400</v>
      </c>
      <c r="Q1656" s="444">
        <f t="shared" si="66"/>
        <v>1272.7272727272725</v>
      </c>
      <c r="R1656" s="337">
        <v>0</v>
      </c>
      <c r="S1656" s="266"/>
    </row>
    <row r="1657" spans="1:20" ht="22.5" customHeight="1" x14ac:dyDescent="0.25">
      <c r="A1657" s="167">
        <v>44265</v>
      </c>
      <c r="B1657" s="168" t="s">
        <v>65</v>
      </c>
      <c r="C1657" s="168" t="s">
        <v>5659</v>
      </c>
      <c r="D1657" s="168" t="s">
        <v>747</v>
      </c>
      <c r="E1657" s="168"/>
      <c r="F1657" s="168">
        <v>10192</v>
      </c>
      <c r="G1657" s="168" t="s">
        <v>5660</v>
      </c>
      <c r="H1657" s="168" t="s">
        <v>5661</v>
      </c>
      <c r="I1657" s="168" t="s">
        <v>22</v>
      </c>
      <c r="J1657" s="168">
        <v>75011</v>
      </c>
      <c r="K1657" s="168" t="s">
        <v>5662</v>
      </c>
      <c r="L1657" s="168" t="s">
        <v>5663</v>
      </c>
      <c r="M1657" s="168" t="s">
        <v>3329</v>
      </c>
      <c r="N1657" s="379">
        <v>5.5E-2</v>
      </c>
      <c r="O1657" s="78">
        <f>P1657/2</f>
        <v>2141</v>
      </c>
      <c r="P1657" s="371">
        <v>4282</v>
      </c>
      <c r="Q1657" s="444">
        <f t="shared" si="66"/>
        <v>4058.7677725118488</v>
      </c>
      <c r="R1657" s="337">
        <v>0</v>
      </c>
      <c r="S1657" s="266"/>
    </row>
    <row r="1658" spans="1:20" ht="22.5" customHeight="1" x14ac:dyDescent="0.25">
      <c r="A1658" s="167">
        <v>44265</v>
      </c>
      <c r="B1658" s="168"/>
      <c r="C1658" s="168" t="s">
        <v>764</v>
      </c>
      <c r="D1658" s="168" t="s">
        <v>248</v>
      </c>
      <c r="E1658" s="168"/>
      <c r="F1658" s="168">
        <v>93390</v>
      </c>
      <c r="G1658" s="168" t="s">
        <v>5664</v>
      </c>
      <c r="H1658" s="168" t="s">
        <v>2964</v>
      </c>
      <c r="I1658" s="168" t="s">
        <v>4552</v>
      </c>
      <c r="J1658" s="168">
        <v>91270</v>
      </c>
      <c r="K1658" s="168" t="s">
        <v>5665</v>
      </c>
      <c r="L1658" s="168" t="s">
        <v>3498</v>
      </c>
      <c r="M1658" s="168" t="s">
        <v>160</v>
      </c>
      <c r="N1658" s="379">
        <v>0.1</v>
      </c>
      <c r="O1658" s="195">
        <v>12250</v>
      </c>
      <c r="P1658" s="371">
        <v>12250</v>
      </c>
      <c r="Q1658" s="444">
        <f t="shared" si="66"/>
        <v>11136.363636363636</v>
      </c>
      <c r="R1658" s="337">
        <v>0</v>
      </c>
      <c r="S1658" s="266"/>
    </row>
    <row r="1659" spans="1:20" ht="22.5" customHeight="1" x14ac:dyDescent="0.25">
      <c r="A1659" s="167">
        <v>44267</v>
      </c>
      <c r="B1659" s="168"/>
      <c r="C1659" s="168" t="s">
        <v>5666</v>
      </c>
      <c r="D1659" s="168" t="s">
        <v>2632</v>
      </c>
      <c r="E1659" s="168"/>
      <c r="F1659" s="168">
        <v>10203</v>
      </c>
      <c r="G1659" s="168" t="s">
        <v>5667</v>
      </c>
      <c r="H1659" s="168" t="s">
        <v>5668</v>
      </c>
      <c r="I1659" s="168" t="s">
        <v>22</v>
      </c>
      <c r="J1659" s="168">
        <v>75012</v>
      </c>
      <c r="K1659" s="168" t="s">
        <v>5669</v>
      </c>
      <c r="L1659" s="168" t="s">
        <v>1709</v>
      </c>
      <c r="M1659" s="168" t="s">
        <v>1322</v>
      </c>
      <c r="N1659" s="379">
        <v>5.5E-2</v>
      </c>
      <c r="O1659" s="78">
        <f>P1659/2</f>
        <v>5625</v>
      </c>
      <c r="P1659" s="371">
        <v>11250</v>
      </c>
      <c r="Q1659" s="444">
        <f t="shared" si="66"/>
        <v>10663.50710900474</v>
      </c>
      <c r="R1659" s="337">
        <v>0</v>
      </c>
      <c r="S1659" s="266"/>
    </row>
    <row r="1660" spans="1:20" ht="22.5" customHeight="1" x14ac:dyDescent="0.25">
      <c r="A1660" s="267">
        <v>44272</v>
      </c>
      <c r="B1660" s="268" t="s">
        <v>65</v>
      </c>
      <c r="C1660" s="268" t="s">
        <v>5670</v>
      </c>
      <c r="D1660" s="268" t="s">
        <v>268</v>
      </c>
      <c r="E1660" s="268"/>
      <c r="F1660" s="268">
        <v>10217</v>
      </c>
      <c r="G1660" s="268" t="s">
        <v>5671</v>
      </c>
      <c r="H1660" s="268" t="s">
        <v>5672</v>
      </c>
      <c r="I1660" s="268" t="s">
        <v>1164</v>
      </c>
      <c r="J1660" s="268">
        <v>94120</v>
      </c>
      <c r="K1660" s="268" t="s">
        <v>5673</v>
      </c>
      <c r="L1660" s="268" t="s">
        <v>5674</v>
      </c>
      <c r="M1660" s="268" t="s">
        <v>4019</v>
      </c>
      <c r="N1660" s="387">
        <v>5.5E-2</v>
      </c>
      <c r="O1660" s="78">
        <f>P1660/2</f>
        <v>3890</v>
      </c>
      <c r="P1660" s="270">
        <v>7780</v>
      </c>
      <c r="Q1660" s="533">
        <f t="shared" si="66"/>
        <v>7374.4075829383892</v>
      </c>
      <c r="R1660" s="389">
        <v>7780</v>
      </c>
      <c r="S1660" s="89"/>
      <c r="T1660" s="74" t="s">
        <v>44</v>
      </c>
    </row>
    <row r="1661" spans="1:20" ht="22.5" customHeight="1" x14ac:dyDescent="0.25">
      <c r="A1661" s="267">
        <v>44274</v>
      </c>
      <c r="B1661" s="268" t="s">
        <v>65</v>
      </c>
      <c r="C1661" s="268" t="s">
        <v>5675</v>
      </c>
      <c r="D1661" s="268" t="s">
        <v>215</v>
      </c>
      <c r="E1661" s="268"/>
      <c r="F1661" s="268">
        <v>10212</v>
      </c>
      <c r="G1661" s="268" t="s">
        <v>5676</v>
      </c>
      <c r="H1661" s="268" t="s">
        <v>5677</v>
      </c>
      <c r="I1661" s="268" t="s">
        <v>2930</v>
      </c>
      <c r="J1661" s="268">
        <v>94200</v>
      </c>
      <c r="K1661" s="268" t="s">
        <v>5678</v>
      </c>
      <c r="L1661" s="268" t="s">
        <v>5485</v>
      </c>
      <c r="M1661" s="268" t="s">
        <v>5679</v>
      </c>
      <c r="N1661" s="387">
        <v>5.5E-2</v>
      </c>
      <c r="O1661" s="78">
        <f>P1661/2</f>
        <v>1475</v>
      </c>
      <c r="P1661" s="270">
        <v>2950</v>
      </c>
      <c r="Q1661" s="533">
        <f t="shared" si="66"/>
        <v>2796.2085308056876</v>
      </c>
      <c r="R1661" s="389">
        <v>2950</v>
      </c>
      <c r="S1661" s="89"/>
      <c r="T1661" s="74" t="s">
        <v>44</v>
      </c>
    </row>
    <row r="1662" spans="1:20" ht="22.5" customHeight="1" x14ac:dyDescent="0.25">
      <c r="A1662" s="167">
        <v>44277</v>
      </c>
      <c r="B1662" s="168"/>
      <c r="C1662" s="168" t="s">
        <v>5680</v>
      </c>
      <c r="D1662" s="168" t="s">
        <v>3017</v>
      </c>
      <c r="E1662" s="168"/>
      <c r="F1662" s="168" t="s">
        <v>5099</v>
      </c>
      <c r="G1662" s="168" t="s">
        <v>5681</v>
      </c>
      <c r="H1662" s="168" t="s">
        <v>5682</v>
      </c>
      <c r="I1662" s="168" t="s">
        <v>22</v>
      </c>
      <c r="J1662" s="168">
        <v>75012</v>
      </c>
      <c r="K1662" s="168" t="s">
        <v>5683</v>
      </c>
      <c r="L1662" s="168" t="s">
        <v>37</v>
      </c>
      <c r="M1662" s="168" t="s">
        <v>5684</v>
      </c>
      <c r="N1662" s="379">
        <v>5.5E-2</v>
      </c>
      <c r="O1662" s="195">
        <v>9240</v>
      </c>
      <c r="P1662" s="371">
        <v>9240</v>
      </c>
      <c r="Q1662" s="444">
        <f t="shared" si="66"/>
        <v>8758.2938388625589</v>
      </c>
      <c r="R1662" s="337">
        <v>0</v>
      </c>
      <c r="S1662" s="266"/>
    </row>
    <row r="1663" spans="1:20" ht="22.5" customHeight="1" x14ac:dyDescent="0.25">
      <c r="A1663" s="167">
        <v>44277</v>
      </c>
      <c r="B1663" s="168"/>
      <c r="C1663" s="168" t="s">
        <v>5685</v>
      </c>
      <c r="D1663" s="168" t="s">
        <v>219</v>
      </c>
      <c r="E1663" s="168"/>
      <c r="F1663" s="168" t="s">
        <v>5099</v>
      </c>
      <c r="G1663" s="168" t="s">
        <v>5686</v>
      </c>
      <c r="H1663" s="168" t="s">
        <v>5687</v>
      </c>
      <c r="I1663" s="168" t="s">
        <v>1523</v>
      </c>
      <c r="J1663" s="168">
        <v>92130</v>
      </c>
      <c r="K1663" s="168" t="s">
        <v>5688</v>
      </c>
      <c r="L1663" s="168" t="s">
        <v>43</v>
      </c>
      <c r="M1663" s="168" t="s">
        <v>205</v>
      </c>
      <c r="N1663" s="379">
        <v>0.1</v>
      </c>
      <c r="O1663" s="195">
        <v>6982</v>
      </c>
      <c r="P1663" s="371">
        <v>6982</v>
      </c>
      <c r="Q1663" s="444">
        <f t="shared" si="66"/>
        <v>6347.272727272727</v>
      </c>
      <c r="R1663" s="337">
        <v>0</v>
      </c>
      <c r="S1663" s="266"/>
    </row>
    <row r="1664" spans="1:20" ht="22.5" customHeight="1" x14ac:dyDescent="0.25">
      <c r="A1664" s="167">
        <v>44277</v>
      </c>
      <c r="B1664" s="168" t="s">
        <v>17</v>
      </c>
      <c r="C1664" s="168" t="s">
        <v>3839</v>
      </c>
      <c r="D1664" s="168" t="s">
        <v>268</v>
      </c>
      <c r="E1664" s="168"/>
      <c r="F1664" s="168">
        <v>10060</v>
      </c>
      <c r="G1664" s="168" t="s">
        <v>3840</v>
      </c>
      <c r="H1664" s="168" t="s">
        <v>3841</v>
      </c>
      <c r="I1664" s="168" t="s">
        <v>22</v>
      </c>
      <c r="J1664" s="168">
        <v>75012</v>
      </c>
      <c r="K1664" s="168" t="s">
        <v>3842</v>
      </c>
      <c r="L1664" s="168" t="s">
        <v>5112</v>
      </c>
      <c r="M1664" s="168" t="s">
        <v>123</v>
      </c>
      <c r="N1664" s="211">
        <v>5.5E-2</v>
      </c>
      <c r="O1664" s="78">
        <f>P1664/2</f>
        <v>4500</v>
      </c>
      <c r="P1664" s="189">
        <v>9000</v>
      </c>
      <c r="Q1664" s="510">
        <f t="shared" si="66"/>
        <v>8530.8056872037923</v>
      </c>
      <c r="R1664" s="337">
        <v>0</v>
      </c>
      <c r="S1664" s="159"/>
    </row>
    <row r="1665" spans="1:20" ht="22.5" customHeight="1" x14ac:dyDescent="0.25">
      <c r="A1665" s="167">
        <v>44277</v>
      </c>
      <c r="B1665" s="168"/>
      <c r="C1665" s="168" t="s">
        <v>5689</v>
      </c>
      <c r="D1665" s="168"/>
      <c r="E1665" s="168"/>
      <c r="F1665" s="168" t="s">
        <v>5099</v>
      </c>
      <c r="G1665" s="168" t="s">
        <v>5690</v>
      </c>
      <c r="H1665" s="168"/>
      <c r="I1665" s="168" t="s">
        <v>22</v>
      </c>
      <c r="J1665" s="168">
        <v>75017</v>
      </c>
      <c r="K1665" s="168" t="s">
        <v>5691</v>
      </c>
      <c r="L1665" s="168" t="s">
        <v>37</v>
      </c>
      <c r="M1665" s="168" t="s">
        <v>5692</v>
      </c>
      <c r="N1665" s="168">
        <v>20</v>
      </c>
      <c r="O1665" s="195">
        <v>18559</v>
      </c>
      <c r="P1665" s="371">
        <v>18559</v>
      </c>
      <c r="Q1665" s="444">
        <v>15465</v>
      </c>
      <c r="R1665" s="337">
        <v>0</v>
      </c>
      <c r="S1665" s="266"/>
    </row>
    <row r="1666" spans="1:20" ht="22.5" customHeight="1" x14ac:dyDescent="0.25">
      <c r="A1666" s="167">
        <v>44277</v>
      </c>
      <c r="B1666" s="168"/>
      <c r="C1666" s="168" t="s">
        <v>5689</v>
      </c>
      <c r="D1666" s="168"/>
      <c r="E1666" s="168"/>
      <c r="F1666" s="168" t="s">
        <v>5099</v>
      </c>
      <c r="G1666" s="168" t="s">
        <v>5690</v>
      </c>
      <c r="H1666" s="168"/>
      <c r="I1666" s="168" t="s">
        <v>22</v>
      </c>
      <c r="J1666" s="168">
        <v>75017</v>
      </c>
      <c r="K1666" s="168" t="s">
        <v>5691</v>
      </c>
      <c r="L1666" s="168" t="s">
        <v>37</v>
      </c>
      <c r="M1666" s="168" t="s">
        <v>38</v>
      </c>
      <c r="N1666" s="168">
        <v>20</v>
      </c>
      <c r="O1666" s="195">
        <v>3341</v>
      </c>
      <c r="P1666" s="371">
        <v>3341</v>
      </c>
      <c r="Q1666" s="444">
        <v>2784.17</v>
      </c>
      <c r="R1666" s="337">
        <v>0</v>
      </c>
      <c r="S1666" s="266"/>
    </row>
    <row r="1667" spans="1:20" ht="22.5" customHeight="1" x14ac:dyDescent="0.25">
      <c r="A1667" s="167">
        <v>44277</v>
      </c>
      <c r="B1667" s="168"/>
      <c r="C1667" s="168" t="s">
        <v>5693</v>
      </c>
      <c r="D1667" s="168"/>
      <c r="E1667" s="168"/>
      <c r="F1667" s="168" t="s">
        <v>4719</v>
      </c>
      <c r="G1667" s="168" t="s">
        <v>5694</v>
      </c>
      <c r="H1667" s="168"/>
      <c r="I1667" s="168" t="s">
        <v>22</v>
      </c>
      <c r="J1667" s="168">
        <v>75013</v>
      </c>
      <c r="K1667" s="168" t="s">
        <v>5695</v>
      </c>
      <c r="L1667" s="168" t="s">
        <v>3934</v>
      </c>
      <c r="M1667" s="168" t="s">
        <v>4019</v>
      </c>
      <c r="N1667" s="379">
        <v>5.5E-2</v>
      </c>
      <c r="O1667" s="78">
        <f>P1667/2</f>
        <v>2000</v>
      </c>
      <c r="P1667" s="371">
        <v>4000</v>
      </c>
      <c r="Q1667" s="444">
        <f t="shared" ref="Q1667:Q1682" si="67">IF(ISBLANK(N1667),"",P1667/(1+N1667))</f>
        <v>3791.4691943127964</v>
      </c>
      <c r="R1667" s="337">
        <v>0</v>
      </c>
      <c r="S1667" s="266"/>
    </row>
    <row r="1668" spans="1:20" ht="22.5" customHeight="1" x14ac:dyDescent="0.25">
      <c r="A1668" s="167">
        <v>44277</v>
      </c>
      <c r="B1668" s="168" t="s">
        <v>65</v>
      </c>
      <c r="C1668" s="168" t="s">
        <v>5696</v>
      </c>
      <c r="D1668" s="168" t="s">
        <v>5697</v>
      </c>
      <c r="E1668" s="168"/>
      <c r="F1668" s="168" t="s">
        <v>5698</v>
      </c>
      <c r="G1668" s="168" t="s">
        <v>5699</v>
      </c>
      <c r="H1668" s="168"/>
      <c r="I1668" s="168" t="s">
        <v>22</v>
      </c>
      <c r="J1668" s="168">
        <v>75018</v>
      </c>
      <c r="K1668" s="168" t="s">
        <v>5700</v>
      </c>
      <c r="L1668" s="168" t="s">
        <v>1993</v>
      </c>
      <c r="M1668" s="168" t="s">
        <v>2451</v>
      </c>
      <c r="N1668" s="379">
        <v>5.5E-2</v>
      </c>
      <c r="O1668" s="195">
        <v>3300</v>
      </c>
      <c r="P1668" s="371">
        <v>3300</v>
      </c>
      <c r="Q1668" s="444">
        <f t="shared" si="67"/>
        <v>3127.9620853080569</v>
      </c>
      <c r="R1668" s="337">
        <v>0</v>
      </c>
      <c r="S1668" s="266"/>
    </row>
    <row r="1669" spans="1:20" ht="22.5" customHeight="1" x14ac:dyDescent="0.25">
      <c r="A1669" s="167">
        <v>44278</v>
      </c>
      <c r="B1669" s="168" t="s">
        <v>65</v>
      </c>
      <c r="C1669" s="168" t="s">
        <v>5701</v>
      </c>
      <c r="D1669" s="168" t="s">
        <v>5702</v>
      </c>
      <c r="E1669" s="168"/>
      <c r="F1669" s="168" t="s">
        <v>5099</v>
      </c>
      <c r="G1669" s="168" t="s">
        <v>5703</v>
      </c>
      <c r="H1669" s="168" t="s">
        <v>5704</v>
      </c>
      <c r="I1669" s="168" t="s">
        <v>22</v>
      </c>
      <c r="J1669" s="168">
        <v>75011</v>
      </c>
      <c r="K1669" s="168" t="s">
        <v>5705</v>
      </c>
      <c r="L1669" s="168" t="s">
        <v>3934</v>
      </c>
      <c r="M1669" s="168" t="s">
        <v>160</v>
      </c>
      <c r="N1669" s="379">
        <v>0.1</v>
      </c>
      <c r="O1669" s="78">
        <f>P1669/2</f>
        <v>3991</v>
      </c>
      <c r="P1669" s="371">
        <v>7982</v>
      </c>
      <c r="Q1669" s="264">
        <f t="shared" si="67"/>
        <v>7256.363636363636</v>
      </c>
      <c r="R1669" s="337">
        <v>0</v>
      </c>
      <c r="S1669" s="266"/>
    </row>
    <row r="1670" spans="1:20" ht="22.5" customHeight="1" x14ac:dyDescent="0.25">
      <c r="A1670" s="342">
        <v>44278</v>
      </c>
      <c r="B1670" s="168" t="s">
        <v>17</v>
      </c>
      <c r="C1670" s="167" t="s">
        <v>5272</v>
      </c>
      <c r="D1670" s="167" t="s">
        <v>5273</v>
      </c>
      <c r="E1670" s="167"/>
      <c r="F1670" s="417">
        <v>10120</v>
      </c>
      <c r="G1670" s="168" t="s">
        <v>5706</v>
      </c>
      <c r="H1670" s="168" t="s">
        <v>5274</v>
      </c>
      <c r="I1670" s="168" t="s">
        <v>22</v>
      </c>
      <c r="J1670" s="168">
        <v>75011</v>
      </c>
      <c r="K1670" s="168" t="s">
        <v>5275</v>
      </c>
      <c r="L1670" s="168" t="s">
        <v>5707</v>
      </c>
      <c r="M1670" s="167" t="s">
        <v>1145</v>
      </c>
      <c r="N1670" s="379">
        <v>0.1</v>
      </c>
      <c r="O1670" s="78">
        <f>P1670/2</f>
        <v>1475</v>
      </c>
      <c r="P1670" s="371">
        <v>2950</v>
      </c>
      <c r="Q1670" s="510">
        <f t="shared" si="67"/>
        <v>2681.8181818181815</v>
      </c>
      <c r="R1670" s="337">
        <v>0</v>
      </c>
      <c r="S1670" s="159"/>
    </row>
    <row r="1671" spans="1:20" ht="22.5" customHeight="1" x14ac:dyDescent="0.25">
      <c r="A1671" s="167">
        <v>44278</v>
      </c>
      <c r="B1671" s="168" t="s">
        <v>17</v>
      </c>
      <c r="C1671" s="168" t="s">
        <v>5708</v>
      </c>
      <c r="D1671" s="168" t="s">
        <v>19</v>
      </c>
      <c r="E1671" s="168"/>
      <c r="F1671" s="168">
        <v>10051</v>
      </c>
      <c r="G1671" s="168" t="s">
        <v>5709</v>
      </c>
      <c r="H1671" s="168" t="s">
        <v>5710</v>
      </c>
      <c r="I1671" s="168" t="s">
        <v>3045</v>
      </c>
      <c r="J1671" s="168">
        <v>93110</v>
      </c>
      <c r="K1671" s="168" t="s">
        <v>5711</v>
      </c>
      <c r="L1671" s="168" t="s">
        <v>5712</v>
      </c>
      <c r="M1671" s="168" t="s">
        <v>4561</v>
      </c>
      <c r="N1671" s="379">
        <v>5.5E-2</v>
      </c>
      <c r="O1671" s="78">
        <f>P1671/2</f>
        <v>2300</v>
      </c>
      <c r="P1671" s="371">
        <v>4600</v>
      </c>
      <c r="Q1671" s="264">
        <f t="shared" si="67"/>
        <v>4360.1895734597156</v>
      </c>
      <c r="R1671" s="337">
        <v>0</v>
      </c>
      <c r="S1671" s="266"/>
    </row>
    <row r="1672" spans="1:20" ht="22.5" customHeight="1" x14ac:dyDescent="0.25">
      <c r="A1672" s="167">
        <v>44278</v>
      </c>
      <c r="B1672" s="168" t="s">
        <v>17</v>
      </c>
      <c r="C1672" s="168" t="s">
        <v>5713</v>
      </c>
      <c r="D1672" s="168" t="s">
        <v>5714</v>
      </c>
      <c r="E1672" s="168"/>
      <c r="F1672" s="168">
        <v>10121</v>
      </c>
      <c r="G1672" s="168" t="s">
        <v>5715</v>
      </c>
      <c r="H1672" s="168" t="s">
        <v>5716</v>
      </c>
      <c r="I1672" s="168" t="s">
        <v>5717</v>
      </c>
      <c r="J1672" s="168">
        <v>95210</v>
      </c>
      <c r="K1672" s="168" t="s">
        <v>5718</v>
      </c>
      <c r="L1672" s="168" t="s">
        <v>5719</v>
      </c>
      <c r="M1672" s="168" t="s">
        <v>5720</v>
      </c>
      <c r="N1672" s="379">
        <v>0.1</v>
      </c>
      <c r="O1672" s="195">
        <v>6000</v>
      </c>
      <c r="P1672" s="371">
        <v>6000</v>
      </c>
      <c r="Q1672" s="264">
        <f t="shared" si="67"/>
        <v>5454.545454545454</v>
      </c>
      <c r="R1672" s="337">
        <v>0</v>
      </c>
      <c r="S1672" s="266"/>
    </row>
    <row r="1673" spans="1:20" ht="22.5" customHeight="1" x14ac:dyDescent="0.25">
      <c r="A1673" s="167">
        <v>44279</v>
      </c>
      <c r="B1673" s="168" t="s">
        <v>17</v>
      </c>
      <c r="C1673" s="168" t="s">
        <v>5721</v>
      </c>
      <c r="D1673" s="168" t="s">
        <v>2338</v>
      </c>
      <c r="E1673" s="168"/>
      <c r="F1673" s="168" t="s">
        <v>5722</v>
      </c>
      <c r="G1673" s="168" t="s">
        <v>5723</v>
      </c>
      <c r="H1673" s="168" t="s">
        <v>5724</v>
      </c>
      <c r="I1673" s="168" t="s">
        <v>22</v>
      </c>
      <c r="J1673" s="168">
        <v>75017</v>
      </c>
      <c r="K1673" s="168" t="s">
        <v>5725</v>
      </c>
      <c r="L1673" s="168" t="s">
        <v>5726</v>
      </c>
      <c r="M1673" s="168" t="s">
        <v>5476</v>
      </c>
      <c r="N1673" s="379">
        <v>5.5E-2</v>
      </c>
      <c r="O1673" s="78">
        <f>P1673/2</f>
        <v>1990</v>
      </c>
      <c r="P1673" s="371">
        <v>3980</v>
      </c>
      <c r="Q1673" s="264">
        <f t="shared" si="67"/>
        <v>3772.5118483412325</v>
      </c>
      <c r="R1673" s="337">
        <v>0</v>
      </c>
      <c r="S1673" s="266"/>
    </row>
    <row r="1674" spans="1:20" ht="22.5" customHeight="1" x14ac:dyDescent="0.25">
      <c r="A1674" s="167">
        <v>44280</v>
      </c>
      <c r="B1674" s="168" t="s">
        <v>17</v>
      </c>
      <c r="C1674" s="168" t="s">
        <v>5727</v>
      </c>
      <c r="D1674" s="168" t="s">
        <v>503</v>
      </c>
      <c r="E1674" s="168"/>
      <c r="F1674" s="168">
        <v>10121</v>
      </c>
      <c r="G1674" s="168" t="s">
        <v>5715</v>
      </c>
      <c r="H1674" s="168" t="s">
        <v>5728</v>
      </c>
      <c r="I1674" s="168" t="s">
        <v>22</v>
      </c>
      <c r="J1674" s="168">
        <v>75011</v>
      </c>
      <c r="K1674" s="168" t="s">
        <v>5729</v>
      </c>
      <c r="L1674" s="168" t="s">
        <v>4935</v>
      </c>
      <c r="M1674" s="168" t="s">
        <v>2442</v>
      </c>
      <c r="N1674" s="379">
        <v>5.5E-2</v>
      </c>
      <c r="O1674" s="78">
        <f>P1674/2</f>
        <v>4000</v>
      </c>
      <c r="P1674" s="371">
        <v>8000</v>
      </c>
      <c r="Q1674" s="444">
        <f t="shared" si="67"/>
        <v>7582.9383886255928</v>
      </c>
      <c r="R1674" s="337">
        <v>0</v>
      </c>
      <c r="S1674" s="266"/>
    </row>
    <row r="1675" spans="1:20" ht="22.5" customHeight="1" x14ac:dyDescent="0.25">
      <c r="A1675" s="267">
        <v>44282</v>
      </c>
      <c r="B1675" s="268" t="s">
        <v>65</v>
      </c>
      <c r="C1675" s="268" t="s">
        <v>5730</v>
      </c>
      <c r="D1675" s="268" t="s">
        <v>590</v>
      </c>
      <c r="E1675" s="268"/>
      <c r="F1675" s="268">
        <v>10200</v>
      </c>
      <c r="G1675" s="268" t="s">
        <v>5731</v>
      </c>
      <c r="H1675" s="268" t="s">
        <v>5732</v>
      </c>
      <c r="I1675" s="268" t="s">
        <v>3149</v>
      </c>
      <c r="J1675" s="268">
        <v>75020</v>
      </c>
      <c r="K1675" s="268" t="s">
        <v>5733</v>
      </c>
      <c r="L1675" s="268" t="s">
        <v>5734</v>
      </c>
      <c r="M1675" s="268" t="s">
        <v>331</v>
      </c>
      <c r="N1675" s="387">
        <v>5.5E-2</v>
      </c>
      <c r="O1675" s="78">
        <f>P1675/2</f>
        <v>1841</v>
      </c>
      <c r="P1675" s="270">
        <v>3682</v>
      </c>
      <c r="Q1675" s="533">
        <f t="shared" si="67"/>
        <v>3490.0473933649291</v>
      </c>
      <c r="R1675" s="389">
        <v>3682</v>
      </c>
      <c r="S1675" s="89"/>
      <c r="T1675" s="74" t="s">
        <v>44</v>
      </c>
    </row>
    <row r="1676" spans="1:20" ht="22.5" customHeight="1" x14ac:dyDescent="0.25">
      <c r="A1676" s="400">
        <v>44284</v>
      </c>
      <c r="B1676" s="168" t="s">
        <v>17</v>
      </c>
      <c r="C1676" s="168" t="s">
        <v>3603</v>
      </c>
      <c r="D1676" s="168" t="s">
        <v>3604</v>
      </c>
      <c r="E1676" s="168"/>
      <c r="F1676" s="168" t="s">
        <v>5393</v>
      </c>
      <c r="G1676" s="168" t="s">
        <v>5394</v>
      </c>
      <c r="H1676" s="168" t="s">
        <v>3606</v>
      </c>
      <c r="I1676" s="168" t="s">
        <v>48</v>
      </c>
      <c r="J1676" s="168">
        <v>92300</v>
      </c>
      <c r="K1676" s="168" t="s">
        <v>3607</v>
      </c>
      <c r="L1676" s="168" t="s">
        <v>5735</v>
      </c>
      <c r="M1676" s="168" t="s">
        <v>1391</v>
      </c>
      <c r="N1676" s="320">
        <v>0.1</v>
      </c>
      <c r="O1676" s="345"/>
      <c r="P1676" s="263">
        <v>8700</v>
      </c>
      <c r="Q1676" s="444">
        <f t="shared" si="67"/>
        <v>7909.0909090909081</v>
      </c>
      <c r="R1676" s="337">
        <v>0</v>
      </c>
      <c r="S1676" s="266"/>
    </row>
    <row r="1677" spans="1:20" ht="22.5" customHeight="1" x14ac:dyDescent="0.25">
      <c r="A1677" s="173">
        <v>44285</v>
      </c>
      <c r="B1677" s="174" t="s">
        <v>17</v>
      </c>
      <c r="C1677" s="174" t="s">
        <v>5736</v>
      </c>
      <c r="D1677" s="174" t="s">
        <v>2710</v>
      </c>
      <c r="E1677" s="174"/>
      <c r="F1677" s="174">
        <v>10213</v>
      </c>
      <c r="G1677" s="174" t="s">
        <v>5737</v>
      </c>
      <c r="H1677" s="174" t="s">
        <v>5738</v>
      </c>
      <c r="I1677" s="174" t="s">
        <v>639</v>
      </c>
      <c r="J1677" s="174">
        <v>92100</v>
      </c>
      <c r="K1677" s="174" t="s">
        <v>5739</v>
      </c>
      <c r="L1677" s="174" t="s">
        <v>5563</v>
      </c>
      <c r="M1677" s="174" t="s">
        <v>5740</v>
      </c>
      <c r="N1677" s="328">
        <v>5.5E-2</v>
      </c>
      <c r="O1677" s="195">
        <v>3382</v>
      </c>
      <c r="P1677" s="196">
        <v>3382</v>
      </c>
      <c r="Q1677" s="321">
        <f t="shared" si="67"/>
        <v>3205.6872037914695</v>
      </c>
      <c r="R1677" s="336">
        <v>3382</v>
      </c>
      <c r="S1677" s="121"/>
      <c r="T1677" s="74" t="s">
        <v>44</v>
      </c>
    </row>
    <row r="1678" spans="1:20" ht="22.5" customHeight="1" x14ac:dyDescent="0.25">
      <c r="A1678" s="167">
        <v>44285</v>
      </c>
      <c r="B1678" s="168" t="s">
        <v>65</v>
      </c>
      <c r="C1678" s="168" t="s">
        <v>5741</v>
      </c>
      <c r="D1678" s="168" t="s">
        <v>590</v>
      </c>
      <c r="E1678" s="168"/>
      <c r="F1678" s="168">
        <v>10037</v>
      </c>
      <c r="G1678" s="168" t="s">
        <v>5742</v>
      </c>
      <c r="H1678" s="168" t="s">
        <v>5743</v>
      </c>
      <c r="I1678" s="168" t="s">
        <v>667</v>
      </c>
      <c r="J1678" s="168">
        <v>94300</v>
      </c>
      <c r="K1678" s="168" t="s">
        <v>5744</v>
      </c>
      <c r="L1678" s="168" t="s">
        <v>5734</v>
      </c>
      <c r="M1678" s="168" t="s">
        <v>1597</v>
      </c>
      <c r="N1678" s="379">
        <v>5.5E-2</v>
      </c>
      <c r="O1678" s="78">
        <f>P1678/2</f>
        <v>1991</v>
      </c>
      <c r="P1678" s="371">
        <v>3982</v>
      </c>
      <c r="Q1678" s="444">
        <f t="shared" si="67"/>
        <v>3774.4075829383887</v>
      </c>
      <c r="R1678" s="337">
        <v>0</v>
      </c>
      <c r="S1678" s="266"/>
    </row>
    <row r="1679" spans="1:20" ht="22.5" customHeight="1" x14ac:dyDescent="0.25">
      <c r="A1679" s="167">
        <v>44285</v>
      </c>
      <c r="B1679" s="168" t="s">
        <v>236</v>
      </c>
      <c r="C1679" s="168" t="s">
        <v>5745</v>
      </c>
      <c r="D1679" s="168" t="s">
        <v>5746</v>
      </c>
      <c r="E1679" s="168"/>
      <c r="F1679" s="168" t="s">
        <v>5099</v>
      </c>
      <c r="G1679" s="168" t="s">
        <v>5747</v>
      </c>
      <c r="H1679" s="168"/>
      <c r="I1679" s="168" t="s">
        <v>22</v>
      </c>
      <c r="J1679" s="168">
        <v>75011</v>
      </c>
      <c r="K1679" s="168" t="s">
        <v>5748</v>
      </c>
      <c r="L1679" s="168" t="s">
        <v>37</v>
      </c>
      <c r="M1679" s="168" t="s">
        <v>1578</v>
      </c>
      <c r="N1679" s="379">
        <v>5.5E-2</v>
      </c>
      <c r="O1679" s="195">
        <v>16450</v>
      </c>
      <c r="P1679" s="371">
        <v>16450</v>
      </c>
      <c r="Q1679" s="444">
        <f t="shared" si="67"/>
        <v>15592.417061611375</v>
      </c>
      <c r="R1679" s="337">
        <v>0</v>
      </c>
      <c r="S1679" s="266"/>
    </row>
    <row r="1680" spans="1:20" ht="22.5" customHeight="1" x14ac:dyDescent="0.25">
      <c r="A1680" s="167">
        <v>44285</v>
      </c>
      <c r="B1680" s="168" t="s">
        <v>65</v>
      </c>
      <c r="C1680" s="168" t="s">
        <v>5749</v>
      </c>
      <c r="D1680" s="168" t="s">
        <v>83</v>
      </c>
      <c r="E1680" s="168"/>
      <c r="F1680" s="168">
        <v>10181</v>
      </c>
      <c r="G1680" s="168" t="s">
        <v>5750</v>
      </c>
      <c r="H1680" s="168" t="s">
        <v>5751</v>
      </c>
      <c r="I1680" s="168" t="s">
        <v>22</v>
      </c>
      <c r="J1680" s="168">
        <v>75010</v>
      </c>
      <c r="K1680" s="168" t="s">
        <v>5752</v>
      </c>
      <c r="L1680" s="168" t="s">
        <v>4426</v>
      </c>
      <c r="M1680" s="168" t="s">
        <v>5753</v>
      </c>
      <c r="N1680" s="379">
        <v>5.5E-2</v>
      </c>
      <c r="O1680" s="78">
        <f>P1680/2</f>
        <v>975</v>
      </c>
      <c r="P1680" s="371">
        <v>1950</v>
      </c>
      <c r="Q1680" s="444">
        <f t="shared" si="67"/>
        <v>1848.3412322274883</v>
      </c>
      <c r="R1680" s="337">
        <v>0</v>
      </c>
      <c r="S1680" s="266"/>
    </row>
    <row r="1681" spans="1:20" ht="22.5" customHeight="1" x14ac:dyDescent="0.25">
      <c r="A1681" s="173">
        <v>44286</v>
      </c>
      <c r="B1681" s="174" t="s">
        <v>65</v>
      </c>
      <c r="C1681" s="174" t="s">
        <v>4824</v>
      </c>
      <c r="D1681" s="174" t="s">
        <v>2710</v>
      </c>
      <c r="E1681" s="174"/>
      <c r="F1681" s="174">
        <v>10184</v>
      </c>
      <c r="G1681" s="174" t="s">
        <v>5754</v>
      </c>
      <c r="H1681" s="174" t="s">
        <v>5755</v>
      </c>
      <c r="I1681" s="174" t="s">
        <v>667</v>
      </c>
      <c r="J1681" s="174">
        <v>94300</v>
      </c>
      <c r="K1681" s="174" t="s">
        <v>5756</v>
      </c>
      <c r="L1681" s="174" t="s">
        <v>5494</v>
      </c>
      <c r="M1681" s="174" t="s">
        <v>3306</v>
      </c>
      <c r="N1681" s="328">
        <v>0.1</v>
      </c>
      <c r="O1681" s="195">
        <v>13382</v>
      </c>
      <c r="P1681" s="196">
        <v>13382</v>
      </c>
      <c r="Q1681" s="457">
        <f t="shared" si="67"/>
        <v>12165.454545454544</v>
      </c>
      <c r="R1681" s="336">
        <v>13382</v>
      </c>
      <c r="S1681" s="121"/>
      <c r="T1681" s="74" t="s">
        <v>44</v>
      </c>
    </row>
    <row r="1682" spans="1:20" ht="22.5" customHeight="1" x14ac:dyDescent="0.25">
      <c r="A1682" s="167">
        <v>44286</v>
      </c>
      <c r="B1682" s="168" t="s">
        <v>65</v>
      </c>
      <c r="C1682" s="168" t="s">
        <v>5757</v>
      </c>
      <c r="D1682" s="168" t="s">
        <v>5758</v>
      </c>
      <c r="E1682" s="168"/>
      <c r="F1682" s="168" t="s">
        <v>5099</v>
      </c>
      <c r="G1682" s="168" t="s">
        <v>5759</v>
      </c>
      <c r="H1682" s="168" t="s">
        <v>5760</v>
      </c>
      <c r="I1682" s="168" t="s">
        <v>22</v>
      </c>
      <c r="J1682" s="168">
        <v>75010</v>
      </c>
      <c r="K1682" s="168" t="s">
        <v>5761</v>
      </c>
      <c r="L1682" s="168" t="s">
        <v>37</v>
      </c>
      <c r="M1682" s="168" t="s">
        <v>5762</v>
      </c>
      <c r="N1682" s="379">
        <v>0.1</v>
      </c>
      <c r="O1682" s="195">
        <v>28431</v>
      </c>
      <c r="P1682" s="371">
        <v>28431</v>
      </c>
      <c r="Q1682" s="444">
        <f t="shared" si="67"/>
        <v>25846.363636363636</v>
      </c>
      <c r="R1682" s="337"/>
      <c r="S1682" s="266"/>
    </row>
    <row r="1683" spans="1:20" ht="43" hidden="1" customHeight="1" x14ac:dyDescent="0.25">
      <c r="A1683" s="409" t="s">
        <v>5763</v>
      </c>
      <c r="B1683" s="410"/>
      <c r="C1683" s="410"/>
      <c r="D1683" s="410"/>
      <c r="E1683" s="410"/>
      <c r="F1683" s="410"/>
      <c r="G1683" s="410"/>
      <c r="H1683" s="410"/>
      <c r="I1683" s="410"/>
      <c r="J1683" s="410"/>
      <c r="K1683" s="410"/>
      <c r="L1683" s="410"/>
      <c r="M1683" s="410"/>
      <c r="N1683" s="411"/>
      <c r="O1683" s="412"/>
      <c r="P1683" s="413">
        <f>SUM(P1636:P1682)</f>
        <v>353217</v>
      </c>
      <c r="Q1683" s="534"/>
      <c r="R1683" s="421">
        <f>SUM(R1636:R1682)</f>
        <v>40990</v>
      </c>
      <c r="S1683" s="422">
        <f>P1683-R1683</f>
        <v>312227</v>
      </c>
    </row>
    <row r="1684" spans="1:20" ht="22.5" customHeight="1" x14ac:dyDescent="0.25">
      <c r="A1684" s="342">
        <v>44292</v>
      </c>
      <c r="B1684" s="168" t="s">
        <v>17</v>
      </c>
      <c r="C1684" s="167" t="s">
        <v>5542</v>
      </c>
      <c r="D1684" s="167" t="s">
        <v>2030</v>
      </c>
      <c r="E1684" s="167"/>
      <c r="F1684" s="417">
        <v>1010116</v>
      </c>
      <c r="G1684" s="168" t="s">
        <v>5543</v>
      </c>
      <c r="H1684" s="168" t="s">
        <v>5544</v>
      </c>
      <c r="I1684" s="168" t="s">
        <v>3045</v>
      </c>
      <c r="J1684" s="168">
        <v>93110</v>
      </c>
      <c r="K1684" s="168" t="s">
        <v>5545</v>
      </c>
      <c r="L1684" s="168" t="s">
        <v>1993</v>
      </c>
      <c r="M1684" s="167" t="s">
        <v>438</v>
      </c>
      <c r="N1684" s="379">
        <v>0.1</v>
      </c>
      <c r="O1684" s="195">
        <v>1882</v>
      </c>
      <c r="P1684" s="371">
        <v>1882</v>
      </c>
      <c r="Q1684" s="444">
        <f t="shared" ref="Q1684:Q1702" si="68">IF(ISBLANK(N1684),"",P1684/(1+N1684))</f>
        <v>1710.9090909090908</v>
      </c>
      <c r="R1684" s="337">
        <v>0</v>
      </c>
      <c r="S1684" s="266"/>
    </row>
    <row r="1685" spans="1:20" ht="22.5" customHeight="1" x14ac:dyDescent="0.25">
      <c r="A1685" s="167">
        <v>44293</v>
      </c>
      <c r="B1685" s="168" t="s">
        <v>65</v>
      </c>
      <c r="C1685" s="168" t="s">
        <v>5764</v>
      </c>
      <c r="D1685" s="168" t="s">
        <v>5765</v>
      </c>
      <c r="E1685" s="168"/>
      <c r="F1685" s="168">
        <v>10169</v>
      </c>
      <c r="G1685" s="168" t="s">
        <v>5766</v>
      </c>
      <c r="H1685" s="168" t="s">
        <v>5767</v>
      </c>
      <c r="I1685" s="168" t="s">
        <v>22</v>
      </c>
      <c r="J1685" s="168">
        <v>75002</v>
      </c>
      <c r="K1685" s="168" t="s">
        <v>5768</v>
      </c>
      <c r="L1685" s="168" t="s">
        <v>37</v>
      </c>
      <c r="M1685" s="168" t="s">
        <v>86</v>
      </c>
      <c r="N1685" s="379">
        <v>0.1</v>
      </c>
      <c r="O1685" s="195">
        <v>1700</v>
      </c>
      <c r="P1685" s="371">
        <v>1700</v>
      </c>
      <c r="Q1685" s="444">
        <f t="shared" si="68"/>
        <v>1545.4545454545453</v>
      </c>
      <c r="R1685" s="337">
        <v>0</v>
      </c>
      <c r="S1685" s="266"/>
    </row>
    <row r="1686" spans="1:20" ht="22.5" customHeight="1" x14ac:dyDescent="0.25">
      <c r="A1686" s="167">
        <v>44294</v>
      </c>
      <c r="B1686" s="168" t="s">
        <v>65</v>
      </c>
      <c r="C1686" s="168" t="s">
        <v>5769</v>
      </c>
      <c r="D1686" s="168" t="s">
        <v>645</v>
      </c>
      <c r="E1686" s="168"/>
      <c r="F1686" s="168" t="s">
        <v>5770</v>
      </c>
      <c r="G1686" s="168" t="s">
        <v>5771</v>
      </c>
      <c r="H1686" s="168" t="s">
        <v>5772</v>
      </c>
      <c r="I1686" s="168" t="s">
        <v>22</v>
      </c>
      <c r="J1686" s="168">
        <v>75020</v>
      </c>
      <c r="K1686" s="168" t="s">
        <v>5773</v>
      </c>
      <c r="L1686" s="168" t="s">
        <v>43</v>
      </c>
      <c r="M1686" s="168" t="s">
        <v>5774</v>
      </c>
      <c r="N1686" s="379">
        <v>5.5E-2</v>
      </c>
      <c r="O1686" s="195">
        <v>19882</v>
      </c>
      <c r="P1686" s="371">
        <v>19882</v>
      </c>
      <c r="Q1686" s="444">
        <f t="shared" si="68"/>
        <v>18845.497630331756</v>
      </c>
      <c r="R1686" s="337">
        <v>0</v>
      </c>
      <c r="S1686" s="266"/>
    </row>
    <row r="1687" spans="1:20" ht="22.5" customHeight="1" x14ac:dyDescent="0.25">
      <c r="A1687" s="167">
        <v>44294</v>
      </c>
      <c r="B1687" s="168" t="s">
        <v>65</v>
      </c>
      <c r="C1687" s="168" t="s">
        <v>5775</v>
      </c>
      <c r="D1687" s="168" t="s">
        <v>5776</v>
      </c>
      <c r="E1687" s="168"/>
      <c r="F1687" s="168">
        <v>10237</v>
      </c>
      <c r="G1687" s="168" t="s">
        <v>4413</v>
      </c>
      <c r="H1687" s="168">
        <v>6</v>
      </c>
      <c r="I1687" s="168" t="s">
        <v>22</v>
      </c>
      <c r="J1687" s="168">
        <v>75014</v>
      </c>
      <c r="K1687" s="168" t="s">
        <v>5777</v>
      </c>
      <c r="L1687" s="168" t="s">
        <v>5475</v>
      </c>
      <c r="M1687" s="168" t="s">
        <v>2451</v>
      </c>
      <c r="N1687" s="379">
        <v>5.5E-2</v>
      </c>
      <c r="O1687" s="78">
        <f>P1687/2</f>
        <v>3241</v>
      </c>
      <c r="P1687" s="371">
        <v>6482</v>
      </c>
      <c r="Q1687" s="444">
        <f t="shared" si="68"/>
        <v>6144.0758293838862</v>
      </c>
      <c r="R1687" s="337">
        <v>0</v>
      </c>
      <c r="S1687" s="266"/>
    </row>
    <row r="1688" spans="1:20" ht="22.5" customHeight="1" x14ac:dyDescent="0.25">
      <c r="A1688" s="167">
        <v>44294</v>
      </c>
      <c r="B1688" s="168"/>
      <c r="C1688" s="168" t="s">
        <v>764</v>
      </c>
      <c r="D1688" s="168" t="s">
        <v>248</v>
      </c>
      <c r="E1688" s="168"/>
      <c r="F1688" s="168">
        <v>93390</v>
      </c>
      <c r="G1688" s="168" t="s">
        <v>5664</v>
      </c>
      <c r="H1688" s="168" t="s">
        <v>2964</v>
      </c>
      <c r="I1688" s="168" t="s">
        <v>4552</v>
      </c>
      <c r="J1688" s="168">
        <v>91270</v>
      </c>
      <c r="K1688" s="168" t="s">
        <v>5778</v>
      </c>
      <c r="L1688" s="168" t="s">
        <v>3498</v>
      </c>
      <c r="M1688" s="168" t="s">
        <v>5779</v>
      </c>
      <c r="N1688" s="379">
        <v>0.1</v>
      </c>
      <c r="O1688" s="195">
        <v>4950</v>
      </c>
      <c r="P1688" s="371">
        <v>4950</v>
      </c>
      <c r="Q1688" s="444">
        <f t="shared" si="68"/>
        <v>4500</v>
      </c>
      <c r="R1688" s="337">
        <v>0</v>
      </c>
      <c r="S1688" s="266"/>
    </row>
    <row r="1689" spans="1:20" ht="22.5" customHeight="1" x14ac:dyDescent="0.25">
      <c r="A1689" s="167">
        <v>44294</v>
      </c>
      <c r="B1689" s="168" t="s">
        <v>65</v>
      </c>
      <c r="C1689" s="168" t="s">
        <v>5780</v>
      </c>
      <c r="D1689" s="168" t="s">
        <v>1095</v>
      </c>
      <c r="E1689" s="168"/>
      <c r="F1689" s="168">
        <v>10194</v>
      </c>
      <c r="G1689" s="168" t="s">
        <v>5781</v>
      </c>
      <c r="H1689" s="168" t="s">
        <v>5782</v>
      </c>
      <c r="I1689" s="168" t="s">
        <v>22</v>
      </c>
      <c r="J1689" s="168">
        <v>75015</v>
      </c>
      <c r="K1689" s="168" t="s">
        <v>5783</v>
      </c>
      <c r="L1689" s="168" t="s">
        <v>5563</v>
      </c>
      <c r="M1689" s="168" t="s">
        <v>2360</v>
      </c>
      <c r="N1689" s="379">
        <v>5.5E-2</v>
      </c>
      <c r="O1689" s="195">
        <v>2982</v>
      </c>
      <c r="P1689" s="371">
        <v>2982</v>
      </c>
      <c r="Q1689" s="444">
        <f t="shared" si="68"/>
        <v>2826.5402843601896</v>
      </c>
      <c r="R1689" s="337">
        <v>0</v>
      </c>
      <c r="S1689" s="266"/>
    </row>
    <row r="1690" spans="1:20" ht="22.5" customHeight="1" x14ac:dyDescent="0.25">
      <c r="A1690" s="267">
        <v>44294</v>
      </c>
      <c r="B1690" s="268" t="s">
        <v>65</v>
      </c>
      <c r="C1690" s="268" t="s">
        <v>5784</v>
      </c>
      <c r="D1690" s="268" t="s">
        <v>5785</v>
      </c>
      <c r="E1690" s="268"/>
      <c r="F1690" s="268">
        <v>10049</v>
      </c>
      <c r="G1690" s="268" t="s">
        <v>5786</v>
      </c>
      <c r="H1690" s="268" t="s">
        <v>5787</v>
      </c>
      <c r="I1690" s="268" t="s">
        <v>582</v>
      </c>
      <c r="J1690" s="268">
        <v>92250</v>
      </c>
      <c r="K1690" s="268" t="s">
        <v>5788</v>
      </c>
      <c r="L1690" s="268" t="s">
        <v>5719</v>
      </c>
      <c r="M1690" s="268" t="s">
        <v>5789</v>
      </c>
      <c r="N1690" s="387">
        <v>0.1</v>
      </c>
      <c r="O1690" s="195">
        <v>3882</v>
      </c>
      <c r="P1690" s="270">
        <v>3882</v>
      </c>
      <c r="Q1690" s="533">
        <f t="shared" si="68"/>
        <v>3529.090909090909</v>
      </c>
      <c r="R1690" s="389">
        <v>3882</v>
      </c>
      <c r="S1690" s="89"/>
      <c r="T1690" s="74" t="s">
        <v>44</v>
      </c>
    </row>
    <row r="1691" spans="1:20" ht="22.5" customHeight="1" x14ac:dyDescent="0.25">
      <c r="A1691" s="167">
        <v>44295</v>
      </c>
      <c r="B1691" s="168" t="s">
        <v>236</v>
      </c>
      <c r="C1691" s="168" t="s">
        <v>5790</v>
      </c>
      <c r="D1691" s="168" t="s">
        <v>2578</v>
      </c>
      <c r="E1691" s="168" t="s">
        <v>5791</v>
      </c>
      <c r="F1691" s="168">
        <v>10108</v>
      </c>
      <c r="G1691" s="168" t="s">
        <v>5792</v>
      </c>
      <c r="H1691" s="168" t="s">
        <v>5793</v>
      </c>
      <c r="I1691" s="168" t="s">
        <v>22</v>
      </c>
      <c r="J1691" s="168">
        <v>75002</v>
      </c>
      <c r="K1691" s="168" t="s">
        <v>5794</v>
      </c>
      <c r="L1691" s="168" t="s">
        <v>37</v>
      </c>
      <c r="M1691" s="168" t="s">
        <v>5151</v>
      </c>
      <c r="N1691" s="379">
        <v>0.1</v>
      </c>
      <c r="O1691" s="195">
        <v>2200</v>
      </c>
      <c r="P1691" s="371">
        <v>2200</v>
      </c>
      <c r="Q1691" s="444">
        <f t="shared" si="68"/>
        <v>1999.9999999999998</v>
      </c>
      <c r="R1691" s="337">
        <v>0</v>
      </c>
      <c r="S1691" s="266"/>
    </row>
    <row r="1692" spans="1:20" ht="22.5" customHeight="1" x14ac:dyDescent="0.25">
      <c r="A1692" s="267">
        <v>44299</v>
      </c>
      <c r="B1692" s="268" t="s">
        <v>65</v>
      </c>
      <c r="C1692" s="267" t="s">
        <v>4048</v>
      </c>
      <c r="D1692" s="267" t="s">
        <v>3111</v>
      </c>
      <c r="E1692" s="267"/>
      <c r="F1692" s="434">
        <v>10028</v>
      </c>
      <c r="G1692" s="268" t="s">
        <v>4267</v>
      </c>
      <c r="H1692" s="268" t="s">
        <v>4268</v>
      </c>
      <c r="I1692" s="268" t="s">
        <v>22</v>
      </c>
      <c r="J1692" s="268">
        <v>75015</v>
      </c>
      <c r="K1692" s="268" t="s">
        <v>4269</v>
      </c>
      <c r="L1692" s="268" t="s">
        <v>3498</v>
      </c>
      <c r="M1692" s="267" t="s">
        <v>331</v>
      </c>
      <c r="N1692" s="387">
        <v>5.5E-2</v>
      </c>
      <c r="O1692" s="195">
        <v>2000</v>
      </c>
      <c r="P1692" s="270">
        <v>2000</v>
      </c>
      <c r="Q1692" s="533">
        <f t="shared" si="68"/>
        <v>1895.7345971563982</v>
      </c>
      <c r="R1692" s="389">
        <v>2000</v>
      </c>
      <c r="S1692" s="89"/>
      <c r="T1692" s="74" t="s">
        <v>44</v>
      </c>
    </row>
    <row r="1693" spans="1:20" ht="22.5" customHeight="1" x14ac:dyDescent="0.25">
      <c r="A1693" s="468">
        <v>44299</v>
      </c>
      <c r="B1693" s="469" t="s">
        <v>65</v>
      </c>
      <c r="C1693" s="469" t="s">
        <v>5023</v>
      </c>
      <c r="D1693" s="469" t="s">
        <v>113</v>
      </c>
      <c r="E1693" s="469" t="s">
        <v>310</v>
      </c>
      <c r="F1693" s="469">
        <v>10175</v>
      </c>
      <c r="G1693" s="469" t="s">
        <v>5024</v>
      </c>
      <c r="H1693" s="469" t="s">
        <v>5025</v>
      </c>
      <c r="I1693" s="469" t="s">
        <v>22</v>
      </c>
      <c r="J1693" s="469">
        <v>75018</v>
      </c>
      <c r="K1693" s="469" t="s">
        <v>5026</v>
      </c>
      <c r="L1693" s="469" t="s">
        <v>5416</v>
      </c>
      <c r="M1693" s="469" t="s">
        <v>2620</v>
      </c>
      <c r="N1693" s="470">
        <v>5.5E-2</v>
      </c>
      <c r="O1693" s="78">
        <f>P1693/2</f>
        <v>1190</v>
      </c>
      <c r="P1693" s="471">
        <v>2380</v>
      </c>
      <c r="Q1693" s="539">
        <f t="shared" si="68"/>
        <v>2255.9241706161138</v>
      </c>
      <c r="R1693" s="474">
        <v>0</v>
      </c>
      <c r="S1693" s="473"/>
      <c r="T1693" s="74" t="s">
        <v>5795</v>
      </c>
    </row>
    <row r="1694" spans="1:20" ht="22.5" customHeight="1" x14ac:dyDescent="0.25">
      <c r="A1694" s="342">
        <v>44301</v>
      </c>
      <c r="B1694" s="168" t="s">
        <v>65</v>
      </c>
      <c r="C1694" s="167" t="s">
        <v>4437</v>
      </c>
      <c r="D1694" s="167" t="s">
        <v>4438</v>
      </c>
      <c r="E1694" s="167"/>
      <c r="F1694" s="417">
        <v>10120</v>
      </c>
      <c r="G1694" s="168" t="s">
        <v>1606</v>
      </c>
      <c r="H1694" s="168" t="s">
        <v>4439</v>
      </c>
      <c r="I1694" s="168" t="s">
        <v>1378</v>
      </c>
      <c r="J1694" s="168">
        <v>95100</v>
      </c>
      <c r="K1694" s="168" t="s">
        <v>4440</v>
      </c>
      <c r="L1694" s="168" t="s">
        <v>4441</v>
      </c>
      <c r="M1694" s="167" t="s">
        <v>5796</v>
      </c>
      <c r="N1694" s="379">
        <v>0.1</v>
      </c>
      <c r="O1694" s="78">
        <f>P1694/2</f>
        <v>4475</v>
      </c>
      <c r="P1694" s="371">
        <v>8950</v>
      </c>
      <c r="Q1694" s="510">
        <f t="shared" si="68"/>
        <v>8136.363636363636</v>
      </c>
      <c r="R1694" s="333">
        <v>0</v>
      </c>
      <c r="S1694" s="159"/>
    </row>
    <row r="1695" spans="1:20" ht="22.5" customHeight="1" x14ac:dyDescent="0.25">
      <c r="A1695" s="167">
        <v>44301</v>
      </c>
      <c r="B1695" s="168" t="s">
        <v>65</v>
      </c>
      <c r="C1695" s="168" t="s">
        <v>5797</v>
      </c>
      <c r="D1695" s="168" t="s">
        <v>2175</v>
      </c>
      <c r="E1695" s="168"/>
      <c r="F1695" s="168">
        <v>10130</v>
      </c>
      <c r="G1695" s="168" t="s">
        <v>5798</v>
      </c>
      <c r="H1695" s="168" t="s">
        <v>5799</v>
      </c>
      <c r="I1695" s="168" t="s">
        <v>22</v>
      </c>
      <c r="J1695" s="168">
        <v>75013</v>
      </c>
      <c r="K1695" s="168" t="s">
        <v>5800</v>
      </c>
      <c r="L1695" s="168" t="s">
        <v>37</v>
      </c>
      <c r="M1695" s="168" t="s">
        <v>86</v>
      </c>
      <c r="N1695" s="379">
        <v>0.1</v>
      </c>
      <c r="O1695" s="195">
        <v>5400</v>
      </c>
      <c r="P1695" s="371">
        <v>5400</v>
      </c>
      <c r="Q1695" s="444">
        <f t="shared" si="68"/>
        <v>4909.090909090909</v>
      </c>
      <c r="R1695" s="333">
        <v>0</v>
      </c>
      <c r="S1695" s="266"/>
    </row>
    <row r="1696" spans="1:20" ht="22.5" customHeight="1" x14ac:dyDescent="0.25">
      <c r="A1696" s="167">
        <v>44301</v>
      </c>
      <c r="B1696" s="168" t="s">
        <v>65</v>
      </c>
      <c r="C1696" s="168" t="s">
        <v>5801</v>
      </c>
      <c r="D1696" s="168" t="s">
        <v>2940</v>
      </c>
      <c r="E1696" s="168"/>
      <c r="F1696" s="168">
        <v>10230</v>
      </c>
      <c r="G1696" s="168" t="s">
        <v>5802</v>
      </c>
      <c r="H1696" s="168" t="s">
        <v>5803</v>
      </c>
      <c r="I1696" s="168" t="s">
        <v>22</v>
      </c>
      <c r="J1696" s="168">
        <v>75011</v>
      </c>
      <c r="K1696" s="168" t="s">
        <v>5804</v>
      </c>
      <c r="L1696" s="168" t="s">
        <v>3498</v>
      </c>
      <c r="M1696" s="168" t="s">
        <v>1792</v>
      </c>
      <c r="N1696" s="379">
        <v>5.5E-2</v>
      </c>
      <c r="O1696" s="195">
        <v>4950</v>
      </c>
      <c r="P1696" s="371">
        <v>4950</v>
      </c>
      <c r="Q1696" s="444">
        <f t="shared" si="68"/>
        <v>4691.9431279620858</v>
      </c>
      <c r="R1696" s="333">
        <v>0</v>
      </c>
      <c r="S1696" s="266"/>
    </row>
    <row r="1697" spans="1:20" ht="22.5" customHeight="1" x14ac:dyDescent="0.25">
      <c r="A1697" s="167">
        <v>44305</v>
      </c>
      <c r="B1697" s="168" t="s">
        <v>65</v>
      </c>
      <c r="C1697" s="168" t="s">
        <v>3683</v>
      </c>
      <c r="D1697" s="168" t="s">
        <v>992</v>
      </c>
      <c r="E1697" s="168"/>
      <c r="F1697" s="168">
        <v>1063</v>
      </c>
      <c r="G1697" s="168" t="s">
        <v>3684</v>
      </c>
      <c r="H1697" s="168" t="s">
        <v>3685</v>
      </c>
      <c r="I1697" s="168" t="s">
        <v>22</v>
      </c>
      <c r="J1697" s="168">
        <v>75013</v>
      </c>
      <c r="K1697" s="168" t="s">
        <v>3686</v>
      </c>
      <c r="L1697" s="168" t="s">
        <v>4426</v>
      </c>
      <c r="M1697" s="168" t="s">
        <v>5805</v>
      </c>
      <c r="N1697" s="320">
        <v>0.1</v>
      </c>
      <c r="O1697" s="78">
        <f>P1697/2</f>
        <v>2625</v>
      </c>
      <c r="P1697" s="263">
        <v>5250</v>
      </c>
      <c r="Q1697" s="444">
        <f t="shared" si="68"/>
        <v>4772.7272727272721</v>
      </c>
      <c r="R1697" s="333">
        <v>0</v>
      </c>
      <c r="S1697" s="266"/>
    </row>
    <row r="1698" spans="1:20" ht="22.5" customHeight="1" x14ac:dyDescent="0.25">
      <c r="A1698" s="167">
        <v>44306</v>
      </c>
      <c r="B1698" s="168"/>
      <c r="C1698" s="168" t="s">
        <v>5806</v>
      </c>
      <c r="D1698" s="168"/>
      <c r="E1698" s="168"/>
      <c r="F1698" s="168" t="s">
        <v>5807</v>
      </c>
      <c r="G1698" s="168" t="s">
        <v>5808</v>
      </c>
      <c r="H1698" s="168" t="s">
        <v>5809</v>
      </c>
      <c r="I1698" s="168" t="s">
        <v>22</v>
      </c>
      <c r="J1698" s="168">
        <v>75012</v>
      </c>
      <c r="K1698" s="168" t="s">
        <v>5810</v>
      </c>
      <c r="L1698" s="168" t="s">
        <v>37</v>
      </c>
      <c r="M1698" s="168" t="s">
        <v>2360</v>
      </c>
      <c r="N1698" s="379">
        <v>5.5E-2</v>
      </c>
      <c r="O1698" s="195">
        <v>921</v>
      </c>
      <c r="P1698" s="371">
        <v>921</v>
      </c>
      <c r="Q1698" s="444">
        <f t="shared" si="68"/>
        <v>872.98578199052133</v>
      </c>
      <c r="R1698" s="333">
        <v>0</v>
      </c>
      <c r="S1698" s="266"/>
    </row>
    <row r="1699" spans="1:20" ht="22.5" customHeight="1" x14ac:dyDescent="0.25">
      <c r="A1699" s="400">
        <v>44307</v>
      </c>
      <c r="B1699" s="168" t="s">
        <v>65</v>
      </c>
      <c r="C1699" s="168" t="s">
        <v>2785</v>
      </c>
      <c r="D1699" s="168" t="s">
        <v>2786</v>
      </c>
      <c r="E1699" s="168"/>
      <c r="F1699" s="168">
        <v>10061</v>
      </c>
      <c r="G1699" s="168" t="s">
        <v>2787</v>
      </c>
      <c r="H1699" s="168" t="s">
        <v>3973</v>
      </c>
      <c r="I1699" s="168" t="s">
        <v>22</v>
      </c>
      <c r="J1699" s="168">
        <v>75011</v>
      </c>
      <c r="K1699" s="168" t="s">
        <v>3974</v>
      </c>
      <c r="L1699" s="168" t="s">
        <v>5811</v>
      </c>
      <c r="M1699" s="168" t="s">
        <v>123</v>
      </c>
      <c r="N1699" s="379">
        <v>5.5E-2</v>
      </c>
      <c r="O1699" s="78">
        <f>P1699/2</f>
        <v>2630</v>
      </c>
      <c r="P1699" s="371">
        <v>5260</v>
      </c>
      <c r="Q1699" s="264">
        <f t="shared" si="68"/>
        <v>4985.7819905213273</v>
      </c>
      <c r="R1699" s="333">
        <v>0</v>
      </c>
      <c r="S1699" s="266"/>
    </row>
    <row r="1700" spans="1:20" ht="22.5" customHeight="1" x14ac:dyDescent="0.25">
      <c r="A1700" s="342">
        <v>44308</v>
      </c>
      <c r="B1700" s="168" t="s">
        <v>65</v>
      </c>
      <c r="C1700" s="167" t="s">
        <v>5463</v>
      </c>
      <c r="D1700" s="167" t="s">
        <v>67</v>
      </c>
      <c r="E1700" s="167"/>
      <c r="F1700" s="417">
        <v>10188</v>
      </c>
      <c r="G1700" s="168" t="s">
        <v>5464</v>
      </c>
      <c r="H1700" s="168" t="s">
        <v>5465</v>
      </c>
      <c r="I1700" s="168" t="s">
        <v>22</v>
      </c>
      <c r="J1700" s="168">
        <v>75019</v>
      </c>
      <c r="K1700" s="168" t="s">
        <v>5466</v>
      </c>
      <c r="L1700" s="168" t="s">
        <v>5467</v>
      </c>
      <c r="M1700" s="167" t="s">
        <v>5812</v>
      </c>
      <c r="N1700" s="379">
        <v>0.1</v>
      </c>
      <c r="O1700" s="78">
        <f>P1700/2</f>
        <v>2500</v>
      </c>
      <c r="P1700" s="189">
        <v>5000</v>
      </c>
      <c r="Q1700" s="532">
        <f t="shared" si="68"/>
        <v>4545.454545454545</v>
      </c>
      <c r="R1700" s="333">
        <v>0</v>
      </c>
      <c r="S1700" s="374"/>
    </row>
    <row r="1701" spans="1:20" ht="22.5" customHeight="1" x14ac:dyDescent="0.25">
      <c r="A1701" s="167">
        <v>44308</v>
      </c>
      <c r="B1701" s="168" t="s">
        <v>65</v>
      </c>
      <c r="C1701" s="168" t="s">
        <v>2123</v>
      </c>
      <c r="D1701" s="168" t="s">
        <v>4768</v>
      </c>
      <c r="E1701" s="168"/>
      <c r="F1701" s="168" t="s">
        <v>5813</v>
      </c>
      <c r="G1701" s="168" t="s">
        <v>5814</v>
      </c>
      <c r="H1701" s="168">
        <v>6</v>
      </c>
      <c r="I1701" s="168" t="s">
        <v>2157</v>
      </c>
      <c r="J1701" s="168">
        <v>93800</v>
      </c>
      <c r="K1701" s="168" t="s">
        <v>5815</v>
      </c>
      <c r="L1701" s="168" t="s">
        <v>1993</v>
      </c>
      <c r="M1701" s="168" t="s">
        <v>840</v>
      </c>
      <c r="N1701" s="379">
        <v>5.5E-2</v>
      </c>
      <c r="O1701" s="195">
        <v>2500</v>
      </c>
      <c r="P1701" s="371">
        <v>2500</v>
      </c>
      <c r="Q1701" s="444">
        <f t="shared" si="68"/>
        <v>2369.668246445498</v>
      </c>
      <c r="R1701" s="333">
        <v>0</v>
      </c>
      <c r="S1701" s="266"/>
    </row>
    <row r="1702" spans="1:20" ht="22.5" customHeight="1" x14ac:dyDescent="0.25">
      <c r="A1702" s="167">
        <v>44309</v>
      </c>
      <c r="B1702" s="168"/>
      <c r="C1702" s="168" t="s">
        <v>5636</v>
      </c>
      <c r="D1702" s="168" t="s">
        <v>187</v>
      </c>
      <c r="E1702" s="168"/>
      <c r="F1702" s="168">
        <v>10085</v>
      </c>
      <c r="G1702" s="168" t="s">
        <v>5637</v>
      </c>
      <c r="H1702" s="168" t="s">
        <v>5638</v>
      </c>
      <c r="I1702" s="168" t="s">
        <v>22</v>
      </c>
      <c r="J1702" s="168">
        <v>75015</v>
      </c>
      <c r="K1702" s="535" t="s">
        <v>5816</v>
      </c>
      <c r="L1702" s="168" t="s">
        <v>5640</v>
      </c>
      <c r="M1702" s="168" t="s">
        <v>4494</v>
      </c>
      <c r="N1702" s="379">
        <v>5.5E-2</v>
      </c>
      <c r="O1702" s="78">
        <f>P1702/2</f>
        <v>2250</v>
      </c>
      <c r="P1702" s="371">
        <v>4500</v>
      </c>
      <c r="Q1702" s="264">
        <f t="shared" si="68"/>
        <v>4265.4028436018962</v>
      </c>
      <c r="R1702" s="333">
        <v>0</v>
      </c>
      <c r="S1702" s="266"/>
    </row>
    <row r="1703" spans="1:20" ht="22.5" customHeight="1" x14ac:dyDescent="0.25">
      <c r="A1703" s="173">
        <v>44309</v>
      </c>
      <c r="B1703" s="174"/>
      <c r="C1703" s="174" t="s">
        <v>5817</v>
      </c>
      <c r="D1703" s="174"/>
      <c r="E1703" s="174"/>
      <c r="F1703" s="174" t="s">
        <v>4719</v>
      </c>
      <c r="G1703" s="174" t="s">
        <v>5818</v>
      </c>
      <c r="H1703" s="174"/>
      <c r="I1703" s="174" t="s">
        <v>22</v>
      </c>
      <c r="J1703" s="174">
        <v>75002</v>
      </c>
      <c r="K1703" s="174"/>
      <c r="L1703" s="174" t="s">
        <v>37</v>
      </c>
      <c r="M1703" s="174" t="s">
        <v>5819</v>
      </c>
      <c r="N1703" s="174">
        <v>20</v>
      </c>
      <c r="O1703" s="195">
        <v>3800</v>
      </c>
      <c r="P1703" s="196">
        <v>3800</v>
      </c>
      <c r="Q1703" s="321">
        <v>3166.67</v>
      </c>
      <c r="R1703" s="336">
        <v>3800</v>
      </c>
      <c r="S1703" s="121"/>
      <c r="T1703" s="74" t="s">
        <v>44</v>
      </c>
    </row>
    <row r="1704" spans="1:20" ht="22.5" customHeight="1" x14ac:dyDescent="0.25">
      <c r="A1704" s="173">
        <v>44309</v>
      </c>
      <c r="B1704" s="194" t="s">
        <v>65</v>
      </c>
      <c r="C1704" s="194" t="s">
        <v>5433</v>
      </c>
      <c r="D1704" s="194" t="s">
        <v>1354</v>
      </c>
      <c r="E1704" s="194"/>
      <c r="F1704" s="174" t="s">
        <v>5820</v>
      </c>
      <c r="G1704" s="194" t="s">
        <v>5434</v>
      </c>
      <c r="H1704" s="194" t="s">
        <v>5435</v>
      </c>
      <c r="I1704" s="174" t="s">
        <v>22</v>
      </c>
      <c r="J1704" s="174">
        <v>75011</v>
      </c>
      <c r="K1704" s="194" t="s">
        <v>5436</v>
      </c>
      <c r="L1704" s="174" t="s">
        <v>1993</v>
      </c>
      <c r="M1704" s="194" t="s">
        <v>86</v>
      </c>
      <c r="N1704" s="210">
        <v>0.1</v>
      </c>
      <c r="O1704" s="195">
        <v>3130</v>
      </c>
      <c r="P1704" s="196">
        <v>3130</v>
      </c>
      <c r="Q1704" s="457">
        <f t="shared" ref="Q1704:Q1725" si="69">IF(ISBLANK(N1704),"",P1704/(1+N1704))</f>
        <v>2845.454545454545</v>
      </c>
      <c r="R1704" s="336">
        <v>3130</v>
      </c>
      <c r="S1704" s="121"/>
      <c r="T1704" s="74" t="s">
        <v>44</v>
      </c>
    </row>
    <row r="1705" spans="1:20" ht="22.5" customHeight="1" x14ac:dyDescent="0.25">
      <c r="A1705" s="342">
        <v>44309</v>
      </c>
      <c r="B1705" s="168" t="s">
        <v>17</v>
      </c>
      <c r="C1705" s="167" t="s">
        <v>119</v>
      </c>
      <c r="D1705" s="167" t="s">
        <v>28</v>
      </c>
      <c r="E1705" s="167"/>
      <c r="F1705" s="417">
        <v>1982</v>
      </c>
      <c r="G1705" s="168" t="s">
        <v>120</v>
      </c>
      <c r="H1705" s="168" t="s">
        <v>5236</v>
      </c>
      <c r="I1705" s="168" t="s">
        <v>4449</v>
      </c>
      <c r="J1705" s="168">
        <v>94100</v>
      </c>
      <c r="K1705" s="168" t="s">
        <v>122</v>
      </c>
      <c r="L1705" s="168" t="s">
        <v>4047</v>
      </c>
      <c r="M1705" s="167" t="s">
        <v>5821</v>
      </c>
      <c r="N1705" s="379">
        <v>0.1</v>
      </c>
      <c r="O1705" s="78">
        <f>P1705/2</f>
        <v>750</v>
      </c>
      <c r="P1705" s="371">
        <v>1500</v>
      </c>
      <c r="Q1705" s="264">
        <f t="shared" si="69"/>
        <v>1363.6363636363635</v>
      </c>
      <c r="R1705" s="337">
        <v>0</v>
      </c>
      <c r="S1705" s="266"/>
    </row>
    <row r="1706" spans="1:20" ht="22.5" customHeight="1" x14ac:dyDescent="0.25">
      <c r="A1706" s="167">
        <v>44309</v>
      </c>
      <c r="B1706" s="168" t="s">
        <v>17</v>
      </c>
      <c r="C1706" s="168" t="s">
        <v>5822</v>
      </c>
      <c r="D1706" s="168" t="s">
        <v>5212</v>
      </c>
      <c r="E1706" s="168"/>
      <c r="F1706" s="168" t="s">
        <v>5099</v>
      </c>
      <c r="G1706" s="168" t="s">
        <v>5823</v>
      </c>
      <c r="H1706" s="168"/>
      <c r="I1706" s="168" t="s">
        <v>22</v>
      </c>
      <c r="J1706" s="168">
        <v>75011</v>
      </c>
      <c r="K1706" s="168" t="s">
        <v>5824</v>
      </c>
      <c r="L1706" s="168" t="s">
        <v>37</v>
      </c>
      <c r="M1706" s="168" t="s">
        <v>4336</v>
      </c>
      <c r="N1706" s="379">
        <v>0.1</v>
      </c>
      <c r="O1706" s="195">
        <v>16182</v>
      </c>
      <c r="P1706" s="371">
        <v>16182</v>
      </c>
      <c r="Q1706" s="264">
        <f t="shared" si="69"/>
        <v>14710.90909090909</v>
      </c>
      <c r="R1706" s="337">
        <v>0</v>
      </c>
      <c r="S1706" s="266"/>
    </row>
    <row r="1707" spans="1:20" ht="22.5" customHeight="1" x14ac:dyDescent="0.25">
      <c r="A1707" s="267">
        <v>44310</v>
      </c>
      <c r="B1707" s="268" t="s">
        <v>65</v>
      </c>
      <c r="C1707" s="268" t="s">
        <v>5825</v>
      </c>
      <c r="D1707" s="268" t="s">
        <v>395</v>
      </c>
      <c r="E1707" s="268"/>
      <c r="F1707" s="268">
        <v>10195</v>
      </c>
      <c r="G1707" s="268" t="s">
        <v>5826</v>
      </c>
      <c r="H1707" s="268" t="s">
        <v>5827</v>
      </c>
      <c r="I1707" s="268" t="s">
        <v>22</v>
      </c>
      <c r="J1707" s="268">
        <v>75015</v>
      </c>
      <c r="K1707" s="268" t="s">
        <v>5828</v>
      </c>
      <c r="L1707" s="268" t="s">
        <v>5563</v>
      </c>
      <c r="M1707" s="268" t="s">
        <v>5829</v>
      </c>
      <c r="N1707" s="387">
        <v>5.5E-2</v>
      </c>
      <c r="O1707" s="195">
        <v>9882</v>
      </c>
      <c r="P1707" s="270">
        <v>9882</v>
      </c>
      <c r="Q1707" s="533">
        <f t="shared" si="69"/>
        <v>9366.8246445497643</v>
      </c>
      <c r="R1707" s="389">
        <v>9882</v>
      </c>
      <c r="S1707" s="89"/>
      <c r="T1707" s="74" t="s">
        <v>44</v>
      </c>
    </row>
    <row r="1708" spans="1:20" ht="22.5" customHeight="1" x14ac:dyDescent="0.25">
      <c r="A1708" s="167">
        <v>44311</v>
      </c>
      <c r="B1708" s="168" t="s">
        <v>65</v>
      </c>
      <c r="C1708" s="168" t="s">
        <v>3589</v>
      </c>
      <c r="D1708" s="168" t="s">
        <v>992</v>
      </c>
      <c r="E1708" s="168"/>
      <c r="F1708" s="168">
        <v>1046</v>
      </c>
      <c r="G1708" s="168" t="s">
        <v>3590</v>
      </c>
      <c r="H1708" s="168" t="s">
        <v>3591</v>
      </c>
      <c r="I1708" s="168" t="s">
        <v>2930</v>
      </c>
      <c r="J1708" s="168">
        <v>94200</v>
      </c>
      <c r="K1708" s="168" t="s">
        <v>3592</v>
      </c>
      <c r="L1708" s="168" t="s">
        <v>37</v>
      </c>
      <c r="M1708" s="168" t="s">
        <v>5830</v>
      </c>
      <c r="N1708" s="379">
        <v>0.1</v>
      </c>
      <c r="O1708" s="195">
        <v>2000</v>
      </c>
      <c r="P1708" s="371">
        <v>2000</v>
      </c>
      <c r="Q1708" s="372">
        <f t="shared" si="69"/>
        <v>1818.181818181818</v>
      </c>
      <c r="R1708" s="373">
        <v>0</v>
      </c>
      <c r="S1708" s="374"/>
    </row>
    <row r="1709" spans="1:20" ht="22.5" customHeight="1" x14ac:dyDescent="0.25">
      <c r="A1709" s="342">
        <v>44312</v>
      </c>
      <c r="B1709" s="168" t="s">
        <v>17</v>
      </c>
      <c r="C1709" s="167" t="s">
        <v>5472</v>
      </c>
      <c r="D1709" s="167" t="s">
        <v>947</v>
      </c>
      <c r="E1709" s="167"/>
      <c r="F1709" s="417">
        <v>10225</v>
      </c>
      <c r="G1709" s="168" t="s">
        <v>4524</v>
      </c>
      <c r="H1709" s="168" t="s">
        <v>5473</v>
      </c>
      <c r="I1709" s="168" t="s">
        <v>22</v>
      </c>
      <c r="J1709" s="168">
        <v>75015</v>
      </c>
      <c r="K1709" s="168" t="s">
        <v>5474</v>
      </c>
      <c r="L1709" s="168" t="s">
        <v>5475</v>
      </c>
      <c r="M1709" s="167" t="s">
        <v>1620</v>
      </c>
      <c r="N1709" s="379">
        <v>0.1</v>
      </c>
      <c r="O1709" s="78">
        <f>P1709/2</f>
        <v>2900</v>
      </c>
      <c r="P1709" s="371">
        <v>5800</v>
      </c>
      <c r="Q1709" s="444">
        <f t="shared" si="69"/>
        <v>5272.7272727272721</v>
      </c>
      <c r="R1709" s="373">
        <v>0</v>
      </c>
      <c r="S1709" s="266"/>
    </row>
    <row r="1710" spans="1:20" ht="22.5" customHeight="1" x14ac:dyDescent="0.25">
      <c r="A1710" s="167">
        <v>44312</v>
      </c>
      <c r="B1710" s="168" t="s">
        <v>17</v>
      </c>
      <c r="C1710" s="168" t="s">
        <v>690</v>
      </c>
      <c r="D1710" s="168" t="s">
        <v>691</v>
      </c>
      <c r="E1710" s="168"/>
      <c r="F1710" s="168">
        <v>1517</v>
      </c>
      <c r="G1710" s="168" t="s">
        <v>692</v>
      </c>
      <c r="H1710" s="168"/>
      <c r="I1710" s="168" t="s">
        <v>693</v>
      </c>
      <c r="J1710" s="168">
        <v>75013</v>
      </c>
      <c r="K1710" s="168" t="s">
        <v>694</v>
      </c>
      <c r="L1710" s="187" t="s">
        <v>4217</v>
      </c>
      <c r="M1710" s="168" t="s">
        <v>5831</v>
      </c>
      <c r="N1710" s="211">
        <v>5.5E-2</v>
      </c>
      <c r="O1710" s="78">
        <f>P1710/2</f>
        <v>750</v>
      </c>
      <c r="P1710" s="371">
        <v>1500</v>
      </c>
      <c r="Q1710" s="170">
        <f t="shared" si="69"/>
        <v>1421.8009478672986</v>
      </c>
      <c r="R1710" s="373">
        <v>0</v>
      </c>
      <c r="S1710" s="374"/>
    </row>
    <row r="1711" spans="1:20" ht="22.5" customHeight="1" x14ac:dyDescent="0.25">
      <c r="A1711" s="342">
        <v>44312</v>
      </c>
      <c r="B1711" s="168" t="s">
        <v>17</v>
      </c>
      <c r="C1711" s="167" t="s">
        <v>5276</v>
      </c>
      <c r="D1711" s="167" t="s">
        <v>40</v>
      </c>
      <c r="E1711" s="167"/>
      <c r="F1711" s="417">
        <v>10196</v>
      </c>
      <c r="G1711" s="168" t="s">
        <v>5277</v>
      </c>
      <c r="H1711" s="168" t="s">
        <v>5278</v>
      </c>
      <c r="I1711" s="168" t="s">
        <v>5279</v>
      </c>
      <c r="J1711" s="168">
        <v>75018</v>
      </c>
      <c r="K1711" s="168" t="s">
        <v>5280</v>
      </c>
      <c r="L1711" s="168" t="s">
        <v>4606</v>
      </c>
      <c r="M1711" s="167" t="s">
        <v>5281</v>
      </c>
      <c r="N1711" s="379">
        <v>0.1</v>
      </c>
      <c r="O1711" s="78">
        <f>P1711/2</f>
        <v>1750</v>
      </c>
      <c r="P1711" s="371">
        <v>3500</v>
      </c>
      <c r="Q1711" s="510">
        <f t="shared" si="69"/>
        <v>3181.8181818181815</v>
      </c>
      <c r="R1711" s="373">
        <v>0</v>
      </c>
      <c r="S1711" s="159"/>
    </row>
    <row r="1712" spans="1:20" ht="22.5" customHeight="1" x14ac:dyDescent="0.25">
      <c r="A1712" s="167">
        <v>44312</v>
      </c>
      <c r="B1712" s="168" t="s">
        <v>17</v>
      </c>
      <c r="C1712" s="168" t="s">
        <v>532</v>
      </c>
      <c r="D1712" s="168" t="s">
        <v>4377</v>
      </c>
      <c r="E1712" s="168"/>
      <c r="F1712" s="168">
        <v>10075</v>
      </c>
      <c r="G1712" s="168" t="s">
        <v>5107</v>
      </c>
      <c r="H1712" s="168" t="s">
        <v>5108</v>
      </c>
      <c r="I1712" s="168" t="s">
        <v>5109</v>
      </c>
      <c r="J1712" s="168">
        <v>75116</v>
      </c>
      <c r="K1712" s="168" t="s">
        <v>5110</v>
      </c>
      <c r="L1712" s="168" t="s">
        <v>5832</v>
      </c>
      <c r="M1712" s="168" t="s">
        <v>2629</v>
      </c>
      <c r="N1712" s="379">
        <v>5.5E-2</v>
      </c>
      <c r="O1712" s="78">
        <f>P1712/2</f>
        <v>4900</v>
      </c>
      <c r="P1712" s="371">
        <v>9800</v>
      </c>
      <c r="Q1712" s="444">
        <f t="shared" si="69"/>
        <v>9289.0995260663512</v>
      </c>
      <c r="R1712" s="373">
        <v>0</v>
      </c>
      <c r="S1712" s="266"/>
    </row>
    <row r="1713" spans="1:20" ht="22.5" customHeight="1" x14ac:dyDescent="0.25">
      <c r="A1713" s="167">
        <v>44312</v>
      </c>
      <c r="B1713" s="168" t="s">
        <v>65</v>
      </c>
      <c r="C1713" s="168" t="s">
        <v>5833</v>
      </c>
      <c r="D1713" s="168" t="s">
        <v>5834</v>
      </c>
      <c r="E1713" s="168"/>
      <c r="F1713" s="168">
        <v>10173</v>
      </c>
      <c r="G1713" s="168" t="s">
        <v>2052</v>
      </c>
      <c r="H1713" s="168" t="s">
        <v>5835</v>
      </c>
      <c r="I1713" s="168" t="s">
        <v>667</v>
      </c>
      <c r="J1713" s="168">
        <v>94300</v>
      </c>
      <c r="K1713" s="168" t="s">
        <v>5836</v>
      </c>
      <c r="L1713" s="168" t="s">
        <v>5494</v>
      </c>
      <c r="M1713" s="168" t="s">
        <v>2360</v>
      </c>
      <c r="N1713" s="379">
        <v>5.5E-2</v>
      </c>
      <c r="O1713" s="195">
        <v>3982</v>
      </c>
      <c r="P1713" s="371">
        <v>3982</v>
      </c>
      <c r="Q1713" s="444">
        <f t="shared" si="69"/>
        <v>3774.4075829383887</v>
      </c>
      <c r="R1713" s="373">
        <v>0</v>
      </c>
      <c r="S1713" s="266"/>
    </row>
    <row r="1714" spans="1:20" ht="22.5" customHeight="1" x14ac:dyDescent="0.25">
      <c r="A1714" s="167">
        <v>44312</v>
      </c>
      <c r="B1714" s="168" t="s">
        <v>65</v>
      </c>
      <c r="C1714" s="168" t="s">
        <v>5837</v>
      </c>
      <c r="D1714" s="168" t="s">
        <v>67</v>
      </c>
      <c r="E1714" s="168"/>
      <c r="F1714" s="168">
        <v>10091</v>
      </c>
      <c r="G1714" s="168" t="s">
        <v>5838</v>
      </c>
      <c r="H1714" s="168" t="s">
        <v>5839</v>
      </c>
      <c r="I1714" s="168" t="s">
        <v>22</v>
      </c>
      <c r="J1714" s="168">
        <v>75013</v>
      </c>
      <c r="K1714" s="168" t="s">
        <v>5840</v>
      </c>
      <c r="L1714" s="187" t="s">
        <v>43</v>
      </c>
      <c r="M1714" s="187" t="s">
        <v>190</v>
      </c>
      <c r="N1714" s="379">
        <v>0.1</v>
      </c>
      <c r="O1714" s="195">
        <v>2282</v>
      </c>
      <c r="P1714" s="371">
        <v>2282</v>
      </c>
      <c r="Q1714" s="444">
        <f t="shared" si="69"/>
        <v>2074.5454545454545</v>
      </c>
      <c r="R1714" s="373">
        <v>0</v>
      </c>
      <c r="S1714" s="266"/>
    </row>
    <row r="1715" spans="1:20" ht="22.5" customHeight="1" x14ac:dyDescent="0.25">
      <c r="A1715" s="342">
        <v>44313</v>
      </c>
      <c r="B1715" s="168" t="s">
        <v>65</v>
      </c>
      <c r="C1715" s="167" t="s">
        <v>4399</v>
      </c>
      <c r="D1715" s="167" t="s">
        <v>992</v>
      </c>
      <c r="E1715" s="167"/>
      <c r="F1715" s="417">
        <v>10067</v>
      </c>
      <c r="G1715" s="168" t="s">
        <v>4400</v>
      </c>
      <c r="H1715" s="168" t="s">
        <v>4401</v>
      </c>
      <c r="I1715" s="168" t="s">
        <v>22</v>
      </c>
      <c r="J1715" s="168">
        <v>75019</v>
      </c>
      <c r="K1715" s="168" t="s">
        <v>4402</v>
      </c>
      <c r="L1715" s="168" t="s">
        <v>43</v>
      </c>
      <c r="M1715" s="167" t="s">
        <v>5821</v>
      </c>
      <c r="N1715" s="379">
        <v>0.1</v>
      </c>
      <c r="O1715" s="195">
        <v>1682</v>
      </c>
      <c r="P1715" s="371">
        <v>1682</v>
      </c>
      <c r="Q1715" s="444">
        <f t="shared" si="69"/>
        <v>1529.090909090909</v>
      </c>
      <c r="R1715" s="373">
        <v>0</v>
      </c>
      <c r="S1715" s="266"/>
    </row>
    <row r="1716" spans="1:20" ht="22.5" customHeight="1" x14ac:dyDescent="0.25">
      <c r="A1716" s="267">
        <v>44314</v>
      </c>
      <c r="B1716" s="268" t="s">
        <v>65</v>
      </c>
      <c r="C1716" s="268" t="s">
        <v>5841</v>
      </c>
      <c r="D1716" s="268" t="s">
        <v>268</v>
      </c>
      <c r="E1716" s="268"/>
      <c r="F1716" s="268">
        <v>10183</v>
      </c>
      <c r="G1716" s="268" t="s">
        <v>5842</v>
      </c>
      <c r="H1716" s="268" t="s">
        <v>5843</v>
      </c>
      <c r="I1716" s="268" t="s">
        <v>3149</v>
      </c>
      <c r="J1716" s="268">
        <v>75012</v>
      </c>
      <c r="K1716" s="268" t="s">
        <v>5844</v>
      </c>
      <c r="L1716" s="268" t="s">
        <v>5595</v>
      </c>
      <c r="M1716" s="268" t="s">
        <v>5845</v>
      </c>
      <c r="N1716" s="387">
        <v>0.1</v>
      </c>
      <c r="O1716" s="195">
        <v>2100</v>
      </c>
      <c r="P1716" s="270">
        <v>2100</v>
      </c>
      <c r="Q1716" s="264">
        <f t="shared" si="69"/>
        <v>1909.090909090909</v>
      </c>
      <c r="R1716" s="373">
        <v>0</v>
      </c>
      <c r="S1716" s="266"/>
      <c r="T1716" s="74" t="s">
        <v>44</v>
      </c>
    </row>
    <row r="1717" spans="1:20" ht="22.5" customHeight="1" x14ac:dyDescent="0.25">
      <c r="A1717" s="167">
        <v>44314</v>
      </c>
      <c r="B1717" s="168" t="s">
        <v>65</v>
      </c>
      <c r="C1717" s="168" t="s">
        <v>5846</v>
      </c>
      <c r="D1717" s="168" t="s">
        <v>5847</v>
      </c>
      <c r="E1717" s="168"/>
      <c r="F1717" s="168">
        <v>110070</v>
      </c>
      <c r="G1717" s="168" t="s">
        <v>5379</v>
      </c>
      <c r="H1717" s="168" t="s">
        <v>5848</v>
      </c>
      <c r="I1717" s="168" t="s">
        <v>22</v>
      </c>
      <c r="J1717" s="168">
        <v>75011</v>
      </c>
      <c r="K1717" s="168" t="s">
        <v>5849</v>
      </c>
      <c r="L1717" s="168" t="s">
        <v>1993</v>
      </c>
      <c r="M1717" s="168" t="s">
        <v>190</v>
      </c>
      <c r="N1717" s="379">
        <v>0.1</v>
      </c>
      <c r="O1717" s="195">
        <v>4480</v>
      </c>
      <c r="P1717" s="371">
        <v>4480</v>
      </c>
      <c r="Q1717" s="264">
        <f t="shared" si="69"/>
        <v>4072.7272727272725</v>
      </c>
      <c r="R1717" s="373">
        <v>0</v>
      </c>
      <c r="S1717" s="266"/>
    </row>
    <row r="1718" spans="1:20" ht="22.5" customHeight="1" x14ac:dyDescent="0.25">
      <c r="A1718" s="153">
        <v>44314</v>
      </c>
      <c r="B1718" s="154" t="s">
        <v>17</v>
      </c>
      <c r="C1718" s="154" t="s">
        <v>5850</v>
      </c>
      <c r="D1718" s="154" t="s">
        <v>1406</v>
      </c>
      <c r="E1718" s="154"/>
      <c r="F1718" s="154" t="s">
        <v>5851</v>
      </c>
      <c r="G1718" s="154" t="s">
        <v>5852</v>
      </c>
      <c r="H1718" s="154" t="s">
        <v>5853</v>
      </c>
      <c r="I1718" s="154" t="s">
        <v>22</v>
      </c>
      <c r="J1718" s="154">
        <v>75020</v>
      </c>
      <c r="K1718" s="154" t="s">
        <v>5854</v>
      </c>
      <c r="L1718" s="154" t="s">
        <v>5494</v>
      </c>
      <c r="M1718" s="154" t="s">
        <v>5855</v>
      </c>
      <c r="N1718" s="379">
        <v>5.5E-2</v>
      </c>
      <c r="O1718" s="78">
        <v>11582</v>
      </c>
      <c r="P1718" s="403">
        <v>11582</v>
      </c>
      <c r="Q1718" s="350">
        <f t="shared" si="69"/>
        <v>10978.199052132702</v>
      </c>
      <c r="R1718" s="337">
        <v>0</v>
      </c>
      <c r="S1718" s="266"/>
    </row>
    <row r="1719" spans="1:20" ht="22.5" customHeight="1" x14ac:dyDescent="0.25">
      <c r="A1719" s="167">
        <v>44315</v>
      </c>
      <c r="B1719" s="168" t="s">
        <v>65</v>
      </c>
      <c r="C1719" s="168" t="s">
        <v>5856</v>
      </c>
      <c r="D1719" s="168" t="s">
        <v>5857</v>
      </c>
      <c r="E1719" s="168"/>
      <c r="F1719" s="168">
        <v>10048</v>
      </c>
      <c r="G1719" s="168" t="s">
        <v>5858</v>
      </c>
      <c r="H1719" s="168" t="s">
        <v>5859</v>
      </c>
      <c r="I1719" s="168" t="s">
        <v>411</v>
      </c>
      <c r="J1719" s="168">
        <v>92370</v>
      </c>
      <c r="K1719" s="168" t="s">
        <v>5860</v>
      </c>
      <c r="L1719" s="168" t="s">
        <v>5861</v>
      </c>
      <c r="M1719" s="168" t="s">
        <v>5862</v>
      </c>
      <c r="N1719" s="379">
        <v>5.5E-2</v>
      </c>
      <c r="O1719" s="345"/>
      <c r="P1719" s="371">
        <v>1700</v>
      </c>
      <c r="Q1719" s="444">
        <f t="shared" si="69"/>
        <v>1611.3744075829384</v>
      </c>
      <c r="R1719" s="337">
        <v>0</v>
      </c>
      <c r="S1719" s="266"/>
    </row>
    <row r="1720" spans="1:20" ht="22.5" customHeight="1" x14ac:dyDescent="0.25">
      <c r="A1720" s="167">
        <v>44315</v>
      </c>
      <c r="B1720" s="168" t="s">
        <v>17</v>
      </c>
      <c r="C1720" s="168" t="s">
        <v>5863</v>
      </c>
      <c r="D1720" s="168" t="s">
        <v>73</v>
      </c>
      <c r="E1720" s="168"/>
      <c r="F1720" s="168">
        <v>10171</v>
      </c>
      <c r="G1720" s="168" t="s">
        <v>5864</v>
      </c>
      <c r="H1720" s="168" t="s">
        <v>5865</v>
      </c>
      <c r="I1720" s="168" t="s">
        <v>22</v>
      </c>
      <c r="J1720" s="168">
        <v>75012</v>
      </c>
      <c r="K1720" s="168" t="s">
        <v>5866</v>
      </c>
      <c r="L1720" s="168" t="s">
        <v>5867</v>
      </c>
      <c r="M1720" s="168" t="s">
        <v>3065</v>
      </c>
      <c r="N1720" s="379">
        <v>0.1</v>
      </c>
      <c r="O1720" s="78">
        <f>P1720/2</f>
        <v>6950</v>
      </c>
      <c r="P1720" s="371">
        <v>13900</v>
      </c>
      <c r="Q1720" s="264">
        <f t="shared" si="69"/>
        <v>12636.363636363636</v>
      </c>
      <c r="R1720" s="337">
        <v>0</v>
      </c>
      <c r="S1720" s="266"/>
    </row>
    <row r="1721" spans="1:20" ht="22.5" customHeight="1" x14ac:dyDescent="0.25">
      <c r="A1721" s="167">
        <v>44315</v>
      </c>
      <c r="B1721" s="168" t="s">
        <v>17</v>
      </c>
      <c r="C1721" s="168" t="s">
        <v>5863</v>
      </c>
      <c r="D1721" s="168" t="s">
        <v>73</v>
      </c>
      <c r="E1721" s="168"/>
      <c r="F1721" s="168" t="s">
        <v>5868</v>
      </c>
      <c r="G1721" s="168" t="s">
        <v>5864</v>
      </c>
      <c r="H1721" s="168" t="s">
        <v>5865</v>
      </c>
      <c r="I1721" s="168" t="s">
        <v>22</v>
      </c>
      <c r="J1721" s="168">
        <v>75012</v>
      </c>
      <c r="K1721" s="168" t="s">
        <v>5866</v>
      </c>
      <c r="L1721" s="168" t="s">
        <v>5867</v>
      </c>
      <c r="M1721" s="168" t="s">
        <v>38</v>
      </c>
      <c r="N1721" s="379">
        <v>0.1</v>
      </c>
      <c r="O1721" s="78">
        <f>P1721/2</f>
        <v>1670.5</v>
      </c>
      <c r="P1721" s="371">
        <v>3341</v>
      </c>
      <c r="Q1721" s="444">
        <f t="shared" si="69"/>
        <v>3037.272727272727</v>
      </c>
      <c r="R1721" s="337">
        <v>0</v>
      </c>
      <c r="S1721" s="266"/>
    </row>
    <row r="1722" spans="1:20" ht="22.5" customHeight="1" x14ac:dyDescent="0.25">
      <c r="A1722" s="342">
        <v>44315</v>
      </c>
      <c r="B1722" s="168" t="s">
        <v>65</v>
      </c>
      <c r="C1722" s="168" t="s">
        <v>3594</v>
      </c>
      <c r="D1722" s="168" t="s">
        <v>219</v>
      </c>
      <c r="E1722" s="168"/>
      <c r="F1722" s="168">
        <v>93700</v>
      </c>
      <c r="G1722" s="168" t="s">
        <v>3595</v>
      </c>
      <c r="H1722" s="168" t="s">
        <v>3596</v>
      </c>
      <c r="I1722" s="168" t="s">
        <v>133</v>
      </c>
      <c r="J1722" s="168">
        <v>92400</v>
      </c>
      <c r="K1722" s="168" t="s">
        <v>3597</v>
      </c>
      <c r="L1722" s="168" t="s">
        <v>3498</v>
      </c>
      <c r="M1722" s="168" t="s">
        <v>5821</v>
      </c>
      <c r="N1722" s="379">
        <v>0.1</v>
      </c>
      <c r="O1722" s="195">
        <v>1500</v>
      </c>
      <c r="P1722" s="371">
        <v>1500</v>
      </c>
      <c r="Q1722" s="372">
        <f t="shared" si="69"/>
        <v>1363.6363636363635</v>
      </c>
      <c r="R1722" s="337">
        <v>0</v>
      </c>
      <c r="S1722" s="374"/>
    </row>
    <row r="1723" spans="1:20" ht="22.5" customHeight="1" x14ac:dyDescent="0.25">
      <c r="A1723" s="167">
        <v>44315</v>
      </c>
      <c r="B1723" s="168" t="s">
        <v>17</v>
      </c>
      <c r="C1723" s="168" t="s">
        <v>45</v>
      </c>
      <c r="D1723" s="168" t="s">
        <v>46</v>
      </c>
      <c r="E1723" s="168"/>
      <c r="F1723" s="168">
        <v>1228</v>
      </c>
      <c r="G1723" s="168" t="s">
        <v>47</v>
      </c>
      <c r="H1723" s="168" t="s">
        <v>4059</v>
      </c>
      <c r="I1723" s="168" t="s">
        <v>48</v>
      </c>
      <c r="J1723" s="168">
        <v>92300</v>
      </c>
      <c r="K1723" s="168" t="s">
        <v>4060</v>
      </c>
      <c r="L1723" s="168" t="s">
        <v>4047</v>
      </c>
      <c r="M1723" s="168" t="s">
        <v>5869</v>
      </c>
      <c r="N1723" s="379">
        <v>5.5E-2</v>
      </c>
      <c r="O1723" s="78">
        <f>P1723/2</f>
        <v>2725</v>
      </c>
      <c r="P1723" s="263">
        <v>5450</v>
      </c>
      <c r="Q1723" s="339">
        <f t="shared" si="69"/>
        <v>5165.8767772511856</v>
      </c>
      <c r="R1723" s="337">
        <v>0</v>
      </c>
      <c r="S1723" s="159"/>
    </row>
    <row r="1724" spans="1:20" ht="22.5" customHeight="1" x14ac:dyDescent="0.25">
      <c r="A1724" s="428">
        <v>44316</v>
      </c>
      <c r="B1724" s="154" t="s">
        <v>65</v>
      </c>
      <c r="C1724" s="153" t="s">
        <v>4357</v>
      </c>
      <c r="D1724" s="153" t="s">
        <v>4358</v>
      </c>
      <c r="E1724" s="153"/>
      <c r="F1724" s="154">
        <v>10114</v>
      </c>
      <c r="G1724" s="154" t="s">
        <v>4359</v>
      </c>
      <c r="H1724" s="154" t="s">
        <v>4360</v>
      </c>
      <c r="I1724" s="154" t="s">
        <v>3542</v>
      </c>
      <c r="J1724" s="154">
        <v>94400</v>
      </c>
      <c r="K1724" s="540" t="s">
        <v>4361</v>
      </c>
      <c r="L1724" s="168" t="s">
        <v>4217</v>
      </c>
      <c r="M1724" s="541" t="s">
        <v>1175</v>
      </c>
      <c r="N1724" s="402">
        <v>0.1</v>
      </c>
      <c r="O1724" s="78">
        <f>P1724/2</f>
        <v>4750</v>
      </c>
      <c r="P1724" s="403">
        <v>9500</v>
      </c>
      <c r="Q1724" s="350">
        <f t="shared" si="69"/>
        <v>8636.363636363636</v>
      </c>
      <c r="R1724" s="337">
        <v>0</v>
      </c>
      <c r="S1724" s="266"/>
    </row>
    <row r="1725" spans="1:20" ht="22.5" customHeight="1" x14ac:dyDescent="0.25">
      <c r="A1725" s="342">
        <v>44316</v>
      </c>
      <c r="B1725" s="168" t="s">
        <v>65</v>
      </c>
      <c r="C1725" s="167" t="s">
        <v>4773</v>
      </c>
      <c r="D1725" s="167" t="s">
        <v>4774</v>
      </c>
      <c r="E1725" s="167"/>
      <c r="F1725" s="417">
        <v>10115</v>
      </c>
      <c r="G1725" s="168" t="s">
        <v>4775</v>
      </c>
      <c r="H1725" s="168" t="s">
        <v>4776</v>
      </c>
      <c r="I1725" s="168" t="s">
        <v>22</v>
      </c>
      <c r="J1725" s="168">
        <v>75013</v>
      </c>
      <c r="K1725" s="168" t="s">
        <v>4777</v>
      </c>
      <c r="L1725" s="241" t="s">
        <v>4381</v>
      </c>
      <c r="M1725" s="542" t="s">
        <v>2521</v>
      </c>
      <c r="N1725" s="379">
        <v>0.1</v>
      </c>
      <c r="O1725" s="78">
        <f>P1725/2</f>
        <v>4750</v>
      </c>
      <c r="P1725" s="371">
        <v>9500</v>
      </c>
      <c r="Q1725" s="444">
        <f t="shared" si="69"/>
        <v>8636.363636363636</v>
      </c>
      <c r="R1725" s="337">
        <v>0</v>
      </c>
      <c r="S1725" s="266"/>
    </row>
    <row r="1726" spans="1:20" ht="22.5" hidden="1" customHeight="1" x14ac:dyDescent="0.25">
      <c r="A1726" s="409" t="s">
        <v>5870</v>
      </c>
      <c r="B1726" s="410"/>
      <c r="C1726" s="409"/>
      <c r="D1726" s="409"/>
      <c r="E1726" s="409"/>
      <c r="F1726" s="419"/>
      <c r="G1726" s="410"/>
      <c r="H1726" s="410"/>
      <c r="I1726" s="410"/>
      <c r="J1726" s="410"/>
      <c r="K1726" s="410"/>
      <c r="L1726" s="543"/>
      <c r="M1726" s="544"/>
      <c r="N1726" s="411"/>
      <c r="O1726" s="436"/>
      <c r="P1726" s="413">
        <f>SUM(P1684:P1725)</f>
        <v>219164</v>
      </c>
      <c r="Q1726" s="534"/>
      <c r="R1726" s="421">
        <f>SUM(R1684:R1725)</f>
        <v>22694</v>
      </c>
      <c r="S1726" s="422">
        <f>P1726-R1726</f>
        <v>196470</v>
      </c>
    </row>
    <row r="1727" spans="1:20" ht="22.5" customHeight="1" x14ac:dyDescent="0.25">
      <c r="A1727" s="167">
        <v>44317</v>
      </c>
      <c r="B1727" s="168"/>
      <c r="C1727" s="168" t="s">
        <v>5871</v>
      </c>
      <c r="D1727" s="168" t="s">
        <v>4377</v>
      </c>
      <c r="E1727" s="168"/>
      <c r="F1727" s="168" t="s">
        <v>5872</v>
      </c>
      <c r="G1727" s="168" t="s">
        <v>5873</v>
      </c>
      <c r="H1727" s="168"/>
      <c r="I1727" s="168" t="s">
        <v>22</v>
      </c>
      <c r="J1727" s="168">
        <v>75012</v>
      </c>
      <c r="K1727" s="168" t="s">
        <v>5874</v>
      </c>
      <c r="L1727" s="168" t="s">
        <v>1993</v>
      </c>
      <c r="M1727" s="168" t="s">
        <v>5875</v>
      </c>
      <c r="N1727" s="379">
        <v>0.1</v>
      </c>
      <c r="O1727" s="195">
        <v>14738</v>
      </c>
      <c r="P1727" s="371">
        <v>14738</v>
      </c>
      <c r="Q1727" s="444">
        <f>IF(ISBLANK(N1727),"",P1727/(1+N1727))</f>
        <v>13398.181818181816</v>
      </c>
      <c r="R1727" s="337">
        <v>0</v>
      </c>
      <c r="S1727" s="266"/>
    </row>
    <row r="1728" spans="1:20" ht="22.5" customHeight="1" x14ac:dyDescent="0.25">
      <c r="A1728" s="167">
        <v>44317</v>
      </c>
      <c r="B1728" s="187" t="s">
        <v>236</v>
      </c>
      <c r="C1728" s="187" t="s">
        <v>5347</v>
      </c>
      <c r="D1728" s="187" t="s">
        <v>708</v>
      </c>
      <c r="E1728" s="187"/>
      <c r="F1728" s="168">
        <v>10152</v>
      </c>
      <c r="G1728" s="187" t="s">
        <v>5348</v>
      </c>
      <c r="H1728" s="187" t="s">
        <v>5349</v>
      </c>
      <c r="I1728" s="168" t="s">
        <v>22</v>
      </c>
      <c r="J1728" s="168">
        <v>75020</v>
      </c>
      <c r="K1728" s="187" t="s">
        <v>5350</v>
      </c>
      <c r="L1728" s="168" t="s">
        <v>3731</v>
      </c>
      <c r="M1728" s="187" t="s">
        <v>5876</v>
      </c>
      <c r="N1728" s="211">
        <v>0.1</v>
      </c>
      <c r="O1728" s="78">
        <f>P1728/2</f>
        <v>4500</v>
      </c>
      <c r="P1728" s="189">
        <v>9000</v>
      </c>
      <c r="Q1728" s="372">
        <f>IF(ISBLANK(N1728),"",P1728/(1+N1728))</f>
        <v>8181.8181818181811</v>
      </c>
      <c r="R1728" s="373">
        <v>0</v>
      </c>
      <c r="S1728" s="374"/>
    </row>
    <row r="1729" spans="1:20" ht="22.5" customHeight="1" x14ac:dyDescent="0.25">
      <c r="A1729" s="545">
        <v>44317</v>
      </c>
      <c r="B1729" s="546" t="s">
        <v>17</v>
      </c>
      <c r="C1729" s="545" t="s">
        <v>5877</v>
      </c>
      <c r="D1729" s="545" t="s">
        <v>94</v>
      </c>
      <c r="E1729" s="545"/>
      <c r="F1729" s="547">
        <v>10219</v>
      </c>
      <c r="G1729" s="546" t="s">
        <v>5878</v>
      </c>
      <c r="H1729" s="546" t="s">
        <v>5879</v>
      </c>
      <c r="I1729" s="546" t="s">
        <v>22</v>
      </c>
      <c r="J1729" s="546">
        <v>75005</v>
      </c>
      <c r="K1729" s="546" t="s">
        <v>5880</v>
      </c>
      <c r="L1729" s="546" t="s">
        <v>5595</v>
      </c>
      <c r="M1729" s="545" t="s">
        <v>5018</v>
      </c>
      <c r="N1729" s="237">
        <v>5.5E-2</v>
      </c>
      <c r="O1729" s="483">
        <v>900</v>
      </c>
      <c r="P1729" s="548">
        <v>900</v>
      </c>
      <c r="Q1729" s="549">
        <f>IF(ISBLANK(N1729),"",P1729/(1+N1729))</f>
        <v>853.08056872037923</v>
      </c>
      <c r="R1729" s="337">
        <v>900</v>
      </c>
      <c r="S1729" s="121"/>
      <c r="T1729" s="74" t="s">
        <v>44</v>
      </c>
    </row>
    <row r="1730" spans="1:20" ht="22.5" customHeight="1" x14ac:dyDescent="0.25">
      <c r="A1730" s="167">
        <v>44317</v>
      </c>
      <c r="B1730" s="168"/>
      <c r="C1730" s="168" t="s">
        <v>5881</v>
      </c>
      <c r="D1730" s="168"/>
      <c r="E1730" s="168"/>
      <c r="F1730" s="168" t="s">
        <v>5882</v>
      </c>
      <c r="G1730" s="168" t="s">
        <v>5873</v>
      </c>
      <c r="H1730" s="168"/>
      <c r="I1730" s="168" t="s">
        <v>22</v>
      </c>
      <c r="J1730" s="168">
        <v>75012</v>
      </c>
      <c r="K1730" s="168" t="s">
        <v>5874</v>
      </c>
      <c r="L1730" s="168" t="s">
        <v>1993</v>
      </c>
      <c r="M1730" s="168" t="s">
        <v>5875</v>
      </c>
      <c r="N1730" s="168">
        <v>20</v>
      </c>
      <c r="O1730" s="195">
        <v>7240</v>
      </c>
      <c r="P1730" s="371">
        <v>7240</v>
      </c>
      <c r="Q1730" s="264">
        <v>6033.33</v>
      </c>
      <c r="R1730" s="393">
        <v>0</v>
      </c>
      <c r="S1730" s="266"/>
    </row>
    <row r="1731" spans="1:20" ht="22.5" customHeight="1" x14ac:dyDescent="0.25">
      <c r="A1731" s="342">
        <v>44318</v>
      </c>
      <c r="B1731" s="168" t="s">
        <v>17</v>
      </c>
      <c r="C1731" s="167" t="s">
        <v>5276</v>
      </c>
      <c r="D1731" s="167" t="s">
        <v>40</v>
      </c>
      <c r="E1731" s="167"/>
      <c r="F1731" s="417">
        <v>10196</v>
      </c>
      <c r="G1731" s="168" t="s">
        <v>5277</v>
      </c>
      <c r="H1731" s="168" t="s">
        <v>5278</v>
      </c>
      <c r="I1731" s="168" t="s">
        <v>5279</v>
      </c>
      <c r="J1731" s="168">
        <v>75018</v>
      </c>
      <c r="K1731" s="168" t="s">
        <v>5280</v>
      </c>
      <c r="L1731" s="168" t="s">
        <v>4606</v>
      </c>
      <c r="M1731" s="167" t="s">
        <v>1145</v>
      </c>
      <c r="N1731" s="379">
        <v>0.1</v>
      </c>
      <c r="O1731" s="78">
        <f>P1731/2</f>
        <v>1250</v>
      </c>
      <c r="P1731" s="371">
        <v>2500</v>
      </c>
      <c r="Q1731" s="339">
        <f t="shared" ref="Q1731:Q1762" si="70">IF(ISBLANK(N1731),"",P1731/(1+N1731))</f>
        <v>2272.7272727272725</v>
      </c>
      <c r="R1731" s="333">
        <v>0</v>
      </c>
      <c r="S1731" s="159"/>
    </row>
    <row r="1732" spans="1:20" ht="22.5" customHeight="1" x14ac:dyDescent="0.25">
      <c r="A1732" s="342">
        <v>44320</v>
      </c>
      <c r="B1732" s="168" t="s">
        <v>65</v>
      </c>
      <c r="C1732" s="167" t="s">
        <v>4746</v>
      </c>
      <c r="D1732" s="167" t="s">
        <v>1951</v>
      </c>
      <c r="E1732" s="167"/>
      <c r="F1732" s="417">
        <v>10186</v>
      </c>
      <c r="G1732" s="168" t="s">
        <v>4747</v>
      </c>
      <c r="H1732" s="168" t="s">
        <v>4748</v>
      </c>
      <c r="I1732" s="168" t="s">
        <v>22</v>
      </c>
      <c r="J1732" s="168">
        <v>75013</v>
      </c>
      <c r="K1732" s="168" t="s">
        <v>4749</v>
      </c>
      <c r="L1732" s="168" t="s">
        <v>4381</v>
      </c>
      <c r="M1732" s="167" t="s">
        <v>5883</v>
      </c>
      <c r="N1732" s="379">
        <v>5.5E-2</v>
      </c>
      <c r="O1732" s="78">
        <f>P1732/2</f>
        <v>2500</v>
      </c>
      <c r="P1732" s="371">
        <v>5000</v>
      </c>
      <c r="Q1732" s="444">
        <f t="shared" si="70"/>
        <v>4739.3364928909959</v>
      </c>
      <c r="R1732" s="337">
        <v>0</v>
      </c>
      <c r="S1732" s="266"/>
    </row>
    <row r="1733" spans="1:20" ht="22.5" customHeight="1" x14ac:dyDescent="0.25">
      <c r="A1733" s="173">
        <v>44321</v>
      </c>
      <c r="B1733" s="174" t="s">
        <v>342</v>
      </c>
      <c r="C1733" s="173" t="s">
        <v>5884</v>
      </c>
      <c r="D1733" s="173" t="s">
        <v>147</v>
      </c>
      <c r="E1733" s="173"/>
      <c r="F1733" s="418">
        <v>10196</v>
      </c>
      <c r="G1733" s="174" t="s">
        <v>5885</v>
      </c>
      <c r="H1733" s="174" t="s">
        <v>5886</v>
      </c>
      <c r="I1733" s="174" t="s">
        <v>22</v>
      </c>
      <c r="J1733" s="174">
        <v>75009</v>
      </c>
      <c r="K1733" s="174" t="s">
        <v>5887</v>
      </c>
      <c r="L1733" s="174" t="s">
        <v>5888</v>
      </c>
      <c r="M1733" s="173" t="s">
        <v>5889</v>
      </c>
      <c r="N1733" s="328">
        <v>0.1</v>
      </c>
      <c r="O1733" s="78">
        <f>P1733/2</f>
        <v>4991</v>
      </c>
      <c r="P1733" s="196">
        <v>9982</v>
      </c>
      <c r="Q1733" s="457">
        <f t="shared" si="70"/>
        <v>9074.545454545454</v>
      </c>
      <c r="R1733" s="336">
        <v>9982</v>
      </c>
      <c r="S1733" s="121"/>
      <c r="T1733" s="74" t="s">
        <v>44</v>
      </c>
    </row>
    <row r="1734" spans="1:20" ht="22.5" customHeight="1" x14ac:dyDescent="0.25">
      <c r="A1734" s="235">
        <v>44321</v>
      </c>
      <c r="B1734" s="236" t="s">
        <v>17</v>
      </c>
      <c r="C1734" s="235" t="s">
        <v>5890</v>
      </c>
      <c r="D1734" s="235" t="s">
        <v>1327</v>
      </c>
      <c r="E1734" s="235"/>
      <c r="F1734" s="424">
        <v>10225</v>
      </c>
      <c r="G1734" s="236" t="s">
        <v>5891</v>
      </c>
      <c r="H1734" s="236" t="s">
        <v>5892</v>
      </c>
      <c r="I1734" s="236" t="s">
        <v>22</v>
      </c>
      <c r="J1734" s="236">
        <v>75011</v>
      </c>
      <c r="K1734" s="236" t="s">
        <v>5893</v>
      </c>
      <c r="L1734" s="236" t="s">
        <v>5894</v>
      </c>
      <c r="M1734" s="235" t="s">
        <v>751</v>
      </c>
      <c r="N1734" s="328">
        <v>5.5E-2</v>
      </c>
      <c r="O1734" s="195">
        <v>4382</v>
      </c>
      <c r="P1734" s="196">
        <v>4382</v>
      </c>
      <c r="Q1734" s="457">
        <f t="shared" si="70"/>
        <v>4153.5545023696686</v>
      </c>
      <c r="R1734" s="336">
        <v>4382</v>
      </c>
      <c r="S1734" s="121"/>
      <c r="T1734" s="74" t="s">
        <v>44</v>
      </c>
    </row>
    <row r="1735" spans="1:20" ht="22.5" customHeight="1" x14ac:dyDescent="0.25">
      <c r="A1735" s="167">
        <v>44322</v>
      </c>
      <c r="B1735" s="168" t="s">
        <v>17</v>
      </c>
      <c r="C1735" s="168" t="s">
        <v>5850</v>
      </c>
      <c r="D1735" s="168" t="s">
        <v>1406</v>
      </c>
      <c r="E1735" s="168"/>
      <c r="F1735" s="168">
        <v>10363</v>
      </c>
      <c r="G1735" s="168" t="s">
        <v>5852</v>
      </c>
      <c r="H1735" s="168" t="s">
        <v>5853</v>
      </c>
      <c r="I1735" s="168" t="s">
        <v>22</v>
      </c>
      <c r="J1735" s="168">
        <v>75020</v>
      </c>
      <c r="K1735" s="168" t="s">
        <v>5854</v>
      </c>
      <c r="L1735" s="168" t="s">
        <v>5494</v>
      </c>
      <c r="M1735" s="168" t="s">
        <v>3329</v>
      </c>
      <c r="N1735" s="379">
        <v>5.5E-2</v>
      </c>
      <c r="O1735" s="195">
        <v>23882</v>
      </c>
      <c r="P1735" s="371">
        <v>23882</v>
      </c>
      <c r="Q1735" s="444">
        <f t="shared" si="70"/>
        <v>22636.966824644551</v>
      </c>
      <c r="R1735" s="337">
        <v>0</v>
      </c>
      <c r="S1735" s="266"/>
    </row>
    <row r="1736" spans="1:20" ht="22.5" customHeight="1" x14ac:dyDescent="0.25">
      <c r="A1736" s="167">
        <v>44326</v>
      </c>
      <c r="B1736" s="168" t="s">
        <v>17</v>
      </c>
      <c r="C1736" s="168" t="s">
        <v>3675</v>
      </c>
      <c r="D1736" s="168" t="s">
        <v>5895</v>
      </c>
      <c r="E1736" s="168"/>
      <c r="F1736" s="168">
        <v>12209</v>
      </c>
      <c r="G1736" s="168" t="s">
        <v>3676</v>
      </c>
      <c r="H1736" s="168" t="s">
        <v>3677</v>
      </c>
      <c r="I1736" s="168" t="s">
        <v>3678</v>
      </c>
      <c r="J1736" s="168">
        <v>93100</v>
      </c>
      <c r="K1736" s="168" t="s">
        <v>3679</v>
      </c>
      <c r="L1736" s="168" t="s">
        <v>5896</v>
      </c>
      <c r="M1736" s="168" t="s">
        <v>2521</v>
      </c>
      <c r="N1736" s="320">
        <v>0.1</v>
      </c>
      <c r="O1736" s="78">
        <f>P1736/2</f>
        <v>3941</v>
      </c>
      <c r="P1736" s="263">
        <v>7882</v>
      </c>
      <c r="Q1736" s="444">
        <f t="shared" si="70"/>
        <v>7165.454545454545</v>
      </c>
      <c r="R1736" s="337">
        <v>0</v>
      </c>
      <c r="S1736" s="266"/>
    </row>
    <row r="1737" spans="1:20" ht="22.5" customHeight="1" x14ac:dyDescent="0.25">
      <c r="A1737" s="167">
        <v>44326</v>
      </c>
      <c r="B1737" s="168" t="s">
        <v>65</v>
      </c>
      <c r="C1737" s="168" t="s">
        <v>5897</v>
      </c>
      <c r="D1737" s="168" t="s">
        <v>5898</v>
      </c>
      <c r="E1737" s="168"/>
      <c r="F1737" s="168">
        <v>10070</v>
      </c>
      <c r="G1737" s="168" t="s">
        <v>5899</v>
      </c>
      <c r="H1737" s="168" t="s">
        <v>5900</v>
      </c>
      <c r="I1737" s="168" t="s">
        <v>22</v>
      </c>
      <c r="J1737" s="168">
        <v>75015</v>
      </c>
      <c r="K1737" s="168" t="s">
        <v>5901</v>
      </c>
      <c r="L1737" s="168" t="s">
        <v>5536</v>
      </c>
      <c r="M1737" s="168" t="s">
        <v>2451</v>
      </c>
      <c r="N1737" s="379">
        <v>5.5E-2</v>
      </c>
      <c r="O1737" s="78">
        <f>P1737/2</f>
        <v>4941</v>
      </c>
      <c r="P1737" s="371">
        <v>9882</v>
      </c>
      <c r="Q1737" s="444">
        <f t="shared" si="70"/>
        <v>9366.8246445497643</v>
      </c>
      <c r="R1737" s="337">
        <v>0</v>
      </c>
      <c r="S1737" s="266"/>
    </row>
    <row r="1738" spans="1:20" ht="22.5" customHeight="1" x14ac:dyDescent="0.25">
      <c r="A1738" s="173">
        <v>44327</v>
      </c>
      <c r="B1738" s="174" t="s">
        <v>65</v>
      </c>
      <c r="C1738" s="174" t="s">
        <v>3683</v>
      </c>
      <c r="D1738" s="174" t="s">
        <v>992</v>
      </c>
      <c r="E1738" s="174"/>
      <c r="F1738" s="174">
        <v>10054</v>
      </c>
      <c r="G1738" s="174" t="s">
        <v>3684</v>
      </c>
      <c r="H1738" s="174" t="s">
        <v>3685</v>
      </c>
      <c r="I1738" s="174" t="s">
        <v>22</v>
      </c>
      <c r="J1738" s="174">
        <v>75013</v>
      </c>
      <c r="K1738" s="174" t="s">
        <v>3686</v>
      </c>
      <c r="L1738" s="174" t="s">
        <v>4426</v>
      </c>
      <c r="M1738" s="174" t="s">
        <v>5230</v>
      </c>
      <c r="N1738" s="328">
        <v>5.5E-2</v>
      </c>
      <c r="O1738" s="78">
        <f>P1738/2</f>
        <v>1475</v>
      </c>
      <c r="P1738" s="196">
        <v>2950</v>
      </c>
      <c r="Q1738" s="321">
        <f t="shared" si="70"/>
        <v>2796.2085308056876</v>
      </c>
      <c r="R1738" s="336">
        <v>0</v>
      </c>
      <c r="S1738" s="121"/>
      <c r="T1738" s="74" t="s">
        <v>44</v>
      </c>
    </row>
    <row r="1739" spans="1:20" ht="22.5" customHeight="1" x14ac:dyDescent="0.25">
      <c r="A1739" s="173">
        <v>44327</v>
      </c>
      <c r="B1739" s="174" t="s">
        <v>65</v>
      </c>
      <c r="C1739" s="174" t="s">
        <v>5902</v>
      </c>
      <c r="D1739" s="174" t="s">
        <v>1089</v>
      </c>
      <c r="E1739" s="174"/>
      <c r="F1739" s="174">
        <v>10252</v>
      </c>
      <c r="G1739" s="174" t="s">
        <v>5903</v>
      </c>
      <c r="H1739" s="174" t="s">
        <v>5904</v>
      </c>
      <c r="I1739" s="174" t="s">
        <v>121</v>
      </c>
      <c r="J1739" s="174">
        <v>94100</v>
      </c>
      <c r="K1739" s="174" t="s">
        <v>5905</v>
      </c>
      <c r="L1739" s="174" t="s">
        <v>43</v>
      </c>
      <c r="M1739" s="174" t="s">
        <v>5906</v>
      </c>
      <c r="N1739" s="328">
        <v>0.1</v>
      </c>
      <c r="O1739" s="195">
        <v>8982</v>
      </c>
      <c r="P1739" s="196">
        <v>8982</v>
      </c>
      <c r="Q1739" s="457">
        <f t="shared" si="70"/>
        <v>8165.454545454545</v>
      </c>
      <c r="R1739" s="336">
        <v>0</v>
      </c>
      <c r="S1739" s="121"/>
      <c r="T1739" s="74" t="s">
        <v>44</v>
      </c>
    </row>
    <row r="1740" spans="1:20" ht="22.5" customHeight="1" x14ac:dyDescent="0.25">
      <c r="A1740" s="342">
        <v>44328</v>
      </c>
      <c r="B1740" s="168" t="s">
        <v>65</v>
      </c>
      <c r="C1740" s="167" t="s">
        <v>5907</v>
      </c>
      <c r="D1740" s="167" t="s">
        <v>5908</v>
      </c>
      <c r="E1740" s="167"/>
      <c r="F1740" s="417">
        <v>10035</v>
      </c>
      <c r="G1740" s="168" t="s">
        <v>5909</v>
      </c>
      <c r="H1740" s="168" t="s">
        <v>5910</v>
      </c>
      <c r="I1740" s="168" t="s">
        <v>22</v>
      </c>
      <c r="J1740" s="168">
        <v>75011</v>
      </c>
      <c r="K1740" s="168" t="s">
        <v>5911</v>
      </c>
      <c r="L1740" s="168" t="s">
        <v>5912</v>
      </c>
      <c r="M1740" s="167" t="s">
        <v>331</v>
      </c>
      <c r="N1740" s="379">
        <v>5.5E-2</v>
      </c>
      <c r="O1740" s="78">
        <f>P1740/2</f>
        <v>1400</v>
      </c>
      <c r="P1740" s="371">
        <v>2800</v>
      </c>
      <c r="Q1740" s="444">
        <f t="shared" si="70"/>
        <v>2654.0284360189576</v>
      </c>
      <c r="R1740" s="337">
        <v>2800</v>
      </c>
      <c r="S1740" s="266"/>
    </row>
    <row r="1741" spans="1:20" ht="22.5" customHeight="1" x14ac:dyDescent="0.25">
      <c r="A1741" s="173">
        <v>44328</v>
      </c>
      <c r="B1741" s="174" t="s">
        <v>17</v>
      </c>
      <c r="C1741" s="174" t="s">
        <v>3660</v>
      </c>
      <c r="D1741" s="174" t="s">
        <v>3661</v>
      </c>
      <c r="E1741" s="174"/>
      <c r="F1741" s="174">
        <v>100471</v>
      </c>
      <c r="G1741" s="174" t="s">
        <v>3662</v>
      </c>
      <c r="H1741" s="174" t="s">
        <v>3663</v>
      </c>
      <c r="I1741" s="174" t="s">
        <v>22</v>
      </c>
      <c r="J1741" s="174">
        <v>75014</v>
      </c>
      <c r="K1741" s="174" t="s">
        <v>3664</v>
      </c>
      <c r="L1741" s="174" t="s">
        <v>37</v>
      </c>
      <c r="M1741" s="174" t="s">
        <v>5176</v>
      </c>
      <c r="N1741" s="328">
        <v>5.5E-2</v>
      </c>
      <c r="O1741" s="195">
        <v>3000</v>
      </c>
      <c r="P1741" s="196">
        <v>3000</v>
      </c>
      <c r="Q1741" s="321">
        <f t="shared" si="70"/>
        <v>2843.6018957345973</v>
      </c>
      <c r="R1741" s="336">
        <v>3000</v>
      </c>
      <c r="S1741" s="121"/>
      <c r="T1741" s="74" t="s">
        <v>44</v>
      </c>
    </row>
    <row r="1742" spans="1:20" ht="22.5" customHeight="1" x14ac:dyDescent="0.25">
      <c r="A1742" s="342">
        <v>44332</v>
      </c>
      <c r="B1742" s="168" t="s">
        <v>342</v>
      </c>
      <c r="C1742" s="167" t="s">
        <v>5913</v>
      </c>
      <c r="D1742" s="167" t="s">
        <v>886</v>
      </c>
      <c r="E1742" s="167"/>
      <c r="F1742" s="417" t="s">
        <v>5914</v>
      </c>
      <c r="G1742" s="168" t="s">
        <v>5915</v>
      </c>
      <c r="H1742" s="168" t="s">
        <v>5916</v>
      </c>
      <c r="I1742" s="168" t="s">
        <v>22</v>
      </c>
      <c r="J1742" s="168">
        <v>75011</v>
      </c>
      <c r="K1742" s="168" t="s">
        <v>5917</v>
      </c>
      <c r="L1742" s="168" t="s">
        <v>5894</v>
      </c>
      <c r="M1742" s="167" t="s">
        <v>5918</v>
      </c>
      <c r="N1742" s="379">
        <v>0.1</v>
      </c>
      <c r="O1742" s="195">
        <v>15500</v>
      </c>
      <c r="P1742" s="371">
        <v>15500</v>
      </c>
      <c r="Q1742" s="372">
        <f t="shared" si="70"/>
        <v>14090.90909090909</v>
      </c>
      <c r="R1742" s="373">
        <v>0</v>
      </c>
      <c r="S1742" s="374"/>
    </row>
    <row r="1743" spans="1:20" ht="22.5" customHeight="1" x14ac:dyDescent="0.25">
      <c r="A1743" s="342">
        <v>44334</v>
      </c>
      <c r="B1743" s="168" t="s">
        <v>65</v>
      </c>
      <c r="C1743" s="167" t="s">
        <v>5919</v>
      </c>
      <c r="D1743" s="167" t="s">
        <v>772</v>
      </c>
      <c r="E1743" s="167"/>
      <c r="F1743" s="417">
        <v>10252</v>
      </c>
      <c r="G1743" s="168" t="s">
        <v>5920</v>
      </c>
      <c r="H1743" s="168" t="s">
        <v>5921</v>
      </c>
      <c r="I1743" s="168" t="s">
        <v>639</v>
      </c>
      <c r="J1743" s="168">
        <v>92100</v>
      </c>
      <c r="K1743" s="168" t="s">
        <v>5922</v>
      </c>
      <c r="L1743" s="168" t="s">
        <v>43</v>
      </c>
      <c r="M1743" s="167" t="s">
        <v>443</v>
      </c>
      <c r="N1743" s="379">
        <v>0.1</v>
      </c>
      <c r="O1743" s="195">
        <v>7582</v>
      </c>
      <c r="P1743" s="371">
        <v>7582</v>
      </c>
      <c r="Q1743" s="444">
        <f t="shared" si="70"/>
        <v>6892.7272727272721</v>
      </c>
      <c r="R1743" s="373">
        <v>0</v>
      </c>
      <c r="S1743" s="266"/>
    </row>
    <row r="1744" spans="1:20" ht="22.5" customHeight="1" x14ac:dyDescent="0.25">
      <c r="A1744" s="342">
        <v>44334</v>
      </c>
      <c r="B1744" s="168" t="s">
        <v>65</v>
      </c>
      <c r="C1744" s="167" t="s">
        <v>5923</v>
      </c>
      <c r="D1744" s="167" t="s">
        <v>243</v>
      </c>
      <c r="E1744" s="167"/>
      <c r="F1744" s="417">
        <v>10158</v>
      </c>
      <c r="G1744" s="168" t="s">
        <v>5924</v>
      </c>
      <c r="H1744" s="168" t="s">
        <v>5925</v>
      </c>
      <c r="I1744" s="168" t="s">
        <v>22</v>
      </c>
      <c r="J1744" s="168">
        <v>75013</v>
      </c>
      <c r="K1744" s="168" t="s">
        <v>5926</v>
      </c>
      <c r="L1744" s="168" t="s">
        <v>1993</v>
      </c>
      <c r="M1744" s="167" t="s">
        <v>341</v>
      </c>
      <c r="N1744" s="379">
        <v>0.1</v>
      </c>
      <c r="O1744" s="195">
        <v>2980</v>
      </c>
      <c r="P1744" s="371">
        <v>2980</v>
      </c>
      <c r="Q1744" s="510">
        <f t="shared" si="70"/>
        <v>2709.090909090909</v>
      </c>
      <c r="R1744" s="373">
        <v>0</v>
      </c>
      <c r="S1744" s="159"/>
    </row>
    <row r="1745" spans="1:20" ht="22.5" customHeight="1" x14ac:dyDescent="0.25">
      <c r="A1745" s="342">
        <v>44335</v>
      </c>
      <c r="B1745" s="168" t="s">
        <v>65</v>
      </c>
      <c r="C1745" s="167" t="s">
        <v>5927</v>
      </c>
      <c r="D1745" s="167" t="s">
        <v>187</v>
      </c>
      <c r="E1745" s="167"/>
      <c r="F1745" s="417">
        <v>10070</v>
      </c>
      <c r="G1745" s="168" t="s">
        <v>5928</v>
      </c>
      <c r="H1745" s="168" t="s">
        <v>5929</v>
      </c>
      <c r="I1745" s="168"/>
      <c r="J1745" s="168">
        <v>75016</v>
      </c>
      <c r="K1745" s="168" t="s">
        <v>5930</v>
      </c>
      <c r="L1745" s="168" t="s">
        <v>5931</v>
      </c>
      <c r="M1745" s="167" t="s">
        <v>5932</v>
      </c>
      <c r="N1745" s="379">
        <v>5.5E-2</v>
      </c>
      <c r="O1745" s="78">
        <f>P1745/2</f>
        <v>1991</v>
      </c>
      <c r="P1745" s="371">
        <v>3982</v>
      </c>
      <c r="Q1745" s="532">
        <f t="shared" si="70"/>
        <v>3774.4075829383887</v>
      </c>
      <c r="R1745" s="373">
        <v>0</v>
      </c>
      <c r="S1745" s="374"/>
    </row>
    <row r="1746" spans="1:20" ht="22.5" customHeight="1" x14ac:dyDescent="0.25">
      <c r="A1746" s="173">
        <v>44335</v>
      </c>
      <c r="B1746" s="174" t="s">
        <v>65</v>
      </c>
      <c r="C1746" s="173" t="s">
        <v>5259</v>
      </c>
      <c r="D1746" s="173" t="s">
        <v>992</v>
      </c>
      <c r="E1746" s="173" t="s">
        <v>5001</v>
      </c>
      <c r="F1746" s="418">
        <v>10135</v>
      </c>
      <c r="G1746" s="174" t="s">
        <v>5260</v>
      </c>
      <c r="H1746" s="174" t="s">
        <v>5261</v>
      </c>
      <c r="I1746" s="174" t="s">
        <v>22</v>
      </c>
      <c r="J1746" s="174">
        <v>75017</v>
      </c>
      <c r="K1746" s="174" t="s">
        <v>5262</v>
      </c>
      <c r="L1746" s="174" t="s">
        <v>5263</v>
      </c>
      <c r="M1746" s="173" t="s">
        <v>1603</v>
      </c>
      <c r="N1746" s="328">
        <v>0.1</v>
      </c>
      <c r="O1746" s="78">
        <f>P1746/2</f>
        <v>1975</v>
      </c>
      <c r="P1746" s="196">
        <v>3950</v>
      </c>
      <c r="Q1746" s="321">
        <f t="shared" si="70"/>
        <v>3590.9090909090905</v>
      </c>
      <c r="R1746" s="336">
        <v>3950</v>
      </c>
      <c r="S1746" s="121"/>
      <c r="T1746" s="74" t="s">
        <v>44</v>
      </c>
    </row>
    <row r="1747" spans="1:20" ht="22.5" customHeight="1" x14ac:dyDescent="0.25">
      <c r="A1747" s="167">
        <v>44336</v>
      </c>
      <c r="B1747" s="187" t="s">
        <v>17</v>
      </c>
      <c r="C1747" s="187" t="s">
        <v>4618</v>
      </c>
      <c r="D1747" s="187" t="s">
        <v>378</v>
      </c>
      <c r="E1747" s="187"/>
      <c r="F1747" s="168">
        <v>10199</v>
      </c>
      <c r="G1747" s="187" t="s">
        <v>4619</v>
      </c>
      <c r="H1747" s="187" t="s">
        <v>500</v>
      </c>
      <c r="I1747" s="168" t="s">
        <v>22</v>
      </c>
      <c r="J1747" s="168">
        <v>75008</v>
      </c>
      <c r="K1747" s="187" t="s">
        <v>4620</v>
      </c>
      <c r="L1747" s="168" t="s">
        <v>43</v>
      </c>
      <c r="M1747" s="187" t="s">
        <v>5933</v>
      </c>
      <c r="N1747" s="211">
        <v>0.1</v>
      </c>
      <c r="O1747" s="195">
        <v>5382</v>
      </c>
      <c r="P1747" s="189">
        <v>5382</v>
      </c>
      <c r="Q1747" s="372">
        <f t="shared" si="70"/>
        <v>4892.7272727272721</v>
      </c>
      <c r="R1747" s="373">
        <v>0</v>
      </c>
      <c r="S1747" s="374"/>
    </row>
    <row r="1748" spans="1:20" ht="22.5" customHeight="1" x14ac:dyDescent="0.25">
      <c r="A1748" s="342">
        <v>44336</v>
      </c>
      <c r="B1748" s="168" t="s">
        <v>65</v>
      </c>
      <c r="C1748" s="167" t="s">
        <v>5934</v>
      </c>
      <c r="D1748" s="167" t="s">
        <v>306</v>
      </c>
      <c r="E1748" s="167"/>
      <c r="F1748" s="417">
        <v>110392</v>
      </c>
      <c r="G1748" s="168" t="s">
        <v>5935</v>
      </c>
      <c r="H1748" s="168" t="s">
        <v>5936</v>
      </c>
      <c r="I1748" s="168" t="s">
        <v>22</v>
      </c>
      <c r="J1748" s="168">
        <v>75014</v>
      </c>
      <c r="K1748" s="168" t="s">
        <v>4460</v>
      </c>
      <c r="L1748" s="168" t="s">
        <v>3827</v>
      </c>
      <c r="M1748" s="167" t="s">
        <v>5937</v>
      </c>
      <c r="N1748" s="379">
        <v>0.1</v>
      </c>
      <c r="O1748" s="78">
        <f>P1748/2</f>
        <v>7500</v>
      </c>
      <c r="P1748" s="371">
        <v>15000</v>
      </c>
      <c r="Q1748" s="444">
        <f t="shared" si="70"/>
        <v>13636.363636363636</v>
      </c>
      <c r="R1748" s="373">
        <v>0</v>
      </c>
      <c r="S1748" s="266"/>
    </row>
    <row r="1749" spans="1:20" ht="22.5" customHeight="1" x14ac:dyDescent="0.25">
      <c r="A1749" s="167">
        <v>44336</v>
      </c>
      <c r="B1749" s="168" t="s">
        <v>65</v>
      </c>
      <c r="C1749" s="168" t="s">
        <v>5797</v>
      </c>
      <c r="D1749" s="168" t="s">
        <v>2175</v>
      </c>
      <c r="E1749" s="168"/>
      <c r="F1749" s="168" t="s">
        <v>5938</v>
      </c>
      <c r="G1749" s="168" t="s">
        <v>5798</v>
      </c>
      <c r="H1749" s="168" t="s">
        <v>5799</v>
      </c>
      <c r="I1749" s="168" t="s">
        <v>22</v>
      </c>
      <c r="J1749" s="168">
        <v>75013</v>
      </c>
      <c r="K1749" s="168" t="s">
        <v>5800</v>
      </c>
      <c r="L1749" s="168" t="s">
        <v>37</v>
      </c>
      <c r="M1749" s="168" t="s">
        <v>86</v>
      </c>
      <c r="N1749" s="379">
        <v>0.1</v>
      </c>
      <c r="O1749" s="195">
        <v>2485</v>
      </c>
      <c r="P1749" s="371">
        <v>2485</v>
      </c>
      <c r="Q1749" s="444">
        <f t="shared" si="70"/>
        <v>2259.090909090909</v>
      </c>
      <c r="R1749" s="373">
        <v>0</v>
      </c>
      <c r="S1749" s="266"/>
    </row>
    <row r="1750" spans="1:20" ht="22.5" customHeight="1" x14ac:dyDescent="0.25">
      <c r="A1750" s="173">
        <v>44336</v>
      </c>
      <c r="B1750" s="174" t="s">
        <v>65</v>
      </c>
      <c r="C1750" s="173" t="s">
        <v>5939</v>
      </c>
      <c r="D1750" s="173" t="s">
        <v>2004</v>
      </c>
      <c r="E1750" s="173"/>
      <c r="F1750" s="418">
        <v>10117</v>
      </c>
      <c r="G1750" s="174" t="s">
        <v>5940</v>
      </c>
      <c r="H1750" s="174" t="s">
        <v>5941</v>
      </c>
      <c r="I1750" s="174" t="s">
        <v>22</v>
      </c>
      <c r="J1750" s="174">
        <v>75015</v>
      </c>
      <c r="K1750" s="174" t="s">
        <v>5942</v>
      </c>
      <c r="L1750" s="174" t="s">
        <v>5494</v>
      </c>
      <c r="M1750" s="173" t="s">
        <v>2162</v>
      </c>
      <c r="N1750" s="328">
        <v>0.1</v>
      </c>
      <c r="O1750" s="195">
        <v>13582</v>
      </c>
      <c r="P1750" s="196">
        <v>13582</v>
      </c>
      <c r="Q1750" s="321">
        <f t="shared" si="70"/>
        <v>12347.272727272726</v>
      </c>
      <c r="R1750" s="336">
        <v>13582</v>
      </c>
      <c r="S1750" s="121"/>
      <c r="T1750" s="74" t="s">
        <v>44</v>
      </c>
    </row>
    <row r="1751" spans="1:20" ht="22.5" customHeight="1" x14ac:dyDescent="0.25">
      <c r="A1751" s="342">
        <v>44337</v>
      </c>
      <c r="B1751" s="168" t="s">
        <v>65</v>
      </c>
      <c r="C1751" s="167" t="s">
        <v>5943</v>
      </c>
      <c r="D1751" s="167" t="s">
        <v>982</v>
      </c>
      <c r="E1751" s="167"/>
      <c r="F1751" s="417">
        <v>10159</v>
      </c>
      <c r="G1751" s="168" t="s">
        <v>5944</v>
      </c>
      <c r="H1751" s="168" t="s">
        <v>5945</v>
      </c>
      <c r="I1751" s="168" t="s">
        <v>877</v>
      </c>
      <c r="J1751" s="168">
        <v>78400</v>
      </c>
      <c r="K1751" s="168" t="s">
        <v>5946</v>
      </c>
      <c r="L1751" s="168" t="s">
        <v>1993</v>
      </c>
      <c r="M1751" s="167" t="s">
        <v>5947</v>
      </c>
      <c r="N1751" s="379">
        <v>0.1</v>
      </c>
      <c r="O1751" s="195">
        <v>1980</v>
      </c>
      <c r="P1751" s="371">
        <v>1980</v>
      </c>
      <c r="Q1751" s="532">
        <f t="shared" si="70"/>
        <v>1799.9999999999998</v>
      </c>
      <c r="R1751" s="373">
        <v>0</v>
      </c>
      <c r="S1751" s="374"/>
    </row>
    <row r="1752" spans="1:20" ht="22.5" customHeight="1" x14ac:dyDescent="0.25">
      <c r="A1752" s="342">
        <v>44337</v>
      </c>
      <c r="B1752" s="168" t="s">
        <v>65</v>
      </c>
      <c r="C1752" s="167" t="s">
        <v>5948</v>
      </c>
      <c r="D1752" s="167" t="s">
        <v>172</v>
      </c>
      <c r="E1752" s="167"/>
      <c r="F1752" s="417">
        <v>10382</v>
      </c>
      <c r="G1752" s="168" t="s">
        <v>5949</v>
      </c>
      <c r="H1752" s="168" t="s">
        <v>5950</v>
      </c>
      <c r="I1752" s="168" t="s">
        <v>22</v>
      </c>
      <c r="J1752" s="168">
        <v>75011</v>
      </c>
      <c r="K1752" s="168" t="s">
        <v>5951</v>
      </c>
      <c r="L1752" s="168" t="s">
        <v>5894</v>
      </c>
      <c r="M1752" s="167" t="s">
        <v>2360</v>
      </c>
      <c r="N1752" s="379">
        <v>5.5E-2</v>
      </c>
      <c r="O1752" s="195">
        <v>1634</v>
      </c>
      <c r="P1752" s="371">
        <v>1634</v>
      </c>
      <c r="Q1752" s="372">
        <f t="shared" si="70"/>
        <v>1548.8151658767774</v>
      </c>
      <c r="R1752" s="373">
        <v>0</v>
      </c>
      <c r="S1752" s="374"/>
    </row>
    <row r="1753" spans="1:20" ht="22.5" customHeight="1" x14ac:dyDescent="0.25">
      <c r="A1753" s="550">
        <v>44337</v>
      </c>
      <c r="B1753" s="551" t="s">
        <v>65</v>
      </c>
      <c r="C1753" s="550" t="s">
        <v>5952</v>
      </c>
      <c r="D1753" s="550" t="s">
        <v>2156</v>
      </c>
      <c r="E1753" s="550"/>
      <c r="F1753" s="552">
        <v>10057</v>
      </c>
      <c r="G1753" s="551" t="s">
        <v>5953</v>
      </c>
      <c r="H1753" s="551" t="s">
        <v>5954</v>
      </c>
      <c r="I1753" s="551" t="s">
        <v>22</v>
      </c>
      <c r="J1753" s="551">
        <v>75009</v>
      </c>
      <c r="K1753" s="551" t="s">
        <v>5955</v>
      </c>
      <c r="L1753" s="551" t="s">
        <v>5595</v>
      </c>
      <c r="M1753" s="550" t="s">
        <v>5956</v>
      </c>
      <c r="N1753" s="553">
        <v>5.5E-2</v>
      </c>
      <c r="O1753" s="195">
        <v>2600</v>
      </c>
      <c r="P1753" s="554">
        <v>2600</v>
      </c>
      <c r="Q1753" s="555">
        <f t="shared" si="70"/>
        <v>2464.4549763033178</v>
      </c>
      <c r="R1753" s="556">
        <v>0</v>
      </c>
      <c r="S1753" s="557"/>
    </row>
    <row r="1754" spans="1:20" ht="22.5" customHeight="1" x14ac:dyDescent="0.25">
      <c r="A1754" s="173">
        <v>44337</v>
      </c>
      <c r="B1754" s="174" t="s">
        <v>65</v>
      </c>
      <c r="C1754" s="173" t="s">
        <v>5957</v>
      </c>
      <c r="D1754" s="173" t="s">
        <v>5958</v>
      </c>
      <c r="E1754" s="173"/>
      <c r="F1754" s="418" t="s">
        <v>5099</v>
      </c>
      <c r="G1754" s="174" t="s">
        <v>4538</v>
      </c>
      <c r="H1754" s="174" t="s">
        <v>5959</v>
      </c>
      <c r="I1754" s="174" t="s">
        <v>22</v>
      </c>
      <c r="J1754" s="174">
        <v>75014</v>
      </c>
      <c r="K1754" s="174" t="s">
        <v>5960</v>
      </c>
      <c r="L1754" s="174" t="s">
        <v>37</v>
      </c>
      <c r="M1754" s="173" t="s">
        <v>5961</v>
      </c>
      <c r="N1754" s="334">
        <v>0.1</v>
      </c>
      <c r="O1754" s="195">
        <v>23980</v>
      </c>
      <c r="P1754" s="196">
        <v>23980</v>
      </c>
      <c r="Q1754" s="335">
        <f t="shared" si="70"/>
        <v>21800</v>
      </c>
      <c r="R1754" s="336">
        <v>23980</v>
      </c>
      <c r="S1754" s="121"/>
      <c r="T1754" s="74" t="s">
        <v>44</v>
      </c>
    </row>
    <row r="1755" spans="1:20" ht="22.5" customHeight="1" x14ac:dyDescent="0.25">
      <c r="A1755" s="342">
        <v>44342</v>
      </c>
      <c r="B1755" s="168" t="s">
        <v>17</v>
      </c>
      <c r="C1755" s="167" t="s">
        <v>5962</v>
      </c>
      <c r="D1755" s="167" t="s">
        <v>2110</v>
      </c>
      <c r="E1755" s="167"/>
      <c r="F1755" s="417">
        <v>12209</v>
      </c>
      <c r="G1755" s="168" t="s">
        <v>5963</v>
      </c>
      <c r="H1755" s="168" t="s">
        <v>5964</v>
      </c>
      <c r="I1755" s="168" t="s">
        <v>22</v>
      </c>
      <c r="J1755" s="168">
        <v>75019</v>
      </c>
      <c r="K1755" s="168" t="s">
        <v>5965</v>
      </c>
      <c r="L1755" s="168" t="s">
        <v>5966</v>
      </c>
      <c r="M1755" s="167" t="s">
        <v>2162</v>
      </c>
      <c r="N1755" s="379">
        <v>0.1</v>
      </c>
      <c r="O1755" s="195">
        <v>4982</v>
      </c>
      <c r="P1755" s="371">
        <v>4982</v>
      </c>
      <c r="Q1755" s="532">
        <f t="shared" si="70"/>
        <v>4529.090909090909</v>
      </c>
      <c r="R1755" s="373">
        <v>0</v>
      </c>
      <c r="S1755" s="374"/>
    </row>
    <row r="1756" spans="1:20" ht="22.5" customHeight="1" x14ac:dyDescent="0.25">
      <c r="A1756" s="342">
        <v>44342</v>
      </c>
      <c r="B1756" s="168" t="s">
        <v>17</v>
      </c>
      <c r="C1756" s="167" t="s">
        <v>5241</v>
      </c>
      <c r="D1756" s="167" t="s">
        <v>5242</v>
      </c>
      <c r="E1756" s="167"/>
      <c r="F1756" s="417">
        <v>10369</v>
      </c>
      <c r="G1756" s="168" t="s">
        <v>5243</v>
      </c>
      <c r="H1756" s="168" t="s">
        <v>5244</v>
      </c>
      <c r="I1756" s="168" t="s">
        <v>1101</v>
      </c>
      <c r="J1756" s="168">
        <v>92110</v>
      </c>
      <c r="K1756" s="168" t="s">
        <v>5245</v>
      </c>
      <c r="L1756" s="168" t="s">
        <v>3827</v>
      </c>
      <c r="M1756" s="167" t="s">
        <v>5967</v>
      </c>
      <c r="N1756" s="379">
        <v>5.5E-2</v>
      </c>
      <c r="O1756" s="78">
        <f>P1756/2</f>
        <v>2025.5</v>
      </c>
      <c r="P1756" s="371">
        <v>4051</v>
      </c>
      <c r="Q1756" s="339">
        <f t="shared" si="70"/>
        <v>3839.8104265402844</v>
      </c>
      <c r="R1756" s="333">
        <v>0</v>
      </c>
      <c r="S1756" s="159"/>
    </row>
    <row r="1757" spans="1:20" ht="22.5" customHeight="1" x14ac:dyDescent="0.25">
      <c r="A1757" s="342">
        <v>44343</v>
      </c>
      <c r="B1757" s="168" t="s">
        <v>236</v>
      </c>
      <c r="C1757" s="167" t="s">
        <v>5968</v>
      </c>
      <c r="D1757" s="167" t="s">
        <v>5969</v>
      </c>
      <c r="E1757" s="167"/>
      <c r="F1757" s="417">
        <v>93330</v>
      </c>
      <c r="G1757" s="168" t="s">
        <v>5970</v>
      </c>
      <c r="H1757" s="168" t="s">
        <v>5971</v>
      </c>
      <c r="I1757" s="168" t="s">
        <v>774</v>
      </c>
      <c r="J1757" s="168">
        <v>93100</v>
      </c>
      <c r="K1757" s="168" t="s">
        <v>5972</v>
      </c>
      <c r="L1757" s="168" t="s">
        <v>5973</v>
      </c>
      <c r="M1757" s="167" t="s">
        <v>1500</v>
      </c>
      <c r="N1757" s="379">
        <v>0.1</v>
      </c>
      <c r="O1757" s="78">
        <f>P1757/2</f>
        <v>1225</v>
      </c>
      <c r="P1757" s="371">
        <v>2450</v>
      </c>
      <c r="Q1757" s="372">
        <f t="shared" si="70"/>
        <v>2227.272727272727</v>
      </c>
      <c r="R1757" s="373">
        <v>0</v>
      </c>
      <c r="S1757" s="374"/>
    </row>
    <row r="1758" spans="1:20" ht="22.5" customHeight="1" x14ac:dyDescent="0.25">
      <c r="A1758" s="267">
        <v>44343</v>
      </c>
      <c r="B1758" s="268" t="s">
        <v>65</v>
      </c>
      <c r="C1758" s="267" t="s">
        <v>5974</v>
      </c>
      <c r="D1758" s="267" t="s">
        <v>691</v>
      </c>
      <c r="E1758" s="267"/>
      <c r="F1758" s="434">
        <v>10217</v>
      </c>
      <c r="G1758" s="268" t="s">
        <v>4763</v>
      </c>
      <c r="H1758" s="268">
        <v>2</v>
      </c>
      <c r="I1758" s="268" t="s">
        <v>1050</v>
      </c>
      <c r="J1758" s="268">
        <v>92160</v>
      </c>
      <c r="K1758" s="268" t="s">
        <v>5975</v>
      </c>
      <c r="L1758" s="268" t="s">
        <v>43</v>
      </c>
      <c r="M1758" s="267" t="s">
        <v>86</v>
      </c>
      <c r="N1758" s="387">
        <v>0.1</v>
      </c>
      <c r="O1758" s="195">
        <v>4882</v>
      </c>
      <c r="P1758" s="270">
        <v>4882</v>
      </c>
      <c r="Q1758" s="388">
        <f t="shared" si="70"/>
        <v>4438.181818181818</v>
      </c>
      <c r="R1758" s="389">
        <v>4882</v>
      </c>
      <c r="S1758" s="89"/>
      <c r="T1758" s="74" t="s">
        <v>44</v>
      </c>
    </row>
    <row r="1759" spans="1:20" ht="22.5" customHeight="1" x14ac:dyDescent="0.25">
      <c r="A1759" s="173">
        <v>44344</v>
      </c>
      <c r="B1759" s="174" t="s">
        <v>236</v>
      </c>
      <c r="C1759" s="173" t="s">
        <v>5976</v>
      </c>
      <c r="D1759" s="173" t="s">
        <v>772</v>
      </c>
      <c r="E1759" s="173"/>
      <c r="F1759" s="418">
        <v>10055</v>
      </c>
      <c r="G1759" s="174" t="s">
        <v>5977</v>
      </c>
      <c r="H1759" s="174" t="s">
        <v>5978</v>
      </c>
      <c r="I1759" s="174" t="s">
        <v>22</v>
      </c>
      <c r="J1759" s="174">
        <v>75011</v>
      </c>
      <c r="K1759" s="174" t="s">
        <v>5979</v>
      </c>
      <c r="L1759" s="174" t="s">
        <v>5494</v>
      </c>
      <c r="M1759" s="173" t="s">
        <v>5980</v>
      </c>
      <c r="N1759" s="328">
        <v>5.5E-2</v>
      </c>
      <c r="O1759" s="195">
        <v>3982</v>
      </c>
      <c r="P1759" s="196">
        <v>3982</v>
      </c>
      <c r="Q1759" s="321">
        <f t="shared" si="70"/>
        <v>3774.4075829383887</v>
      </c>
      <c r="R1759" s="336">
        <v>3982</v>
      </c>
      <c r="S1759" s="121"/>
      <c r="T1759" s="74" t="s">
        <v>44</v>
      </c>
    </row>
    <row r="1760" spans="1:20" ht="22.5" customHeight="1" x14ac:dyDescent="0.25">
      <c r="A1760" s="167">
        <v>44344</v>
      </c>
      <c r="B1760" s="168" t="s">
        <v>17</v>
      </c>
      <c r="C1760" s="168" t="s">
        <v>3922</v>
      </c>
      <c r="D1760" s="168" t="s">
        <v>147</v>
      </c>
      <c r="E1760" s="168"/>
      <c r="F1760" s="168">
        <v>10010</v>
      </c>
      <c r="G1760" s="168" t="s">
        <v>4062</v>
      </c>
      <c r="H1760" s="168" t="s">
        <v>4063</v>
      </c>
      <c r="I1760" s="168" t="s">
        <v>4064</v>
      </c>
      <c r="J1760" s="168">
        <v>93450</v>
      </c>
      <c r="K1760" s="168" t="s">
        <v>4065</v>
      </c>
      <c r="L1760" s="168" t="s">
        <v>5981</v>
      </c>
      <c r="M1760" s="168" t="s">
        <v>995</v>
      </c>
      <c r="N1760" s="379">
        <v>5.5E-2</v>
      </c>
      <c r="O1760" s="345"/>
      <c r="P1760" s="263">
        <v>1282</v>
      </c>
      <c r="Q1760" s="339">
        <f t="shared" si="70"/>
        <v>1215.1658767772512</v>
      </c>
      <c r="R1760" s="333">
        <v>0</v>
      </c>
      <c r="S1760" s="159"/>
    </row>
    <row r="1761" spans="1:20" ht="22.5" customHeight="1" x14ac:dyDescent="0.25">
      <c r="A1761" s="342">
        <v>44345</v>
      </c>
      <c r="B1761" s="168" t="s">
        <v>17</v>
      </c>
      <c r="C1761" s="167" t="s">
        <v>5565</v>
      </c>
      <c r="D1761" s="167" t="s">
        <v>1861</v>
      </c>
      <c r="E1761" s="167"/>
      <c r="F1761" s="417">
        <v>10101</v>
      </c>
      <c r="G1761" s="168" t="s">
        <v>5566</v>
      </c>
      <c r="H1761" s="168" t="s">
        <v>5567</v>
      </c>
      <c r="I1761" s="168" t="s">
        <v>22</v>
      </c>
      <c r="J1761" s="168">
        <v>75015</v>
      </c>
      <c r="K1761" s="168" t="s">
        <v>5568</v>
      </c>
      <c r="L1761" s="168" t="s">
        <v>5563</v>
      </c>
      <c r="M1761" s="167" t="s">
        <v>5569</v>
      </c>
      <c r="N1761" s="379">
        <v>0.1</v>
      </c>
      <c r="O1761" s="195">
        <v>2982</v>
      </c>
      <c r="P1761" s="371">
        <v>2982</v>
      </c>
      <c r="Q1761" s="372">
        <f t="shared" si="70"/>
        <v>2710.9090909090905</v>
      </c>
      <c r="R1761" s="373">
        <v>0</v>
      </c>
      <c r="S1761" s="374"/>
    </row>
    <row r="1762" spans="1:20" ht="22.5" customHeight="1" x14ac:dyDescent="0.25">
      <c r="A1762" s="167">
        <v>44347</v>
      </c>
      <c r="B1762" s="168" t="s">
        <v>65</v>
      </c>
      <c r="C1762" s="168" t="s">
        <v>5982</v>
      </c>
      <c r="D1762" s="168" t="s">
        <v>2974</v>
      </c>
      <c r="E1762" s="168"/>
      <c r="F1762" s="168">
        <v>10209</v>
      </c>
      <c r="G1762" s="168" t="s">
        <v>5983</v>
      </c>
      <c r="H1762" s="168" t="s">
        <v>5984</v>
      </c>
      <c r="I1762" s="168" t="s">
        <v>22</v>
      </c>
      <c r="J1762" s="168">
        <v>75011</v>
      </c>
      <c r="K1762" s="168" t="s">
        <v>5985</v>
      </c>
      <c r="L1762" s="168" t="s">
        <v>5966</v>
      </c>
      <c r="M1762" s="168" t="s">
        <v>5986</v>
      </c>
      <c r="N1762" s="379">
        <v>5.5E-2</v>
      </c>
      <c r="O1762" s="195">
        <v>1800</v>
      </c>
      <c r="P1762" s="263">
        <v>1800</v>
      </c>
      <c r="Q1762" s="339">
        <f t="shared" si="70"/>
        <v>1706.1611374407585</v>
      </c>
      <c r="R1762" s="333">
        <v>0</v>
      </c>
      <c r="S1762" s="159"/>
    </row>
    <row r="1763" spans="1:20" ht="22.5" customHeight="1" x14ac:dyDescent="0.25">
      <c r="A1763" s="267">
        <v>44347</v>
      </c>
      <c r="B1763" s="268" t="s">
        <v>65</v>
      </c>
      <c r="C1763" s="267" t="s">
        <v>5987</v>
      </c>
      <c r="D1763" s="267" t="s">
        <v>5987</v>
      </c>
      <c r="E1763" s="267"/>
      <c r="F1763" s="434"/>
      <c r="G1763" s="268" t="s">
        <v>5988</v>
      </c>
      <c r="H1763" s="268"/>
      <c r="I1763" s="268" t="s">
        <v>22</v>
      </c>
      <c r="J1763" s="268">
        <v>75012</v>
      </c>
      <c r="K1763" s="268" t="s">
        <v>5989</v>
      </c>
      <c r="L1763" s="268"/>
      <c r="M1763" s="267"/>
      <c r="N1763" s="387"/>
      <c r="O1763" s="78">
        <f>P1763/2</f>
        <v>0</v>
      </c>
      <c r="P1763" s="270">
        <v>0</v>
      </c>
      <c r="Q1763" s="388">
        <v>0</v>
      </c>
      <c r="R1763" s="389">
        <v>0</v>
      </c>
      <c r="S1763" s="89"/>
      <c r="T1763" s="74" t="s">
        <v>44</v>
      </c>
    </row>
    <row r="1764" spans="1:20" ht="22.5" customHeight="1" x14ac:dyDescent="0.25">
      <c r="A1764" s="400">
        <v>44347</v>
      </c>
      <c r="B1764" s="168" t="s">
        <v>17</v>
      </c>
      <c r="C1764" s="168" t="s">
        <v>3813</v>
      </c>
      <c r="D1764" s="168" t="s">
        <v>73</v>
      </c>
      <c r="E1764" s="168"/>
      <c r="F1764" s="168">
        <v>10061</v>
      </c>
      <c r="G1764" s="168" t="s">
        <v>3814</v>
      </c>
      <c r="H1764" s="168" t="s">
        <v>3815</v>
      </c>
      <c r="I1764" s="168" t="s">
        <v>639</v>
      </c>
      <c r="J1764" s="168">
        <v>92100</v>
      </c>
      <c r="K1764" s="168" t="s">
        <v>5402</v>
      </c>
      <c r="L1764" s="168" t="s">
        <v>4047</v>
      </c>
      <c r="M1764" s="168" t="s">
        <v>5990</v>
      </c>
      <c r="N1764" s="211">
        <v>5.5E-2</v>
      </c>
      <c r="O1764" s="78">
        <f>P1764/2</f>
        <v>3250</v>
      </c>
      <c r="P1764" s="189">
        <v>6500</v>
      </c>
      <c r="Q1764" s="339">
        <f>IF(ISBLANK(N1764),"",P1764/(1+N1764))</f>
        <v>6161.1374407582944</v>
      </c>
      <c r="R1764" s="333">
        <v>0</v>
      </c>
      <c r="S1764" s="159"/>
    </row>
    <row r="1765" spans="1:20" ht="39" hidden="1" customHeight="1" x14ac:dyDescent="0.25">
      <c r="A1765" s="409" t="s">
        <v>5991</v>
      </c>
      <c r="B1765" s="410"/>
      <c r="C1765" s="410"/>
      <c r="D1765" s="410"/>
      <c r="E1765" s="410"/>
      <c r="F1765" s="410"/>
      <c r="G1765" s="410"/>
      <c r="H1765" s="410"/>
      <c r="I1765" s="410"/>
      <c r="J1765" s="410"/>
      <c r="K1765" s="410"/>
      <c r="L1765" s="410"/>
      <c r="M1765" s="410"/>
      <c r="N1765" s="453"/>
      <c r="O1765" s="465"/>
      <c r="P1765" s="413">
        <f>SUM(P1727:P1764)</f>
        <v>246668</v>
      </c>
      <c r="Q1765" s="420">
        <f>SUM(Q1727:Q1764)</f>
        <v>226744.01935803538</v>
      </c>
      <c r="R1765" s="421">
        <f>SUM(R1727:R1764)</f>
        <v>71440</v>
      </c>
      <c r="S1765" s="422">
        <f>P1765-R1765</f>
        <v>175228</v>
      </c>
    </row>
    <row r="1766" spans="1:20" ht="22.5" customHeight="1" x14ac:dyDescent="0.25">
      <c r="A1766" s="173">
        <v>44348</v>
      </c>
      <c r="B1766" s="174" t="s">
        <v>17</v>
      </c>
      <c r="C1766" s="173" t="s">
        <v>5992</v>
      </c>
      <c r="D1766" s="173" t="s">
        <v>655</v>
      </c>
      <c r="E1766" s="173"/>
      <c r="F1766" s="418">
        <v>10197</v>
      </c>
      <c r="G1766" s="174" t="s">
        <v>5993</v>
      </c>
      <c r="H1766" s="174" t="s">
        <v>5994</v>
      </c>
      <c r="I1766" s="174" t="s">
        <v>3581</v>
      </c>
      <c r="J1766" s="174">
        <v>91200</v>
      </c>
      <c r="K1766" s="174" t="s">
        <v>5995</v>
      </c>
      <c r="L1766" s="174" t="s">
        <v>4381</v>
      </c>
      <c r="M1766" s="173" t="s">
        <v>770</v>
      </c>
      <c r="N1766" s="328">
        <v>0.1</v>
      </c>
      <c r="O1766" s="78">
        <f>P1766/2</f>
        <v>3491</v>
      </c>
      <c r="P1766" s="196">
        <v>6982</v>
      </c>
      <c r="Q1766" s="321">
        <f t="shared" ref="Q1766:Q1829" si="71">IF(ISBLANK(N1766),"",P1766/(1+N1766))</f>
        <v>6347.272727272727</v>
      </c>
      <c r="R1766" s="336"/>
      <c r="S1766" s="121"/>
      <c r="T1766" s="74" t="s">
        <v>44</v>
      </c>
    </row>
    <row r="1767" spans="1:20" ht="22.5" customHeight="1" x14ac:dyDescent="0.25">
      <c r="A1767" s="342">
        <v>44350</v>
      </c>
      <c r="B1767" s="168" t="s">
        <v>65</v>
      </c>
      <c r="C1767" s="167" t="s">
        <v>5996</v>
      </c>
      <c r="D1767" s="167" t="s">
        <v>2498</v>
      </c>
      <c r="E1767" s="167"/>
      <c r="F1767" s="417">
        <v>10083</v>
      </c>
      <c r="G1767" s="168" t="s">
        <v>5997</v>
      </c>
      <c r="H1767" s="168" t="s">
        <v>5998</v>
      </c>
      <c r="I1767" s="168" t="s">
        <v>22</v>
      </c>
      <c r="J1767" s="168">
        <v>75019</v>
      </c>
      <c r="K1767" s="168" t="s">
        <v>5999</v>
      </c>
      <c r="L1767" s="168" t="s">
        <v>5595</v>
      </c>
      <c r="M1767" s="167" t="s">
        <v>6000</v>
      </c>
      <c r="N1767" s="379">
        <v>5.5E-2</v>
      </c>
      <c r="O1767" s="195">
        <v>1100</v>
      </c>
      <c r="P1767" s="371">
        <v>1100</v>
      </c>
      <c r="Q1767" s="264">
        <f t="shared" si="71"/>
        <v>1042.654028436019</v>
      </c>
      <c r="R1767" s="337"/>
      <c r="S1767" s="266"/>
    </row>
    <row r="1768" spans="1:20" ht="22.5" customHeight="1" x14ac:dyDescent="0.25">
      <c r="A1768" s="167">
        <v>44351</v>
      </c>
      <c r="B1768" s="168" t="s">
        <v>17</v>
      </c>
      <c r="C1768" s="168" t="s">
        <v>6001</v>
      </c>
      <c r="D1768" s="168" t="s">
        <v>2814</v>
      </c>
      <c r="E1768" s="168"/>
      <c r="F1768" s="168">
        <v>10399</v>
      </c>
      <c r="G1768" s="168" t="s">
        <v>6002</v>
      </c>
      <c r="H1768" s="168" t="s">
        <v>6003</v>
      </c>
      <c r="I1768" s="168" t="s">
        <v>22</v>
      </c>
      <c r="J1768" s="168">
        <v>75011</v>
      </c>
      <c r="K1768" s="168" t="s">
        <v>6004</v>
      </c>
      <c r="L1768" s="168" t="s">
        <v>1993</v>
      </c>
      <c r="M1768" s="168" t="s">
        <v>38</v>
      </c>
      <c r="N1768" s="379">
        <v>5.5E-2</v>
      </c>
      <c r="O1768" s="195">
        <v>9980</v>
      </c>
      <c r="P1768" s="263">
        <v>9980</v>
      </c>
      <c r="Q1768" s="339">
        <f t="shared" si="71"/>
        <v>9459.7156398104271</v>
      </c>
      <c r="R1768" s="333"/>
      <c r="S1768" s="159"/>
    </row>
    <row r="1769" spans="1:20" ht="22.5" customHeight="1" x14ac:dyDescent="0.25">
      <c r="A1769" s="342">
        <v>44354</v>
      </c>
      <c r="B1769" s="168" t="s">
        <v>65</v>
      </c>
      <c r="C1769" s="167" t="s">
        <v>6005</v>
      </c>
      <c r="D1769" s="167" t="s">
        <v>3181</v>
      </c>
      <c r="E1769" s="167"/>
      <c r="F1769" s="417">
        <v>12010</v>
      </c>
      <c r="G1769" s="168" t="s">
        <v>6006</v>
      </c>
      <c r="H1769" s="168" t="s">
        <v>6007</v>
      </c>
      <c r="I1769" s="168" t="s">
        <v>22</v>
      </c>
      <c r="J1769" s="168">
        <v>75011</v>
      </c>
      <c r="K1769" s="168" t="s">
        <v>6008</v>
      </c>
      <c r="L1769" s="168" t="s">
        <v>5966</v>
      </c>
      <c r="M1769" s="167" t="s">
        <v>755</v>
      </c>
      <c r="N1769" s="379">
        <v>5.5E-2</v>
      </c>
      <c r="O1769" s="195">
        <v>524</v>
      </c>
      <c r="P1769" s="371">
        <v>524</v>
      </c>
      <c r="Q1769" s="264">
        <f t="shared" si="71"/>
        <v>496.68246445497635</v>
      </c>
      <c r="R1769" s="337"/>
      <c r="S1769" s="266"/>
    </row>
    <row r="1770" spans="1:20" ht="22.5" customHeight="1" x14ac:dyDescent="0.25">
      <c r="A1770" s="167">
        <v>44354</v>
      </c>
      <c r="B1770" s="168" t="s">
        <v>17</v>
      </c>
      <c r="C1770" s="168" t="s">
        <v>6009</v>
      </c>
      <c r="D1770" s="168" t="s">
        <v>2288</v>
      </c>
      <c r="E1770" s="168"/>
      <c r="F1770" s="168">
        <v>10209</v>
      </c>
      <c r="G1770" s="168" t="s">
        <v>6010</v>
      </c>
      <c r="H1770" s="168" t="s">
        <v>6011</v>
      </c>
      <c r="I1770" s="168" t="s">
        <v>22</v>
      </c>
      <c r="J1770" s="168">
        <v>75019</v>
      </c>
      <c r="K1770" s="168" t="s">
        <v>6012</v>
      </c>
      <c r="L1770" s="168" t="s">
        <v>5719</v>
      </c>
      <c r="M1770" s="168" t="s">
        <v>4019</v>
      </c>
      <c r="N1770" s="379">
        <v>5.5E-2</v>
      </c>
      <c r="O1770" s="195">
        <v>3682</v>
      </c>
      <c r="P1770" s="263">
        <v>3682</v>
      </c>
      <c r="Q1770" s="339">
        <f t="shared" si="71"/>
        <v>3490.0473933649291</v>
      </c>
      <c r="R1770" s="333"/>
      <c r="S1770" s="159"/>
    </row>
    <row r="1771" spans="1:20" ht="22.5" customHeight="1" x14ac:dyDescent="0.25">
      <c r="A1771" s="342">
        <v>44354</v>
      </c>
      <c r="B1771" s="168" t="s">
        <v>65</v>
      </c>
      <c r="C1771" s="167" t="s">
        <v>6013</v>
      </c>
      <c r="D1771" s="167" t="s">
        <v>2068</v>
      </c>
      <c r="E1771" s="167"/>
      <c r="F1771" s="417">
        <v>12209</v>
      </c>
      <c r="G1771" s="168" t="s">
        <v>6014</v>
      </c>
      <c r="H1771" s="168" t="s">
        <v>6015</v>
      </c>
      <c r="I1771" s="168" t="s">
        <v>22</v>
      </c>
      <c r="J1771" s="168">
        <v>75011</v>
      </c>
      <c r="K1771" s="168" t="s">
        <v>6016</v>
      </c>
      <c r="L1771" s="168" t="s">
        <v>5966</v>
      </c>
      <c r="M1771" s="167" t="s">
        <v>781</v>
      </c>
      <c r="N1771" s="379">
        <v>5.5E-2</v>
      </c>
      <c r="O1771" s="195">
        <v>2212</v>
      </c>
      <c r="P1771" s="371">
        <v>2212</v>
      </c>
      <c r="Q1771" s="339">
        <f t="shared" si="71"/>
        <v>2096.6824644549765</v>
      </c>
      <c r="R1771" s="333"/>
      <c r="S1771" s="159"/>
    </row>
    <row r="1772" spans="1:20" ht="22.5" customHeight="1" x14ac:dyDescent="0.25">
      <c r="A1772" s="167">
        <v>44354</v>
      </c>
      <c r="B1772" s="168" t="s">
        <v>17</v>
      </c>
      <c r="C1772" s="168" t="s">
        <v>1989</v>
      </c>
      <c r="D1772" s="168" t="s">
        <v>765</v>
      </c>
      <c r="E1772" s="168"/>
      <c r="F1772" s="168">
        <v>10144</v>
      </c>
      <c r="G1772" s="168" t="s">
        <v>1990</v>
      </c>
      <c r="H1772" s="168" t="s">
        <v>5044</v>
      </c>
      <c r="I1772" s="168" t="s">
        <v>22</v>
      </c>
      <c r="J1772" s="168">
        <v>75018</v>
      </c>
      <c r="K1772" s="168" t="s">
        <v>1992</v>
      </c>
      <c r="L1772" s="168" t="s">
        <v>1993</v>
      </c>
      <c r="M1772" s="168" t="s">
        <v>6017</v>
      </c>
      <c r="N1772" s="379">
        <v>0.1</v>
      </c>
      <c r="O1772" s="195">
        <v>14468</v>
      </c>
      <c r="P1772" s="371">
        <v>14468</v>
      </c>
      <c r="Q1772" s="558">
        <f t="shared" si="71"/>
        <v>13152.727272727272</v>
      </c>
      <c r="R1772" s="337"/>
      <c r="S1772" s="266"/>
    </row>
    <row r="1773" spans="1:20" ht="22.5" customHeight="1" x14ac:dyDescent="0.25">
      <c r="A1773" s="167">
        <v>44355</v>
      </c>
      <c r="B1773" s="187" t="s">
        <v>65</v>
      </c>
      <c r="C1773" s="187" t="s">
        <v>5324</v>
      </c>
      <c r="D1773" s="187" t="s">
        <v>747</v>
      </c>
      <c r="E1773" s="187"/>
      <c r="F1773" s="168">
        <v>10127</v>
      </c>
      <c r="G1773" s="187" t="s">
        <v>5325</v>
      </c>
      <c r="H1773" s="187" t="s">
        <v>5223</v>
      </c>
      <c r="I1773" s="168" t="s">
        <v>22</v>
      </c>
      <c r="J1773" s="168">
        <v>75018</v>
      </c>
      <c r="K1773" s="187" t="s">
        <v>5326</v>
      </c>
      <c r="L1773" s="168" t="s">
        <v>4935</v>
      </c>
      <c r="M1773" s="187" t="s">
        <v>6018</v>
      </c>
      <c r="N1773" s="211">
        <v>0.1</v>
      </c>
      <c r="O1773" s="78">
        <f>P1773/2</f>
        <v>3791</v>
      </c>
      <c r="P1773" s="189">
        <v>7582</v>
      </c>
      <c r="Q1773" s="558">
        <f t="shared" si="71"/>
        <v>6892.7272727272721</v>
      </c>
      <c r="R1773" s="337"/>
      <c r="S1773" s="266"/>
    </row>
    <row r="1774" spans="1:20" ht="22.5" customHeight="1" x14ac:dyDescent="0.25">
      <c r="A1774" s="342">
        <v>44355</v>
      </c>
      <c r="B1774" s="168" t="s">
        <v>17</v>
      </c>
      <c r="C1774" s="167" t="s">
        <v>5559</v>
      </c>
      <c r="D1774" s="167" t="s">
        <v>54</v>
      </c>
      <c r="E1774" s="167"/>
      <c r="F1774" s="417">
        <v>10083</v>
      </c>
      <c r="G1774" s="168" t="s">
        <v>5560</v>
      </c>
      <c r="H1774" s="168" t="s">
        <v>4951</v>
      </c>
      <c r="I1774" s="168" t="s">
        <v>5561</v>
      </c>
      <c r="J1774" s="168">
        <v>94350</v>
      </c>
      <c r="K1774" s="168" t="s">
        <v>5562</v>
      </c>
      <c r="L1774" s="168" t="s">
        <v>5563</v>
      </c>
      <c r="M1774" s="167" t="s">
        <v>205</v>
      </c>
      <c r="N1774" s="379">
        <v>0.1</v>
      </c>
      <c r="O1774" s="195">
        <v>19882</v>
      </c>
      <c r="P1774" s="371">
        <v>19882</v>
      </c>
      <c r="Q1774" s="264">
        <f t="shared" si="71"/>
        <v>18074.545454545452</v>
      </c>
      <c r="R1774" s="337"/>
      <c r="S1774" s="266"/>
    </row>
    <row r="1775" spans="1:20" ht="22.5" customHeight="1" x14ac:dyDescent="0.25">
      <c r="A1775" s="167">
        <v>44355</v>
      </c>
      <c r="B1775" s="168" t="s">
        <v>236</v>
      </c>
      <c r="C1775" s="168" t="s">
        <v>598</v>
      </c>
      <c r="D1775" s="168" t="s">
        <v>395</v>
      </c>
      <c r="E1775" s="168"/>
      <c r="F1775" s="168">
        <v>10241</v>
      </c>
      <c r="G1775" s="168" t="s">
        <v>6019</v>
      </c>
      <c r="H1775" s="168"/>
      <c r="I1775" s="168" t="s">
        <v>22</v>
      </c>
      <c r="J1775" s="168">
        <v>75019</v>
      </c>
      <c r="K1775" s="168" t="s">
        <v>6020</v>
      </c>
      <c r="L1775" s="168" t="s">
        <v>43</v>
      </c>
      <c r="M1775" s="168" t="s">
        <v>86</v>
      </c>
      <c r="N1775" s="379">
        <v>0.1</v>
      </c>
      <c r="O1775" s="195">
        <v>19982</v>
      </c>
      <c r="P1775" s="263">
        <v>19982</v>
      </c>
      <c r="Q1775" s="559">
        <f t="shared" si="71"/>
        <v>18165.454545454544</v>
      </c>
      <c r="R1775" s="333"/>
      <c r="S1775" s="159"/>
    </row>
    <row r="1776" spans="1:20" ht="22.5" customHeight="1" x14ac:dyDescent="0.25">
      <c r="A1776" s="342">
        <v>44356</v>
      </c>
      <c r="B1776" s="168" t="s">
        <v>65</v>
      </c>
      <c r="C1776" s="167" t="s">
        <v>6021</v>
      </c>
      <c r="D1776" s="167" t="s">
        <v>708</v>
      </c>
      <c r="E1776" s="167"/>
      <c r="F1776" s="417">
        <v>10122</v>
      </c>
      <c r="G1776" s="168" t="s">
        <v>6022</v>
      </c>
      <c r="H1776" s="168" t="s">
        <v>6023</v>
      </c>
      <c r="I1776" s="168" t="s">
        <v>22</v>
      </c>
      <c r="J1776" s="168">
        <v>75019</v>
      </c>
      <c r="K1776" s="168" t="s">
        <v>6024</v>
      </c>
      <c r="L1776" s="168" t="s">
        <v>5719</v>
      </c>
      <c r="M1776" s="167" t="s">
        <v>2162</v>
      </c>
      <c r="N1776" s="379">
        <v>0.1</v>
      </c>
      <c r="O1776" s="195">
        <v>2700</v>
      </c>
      <c r="P1776" s="371">
        <v>2700</v>
      </c>
      <c r="Q1776" s="558">
        <f t="shared" si="71"/>
        <v>2454.5454545454545</v>
      </c>
      <c r="R1776" s="337"/>
      <c r="S1776" s="266"/>
    </row>
    <row r="1777" spans="1:19" ht="22.5" customHeight="1" thickBot="1" x14ac:dyDescent="0.3">
      <c r="A1777" s="525">
        <v>44357</v>
      </c>
      <c r="B1777" s="497" t="s">
        <v>65</v>
      </c>
      <c r="C1777" s="497" t="s">
        <v>6025</v>
      </c>
      <c r="D1777" s="497" t="s">
        <v>2206</v>
      </c>
      <c r="E1777" s="497"/>
      <c r="F1777" s="497">
        <v>10062</v>
      </c>
      <c r="G1777" s="497" t="s">
        <v>6026</v>
      </c>
      <c r="H1777" s="497" t="s">
        <v>6027</v>
      </c>
      <c r="I1777" s="497" t="s">
        <v>22</v>
      </c>
      <c r="J1777" s="497">
        <v>75020</v>
      </c>
      <c r="K1777" s="497" t="s">
        <v>6028</v>
      </c>
      <c r="L1777" s="497" t="s">
        <v>5595</v>
      </c>
      <c r="M1777" s="497" t="s">
        <v>3516</v>
      </c>
      <c r="N1777" s="500">
        <v>5.5E-2</v>
      </c>
      <c r="O1777" s="501">
        <v>3982</v>
      </c>
      <c r="P1777" s="502">
        <v>3982</v>
      </c>
      <c r="Q1777" s="558">
        <f t="shared" si="71"/>
        <v>3774.4075829383887</v>
      </c>
      <c r="R1777" s="337"/>
      <c r="S1777" s="266"/>
    </row>
    <row r="1778" spans="1:19" ht="22.5" customHeight="1" x14ac:dyDescent="0.25">
      <c r="A1778" s="520">
        <v>44358</v>
      </c>
      <c r="B1778" s="521" t="s">
        <v>17</v>
      </c>
      <c r="C1778" s="521" t="s">
        <v>4973</v>
      </c>
      <c r="D1778" s="521" t="s">
        <v>4974</v>
      </c>
      <c r="E1778" s="521"/>
      <c r="F1778" s="521" t="s">
        <v>4886</v>
      </c>
      <c r="G1778" s="521" t="s">
        <v>4976</v>
      </c>
      <c r="H1778" s="521" t="s">
        <v>4977</v>
      </c>
      <c r="I1778" s="521" t="s">
        <v>22</v>
      </c>
      <c r="J1778" s="521">
        <v>75010</v>
      </c>
      <c r="K1778" s="521" t="s">
        <v>4978</v>
      </c>
      <c r="L1778" s="521" t="s">
        <v>5371</v>
      </c>
      <c r="M1778" s="521" t="s">
        <v>4336</v>
      </c>
      <c r="N1778" s="522">
        <v>0.1</v>
      </c>
      <c r="O1778" s="78">
        <f>P1778/2</f>
        <v>9941</v>
      </c>
      <c r="P1778" s="523">
        <v>19882</v>
      </c>
      <c r="Q1778" s="559">
        <f t="shared" si="71"/>
        <v>18074.545454545452</v>
      </c>
      <c r="R1778" s="333"/>
      <c r="S1778" s="159"/>
    </row>
    <row r="1779" spans="1:19" ht="22.5" customHeight="1" x14ac:dyDescent="0.25">
      <c r="A1779" s="342">
        <v>44358</v>
      </c>
      <c r="B1779" s="168" t="s">
        <v>342</v>
      </c>
      <c r="C1779" s="167" t="s">
        <v>6029</v>
      </c>
      <c r="D1779" s="167" t="s">
        <v>4518</v>
      </c>
      <c r="E1779" s="167"/>
      <c r="F1779" s="417">
        <v>1906</v>
      </c>
      <c r="G1779" s="168" t="s">
        <v>6030</v>
      </c>
      <c r="H1779" s="168" t="s">
        <v>2781</v>
      </c>
      <c r="I1779" s="168" t="s">
        <v>6031</v>
      </c>
      <c r="J1779" s="168">
        <v>93140</v>
      </c>
      <c r="K1779" s="168" t="s">
        <v>6032</v>
      </c>
      <c r="L1779" s="168" t="s">
        <v>4606</v>
      </c>
      <c r="M1779" s="167" t="s">
        <v>4100</v>
      </c>
      <c r="N1779" s="379">
        <v>5.5E-2</v>
      </c>
      <c r="O1779" s="78">
        <f>P1779/2</f>
        <v>2050</v>
      </c>
      <c r="P1779" s="371">
        <v>4100</v>
      </c>
      <c r="Q1779" s="558">
        <f t="shared" si="71"/>
        <v>3886.2559241706163</v>
      </c>
      <c r="R1779" s="337"/>
      <c r="S1779" s="266"/>
    </row>
    <row r="1780" spans="1:19" ht="22.5" customHeight="1" x14ac:dyDescent="0.25">
      <c r="A1780" s="342">
        <v>44362</v>
      </c>
      <c r="B1780" s="168" t="s">
        <v>236</v>
      </c>
      <c r="C1780" s="167" t="s">
        <v>6033</v>
      </c>
      <c r="D1780" s="167" t="s">
        <v>1509</v>
      </c>
      <c r="E1780" s="167"/>
      <c r="F1780" s="417">
        <v>1036</v>
      </c>
      <c r="G1780" s="168" t="s">
        <v>5487</v>
      </c>
      <c r="H1780" s="168" t="s">
        <v>6034</v>
      </c>
      <c r="I1780" s="168" t="s">
        <v>22</v>
      </c>
      <c r="J1780" s="168">
        <v>75018</v>
      </c>
      <c r="K1780" s="168" t="s">
        <v>6035</v>
      </c>
      <c r="L1780" s="168" t="s">
        <v>5726</v>
      </c>
      <c r="M1780" s="167" t="s">
        <v>86</v>
      </c>
      <c r="N1780" s="380">
        <v>0.1</v>
      </c>
      <c r="O1780" s="78">
        <f>P1780/2</f>
        <v>700</v>
      </c>
      <c r="P1780" s="371">
        <v>1400</v>
      </c>
      <c r="Q1780" s="264">
        <f t="shared" si="71"/>
        <v>1272.7272727272725</v>
      </c>
      <c r="R1780" s="337"/>
      <c r="S1780" s="266"/>
    </row>
    <row r="1781" spans="1:19" ht="22.5" customHeight="1" x14ac:dyDescent="0.25">
      <c r="A1781" s="167">
        <v>44362</v>
      </c>
      <c r="B1781" s="168" t="s">
        <v>17</v>
      </c>
      <c r="C1781" s="168" t="s">
        <v>6036</v>
      </c>
      <c r="D1781" s="168" t="s">
        <v>94</v>
      </c>
      <c r="E1781" s="168"/>
      <c r="F1781" s="168">
        <v>10230</v>
      </c>
      <c r="G1781" s="168" t="s">
        <v>5838</v>
      </c>
      <c r="H1781" s="168" t="s">
        <v>6037</v>
      </c>
      <c r="I1781" s="168" t="s">
        <v>22</v>
      </c>
      <c r="J1781" s="168">
        <v>75013</v>
      </c>
      <c r="K1781" s="168" t="s">
        <v>6038</v>
      </c>
      <c r="L1781" s="168" t="s">
        <v>5734</v>
      </c>
      <c r="M1781" s="168" t="s">
        <v>1934</v>
      </c>
      <c r="N1781" s="379">
        <v>0.1</v>
      </c>
      <c r="O1781" s="78">
        <f>P1781/2</f>
        <v>2341</v>
      </c>
      <c r="P1781" s="371">
        <v>4682</v>
      </c>
      <c r="Q1781" s="558">
        <f t="shared" si="71"/>
        <v>4256.363636363636</v>
      </c>
      <c r="R1781" s="337"/>
      <c r="S1781" s="266"/>
    </row>
    <row r="1782" spans="1:19" ht="22.5" customHeight="1" x14ac:dyDescent="0.25">
      <c r="A1782" s="400">
        <v>44362</v>
      </c>
      <c r="B1782" s="168" t="s">
        <v>17</v>
      </c>
      <c r="C1782" s="168" t="s">
        <v>3895</v>
      </c>
      <c r="D1782" s="168" t="s">
        <v>28</v>
      </c>
      <c r="E1782" s="168"/>
      <c r="F1782" s="168">
        <v>10085</v>
      </c>
      <c r="G1782" s="168" t="s">
        <v>3896</v>
      </c>
      <c r="H1782" s="168" t="s">
        <v>3897</v>
      </c>
      <c r="I1782" s="168" t="s">
        <v>3898</v>
      </c>
      <c r="J1782" s="168">
        <v>95600</v>
      </c>
      <c r="K1782" s="168" t="s">
        <v>3899</v>
      </c>
      <c r="L1782" s="168" t="s">
        <v>6039</v>
      </c>
      <c r="M1782" s="168" t="s">
        <v>6040</v>
      </c>
      <c r="N1782" s="320">
        <v>5.5E-2</v>
      </c>
      <c r="O1782" s="345"/>
      <c r="P1782" s="263">
        <v>6000</v>
      </c>
      <c r="Q1782" s="558">
        <f t="shared" si="71"/>
        <v>5687.2037914691946</v>
      </c>
      <c r="R1782" s="337"/>
      <c r="S1782" s="266"/>
    </row>
    <row r="1783" spans="1:19" ht="22.5" customHeight="1" x14ac:dyDescent="0.25">
      <c r="A1783" s="167">
        <v>44362</v>
      </c>
      <c r="B1783" s="187" t="s">
        <v>17</v>
      </c>
      <c r="C1783" s="187" t="s">
        <v>3227</v>
      </c>
      <c r="D1783" s="187" t="s">
        <v>94</v>
      </c>
      <c r="E1783" s="187"/>
      <c r="F1783" s="168">
        <v>1069</v>
      </c>
      <c r="G1783" s="187" t="s">
        <v>3228</v>
      </c>
      <c r="H1783" s="187" t="s">
        <v>3229</v>
      </c>
      <c r="I1783" s="168" t="s">
        <v>3230</v>
      </c>
      <c r="J1783" s="168">
        <v>94160</v>
      </c>
      <c r="K1783" s="187" t="s">
        <v>3231</v>
      </c>
      <c r="L1783" s="304" t="s">
        <v>3232</v>
      </c>
      <c r="M1783" s="187" t="s">
        <v>331</v>
      </c>
      <c r="N1783" s="211">
        <v>5.5E-2</v>
      </c>
      <c r="O1783" s="78">
        <f>P1783/2</f>
        <v>4991</v>
      </c>
      <c r="P1783" s="189">
        <v>9982</v>
      </c>
      <c r="Q1783" s="383">
        <f t="shared" si="71"/>
        <v>9461.6113744075828</v>
      </c>
      <c r="R1783" s="333"/>
      <c r="S1783" s="159"/>
    </row>
    <row r="1784" spans="1:19" ht="22.5" customHeight="1" x14ac:dyDescent="0.25">
      <c r="A1784" s="167">
        <v>44362</v>
      </c>
      <c r="B1784" s="168" t="s">
        <v>17</v>
      </c>
      <c r="C1784" s="168" t="s">
        <v>6041</v>
      </c>
      <c r="D1784" s="168" t="s">
        <v>4097</v>
      </c>
      <c r="E1784" s="168"/>
      <c r="F1784" s="168">
        <v>10203</v>
      </c>
      <c r="G1784" s="168" t="s">
        <v>6042</v>
      </c>
      <c r="H1784" s="168" t="s">
        <v>6043</v>
      </c>
      <c r="I1784" s="168" t="s">
        <v>717</v>
      </c>
      <c r="J1784" s="168">
        <v>95130</v>
      </c>
      <c r="K1784" s="168" t="s">
        <v>6044</v>
      </c>
      <c r="L1784" s="168" t="s">
        <v>4874</v>
      </c>
      <c r="M1784" s="168" t="s">
        <v>170</v>
      </c>
      <c r="N1784" s="379">
        <v>0.1</v>
      </c>
      <c r="O1784" s="78">
        <f>P1784/2</f>
        <v>4991</v>
      </c>
      <c r="P1784" s="371">
        <v>9982</v>
      </c>
      <c r="Q1784" s="444">
        <f t="shared" si="71"/>
        <v>9074.545454545454</v>
      </c>
      <c r="R1784" s="337"/>
      <c r="S1784" s="266"/>
    </row>
    <row r="1785" spans="1:19" ht="22.5" customHeight="1" x14ac:dyDescent="0.25">
      <c r="A1785" s="167">
        <v>44363</v>
      </c>
      <c r="B1785" s="168" t="s">
        <v>65</v>
      </c>
      <c r="C1785" s="168" t="s">
        <v>5769</v>
      </c>
      <c r="D1785" s="168" t="s">
        <v>645</v>
      </c>
      <c r="E1785" s="168"/>
      <c r="F1785" s="168">
        <v>10118</v>
      </c>
      <c r="G1785" s="168" t="s">
        <v>5771</v>
      </c>
      <c r="H1785" s="168" t="s">
        <v>5772</v>
      </c>
      <c r="I1785" s="168" t="s">
        <v>22</v>
      </c>
      <c r="J1785" s="168">
        <v>75020</v>
      </c>
      <c r="K1785" s="168" t="s">
        <v>5773</v>
      </c>
      <c r="L1785" s="168" t="s">
        <v>6045</v>
      </c>
      <c r="M1785" s="168" t="s">
        <v>1461</v>
      </c>
      <c r="N1785" s="379">
        <v>0.1</v>
      </c>
      <c r="O1785" s="78">
        <f>P1785/2</f>
        <v>2841</v>
      </c>
      <c r="P1785" s="371">
        <v>5682</v>
      </c>
      <c r="Q1785" s="510">
        <f t="shared" si="71"/>
        <v>5165.454545454545</v>
      </c>
      <c r="R1785" s="333"/>
      <c r="S1785" s="159"/>
    </row>
    <row r="1786" spans="1:19" ht="22.5" customHeight="1" x14ac:dyDescent="0.25">
      <c r="A1786" s="167">
        <v>44363</v>
      </c>
      <c r="B1786" s="168" t="s">
        <v>17</v>
      </c>
      <c r="C1786" s="168" t="s">
        <v>6046</v>
      </c>
      <c r="D1786" s="168" t="s">
        <v>83</v>
      </c>
      <c r="E1786" s="168"/>
      <c r="F1786" s="168">
        <v>10404</v>
      </c>
      <c r="G1786" s="168" t="s">
        <v>6047</v>
      </c>
      <c r="H1786" s="168" t="s">
        <v>6048</v>
      </c>
      <c r="I1786" s="168" t="s">
        <v>22</v>
      </c>
      <c r="J1786" s="168">
        <v>75012</v>
      </c>
      <c r="K1786" s="168" t="s">
        <v>6049</v>
      </c>
      <c r="L1786" s="168" t="s">
        <v>6050</v>
      </c>
      <c r="M1786" s="168" t="s">
        <v>6051</v>
      </c>
      <c r="N1786" s="379">
        <v>5.5E-2</v>
      </c>
      <c r="O1786" s="78">
        <f>P1786/2</f>
        <v>1991</v>
      </c>
      <c r="P1786" s="371">
        <v>3982</v>
      </c>
      <c r="Q1786" s="444">
        <f t="shared" si="71"/>
        <v>3774.4075829383887</v>
      </c>
      <c r="R1786" s="337"/>
      <c r="S1786" s="266"/>
    </row>
    <row r="1787" spans="1:19" ht="22.5" customHeight="1" x14ac:dyDescent="0.25">
      <c r="A1787" s="342">
        <v>44364</v>
      </c>
      <c r="B1787" s="168" t="s">
        <v>65</v>
      </c>
      <c r="C1787" s="167" t="s">
        <v>6052</v>
      </c>
      <c r="D1787" s="167" t="s">
        <v>172</v>
      </c>
      <c r="E1787" s="167"/>
      <c r="F1787" s="417">
        <v>10095</v>
      </c>
      <c r="G1787" s="168" t="s">
        <v>6053</v>
      </c>
      <c r="H1787" s="168" t="s">
        <v>6054</v>
      </c>
      <c r="I1787" s="168" t="s">
        <v>3149</v>
      </c>
      <c r="J1787" s="168">
        <v>75012</v>
      </c>
      <c r="K1787" s="168" t="s">
        <v>6055</v>
      </c>
      <c r="L1787" s="168" t="s">
        <v>5595</v>
      </c>
      <c r="M1787" s="167" t="s">
        <v>6056</v>
      </c>
      <c r="N1787" s="379">
        <v>5.5E-2</v>
      </c>
      <c r="O1787" s="195">
        <v>1100</v>
      </c>
      <c r="P1787" s="371">
        <v>1100</v>
      </c>
      <c r="Q1787" s="444">
        <f t="shared" si="71"/>
        <v>1042.654028436019</v>
      </c>
      <c r="R1787" s="337"/>
      <c r="S1787" s="266"/>
    </row>
    <row r="1788" spans="1:19" ht="22.5" customHeight="1" x14ac:dyDescent="0.25">
      <c r="A1788" s="167">
        <v>44364</v>
      </c>
      <c r="B1788" s="168" t="s">
        <v>236</v>
      </c>
      <c r="C1788" s="168" t="s">
        <v>6057</v>
      </c>
      <c r="D1788" s="168" t="s">
        <v>113</v>
      </c>
      <c r="E1788" s="168"/>
      <c r="F1788" s="168">
        <v>10086</v>
      </c>
      <c r="G1788" s="168" t="s">
        <v>6058</v>
      </c>
      <c r="H1788" s="168" t="s">
        <v>6059</v>
      </c>
      <c r="I1788" s="168" t="s">
        <v>22</v>
      </c>
      <c r="J1788" s="168">
        <v>75020</v>
      </c>
      <c r="K1788" s="168" t="s">
        <v>6060</v>
      </c>
      <c r="L1788" s="168" t="s">
        <v>5595</v>
      </c>
      <c r="M1788" s="168" t="s">
        <v>372</v>
      </c>
      <c r="N1788" s="379">
        <v>5.5E-2</v>
      </c>
      <c r="O1788" s="195">
        <v>9982</v>
      </c>
      <c r="P1788" s="263">
        <v>9982</v>
      </c>
      <c r="Q1788" s="510">
        <f t="shared" si="71"/>
        <v>9461.6113744075828</v>
      </c>
      <c r="R1788" s="333"/>
      <c r="S1788" s="159"/>
    </row>
    <row r="1789" spans="1:19" ht="22.5" customHeight="1" x14ac:dyDescent="0.25">
      <c r="A1789" s="167">
        <v>44364</v>
      </c>
      <c r="B1789" s="168"/>
      <c r="C1789" s="168" t="s">
        <v>5685</v>
      </c>
      <c r="D1789" s="168" t="s">
        <v>219</v>
      </c>
      <c r="E1789" s="168"/>
      <c r="F1789" s="168">
        <v>10228</v>
      </c>
      <c r="G1789" s="168" t="s">
        <v>5686</v>
      </c>
      <c r="H1789" s="168" t="s">
        <v>5687</v>
      </c>
      <c r="I1789" s="168" t="s">
        <v>1523</v>
      </c>
      <c r="J1789" s="168">
        <v>92130</v>
      </c>
      <c r="K1789" s="168" t="s">
        <v>5688</v>
      </c>
      <c r="L1789" s="168" t="s">
        <v>4935</v>
      </c>
      <c r="M1789" s="168" t="s">
        <v>6061</v>
      </c>
      <c r="N1789" s="379">
        <v>5.5E-2</v>
      </c>
      <c r="O1789" s="78">
        <f>P1789/2</f>
        <v>7491</v>
      </c>
      <c r="P1789" s="371">
        <v>14982</v>
      </c>
      <c r="Q1789" s="444">
        <f t="shared" si="71"/>
        <v>14200.947867298579</v>
      </c>
      <c r="R1789" s="337"/>
      <c r="S1789" s="266"/>
    </row>
    <row r="1790" spans="1:19" ht="22.5" customHeight="1" x14ac:dyDescent="0.25">
      <c r="A1790" s="468">
        <v>44365</v>
      </c>
      <c r="B1790" s="469" t="s">
        <v>17</v>
      </c>
      <c r="C1790" s="469" t="s">
        <v>5023</v>
      </c>
      <c r="D1790" s="469" t="s">
        <v>6062</v>
      </c>
      <c r="E1790" s="469" t="s">
        <v>310</v>
      </c>
      <c r="F1790" s="469" t="s">
        <v>6063</v>
      </c>
      <c r="G1790" s="469" t="s">
        <v>6064</v>
      </c>
      <c r="H1790" s="469"/>
      <c r="I1790" s="469" t="s">
        <v>313</v>
      </c>
      <c r="J1790" s="469">
        <v>94500</v>
      </c>
      <c r="K1790" s="469" t="s">
        <v>6065</v>
      </c>
      <c r="L1790" s="469" t="s">
        <v>3518</v>
      </c>
      <c r="M1790" s="469" t="s">
        <v>160</v>
      </c>
      <c r="N1790" s="470">
        <v>0.1</v>
      </c>
      <c r="O1790" s="195">
        <v>8300</v>
      </c>
      <c r="P1790" s="471">
        <v>8300</v>
      </c>
      <c r="Q1790" s="539">
        <f t="shared" si="71"/>
        <v>7545.454545454545</v>
      </c>
      <c r="R1790" s="474"/>
      <c r="S1790" s="473"/>
    </row>
    <row r="1791" spans="1:19" ht="22.5" customHeight="1" x14ac:dyDescent="0.25">
      <c r="A1791" s="167">
        <v>44368</v>
      </c>
      <c r="B1791" s="168" t="s">
        <v>17</v>
      </c>
      <c r="C1791" s="168" t="s">
        <v>4114</v>
      </c>
      <c r="D1791" s="168" t="s">
        <v>6066</v>
      </c>
      <c r="E1791" s="168"/>
      <c r="F1791" s="168">
        <v>10055</v>
      </c>
      <c r="G1791" s="168" t="s">
        <v>6067</v>
      </c>
      <c r="H1791" s="168" t="s">
        <v>6068</v>
      </c>
      <c r="I1791" s="168" t="s">
        <v>22</v>
      </c>
      <c r="J1791" s="168">
        <v>75015</v>
      </c>
      <c r="K1791" s="168" t="s">
        <v>6069</v>
      </c>
      <c r="L1791" s="168" t="s">
        <v>4935</v>
      </c>
      <c r="M1791" s="168" t="s">
        <v>4151</v>
      </c>
      <c r="N1791" s="379">
        <v>5.5E-2</v>
      </c>
      <c r="O1791" s="78">
        <f>P1791/2</f>
        <v>2191</v>
      </c>
      <c r="P1791" s="371">
        <v>4382</v>
      </c>
      <c r="Q1791" s="444">
        <f t="shared" si="71"/>
        <v>4153.5545023696686</v>
      </c>
      <c r="R1791" s="337"/>
      <c r="S1791" s="266"/>
    </row>
    <row r="1792" spans="1:19" ht="22.5" customHeight="1" x14ac:dyDescent="0.25">
      <c r="A1792" s="167">
        <v>44368</v>
      </c>
      <c r="B1792" s="168" t="s">
        <v>17</v>
      </c>
      <c r="C1792" s="168" t="s">
        <v>6070</v>
      </c>
      <c r="D1792" s="168" t="s">
        <v>6066</v>
      </c>
      <c r="E1792" s="168"/>
      <c r="F1792" s="168">
        <v>10098</v>
      </c>
      <c r="G1792" s="168" t="s">
        <v>6071</v>
      </c>
      <c r="H1792" s="168" t="s">
        <v>6072</v>
      </c>
      <c r="I1792" s="168" t="s">
        <v>6073</v>
      </c>
      <c r="J1792" s="168">
        <v>93110</v>
      </c>
      <c r="K1792" s="168" t="s">
        <v>6074</v>
      </c>
      <c r="L1792" s="168" t="s">
        <v>3498</v>
      </c>
      <c r="M1792" s="168" t="s">
        <v>2212</v>
      </c>
      <c r="N1792" s="379">
        <v>5.5E-2</v>
      </c>
      <c r="O1792" s="195">
        <v>2782</v>
      </c>
      <c r="P1792" s="371">
        <v>2782</v>
      </c>
      <c r="Q1792" s="444">
        <f t="shared" si="71"/>
        <v>2636.9668246445499</v>
      </c>
      <c r="R1792" s="337"/>
      <c r="S1792" s="266"/>
    </row>
    <row r="1793" spans="1:20" ht="22.5" customHeight="1" x14ac:dyDescent="0.25">
      <c r="A1793" s="342">
        <v>44368</v>
      </c>
      <c r="B1793" s="168" t="s">
        <v>17</v>
      </c>
      <c r="C1793" s="167" t="s">
        <v>6001</v>
      </c>
      <c r="D1793" s="167" t="s">
        <v>2814</v>
      </c>
      <c r="E1793" s="167"/>
      <c r="F1793" s="417">
        <v>10399</v>
      </c>
      <c r="G1793" s="168" t="s">
        <v>6002</v>
      </c>
      <c r="H1793" s="168" t="s">
        <v>6075</v>
      </c>
      <c r="I1793" s="168" t="s">
        <v>22</v>
      </c>
      <c r="J1793" s="168">
        <v>75011</v>
      </c>
      <c r="K1793" s="168" t="s">
        <v>6076</v>
      </c>
      <c r="L1793" s="168" t="s">
        <v>5490</v>
      </c>
      <c r="M1793" s="167" t="s">
        <v>6077</v>
      </c>
      <c r="N1793" s="379">
        <v>5.5E-2</v>
      </c>
      <c r="O1793" s="78">
        <f>P1793/2</f>
        <v>4990</v>
      </c>
      <c r="P1793" s="371">
        <v>9980</v>
      </c>
      <c r="Q1793" s="444">
        <f t="shared" si="71"/>
        <v>9459.7156398104271</v>
      </c>
      <c r="R1793" s="337"/>
      <c r="S1793" s="266"/>
    </row>
    <row r="1794" spans="1:20" ht="22.5" customHeight="1" x14ac:dyDescent="0.25">
      <c r="A1794" s="167">
        <v>44369</v>
      </c>
      <c r="B1794" s="168" t="s">
        <v>65</v>
      </c>
      <c r="C1794" s="168" t="s">
        <v>6078</v>
      </c>
      <c r="D1794" s="168" t="s">
        <v>3963</v>
      </c>
      <c r="E1794" s="168"/>
      <c r="F1794" s="168">
        <v>10386</v>
      </c>
      <c r="G1794" s="168" t="s">
        <v>6079</v>
      </c>
      <c r="H1794" s="168" t="s">
        <v>6080</v>
      </c>
      <c r="I1794" s="168" t="s">
        <v>22</v>
      </c>
      <c r="J1794" s="168">
        <v>75011</v>
      </c>
      <c r="K1794" s="168" t="s">
        <v>6081</v>
      </c>
      <c r="L1794" s="168" t="s">
        <v>4381</v>
      </c>
      <c r="M1794" s="168" t="s">
        <v>6082</v>
      </c>
      <c r="N1794" s="379">
        <v>5.5E-2</v>
      </c>
      <c r="O1794" s="78">
        <f>P1794/2</f>
        <v>2491</v>
      </c>
      <c r="P1794" s="371">
        <v>4982</v>
      </c>
      <c r="Q1794" s="444">
        <f t="shared" si="71"/>
        <v>4722.2748815165878</v>
      </c>
      <c r="R1794" s="337"/>
      <c r="S1794" s="266"/>
    </row>
    <row r="1795" spans="1:20" ht="22.5" customHeight="1" x14ac:dyDescent="0.25">
      <c r="A1795" s="173">
        <v>44370</v>
      </c>
      <c r="B1795" s="174" t="s">
        <v>65</v>
      </c>
      <c r="C1795" s="174" t="s">
        <v>2516</v>
      </c>
      <c r="D1795" s="174" t="s">
        <v>125</v>
      </c>
      <c r="E1795" s="174"/>
      <c r="F1795" s="174">
        <v>10243</v>
      </c>
      <c r="G1795" s="174" t="s">
        <v>2517</v>
      </c>
      <c r="H1795" s="174" t="s">
        <v>2518</v>
      </c>
      <c r="I1795" s="174" t="s">
        <v>22</v>
      </c>
      <c r="J1795" s="174">
        <v>75011</v>
      </c>
      <c r="K1795" s="174" t="s">
        <v>2519</v>
      </c>
      <c r="L1795" s="174" t="s">
        <v>5719</v>
      </c>
      <c r="M1795" s="174" t="s">
        <v>4724</v>
      </c>
      <c r="N1795" s="210">
        <v>0.1</v>
      </c>
      <c r="O1795" s="195">
        <v>1682</v>
      </c>
      <c r="P1795" s="196">
        <v>1682</v>
      </c>
      <c r="Q1795" s="560">
        <f t="shared" si="71"/>
        <v>1529.090909090909</v>
      </c>
      <c r="R1795" s="336"/>
      <c r="S1795" s="121"/>
    </row>
    <row r="1796" spans="1:20" ht="22.5" customHeight="1" x14ac:dyDescent="0.25">
      <c r="A1796" s="167">
        <v>44371</v>
      </c>
      <c r="B1796" s="168" t="s">
        <v>17</v>
      </c>
      <c r="C1796" s="168" t="s">
        <v>6083</v>
      </c>
      <c r="D1796" s="168" t="s">
        <v>1406</v>
      </c>
      <c r="E1796" s="168"/>
      <c r="F1796" s="168">
        <v>10193</v>
      </c>
      <c r="G1796" s="168" t="s">
        <v>6084</v>
      </c>
      <c r="H1796" s="168" t="s">
        <v>6085</v>
      </c>
      <c r="I1796" s="168" t="s">
        <v>6086</v>
      </c>
      <c r="J1796" s="168">
        <v>78170</v>
      </c>
      <c r="K1796" s="168" t="s">
        <v>6087</v>
      </c>
      <c r="L1796" s="168" t="s">
        <v>6088</v>
      </c>
      <c r="M1796" s="168" t="s">
        <v>160</v>
      </c>
      <c r="N1796" s="379">
        <v>0.1</v>
      </c>
      <c r="O1796" s="78">
        <f>P1796/2</f>
        <v>3491</v>
      </c>
      <c r="P1796" s="371">
        <v>6982</v>
      </c>
      <c r="Q1796" s="444">
        <f t="shared" si="71"/>
        <v>6347.272727272727</v>
      </c>
      <c r="R1796" s="337"/>
      <c r="S1796" s="266"/>
    </row>
    <row r="1797" spans="1:20" ht="22.5" customHeight="1" x14ac:dyDescent="0.25">
      <c r="A1797" s="342">
        <v>44371</v>
      </c>
      <c r="B1797" s="168" t="s">
        <v>17</v>
      </c>
      <c r="C1797" s="167" t="s">
        <v>6089</v>
      </c>
      <c r="D1797" s="167" t="s">
        <v>6090</v>
      </c>
      <c r="E1797" s="167"/>
      <c r="F1797" s="417">
        <v>10092</v>
      </c>
      <c r="G1797" s="168" t="s">
        <v>1817</v>
      </c>
      <c r="H1797" s="168" t="s">
        <v>6091</v>
      </c>
      <c r="I1797" s="168" t="s">
        <v>22</v>
      </c>
      <c r="J1797" s="168">
        <v>75011</v>
      </c>
      <c r="K1797" s="168" t="s">
        <v>6092</v>
      </c>
      <c r="L1797" s="168" t="s">
        <v>5595</v>
      </c>
      <c r="M1797" s="167" t="s">
        <v>123</v>
      </c>
      <c r="N1797" s="379">
        <v>5.5E-2</v>
      </c>
      <c r="O1797" s="195">
        <v>5300</v>
      </c>
      <c r="P1797" s="371">
        <v>5300</v>
      </c>
      <c r="Q1797" s="444">
        <f t="shared" si="71"/>
        <v>5023.6966824644551</v>
      </c>
      <c r="R1797" s="337"/>
      <c r="S1797" s="266"/>
    </row>
    <row r="1798" spans="1:20" ht="22.5" customHeight="1" x14ac:dyDescent="0.25">
      <c r="A1798" s="342">
        <v>44371</v>
      </c>
      <c r="B1798" s="168" t="s">
        <v>17</v>
      </c>
      <c r="C1798" s="167" t="s">
        <v>6093</v>
      </c>
      <c r="D1798" s="167" t="s">
        <v>232</v>
      </c>
      <c r="E1798" s="167"/>
      <c r="F1798" s="417">
        <v>10049</v>
      </c>
      <c r="G1798" s="168" t="s">
        <v>6094</v>
      </c>
      <c r="H1798" s="168">
        <v>3</v>
      </c>
      <c r="I1798" s="168" t="s">
        <v>22</v>
      </c>
      <c r="J1798" s="168">
        <v>75016</v>
      </c>
      <c r="K1798" s="168" t="s">
        <v>6095</v>
      </c>
      <c r="L1798" s="168" t="s">
        <v>4935</v>
      </c>
      <c r="M1798" s="167" t="s">
        <v>331</v>
      </c>
      <c r="N1798" s="379">
        <v>5.5E-2</v>
      </c>
      <c r="O1798" s="78">
        <f>P1798/2</f>
        <v>2475</v>
      </c>
      <c r="P1798" s="371">
        <v>4950</v>
      </c>
      <c r="Q1798" s="444">
        <f t="shared" si="71"/>
        <v>4691.9431279620858</v>
      </c>
      <c r="R1798" s="337"/>
      <c r="S1798" s="266"/>
    </row>
    <row r="1799" spans="1:20" ht="22.5" customHeight="1" x14ac:dyDescent="0.25">
      <c r="A1799" s="342">
        <v>44371</v>
      </c>
      <c r="B1799" s="168" t="s">
        <v>17</v>
      </c>
      <c r="C1799" s="167" t="s">
        <v>6096</v>
      </c>
      <c r="D1799" s="167" t="s">
        <v>6097</v>
      </c>
      <c r="E1799" s="167"/>
      <c r="F1799" s="417">
        <v>102320</v>
      </c>
      <c r="G1799" s="168" t="s">
        <v>6098</v>
      </c>
      <c r="H1799" s="168" t="s">
        <v>6099</v>
      </c>
      <c r="I1799" s="168" t="s">
        <v>22</v>
      </c>
      <c r="J1799" s="168">
        <v>75020</v>
      </c>
      <c r="K1799" s="168" t="s">
        <v>6100</v>
      </c>
      <c r="L1799" s="168" t="s">
        <v>37</v>
      </c>
      <c r="M1799" s="167" t="s">
        <v>1597</v>
      </c>
      <c r="N1799" s="379">
        <v>5.5E-2</v>
      </c>
      <c r="O1799" s="195">
        <v>6682</v>
      </c>
      <c r="P1799" s="371">
        <v>6682</v>
      </c>
      <c r="Q1799" s="444">
        <f t="shared" si="71"/>
        <v>6333.6492890995269</v>
      </c>
      <c r="R1799" s="337"/>
      <c r="S1799" s="266"/>
    </row>
    <row r="1800" spans="1:20" ht="22.5" customHeight="1" x14ac:dyDescent="0.25">
      <c r="A1800" s="561">
        <v>44371</v>
      </c>
      <c r="B1800" s="399" t="s">
        <v>65</v>
      </c>
      <c r="C1800" s="399" t="s">
        <v>6101</v>
      </c>
      <c r="D1800" s="399" t="s">
        <v>4781</v>
      </c>
      <c r="E1800" s="399"/>
      <c r="F1800" s="399" t="s">
        <v>4782</v>
      </c>
      <c r="G1800" s="399" t="s">
        <v>4783</v>
      </c>
      <c r="H1800" s="399"/>
      <c r="I1800" s="399" t="s">
        <v>22</v>
      </c>
      <c r="J1800" s="399">
        <v>75015</v>
      </c>
      <c r="K1800" s="399" t="s">
        <v>6102</v>
      </c>
      <c r="L1800" s="399" t="s">
        <v>2955</v>
      </c>
      <c r="M1800" s="399" t="s">
        <v>331</v>
      </c>
      <c r="N1800" s="387">
        <v>5.5E-2</v>
      </c>
      <c r="O1800" s="195">
        <v>3854</v>
      </c>
      <c r="P1800" s="270">
        <v>3854</v>
      </c>
      <c r="Q1800" s="533">
        <f t="shared" si="71"/>
        <v>3653.0805687203792</v>
      </c>
      <c r="R1800" s="389"/>
      <c r="S1800" s="89"/>
      <c r="T1800" s="74" t="s">
        <v>44</v>
      </c>
    </row>
    <row r="1801" spans="1:20" ht="22.5" customHeight="1" x14ac:dyDescent="0.25">
      <c r="A1801" s="342">
        <v>44372</v>
      </c>
      <c r="B1801" s="168" t="s">
        <v>65</v>
      </c>
      <c r="C1801" s="167" t="s">
        <v>6103</v>
      </c>
      <c r="D1801" s="167" t="s">
        <v>67</v>
      </c>
      <c r="E1801" s="167"/>
      <c r="F1801" s="417">
        <v>10068</v>
      </c>
      <c r="G1801" s="168" t="s">
        <v>6104</v>
      </c>
      <c r="H1801" s="168" t="s">
        <v>6105</v>
      </c>
      <c r="I1801" s="168" t="s">
        <v>22</v>
      </c>
      <c r="J1801" s="168">
        <v>75015</v>
      </c>
      <c r="K1801" s="168" t="s">
        <v>6106</v>
      </c>
      <c r="L1801" s="168" t="s">
        <v>43</v>
      </c>
      <c r="M1801" s="167" t="s">
        <v>6107</v>
      </c>
      <c r="N1801" s="379">
        <v>5.5E-2</v>
      </c>
      <c r="O1801" s="195">
        <v>1982</v>
      </c>
      <c r="P1801" s="371">
        <v>1982</v>
      </c>
      <c r="Q1801" s="444">
        <f t="shared" si="71"/>
        <v>1878.6729857819905</v>
      </c>
      <c r="R1801" s="337"/>
      <c r="S1801" s="266"/>
    </row>
    <row r="1802" spans="1:20" ht="22.5" customHeight="1" x14ac:dyDescent="0.25">
      <c r="A1802" s="167">
        <v>44372</v>
      </c>
      <c r="B1802" s="168" t="s">
        <v>65</v>
      </c>
      <c r="C1802" s="168" t="s">
        <v>6108</v>
      </c>
      <c r="D1802" s="168" t="s">
        <v>6109</v>
      </c>
      <c r="E1802" s="168"/>
      <c r="F1802" s="168" t="s">
        <v>5099</v>
      </c>
      <c r="G1802" s="168" t="s">
        <v>5802</v>
      </c>
      <c r="H1802" s="168" t="s">
        <v>6110</v>
      </c>
      <c r="I1802" s="168" t="s">
        <v>22</v>
      </c>
      <c r="J1802" s="168">
        <v>75011</v>
      </c>
      <c r="K1802" s="168" t="s">
        <v>6111</v>
      </c>
      <c r="L1802" s="168" t="s">
        <v>4217</v>
      </c>
      <c r="M1802" s="168" t="s">
        <v>6112</v>
      </c>
      <c r="N1802" s="379">
        <v>0.1</v>
      </c>
      <c r="O1802" s="78">
        <f>P1802/2</f>
        <v>37679</v>
      </c>
      <c r="P1802" s="371">
        <v>75358</v>
      </c>
      <c r="Q1802" s="264">
        <f t="shared" si="71"/>
        <v>68507.272727272721</v>
      </c>
      <c r="R1802" s="337"/>
      <c r="S1802" s="266"/>
    </row>
    <row r="1803" spans="1:20" ht="22.5" customHeight="1" x14ac:dyDescent="0.25">
      <c r="A1803" s="173">
        <v>44375</v>
      </c>
      <c r="B1803" s="174" t="s">
        <v>65</v>
      </c>
      <c r="C1803" s="174" t="s">
        <v>1255</v>
      </c>
      <c r="D1803" s="174" t="s">
        <v>1089</v>
      </c>
      <c r="E1803" s="174"/>
      <c r="F1803" s="174">
        <v>10138</v>
      </c>
      <c r="G1803" s="174" t="s">
        <v>1256</v>
      </c>
      <c r="H1803" s="174" t="s">
        <v>2036</v>
      </c>
      <c r="I1803" s="174" t="s">
        <v>1164</v>
      </c>
      <c r="J1803" s="174">
        <v>94120</v>
      </c>
      <c r="K1803" s="282" t="s">
        <v>1258</v>
      </c>
      <c r="L1803" s="174" t="s">
        <v>6113</v>
      </c>
      <c r="M1803" s="174" t="s">
        <v>6114</v>
      </c>
      <c r="N1803" s="210">
        <v>0.1</v>
      </c>
      <c r="O1803" s="78">
        <f>P1803/2</f>
        <v>745.5</v>
      </c>
      <c r="P1803" s="196">
        <v>1491</v>
      </c>
      <c r="Q1803" s="560">
        <f t="shared" si="71"/>
        <v>1355.4545454545453</v>
      </c>
      <c r="R1803" s="336"/>
      <c r="S1803" s="121"/>
      <c r="T1803" s="74" t="s">
        <v>44</v>
      </c>
    </row>
    <row r="1804" spans="1:20" ht="22.5" customHeight="1" x14ac:dyDescent="0.25">
      <c r="A1804" s="167">
        <v>44375</v>
      </c>
      <c r="B1804" s="168" t="s">
        <v>6115</v>
      </c>
      <c r="C1804" s="168" t="s">
        <v>6116</v>
      </c>
      <c r="D1804" s="168"/>
      <c r="E1804" s="168"/>
      <c r="F1804" s="168" t="s">
        <v>4719</v>
      </c>
      <c r="G1804" s="168" t="s">
        <v>6117</v>
      </c>
      <c r="H1804" s="168"/>
      <c r="I1804" s="168" t="s">
        <v>22</v>
      </c>
      <c r="J1804" s="168">
        <v>75018</v>
      </c>
      <c r="K1804" s="168"/>
      <c r="L1804" s="168" t="s">
        <v>37</v>
      </c>
      <c r="M1804" s="168" t="s">
        <v>86</v>
      </c>
      <c r="N1804" s="379">
        <v>0.1</v>
      </c>
      <c r="O1804" s="195">
        <v>3600</v>
      </c>
      <c r="P1804" s="371">
        <v>3600</v>
      </c>
      <c r="Q1804" s="444">
        <f t="shared" si="71"/>
        <v>3272.7272727272725</v>
      </c>
      <c r="R1804" s="337"/>
      <c r="S1804" s="266"/>
    </row>
    <row r="1805" spans="1:20" ht="22.5" customHeight="1" x14ac:dyDescent="0.25">
      <c r="A1805" s="303">
        <v>44383</v>
      </c>
      <c r="B1805" s="304" t="s">
        <v>65</v>
      </c>
      <c r="C1805" s="304" t="s">
        <v>3425</v>
      </c>
      <c r="D1805" s="304" t="s">
        <v>3426</v>
      </c>
      <c r="E1805" s="304"/>
      <c r="F1805" s="304">
        <v>10410</v>
      </c>
      <c r="G1805" s="304" t="s">
        <v>3427</v>
      </c>
      <c r="H1805" s="304" t="s">
        <v>3428</v>
      </c>
      <c r="I1805" s="304" t="s">
        <v>1523</v>
      </c>
      <c r="J1805" s="304">
        <v>92130</v>
      </c>
      <c r="K1805" s="304" t="s">
        <v>3429</v>
      </c>
      <c r="L1805" s="304" t="s">
        <v>6118</v>
      </c>
      <c r="M1805" s="304" t="s">
        <v>1655</v>
      </c>
      <c r="N1805" s="300">
        <v>5.5E-2</v>
      </c>
      <c r="O1805" s="78">
        <f>P1805/2</f>
        <v>991</v>
      </c>
      <c r="P1805" s="263">
        <v>1982</v>
      </c>
      <c r="Q1805" s="264">
        <f t="shared" si="71"/>
        <v>1878.6729857819905</v>
      </c>
      <c r="R1805" s="337"/>
      <c r="S1805" s="266"/>
    </row>
    <row r="1806" spans="1:20" ht="22.5" customHeight="1" x14ac:dyDescent="0.25">
      <c r="A1806" s="342">
        <v>44384</v>
      </c>
      <c r="B1806" s="168" t="s">
        <v>17</v>
      </c>
      <c r="C1806" s="167" t="s">
        <v>6119</v>
      </c>
      <c r="D1806" s="167" t="s">
        <v>4695</v>
      </c>
      <c r="E1806" s="167"/>
      <c r="F1806" s="417">
        <v>10123</v>
      </c>
      <c r="G1806" s="168" t="s">
        <v>6120</v>
      </c>
      <c r="H1806" s="168" t="s">
        <v>978</v>
      </c>
      <c r="I1806" s="168" t="s">
        <v>97</v>
      </c>
      <c r="J1806" s="168">
        <v>92600</v>
      </c>
      <c r="K1806" s="168" t="s">
        <v>6121</v>
      </c>
      <c r="L1806" s="168" t="s">
        <v>5719</v>
      </c>
      <c r="M1806" s="167" t="s">
        <v>6122</v>
      </c>
      <c r="N1806" s="379">
        <v>0.1</v>
      </c>
      <c r="O1806" s="195">
        <v>2900</v>
      </c>
      <c r="P1806" s="371">
        <v>2900</v>
      </c>
      <c r="Q1806" s="444">
        <f t="shared" si="71"/>
        <v>2636.363636363636</v>
      </c>
      <c r="R1806" s="337"/>
      <c r="S1806" s="266"/>
    </row>
    <row r="1807" spans="1:20" ht="22.5" customHeight="1" x14ac:dyDescent="0.25">
      <c r="A1807" s="267">
        <v>44385</v>
      </c>
      <c r="B1807" s="268" t="s">
        <v>65</v>
      </c>
      <c r="C1807" s="267" t="s">
        <v>3950</v>
      </c>
      <c r="D1807" s="267" t="s">
        <v>804</v>
      </c>
      <c r="E1807" s="267"/>
      <c r="F1807" s="434">
        <v>10029</v>
      </c>
      <c r="G1807" s="268" t="s">
        <v>6123</v>
      </c>
      <c r="H1807" s="268"/>
      <c r="I1807" s="268" t="s">
        <v>1101</v>
      </c>
      <c r="J1807" s="268">
        <v>92110</v>
      </c>
      <c r="K1807" s="268" t="s">
        <v>6124</v>
      </c>
      <c r="L1807" s="268" t="s">
        <v>4935</v>
      </c>
      <c r="M1807" s="267" t="s">
        <v>123</v>
      </c>
      <c r="N1807" s="387">
        <v>5.5E-2</v>
      </c>
      <c r="O1807" s="78">
        <f>P1807/2</f>
        <v>4341</v>
      </c>
      <c r="P1807" s="270">
        <v>8682</v>
      </c>
      <c r="Q1807" s="533">
        <f t="shared" si="71"/>
        <v>8229.3838862559242</v>
      </c>
      <c r="R1807" s="389"/>
      <c r="S1807" s="89"/>
      <c r="T1807" s="74" t="s">
        <v>44</v>
      </c>
    </row>
    <row r="1808" spans="1:20" ht="22.5" customHeight="1" x14ac:dyDescent="0.25">
      <c r="A1808" s="342">
        <v>44385</v>
      </c>
      <c r="B1808" s="168" t="s">
        <v>17</v>
      </c>
      <c r="C1808" s="167" t="s">
        <v>119</v>
      </c>
      <c r="D1808" s="167" t="s">
        <v>28</v>
      </c>
      <c r="E1808" s="167"/>
      <c r="F1808" s="417">
        <v>1982</v>
      </c>
      <c r="G1808" s="168" t="s">
        <v>120</v>
      </c>
      <c r="H1808" s="168" t="s">
        <v>5236</v>
      </c>
      <c r="I1808" s="168" t="s">
        <v>4449</v>
      </c>
      <c r="J1808" s="168">
        <v>94100</v>
      </c>
      <c r="K1808" s="168" t="s">
        <v>122</v>
      </c>
      <c r="L1808" s="168" t="s">
        <v>4047</v>
      </c>
      <c r="M1808" s="167" t="s">
        <v>6125</v>
      </c>
      <c r="N1808" s="379">
        <v>5.5E-2</v>
      </c>
      <c r="O1808" s="78">
        <f>P1808/2</f>
        <v>2975</v>
      </c>
      <c r="P1808" s="371">
        <v>5950</v>
      </c>
      <c r="Q1808" s="264">
        <f t="shared" si="71"/>
        <v>5639.8104265402844</v>
      </c>
      <c r="R1808" s="337"/>
      <c r="S1808" s="266"/>
    </row>
    <row r="1809" spans="1:20" ht="22.5" customHeight="1" x14ac:dyDescent="0.25">
      <c r="A1809" s="342">
        <v>44386</v>
      </c>
      <c r="B1809" s="168" t="s">
        <v>342</v>
      </c>
      <c r="C1809" s="167" t="s">
        <v>4106</v>
      </c>
      <c r="D1809" s="167" t="s">
        <v>131</v>
      </c>
      <c r="E1809" s="167"/>
      <c r="F1809" s="417">
        <v>10126</v>
      </c>
      <c r="G1809" s="168" t="s">
        <v>4107</v>
      </c>
      <c r="H1809" s="168" t="s">
        <v>6126</v>
      </c>
      <c r="I1809" s="168" t="s">
        <v>22</v>
      </c>
      <c r="J1809" s="168">
        <v>75012</v>
      </c>
      <c r="K1809" s="168" t="s">
        <v>4109</v>
      </c>
      <c r="L1809" s="168" t="s">
        <v>43</v>
      </c>
      <c r="M1809" s="167" t="s">
        <v>86</v>
      </c>
      <c r="N1809" s="379">
        <v>0.1</v>
      </c>
      <c r="O1809" s="195">
        <v>1982</v>
      </c>
      <c r="P1809" s="371">
        <v>1982</v>
      </c>
      <c r="Q1809" s="264">
        <f t="shared" si="71"/>
        <v>1801.8181818181818</v>
      </c>
      <c r="R1809" s="337"/>
      <c r="S1809" s="266"/>
    </row>
    <row r="1810" spans="1:20" ht="22.5" customHeight="1" x14ac:dyDescent="0.25">
      <c r="A1810" s="342">
        <v>44390</v>
      </c>
      <c r="B1810" s="168" t="s">
        <v>65</v>
      </c>
      <c r="C1810" s="167" t="s">
        <v>6127</v>
      </c>
      <c r="D1810" s="167"/>
      <c r="E1810" s="167"/>
      <c r="F1810" s="417" t="s">
        <v>4886</v>
      </c>
      <c r="G1810" s="168" t="s">
        <v>6128</v>
      </c>
      <c r="H1810" s="168"/>
      <c r="I1810" s="168" t="s">
        <v>22</v>
      </c>
      <c r="J1810" s="168">
        <v>75013</v>
      </c>
      <c r="K1810" s="168" t="s">
        <v>6129</v>
      </c>
      <c r="L1810" s="168" t="s">
        <v>4047</v>
      </c>
      <c r="M1810" s="167" t="s">
        <v>6130</v>
      </c>
      <c r="N1810" s="379">
        <v>0.1</v>
      </c>
      <c r="O1810" s="78">
        <f>P1810/2</f>
        <v>8502.5</v>
      </c>
      <c r="P1810" s="371">
        <v>17005</v>
      </c>
      <c r="Q1810" s="444">
        <f t="shared" si="71"/>
        <v>15459.090909090908</v>
      </c>
      <c r="R1810" s="337"/>
      <c r="S1810" s="266"/>
    </row>
    <row r="1811" spans="1:20" ht="22.5" customHeight="1" x14ac:dyDescent="0.25">
      <c r="A1811" s="342">
        <v>44390</v>
      </c>
      <c r="B1811" s="168" t="s">
        <v>17</v>
      </c>
      <c r="C1811" s="167" t="s">
        <v>6131</v>
      </c>
      <c r="D1811" s="167" t="s">
        <v>886</v>
      </c>
      <c r="E1811" s="167"/>
      <c r="F1811" s="417">
        <v>10247</v>
      </c>
      <c r="G1811" s="168" t="s">
        <v>6132</v>
      </c>
      <c r="H1811" s="168" t="s">
        <v>6133</v>
      </c>
      <c r="I1811" s="168" t="s">
        <v>5561</v>
      </c>
      <c r="J1811" s="168">
        <v>94350</v>
      </c>
      <c r="K1811" s="562" t="s">
        <v>6134</v>
      </c>
      <c r="L1811" s="168" t="s">
        <v>4606</v>
      </c>
      <c r="M1811" s="167" t="s">
        <v>86</v>
      </c>
      <c r="N1811" s="379">
        <v>0.1</v>
      </c>
      <c r="O1811" s="78">
        <f>P1811/2</f>
        <v>2475</v>
      </c>
      <c r="P1811" s="371">
        <v>4950</v>
      </c>
      <c r="Q1811" s="444">
        <f t="shared" si="71"/>
        <v>4500</v>
      </c>
      <c r="R1811" s="337"/>
      <c r="S1811" s="266"/>
    </row>
    <row r="1812" spans="1:20" ht="22.5" customHeight="1" x14ac:dyDescent="0.25">
      <c r="A1812" s="267">
        <v>44390</v>
      </c>
      <c r="B1812" s="268" t="s">
        <v>342</v>
      </c>
      <c r="C1812" s="267" t="s">
        <v>6135</v>
      </c>
      <c r="D1812" s="267"/>
      <c r="E1812" s="267"/>
      <c r="F1812" s="434" t="s">
        <v>4719</v>
      </c>
      <c r="G1812" s="268" t="s">
        <v>6136</v>
      </c>
      <c r="H1812" s="268" t="s">
        <v>6137</v>
      </c>
      <c r="I1812" s="268" t="s">
        <v>6138</v>
      </c>
      <c r="J1812" s="268">
        <v>92380</v>
      </c>
      <c r="K1812" s="268" t="s">
        <v>6139</v>
      </c>
      <c r="L1812" s="268" t="s">
        <v>5595</v>
      </c>
      <c r="M1812" s="267" t="s">
        <v>86</v>
      </c>
      <c r="N1812" s="387">
        <v>0.1</v>
      </c>
      <c r="O1812" s="195">
        <v>1500</v>
      </c>
      <c r="P1812" s="270">
        <v>1500</v>
      </c>
      <c r="Q1812" s="533">
        <f t="shared" si="71"/>
        <v>1363.6363636363635</v>
      </c>
      <c r="R1812" s="389"/>
      <c r="S1812" s="89"/>
      <c r="T1812" s="74" t="s">
        <v>44</v>
      </c>
    </row>
    <row r="1813" spans="1:20" ht="22.5" customHeight="1" x14ac:dyDescent="0.25">
      <c r="A1813" s="342">
        <v>44390</v>
      </c>
      <c r="B1813" s="168" t="s">
        <v>17</v>
      </c>
      <c r="C1813" s="167" t="s">
        <v>5412</v>
      </c>
      <c r="D1813" s="167" t="s">
        <v>94</v>
      </c>
      <c r="E1813" s="167"/>
      <c r="F1813" s="417">
        <v>10136</v>
      </c>
      <c r="G1813" s="168" t="s">
        <v>6140</v>
      </c>
      <c r="H1813" s="168"/>
      <c r="I1813" s="168" t="s">
        <v>22</v>
      </c>
      <c r="J1813" s="168">
        <v>75014</v>
      </c>
      <c r="K1813" s="168" t="s">
        <v>6141</v>
      </c>
      <c r="L1813" s="168" t="s">
        <v>4381</v>
      </c>
      <c r="M1813" s="167" t="s">
        <v>6142</v>
      </c>
      <c r="N1813" s="379">
        <v>0.1</v>
      </c>
      <c r="O1813" s="78">
        <f>P1813/2</f>
        <v>1500</v>
      </c>
      <c r="P1813" s="371">
        <v>3000</v>
      </c>
      <c r="Q1813" s="444">
        <f t="shared" si="71"/>
        <v>2727.272727272727</v>
      </c>
      <c r="R1813" s="337"/>
      <c r="S1813" s="266"/>
    </row>
    <row r="1814" spans="1:20" ht="22.5" customHeight="1" x14ac:dyDescent="0.25">
      <c r="A1814" s="342">
        <v>44390</v>
      </c>
      <c r="B1814" s="168" t="s">
        <v>236</v>
      </c>
      <c r="C1814" s="167" t="s">
        <v>6143</v>
      </c>
      <c r="D1814" s="167" t="s">
        <v>2786</v>
      </c>
      <c r="E1814" s="167"/>
      <c r="F1814" s="417">
        <v>10220</v>
      </c>
      <c r="G1814" s="168"/>
      <c r="H1814" s="168"/>
      <c r="I1814" s="168" t="s">
        <v>22</v>
      </c>
      <c r="J1814" s="168">
        <v>75016</v>
      </c>
      <c r="K1814" s="168" t="s">
        <v>6144</v>
      </c>
      <c r="L1814" s="168" t="s">
        <v>6145</v>
      </c>
      <c r="M1814" s="167" t="s">
        <v>2360</v>
      </c>
      <c r="N1814" s="379">
        <v>5.5E-2</v>
      </c>
      <c r="O1814" s="78">
        <f>P1814/2</f>
        <v>1841</v>
      </c>
      <c r="P1814" s="371">
        <v>3682</v>
      </c>
      <c r="Q1814" s="444">
        <f t="shared" si="71"/>
        <v>3490.0473933649291</v>
      </c>
      <c r="R1814" s="337"/>
      <c r="S1814" s="266"/>
    </row>
    <row r="1815" spans="1:20" ht="22.5" customHeight="1" x14ac:dyDescent="0.25">
      <c r="A1815" s="167">
        <v>44390</v>
      </c>
      <c r="B1815" s="168" t="s">
        <v>17</v>
      </c>
      <c r="C1815" s="168" t="s">
        <v>6146</v>
      </c>
      <c r="D1815" s="168"/>
      <c r="E1815" s="168"/>
      <c r="F1815" s="168"/>
      <c r="G1815" s="168" t="s">
        <v>6147</v>
      </c>
      <c r="H1815" s="168" t="s">
        <v>6072</v>
      </c>
      <c r="I1815" s="168" t="s">
        <v>923</v>
      </c>
      <c r="J1815" s="168">
        <v>92100</v>
      </c>
      <c r="K1815" s="168" t="s">
        <v>6148</v>
      </c>
      <c r="L1815" s="168"/>
      <c r="M1815" s="168" t="s">
        <v>6149</v>
      </c>
      <c r="N1815" s="379">
        <v>5.5E-2</v>
      </c>
      <c r="O1815" s="78">
        <f>P1815/2</f>
        <v>4250</v>
      </c>
      <c r="P1815" s="371">
        <v>8500</v>
      </c>
      <c r="Q1815" s="264">
        <f t="shared" si="71"/>
        <v>8056.8720379146926</v>
      </c>
      <c r="R1815" s="337"/>
      <c r="S1815" s="266"/>
    </row>
    <row r="1816" spans="1:20" ht="22.5" customHeight="1" x14ac:dyDescent="0.25">
      <c r="A1816" s="173">
        <v>44390</v>
      </c>
      <c r="B1816" s="174" t="s">
        <v>17</v>
      </c>
      <c r="C1816" s="173" t="s">
        <v>6150</v>
      </c>
      <c r="D1816" s="173" t="s">
        <v>5429</v>
      </c>
      <c r="E1816" s="173"/>
      <c r="F1816" s="418">
        <v>10082</v>
      </c>
      <c r="G1816" s="174" t="s">
        <v>6151</v>
      </c>
      <c r="H1816" s="174" t="s">
        <v>6152</v>
      </c>
      <c r="I1816" s="174" t="s">
        <v>22</v>
      </c>
      <c r="J1816" s="174">
        <v>75012</v>
      </c>
      <c r="K1816" s="174" t="s">
        <v>6153</v>
      </c>
      <c r="L1816" s="174" t="s">
        <v>5595</v>
      </c>
      <c r="M1816" s="173" t="s">
        <v>2212</v>
      </c>
      <c r="N1816" s="328">
        <v>5.5E-2</v>
      </c>
      <c r="O1816" s="195">
        <v>1200</v>
      </c>
      <c r="P1816" s="196">
        <v>1200</v>
      </c>
      <c r="Q1816" s="457">
        <f t="shared" si="71"/>
        <v>1137.4407582938388</v>
      </c>
      <c r="R1816" s="336"/>
      <c r="S1816" s="121"/>
      <c r="T1816" s="74" t="s">
        <v>44</v>
      </c>
    </row>
    <row r="1817" spans="1:20" ht="22.5" customHeight="1" x14ac:dyDescent="0.25">
      <c r="A1817" s="342">
        <v>44390</v>
      </c>
      <c r="B1817" s="168" t="s">
        <v>65</v>
      </c>
      <c r="C1817" s="167" t="s">
        <v>6154</v>
      </c>
      <c r="D1817" s="167"/>
      <c r="E1817" s="167"/>
      <c r="F1817" s="417"/>
      <c r="G1817" s="168" t="s">
        <v>6155</v>
      </c>
      <c r="H1817" s="168"/>
      <c r="I1817" s="168" t="s">
        <v>22</v>
      </c>
      <c r="J1817" s="168">
        <v>75012</v>
      </c>
      <c r="K1817" s="168"/>
      <c r="L1817" s="168" t="s">
        <v>5966</v>
      </c>
      <c r="M1817" s="167" t="s">
        <v>86</v>
      </c>
      <c r="N1817" s="379">
        <v>0.1</v>
      </c>
      <c r="O1817" s="195">
        <v>1838</v>
      </c>
      <c r="P1817" s="371">
        <v>1838</v>
      </c>
      <c r="Q1817" s="444">
        <f t="shared" si="71"/>
        <v>1670.9090909090908</v>
      </c>
      <c r="R1817" s="337"/>
      <c r="S1817" s="266"/>
    </row>
    <row r="1818" spans="1:20" ht="22.5" customHeight="1" x14ac:dyDescent="0.25">
      <c r="A1818" s="173">
        <v>44390</v>
      </c>
      <c r="B1818" s="174" t="s">
        <v>236</v>
      </c>
      <c r="C1818" s="173" t="s">
        <v>6156</v>
      </c>
      <c r="D1818" s="173" t="s">
        <v>645</v>
      </c>
      <c r="E1818" s="173"/>
      <c r="F1818" s="418">
        <v>10079</v>
      </c>
      <c r="G1818" s="174" t="s">
        <v>6157</v>
      </c>
      <c r="H1818" s="174"/>
      <c r="I1818" s="174" t="s">
        <v>2729</v>
      </c>
      <c r="J1818" s="174">
        <v>91380</v>
      </c>
      <c r="K1818" s="174"/>
      <c r="L1818" s="174"/>
      <c r="M1818" s="173"/>
      <c r="N1818" s="328"/>
      <c r="O1818" s="78">
        <f>P1818/2</f>
        <v>0</v>
      </c>
      <c r="P1818" s="196"/>
      <c r="Q1818" s="457" t="str">
        <f t="shared" si="71"/>
        <v/>
      </c>
      <c r="R1818" s="336"/>
      <c r="S1818" s="121"/>
      <c r="T1818" s="74" t="s">
        <v>44</v>
      </c>
    </row>
    <row r="1819" spans="1:20" ht="22.5" customHeight="1" x14ac:dyDescent="0.25">
      <c r="A1819" s="342">
        <v>44401</v>
      </c>
      <c r="B1819" s="168" t="s">
        <v>17</v>
      </c>
      <c r="C1819" s="167" t="s">
        <v>6089</v>
      </c>
      <c r="D1819" s="167" t="s">
        <v>6090</v>
      </c>
      <c r="E1819" s="167"/>
      <c r="F1819" s="417">
        <v>10092</v>
      </c>
      <c r="G1819" s="168" t="s">
        <v>1817</v>
      </c>
      <c r="H1819" s="168" t="s">
        <v>6091</v>
      </c>
      <c r="I1819" s="168" t="s">
        <v>22</v>
      </c>
      <c r="J1819" s="168">
        <v>75011</v>
      </c>
      <c r="K1819" s="168" t="s">
        <v>6092</v>
      </c>
      <c r="L1819" s="168" t="s">
        <v>5595</v>
      </c>
      <c r="M1819" s="167" t="s">
        <v>6158</v>
      </c>
      <c r="N1819" s="379">
        <v>5.5E-2</v>
      </c>
      <c r="O1819" s="195">
        <v>1260</v>
      </c>
      <c r="P1819" s="371">
        <v>1260</v>
      </c>
      <c r="Q1819" s="444">
        <f t="shared" si="71"/>
        <v>1194.3127962085309</v>
      </c>
      <c r="R1819" s="337"/>
      <c r="S1819" s="266"/>
    </row>
    <row r="1820" spans="1:20" ht="22.5" customHeight="1" x14ac:dyDescent="0.25">
      <c r="A1820" s="167">
        <v>44404</v>
      </c>
      <c r="B1820" s="168" t="s">
        <v>17</v>
      </c>
      <c r="C1820" s="167" t="s">
        <v>5850</v>
      </c>
      <c r="D1820" s="167"/>
      <c r="E1820" s="167"/>
      <c r="F1820" s="417" t="s">
        <v>6159</v>
      </c>
      <c r="G1820" s="168" t="s">
        <v>5852</v>
      </c>
      <c r="H1820" s="168"/>
      <c r="I1820" s="168" t="s">
        <v>22</v>
      </c>
      <c r="J1820" s="168">
        <v>75020</v>
      </c>
      <c r="K1820" s="168" t="s">
        <v>5854</v>
      </c>
      <c r="L1820" s="168" t="s">
        <v>5494</v>
      </c>
      <c r="M1820" s="167" t="s">
        <v>6160</v>
      </c>
      <c r="N1820" s="379">
        <v>0.1</v>
      </c>
      <c r="O1820" s="195">
        <v>24290</v>
      </c>
      <c r="P1820" s="371">
        <v>24290</v>
      </c>
      <c r="Q1820" s="444">
        <f t="shared" si="71"/>
        <v>22081.81818181818</v>
      </c>
      <c r="R1820" s="337"/>
      <c r="S1820" s="266"/>
    </row>
    <row r="1821" spans="1:20" ht="22.5" customHeight="1" x14ac:dyDescent="0.25">
      <c r="A1821" s="342">
        <v>44441</v>
      </c>
      <c r="B1821" s="168" t="s">
        <v>65</v>
      </c>
      <c r="C1821" s="167" t="s">
        <v>4357</v>
      </c>
      <c r="D1821" s="167" t="s">
        <v>4358</v>
      </c>
      <c r="E1821" s="167"/>
      <c r="F1821" s="168">
        <v>19062</v>
      </c>
      <c r="G1821" s="168" t="s">
        <v>4359</v>
      </c>
      <c r="H1821" s="168" t="s">
        <v>4360</v>
      </c>
      <c r="I1821" s="168" t="s">
        <v>3542</v>
      </c>
      <c r="J1821" s="168">
        <v>94400</v>
      </c>
      <c r="K1821" s="168" t="s">
        <v>4361</v>
      </c>
      <c r="L1821" s="168" t="s">
        <v>4217</v>
      </c>
      <c r="M1821" s="167" t="s">
        <v>2491</v>
      </c>
      <c r="N1821" s="379">
        <v>0.1</v>
      </c>
      <c r="O1821" s="78">
        <f>P1821/2</f>
        <v>6250</v>
      </c>
      <c r="P1821" s="371">
        <v>12500</v>
      </c>
      <c r="Q1821" s="444">
        <f t="shared" si="71"/>
        <v>11363.636363636362</v>
      </c>
      <c r="R1821" s="337"/>
      <c r="S1821" s="266"/>
    </row>
    <row r="1822" spans="1:20" ht="22.5" customHeight="1" x14ac:dyDescent="0.25">
      <c r="A1822" s="167">
        <v>44442</v>
      </c>
      <c r="B1822" s="168" t="s">
        <v>17</v>
      </c>
      <c r="C1822" s="167" t="s">
        <v>6161</v>
      </c>
      <c r="D1822" s="167" t="s">
        <v>2110</v>
      </c>
      <c r="E1822" s="167"/>
      <c r="F1822" s="417">
        <v>10071</v>
      </c>
      <c r="G1822" s="168" t="s">
        <v>6162</v>
      </c>
      <c r="H1822" s="168" t="s">
        <v>6163</v>
      </c>
      <c r="I1822" s="168" t="s">
        <v>22</v>
      </c>
      <c r="J1822" s="168">
        <v>75011</v>
      </c>
      <c r="K1822" s="168" t="s">
        <v>6164</v>
      </c>
      <c r="L1822" s="168" t="s">
        <v>5912</v>
      </c>
      <c r="M1822" s="167" t="s">
        <v>331</v>
      </c>
      <c r="N1822" s="379">
        <v>5.5E-2</v>
      </c>
      <c r="O1822" s="78">
        <f>P1822/2</f>
        <v>3950</v>
      </c>
      <c r="P1822" s="371">
        <v>7900</v>
      </c>
      <c r="Q1822" s="532">
        <f t="shared" si="71"/>
        <v>7488.1516587677734</v>
      </c>
      <c r="R1822" s="373"/>
      <c r="S1822" s="374"/>
    </row>
    <row r="1823" spans="1:20" ht="22.5" customHeight="1" x14ac:dyDescent="0.25">
      <c r="A1823" s="167">
        <v>44442</v>
      </c>
      <c r="B1823" s="168" t="s">
        <v>17</v>
      </c>
      <c r="C1823" s="167" t="s">
        <v>6165</v>
      </c>
      <c r="D1823" s="167" t="s">
        <v>563</v>
      </c>
      <c r="E1823" s="167"/>
      <c r="F1823" s="417">
        <v>10413</v>
      </c>
      <c r="G1823" s="168" t="s">
        <v>6166</v>
      </c>
      <c r="H1823" s="168" t="s">
        <v>6167</v>
      </c>
      <c r="I1823" s="168" t="s">
        <v>22</v>
      </c>
      <c r="J1823" s="168">
        <v>75013</v>
      </c>
      <c r="K1823" s="168" t="s">
        <v>6168</v>
      </c>
      <c r="L1823" s="168" t="s">
        <v>3498</v>
      </c>
      <c r="M1823" s="167" t="s">
        <v>2360</v>
      </c>
      <c r="N1823" s="379">
        <v>5.5E-2</v>
      </c>
      <c r="O1823" s="195">
        <v>1000</v>
      </c>
      <c r="P1823" s="371">
        <v>1000</v>
      </c>
      <c r="Q1823" s="444">
        <f t="shared" si="71"/>
        <v>947.8672985781991</v>
      </c>
      <c r="R1823" s="337"/>
      <c r="S1823" s="266"/>
    </row>
    <row r="1824" spans="1:20" ht="22.5" customHeight="1" x14ac:dyDescent="0.25">
      <c r="A1824" s="167">
        <v>44445</v>
      </c>
      <c r="B1824" s="168" t="s">
        <v>65</v>
      </c>
      <c r="C1824" s="167" t="s">
        <v>6169</v>
      </c>
      <c r="D1824" s="167" t="s">
        <v>1089</v>
      </c>
      <c r="E1824" s="167"/>
      <c r="F1824" s="417">
        <v>10046</v>
      </c>
      <c r="G1824" s="168" t="s">
        <v>6170</v>
      </c>
      <c r="H1824" s="168" t="s">
        <v>6171</v>
      </c>
      <c r="I1824" s="168" t="s">
        <v>774</v>
      </c>
      <c r="J1824" s="168">
        <v>93100</v>
      </c>
      <c r="K1824" s="168" t="s">
        <v>6172</v>
      </c>
      <c r="L1824" s="168" t="s">
        <v>3498</v>
      </c>
      <c r="M1824" s="167" t="s">
        <v>4889</v>
      </c>
      <c r="N1824" s="379">
        <v>5.5E-2</v>
      </c>
      <c r="O1824" s="195">
        <v>5950</v>
      </c>
      <c r="P1824" s="371">
        <v>5950</v>
      </c>
      <c r="Q1824" s="532">
        <f t="shared" si="71"/>
        <v>5639.8104265402844</v>
      </c>
      <c r="R1824" s="373"/>
      <c r="S1824" s="374"/>
    </row>
    <row r="1825" spans="1:20" ht="22.5" customHeight="1" x14ac:dyDescent="0.25">
      <c r="A1825" s="267">
        <v>44445</v>
      </c>
      <c r="B1825" s="268" t="s">
        <v>17</v>
      </c>
      <c r="C1825" s="267" t="s">
        <v>5850</v>
      </c>
      <c r="D1825" s="267" t="s">
        <v>1406</v>
      </c>
      <c r="E1825" s="267"/>
      <c r="F1825" s="434" t="s">
        <v>6159</v>
      </c>
      <c r="G1825" s="268" t="s">
        <v>5852</v>
      </c>
      <c r="H1825" s="268"/>
      <c r="I1825" s="268" t="s">
        <v>22</v>
      </c>
      <c r="J1825" s="268">
        <v>75020</v>
      </c>
      <c r="K1825" s="268" t="s">
        <v>5854</v>
      </c>
      <c r="L1825" s="268" t="s">
        <v>5494</v>
      </c>
      <c r="M1825" s="267" t="s">
        <v>1620</v>
      </c>
      <c r="N1825" s="387">
        <v>0.1</v>
      </c>
      <c r="O1825" s="195">
        <v>12000</v>
      </c>
      <c r="P1825" s="270">
        <v>12000</v>
      </c>
      <c r="Q1825" s="533">
        <f t="shared" si="71"/>
        <v>10909.090909090908</v>
      </c>
      <c r="R1825" s="389"/>
      <c r="S1825" s="89"/>
      <c r="T1825" s="74" t="s">
        <v>44</v>
      </c>
    </row>
    <row r="1826" spans="1:20" ht="22.5" customHeight="1" x14ac:dyDescent="0.25">
      <c r="A1826" s="167">
        <v>44445</v>
      </c>
      <c r="B1826" s="168" t="s">
        <v>236</v>
      </c>
      <c r="C1826" s="168" t="s">
        <v>598</v>
      </c>
      <c r="D1826" s="168" t="s">
        <v>395</v>
      </c>
      <c r="E1826" s="168"/>
      <c r="F1826" s="168">
        <v>10090</v>
      </c>
      <c r="G1826" s="168" t="s">
        <v>6019</v>
      </c>
      <c r="H1826" s="168"/>
      <c r="I1826" s="168" t="s">
        <v>22</v>
      </c>
      <c r="J1826" s="168">
        <v>75019</v>
      </c>
      <c r="K1826" s="168" t="s">
        <v>6020</v>
      </c>
      <c r="L1826" s="168" t="s">
        <v>43</v>
      </c>
      <c r="M1826" s="168" t="s">
        <v>438</v>
      </c>
      <c r="N1826" s="379">
        <v>0.1</v>
      </c>
      <c r="O1826" s="195">
        <v>6500</v>
      </c>
      <c r="P1826" s="263">
        <v>6500</v>
      </c>
      <c r="Q1826" s="510">
        <f t="shared" si="71"/>
        <v>5909.090909090909</v>
      </c>
      <c r="R1826" s="333"/>
      <c r="S1826" s="159"/>
    </row>
    <row r="1827" spans="1:20" ht="22.5" customHeight="1" x14ac:dyDescent="0.25">
      <c r="A1827" s="167">
        <v>44445</v>
      </c>
      <c r="B1827" s="168" t="s">
        <v>65</v>
      </c>
      <c r="C1827" s="167" t="s">
        <v>6173</v>
      </c>
      <c r="D1827" s="167" t="s">
        <v>2130</v>
      </c>
      <c r="E1827" s="167"/>
      <c r="F1827" s="417">
        <v>10218</v>
      </c>
      <c r="G1827" s="168" t="s">
        <v>6174</v>
      </c>
      <c r="H1827" s="168" t="s">
        <v>6175</v>
      </c>
      <c r="I1827" s="168" t="s">
        <v>22</v>
      </c>
      <c r="J1827" s="168">
        <v>75020</v>
      </c>
      <c r="K1827" s="168" t="s">
        <v>6176</v>
      </c>
      <c r="L1827" s="168" t="s">
        <v>5595</v>
      </c>
      <c r="M1827" s="167" t="s">
        <v>2360</v>
      </c>
      <c r="N1827" s="379">
        <v>5.5E-2</v>
      </c>
      <c r="O1827" s="195">
        <v>1982</v>
      </c>
      <c r="P1827" s="371">
        <v>1982</v>
      </c>
      <c r="Q1827" s="532">
        <f t="shared" si="71"/>
        <v>1878.6729857819905</v>
      </c>
      <c r="R1827" s="373"/>
      <c r="S1827" s="374"/>
    </row>
    <row r="1828" spans="1:20" ht="22.5" customHeight="1" x14ac:dyDescent="0.25">
      <c r="A1828" s="167">
        <v>44446</v>
      </c>
      <c r="B1828" s="168" t="s">
        <v>17</v>
      </c>
      <c r="C1828" s="167" t="s">
        <v>6177</v>
      </c>
      <c r="D1828" s="167" t="s">
        <v>1509</v>
      </c>
      <c r="E1828" s="167"/>
      <c r="F1828" s="417">
        <v>10408</v>
      </c>
      <c r="G1828" s="168" t="s">
        <v>6178</v>
      </c>
      <c r="H1828" s="168" t="s">
        <v>6179</v>
      </c>
      <c r="I1828" s="168" t="s">
        <v>22</v>
      </c>
      <c r="J1828" s="168">
        <v>75014</v>
      </c>
      <c r="K1828" s="168" t="s">
        <v>6180</v>
      </c>
      <c r="L1828" s="168" t="s">
        <v>5719</v>
      </c>
      <c r="M1828" s="167" t="s">
        <v>6181</v>
      </c>
      <c r="N1828" s="379">
        <v>5.5E-2</v>
      </c>
      <c r="O1828" s="195">
        <v>3982</v>
      </c>
      <c r="P1828" s="371">
        <v>3982</v>
      </c>
      <c r="Q1828" s="444">
        <f t="shared" si="71"/>
        <v>3774.4075829383887</v>
      </c>
      <c r="R1828" s="337"/>
      <c r="S1828" s="266"/>
    </row>
    <row r="1829" spans="1:20" ht="22.5" customHeight="1" x14ac:dyDescent="0.25">
      <c r="A1829" s="303">
        <v>44446</v>
      </c>
      <c r="B1829" s="304" t="s">
        <v>236</v>
      </c>
      <c r="C1829" s="304" t="s">
        <v>2471</v>
      </c>
      <c r="D1829" s="304" t="s">
        <v>147</v>
      </c>
      <c r="E1829" s="304"/>
      <c r="F1829" s="304">
        <v>10192</v>
      </c>
      <c r="G1829" s="304" t="s">
        <v>2472</v>
      </c>
      <c r="H1829" s="304" t="s">
        <v>2473</v>
      </c>
      <c r="I1829" s="304" t="s">
        <v>22</v>
      </c>
      <c r="J1829" s="304">
        <v>75018</v>
      </c>
      <c r="K1829" s="304" t="s">
        <v>2474</v>
      </c>
      <c r="L1829" s="304" t="s">
        <v>1993</v>
      </c>
      <c r="M1829" s="304" t="s">
        <v>6182</v>
      </c>
      <c r="N1829" s="320">
        <v>0.1</v>
      </c>
      <c r="O1829" s="195">
        <v>4182</v>
      </c>
      <c r="P1829" s="263">
        <v>4182</v>
      </c>
      <c r="Q1829" s="444">
        <f t="shared" si="71"/>
        <v>3801.8181818181815</v>
      </c>
      <c r="R1829" s="337"/>
      <c r="S1829" s="266"/>
    </row>
    <row r="1830" spans="1:20" ht="22.5" customHeight="1" x14ac:dyDescent="0.25">
      <c r="A1830" s="167">
        <v>44446</v>
      </c>
      <c r="B1830" s="168" t="s">
        <v>17</v>
      </c>
      <c r="C1830" s="167" t="s">
        <v>6183</v>
      </c>
      <c r="D1830" s="167" t="s">
        <v>563</v>
      </c>
      <c r="E1830" s="167"/>
      <c r="F1830" s="417">
        <v>10088</v>
      </c>
      <c r="G1830" s="168" t="s">
        <v>6184</v>
      </c>
      <c r="H1830" s="168" t="s">
        <v>6185</v>
      </c>
      <c r="I1830" s="168" t="s">
        <v>558</v>
      </c>
      <c r="J1830" s="168">
        <v>94170</v>
      </c>
      <c r="K1830" s="168" t="s">
        <v>6186</v>
      </c>
      <c r="L1830" s="168" t="s">
        <v>1993</v>
      </c>
      <c r="M1830" s="167" t="s">
        <v>4561</v>
      </c>
      <c r="N1830" s="379">
        <v>5.5E-2</v>
      </c>
      <c r="O1830" s="195">
        <v>2782</v>
      </c>
      <c r="P1830" s="371">
        <v>2782</v>
      </c>
      <c r="Q1830" s="444">
        <f t="shared" ref="Q1830:Q1859" si="72">IF(ISBLANK(N1830),"",P1830/(1+N1830))</f>
        <v>2636.9668246445499</v>
      </c>
      <c r="R1830" s="337"/>
      <c r="S1830" s="266"/>
    </row>
    <row r="1831" spans="1:20" ht="22.5" customHeight="1" x14ac:dyDescent="0.25">
      <c r="A1831" s="167">
        <v>44446</v>
      </c>
      <c r="B1831" s="168" t="s">
        <v>17</v>
      </c>
      <c r="C1831" s="167" t="s">
        <v>6187</v>
      </c>
      <c r="D1831" s="167" t="s">
        <v>874</v>
      </c>
      <c r="E1831" s="167"/>
      <c r="F1831" s="417" t="s">
        <v>6188</v>
      </c>
      <c r="G1831" s="168" t="s">
        <v>6189</v>
      </c>
      <c r="H1831" s="168" t="s">
        <v>6190</v>
      </c>
      <c r="I1831" s="168" t="s">
        <v>240</v>
      </c>
      <c r="J1831" s="168">
        <v>92120</v>
      </c>
      <c r="K1831" s="168" t="s">
        <v>6191</v>
      </c>
      <c r="L1831" s="168" t="s">
        <v>3232</v>
      </c>
      <c r="M1831" s="167" t="s">
        <v>6192</v>
      </c>
      <c r="N1831" s="379">
        <v>0.1</v>
      </c>
      <c r="O1831" s="78">
        <f>P1831/2</f>
        <v>8491</v>
      </c>
      <c r="P1831" s="371">
        <v>16982</v>
      </c>
      <c r="Q1831" s="444">
        <f t="shared" si="72"/>
        <v>15438.181818181816</v>
      </c>
      <c r="R1831" s="337"/>
      <c r="S1831" s="266"/>
    </row>
    <row r="1832" spans="1:20" ht="22.5" customHeight="1" x14ac:dyDescent="0.25">
      <c r="A1832" s="267">
        <v>44446</v>
      </c>
      <c r="B1832" s="268" t="s">
        <v>65</v>
      </c>
      <c r="C1832" s="267" t="s">
        <v>5290</v>
      </c>
      <c r="D1832" s="267" t="s">
        <v>2974</v>
      </c>
      <c r="E1832" s="267"/>
      <c r="F1832" s="434">
        <v>10089</v>
      </c>
      <c r="G1832" s="268" t="s">
        <v>5291</v>
      </c>
      <c r="H1832" s="268" t="s">
        <v>5292</v>
      </c>
      <c r="I1832" s="268" t="s">
        <v>22</v>
      </c>
      <c r="J1832" s="268">
        <v>75015</v>
      </c>
      <c r="K1832" s="268" t="s">
        <v>5293</v>
      </c>
      <c r="L1832" s="268" t="s">
        <v>4047</v>
      </c>
      <c r="M1832" s="267" t="s">
        <v>3940</v>
      </c>
      <c r="N1832" s="387">
        <v>5.5E-2</v>
      </c>
      <c r="O1832" s="78">
        <f>P1832/2</f>
        <v>625</v>
      </c>
      <c r="P1832" s="270">
        <v>1250</v>
      </c>
      <c r="Q1832" s="533">
        <f t="shared" si="72"/>
        <v>1184.834123222749</v>
      </c>
      <c r="R1832" s="389"/>
      <c r="S1832" s="89"/>
      <c r="T1832" s="74" t="s">
        <v>44</v>
      </c>
    </row>
    <row r="1833" spans="1:20" ht="22.5" customHeight="1" x14ac:dyDescent="0.25">
      <c r="A1833" s="252">
        <v>44447</v>
      </c>
      <c r="B1833" s="253" t="s">
        <v>17</v>
      </c>
      <c r="C1833" s="253" t="s">
        <v>5721</v>
      </c>
      <c r="D1833" s="253" t="s">
        <v>2338</v>
      </c>
      <c r="E1833" s="253"/>
      <c r="F1833" s="253">
        <v>10096</v>
      </c>
      <c r="G1833" s="253" t="s">
        <v>5723</v>
      </c>
      <c r="H1833" s="253" t="s">
        <v>6193</v>
      </c>
      <c r="I1833" s="253" t="s">
        <v>22</v>
      </c>
      <c r="J1833" s="253">
        <v>75017</v>
      </c>
      <c r="K1833" s="253" t="s">
        <v>6194</v>
      </c>
      <c r="L1833" s="253" t="s">
        <v>5726</v>
      </c>
      <c r="M1833" s="253" t="s">
        <v>3608</v>
      </c>
      <c r="N1833" s="536">
        <v>5.5E-2</v>
      </c>
      <c r="O1833" s="78">
        <f>P1833/2</f>
        <v>1991</v>
      </c>
      <c r="P1833" s="537">
        <v>3982</v>
      </c>
      <c r="Q1833" s="538">
        <f t="shared" si="72"/>
        <v>3774.4075829383887</v>
      </c>
      <c r="R1833" s="337"/>
      <c r="S1833" s="266"/>
    </row>
    <row r="1834" spans="1:20" ht="22.5" customHeight="1" x14ac:dyDescent="0.25">
      <c r="A1834" s="475">
        <v>44448</v>
      </c>
      <c r="B1834" s="476" t="s">
        <v>17</v>
      </c>
      <c r="C1834" s="476" t="s">
        <v>5064</v>
      </c>
      <c r="D1834" s="476" t="s">
        <v>28</v>
      </c>
      <c r="E1834" s="476" t="s">
        <v>5052</v>
      </c>
      <c r="F1834" s="476">
        <v>190793</v>
      </c>
      <c r="G1834" s="476" t="s">
        <v>5059</v>
      </c>
      <c r="H1834" s="476" t="s">
        <v>5065</v>
      </c>
      <c r="I1834" s="476" t="s">
        <v>5061</v>
      </c>
      <c r="J1834" s="476">
        <v>93400</v>
      </c>
      <c r="K1834" s="476" t="s">
        <v>5066</v>
      </c>
      <c r="L1834" s="476" t="s">
        <v>4874</v>
      </c>
      <c r="M1834" s="476" t="s">
        <v>86</v>
      </c>
      <c r="N1834" s="563">
        <v>0.1</v>
      </c>
      <c r="O1834" s="78">
        <f>P1834/2</f>
        <v>1625</v>
      </c>
      <c r="P1834" s="564">
        <v>3250</v>
      </c>
      <c r="Q1834" s="565">
        <f t="shared" si="72"/>
        <v>2954.5454545454545</v>
      </c>
      <c r="R1834" s="566"/>
      <c r="S1834" s="567"/>
    </row>
    <row r="1835" spans="1:20" ht="22.5" customHeight="1" x14ac:dyDescent="0.25">
      <c r="A1835" s="173">
        <v>44449</v>
      </c>
      <c r="B1835" s="174"/>
      <c r="C1835" s="173" t="s">
        <v>6195</v>
      </c>
      <c r="D1835" s="173"/>
      <c r="E1835" s="173"/>
      <c r="F1835" s="418">
        <v>10097</v>
      </c>
      <c r="G1835" s="174" t="s">
        <v>6196</v>
      </c>
      <c r="H1835" s="174" t="s">
        <v>6197</v>
      </c>
      <c r="I1835" s="174" t="s">
        <v>22</v>
      </c>
      <c r="J1835" s="174">
        <v>75013</v>
      </c>
      <c r="K1835" s="174" t="s">
        <v>6198</v>
      </c>
      <c r="L1835" s="174" t="s">
        <v>5894</v>
      </c>
      <c r="M1835" s="173" t="s">
        <v>812</v>
      </c>
      <c r="N1835" s="328">
        <v>5.5E-2</v>
      </c>
      <c r="O1835" s="195">
        <v>4250</v>
      </c>
      <c r="P1835" s="196">
        <v>4250</v>
      </c>
      <c r="Q1835" s="321">
        <f t="shared" si="72"/>
        <v>4028.4360189573463</v>
      </c>
      <c r="R1835" s="336"/>
      <c r="S1835" s="121"/>
      <c r="T1835" s="74" t="s">
        <v>44</v>
      </c>
    </row>
    <row r="1836" spans="1:20" ht="22.5" customHeight="1" x14ac:dyDescent="0.25">
      <c r="A1836" s="167">
        <v>44449</v>
      </c>
      <c r="B1836" s="168" t="s">
        <v>65</v>
      </c>
      <c r="C1836" s="167" t="s">
        <v>4599</v>
      </c>
      <c r="D1836" s="417" t="s">
        <v>2506</v>
      </c>
      <c r="E1836" s="417"/>
      <c r="F1836" s="417">
        <v>10238</v>
      </c>
      <c r="G1836" s="168" t="s">
        <v>4600</v>
      </c>
      <c r="H1836" s="168">
        <v>2</v>
      </c>
      <c r="I1836" s="168" t="s">
        <v>3014</v>
      </c>
      <c r="J1836" s="168">
        <v>93170</v>
      </c>
      <c r="K1836" s="168" t="s">
        <v>6199</v>
      </c>
      <c r="L1836" s="168" t="s">
        <v>3827</v>
      </c>
      <c r="M1836" s="167" t="s">
        <v>2700</v>
      </c>
      <c r="N1836" s="379">
        <v>0.1</v>
      </c>
      <c r="O1836" s="78">
        <f>P1836/2</f>
        <v>2475</v>
      </c>
      <c r="P1836" s="371">
        <v>4950</v>
      </c>
      <c r="Q1836" s="444">
        <f t="shared" si="72"/>
        <v>4500</v>
      </c>
      <c r="R1836" s="337"/>
      <c r="S1836" s="266"/>
    </row>
    <row r="1837" spans="1:20" ht="22.5" customHeight="1" x14ac:dyDescent="0.25">
      <c r="A1837" s="167">
        <v>44452</v>
      </c>
      <c r="B1837" s="187" t="s">
        <v>17</v>
      </c>
      <c r="C1837" s="187" t="s">
        <v>1587</v>
      </c>
      <c r="D1837" s="187" t="s">
        <v>1588</v>
      </c>
      <c r="E1837" s="187"/>
      <c r="F1837" s="168">
        <v>10117</v>
      </c>
      <c r="G1837" s="187" t="s">
        <v>1589</v>
      </c>
      <c r="H1837" s="187" t="s">
        <v>1568</v>
      </c>
      <c r="I1837" s="168" t="s">
        <v>22</v>
      </c>
      <c r="J1837" s="168">
        <v>75019</v>
      </c>
      <c r="K1837" s="187" t="s">
        <v>1590</v>
      </c>
      <c r="L1837" s="187" t="s">
        <v>43</v>
      </c>
      <c r="M1837" s="187" t="s">
        <v>3704</v>
      </c>
      <c r="N1837" s="211">
        <v>0.1</v>
      </c>
      <c r="O1837" s="195">
        <v>2682</v>
      </c>
      <c r="P1837" s="189">
        <v>2682</v>
      </c>
      <c r="Q1837" s="568">
        <f t="shared" si="72"/>
        <v>2438.181818181818</v>
      </c>
      <c r="R1837" s="333"/>
      <c r="S1837" s="159"/>
    </row>
    <row r="1838" spans="1:20" ht="22.5" customHeight="1" x14ac:dyDescent="0.25">
      <c r="A1838" s="167">
        <v>44452</v>
      </c>
      <c r="B1838" s="168" t="s">
        <v>17</v>
      </c>
      <c r="C1838" s="167" t="s">
        <v>6200</v>
      </c>
      <c r="D1838" s="167" t="s">
        <v>6201</v>
      </c>
      <c r="E1838" s="167"/>
      <c r="F1838" s="417" t="s">
        <v>4719</v>
      </c>
      <c r="G1838" s="168" t="s">
        <v>6202</v>
      </c>
      <c r="H1838" s="168"/>
      <c r="I1838" s="168" t="s">
        <v>4340</v>
      </c>
      <c r="J1838" s="168">
        <v>92340</v>
      </c>
      <c r="K1838" s="168" t="s">
        <v>6203</v>
      </c>
      <c r="L1838" s="168" t="s">
        <v>5536</v>
      </c>
      <c r="M1838" s="167" t="s">
        <v>770</v>
      </c>
      <c r="N1838" s="379">
        <v>0.1</v>
      </c>
      <c r="O1838" s="78">
        <f>P1838/2</f>
        <v>3741</v>
      </c>
      <c r="P1838" s="371">
        <v>7482</v>
      </c>
      <c r="Q1838" s="444">
        <f t="shared" si="72"/>
        <v>6801.8181818181811</v>
      </c>
      <c r="R1838" s="337"/>
      <c r="S1838" s="266"/>
    </row>
    <row r="1839" spans="1:20" ht="22.5" customHeight="1" x14ac:dyDescent="0.25">
      <c r="A1839" s="167">
        <v>44454</v>
      </c>
      <c r="B1839" s="168"/>
      <c r="C1839" s="167" t="s">
        <v>6204</v>
      </c>
      <c r="D1839" s="167"/>
      <c r="E1839" s="167"/>
      <c r="F1839" s="417" t="s">
        <v>4719</v>
      </c>
      <c r="G1839" s="168" t="s">
        <v>6205</v>
      </c>
      <c r="H1839" s="168"/>
      <c r="I1839" s="168" t="s">
        <v>22</v>
      </c>
      <c r="J1839" s="168">
        <v>75018</v>
      </c>
      <c r="K1839" s="168"/>
      <c r="L1839" s="168" t="s">
        <v>57</v>
      </c>
      <c r="M1839" s="167" t="s">
        <v>2360</v>
      </c>
      <c r="N1839" s="379">
        <v>5.5E-2</v>
      </c>
      <c r="O1839" s="345"/>
      <c r="P1839" s="371">
        <v>957</v>
      </c>
      <c r="Q1839" s="558">
        <f t="shared" si="72"/>
        <v>907.10900473933657</v>
      </c>
      <c r="R1839" s="337"/>
      <c r="S1839" s="266"/>
    </row>
    <row r="1840" spans="1:20" ht="22.5" customHeight="1" x14ac:dyDescent="0.25">
      <c r="A1840" s="167">
        <v>44455</v>
      </c>
      <c r="B1840" s="168" t="s">
        <v>65</v>
      </c>
      <c r="C1840" s="167" t="s">
        <v>6206</v>
      </c>
      <c r="D1840" s="167" t="s">
        <v>4025</v>
      </c>
      <c r="E1840" s="167"/>
      <c r="F1840" s="417">
        <v>10248</v>
      </c>
      <c r="G1840" s="168" t="s">
        <v>6207</v>
      </c>
      <c r="H1840" s="168" t="s">
        <v>6208</v>
      </c>
      <c r="I1840" s="168" t="s">
        <v>22</v>
      </c>
      <c r="J1840" s="168">
        <v>75020</v>
      </c>
      <c r="K1840" s="168" t="s">
        <v>6209</v>
      </c>
      <c r="L1840" s="168" t="s">
        <v>5563</v>
      </c>
      <c r="M1840" s="167" t="s">
        <v>331</v>
      </c>
      <c r="N1840" s="379">
        <v>5.5E-2</v>
      </c>
      <c r="O1840" s="195">
        <v>1400</v>
      </c>
      <c r="P1840" s="371">
        <v>1400</v>
      </c>
      <c r="Q1840" s="383">
        <f t="shared" si="72"/>
        <v>1327.0142180094788</v>
      </c>
      <c r="R1840" s="333"/>
      <c r="S1840" s="159"/>
    </row>
    <row r="1841" spans="1:19" ht="22.5" customHeight="1" x14ac:dyDescent="0.25">
      <c r="A1841" s="569">
        <v>44455</v>
      </c>
      <c r="B1841" s="570" t="s">
        <v>65</v>
      </c>
      <c r="C1841" s="569" t="s">
        <v>5948</v>
      </c>
      <c r="D1841" s="569" t="s">
        <v>172</v>
      </c>
      <c r="E1841" s="569"/>
      <c r="F1841" s="571">
        <v>10264</v>
      </c>
      <c r="G1841" s="570" t="s">
        <v>5949</v>
      </c>
      <c r="H1841" s="570" t="s">
        <v>5950</v>
      </c>
      <c r="I1841" s="570" t="s">
        <v>22</v>
      </c>
      <c r="J1841" s="570">
        <v>75011</v>
      </c>
      <c r="K1841" s="570" t="s">
        <v>5951</v>
      </c>
      <c r="L1841" s="570" t="s">
        <v>6210</v>
      </c>
      <c r="M1841" s="569" t="s">
        <v>160</v>
      </c>
      <c r="N1841" s="572">
        <v>0.1</v>
      </c>
      <c r="O1841" s="78">
        <f t="shared" ref="O1841:O1848" si="73">P1841/2</f>
        <v>3491</v>
      </c>
      <c r="P1841" s="573">
        <v>6982</v>
      </c>
      <c r="Q1841" s="574">
        <f t="shared" si="72"/>
        <v>6347.272727272727</v>
      </c>
      <c r="R1841" s="575"/>
      <c r="S1841" s="576"/>
    </row>
    <row r="1842" spans="1:19" ht="22.5" customHeight="1" x14ac:dyDescent="0.25">
      <c r="A1842" s="167">
        <v>44455</v>
      </c>
      <c r="B1842" s="168" t="s">
        <v>65</v>
      </c>
      <c r="C1842" s="167" t="s">
        <v>6211</v>
      </c>
      <c r="D1842" s="167" t="s">
        <v>4025</v>
      </c>
      <c r="E1842" s="167"/>
      <c r="F1842" s="417">
        <v>10175</v>
      </c>
      <c r="G1842" s="168" t="s">
        <v>6212</v>
      </c>
      <c r="H1842" s="168" t="s">
        <v>6213</v>
      </c>
      <c r="I1842" s="168" t="s">
        <v>22</v>
      </c>
      <c r="J1842" s="168">
        <v>75011</v>
      </c>
      <c r="K1842" s="168" t="s">
        <v>6214</v>
      </c>
      <c r="L1842" s="168" t="s">
        <v>6145</v>
      </c>
      <c r="M1842" s="167" t="s">
        <v>6215</v>
      </c>
      <c r="N1842" s="379">
        <v>0.1</v>
      </c>
      <c r="O1842" s="78">
        <f t="shared" si="73"/>
        <v>1000</v>
      </c>
      <c r="P1842" s="371">
        <v>2000</v>
      </c>
      <c r="Q1842" s="383">
        <f t="shared" si="72"/>
        <v>1818.181818181818</v>
      </c>
      <c r="R1842" s="333"/>
      <c r="S1842" s="159"/>
    </row>
    <row r="1843" spans="1:19" ht="22.5" customHeight="1" x14ac:dyDescent="0.25">
      <c r="A1843" s="167">
        <v>44456</v>
      </c>
      <c r="B1843" s="168" t="s">
        <v>65</v>
      </c>
      <c r="C1843" s="168" t="s">
        <v>5897</v>
      </c>
      <c r="D1843" s="168" t="s">
        <v>5898</v>
      </c>
      <c r="E1843" s="168"/>
      <c r="F1843" s="168">
        <v>10249</v>
      </c>
      <c r="G1843" s="168" t="s">
        <v>5899</v>
      </c>
      <c r="H1843" s="168" t="s">
        <v>5900</v>
      </c>
      <c r="I1843" s="168" t="s">
        <v>22</v>
      </c>
      <c r="J1843" s="168">
        <v>75015</v>
      </c>
      <c r="K1843" s="168" t="s">
        <v>5901</v>
      </c>
      <c r="L1843" s="168" t="s">
        <v>5536</v>
      </c>
      <c r="M1843" s="168" t="s">
        <v>31</v>
      </c>
      <c r="N1843" s="379">
        <v>5.5E-2</v>
      </c>
      <c r="O1843" s="78">
        <f t="shared" si="73"/>
        <v>4241</v>
      </c>
      <c r="P1843" s="371">
        <v>8482</v>
      </c>
      <c r="Q1843" s="444">
        <f t="shared" si="72"/>
        <v>8039.8104265402844</v>
      </c>
      <c r="R1843" s="337"/>
      <c r="S1843" s="266"/>
    </row>
    <row r="1844" spans="1:19" ht="22.5" customHeight="1" x14ac:dyDescent="0.25">
      <c r="A1844" s="167">
        <v>44460</v>
      </c>
      <c r="B1844" s="168" t="s">
        <v>65</v>
      </c>
      <c r="C1844" s="167" t="s">
        <v>6216</v>
      </c>
      <c r="D1844" s="167" t="s">
        <v>2786</v>
      </c>
      <c r="E1844" s="167"/>
      <c r="F1844" s="417">
        <v>10395</v>
      </c>
      <c r="G1844" s="168" t="s">
        <v>6217</v>
      </c>
      <c r="H1844" s="168" t="s">
        <v>6218</v>
      </c>
      <c r="I1844" s="168" t="s">
        <v>22</v>
      </c>
      <c r="J1844" s="168">
        <v>75010</v>
      </c>
      <c r="K1844" s="168" t="s">
        <v>6219</v>
      </c>
      <c r="L1844" s="168" t="s">
        <v>6220</v>
      </c>
      <c r="M1844" s="167" t="s">
        <v>6221</v>
      </c>
      <c r="N1844" s="379">
        <v>5.5E-2</v>
      </c>
      <c r="O1844" s="78">
        <f t="shared" si="73"/>
        <v>4391</v>
      </c>
      <c r="P1844" s="371">
        <v>8782</v>
      </c>
      <c r="Q1844" s="383">
        <f t="shared" si="72"/>
        <v>8324.1706161137445</v>
      </c>
      <c r="R1844" s="333"/>
      <c r="S1844" s="159"/>
    </row>
    <row r="1845" spans="1:19" ht="22.5" customHeight="1" x14ac:dyDescent="0.25">
      <c r="A1845" s="167">
        <v>44460</v>
      </c>
      <c r="B1845" s="168" t="s">
        <v>17</v>
      </c>
      <c r="C1845" s="167" t="s">
        <v>637</v>
      </c>
      <c r="D1845" s="167" t="s">
        <v>19</v>
      </c>
      <c r="E1845" s="167"/>
      <c r="F1845" s="417">
        <v>93001</v>
      </c>
      <c r="G1845" s="168" t="s">
        <v>5802</v>
      </c>
      <c r="H1845" s="168" t="s">
        <v>6222</v>
      </c>
      <c r="I1845" s="168" t="s">
        <v>22</v>
      </c>
      <c r="J1845" s="168">
        <v>75011</v>
      </c>
      <c r="K1845" s="168" t="s">
        <v>6223</v>
      </c>
      <c r="L1845" s="168" t="s">
        <v>4381</v>
      </c>
      <c r="M1845" s="167" t="s">
        <v>6224</v>
      </c>
      <c r="N1845" s="380">
        <v>0.1</v>
      </c>
      <c r="O1845" s="78">
        <f t="shared" si="73"/>
        <v>2475</v>
      </c>
      <c r="P1845" s="371">
        <v>4950</v>
      </c>
      <c r="Q1845" s="255">
        <f t="shared" si="72"/>
        <v>4500</v>
      </c>
      <c r="R1845" s="333"/>
      <c r="S1845" s="159"/>
    </row>
    <row r="1846" spans="1:19" ht="22.5" customHeight="1" x14ac:dyDescent="0.25">
      <c r="A1846" s="577">
        <v>44460</v>
      </c>
      <c r="B1846" s="578" t="s">
        <v>17</v>
      </c>
      <c r="C1846" s="578" t="s">
        <v>4973</v>
      </c>
      <c r="D1846" s="578" t="s">
        <v>4974</v>
      </c>
      <c r="E1846" s="578"/>
      <c r="F1846" s="578" t="s">
        <v>6225</v>
      </c>
      <c r="G1846" s="578" t="s">
        <v>4976</v>
      </c>
      <c r="H1846" s="578" t="s">
        <v>4977</v>
      </c>
      <c r="I1846" s="578" t="s">
        <v>22</v>
      </c>
      <c r="J1846" s="578">
        <v>75010</v>
      </c>
      <c r="K1846" s="578" t="s">
        <v>4978</v>
      </c>
      <c r="L1846" s="578" t="s">
        <v>3827</v>
      </c>
      <c r="M1846" s="578" t="s">
        <v>4336</v>
      </c>
      <c r="N1846" s="579">
        <v>0.1</v>
      </c>
      <c r="O1846" s="78">
        <f t="shared" si="73"/>
        <v>9900</v>
      </c>
      <c r="P1846" s="580">
        <v>19800</v>
      </c>
      <c r="Q1846" s="581">
        <f t="shared" si="72"/>
        <v>18000</v>
      </c>
      <c r="R1846" s="333"/>
      <c r="S1846" s="159"/>
    </row>
    <row r="1847" spans="1:19" ht="22.5" customHeight="1" x14ac:dyDescent="0.25">
      <c r="A1847" s="167">
        <v>44460</v>
      </c>
      <c r="B1847" s="168" t="s">
        <v>65</v>
      </c>
      <c r="C1847" s="167" t="s">
        <v>6226</v>
      </c>
      <c r="D1847" s="167" t="s">
        <v>747</v>
      </c>
      <c r="E1847" s="167"/>
      <c r="F1847" s="417">
        <v>10229</v>
      </c>
      <c r="G1847" s="168" t="s">
        <v>6227</v>
      </c>
      <c r="H1847" s="168">
        <v>3</v>
      </c>
      <c r="I1847" s="168" t="s">
        <v>97</v>
      </c>
      <c r="J1847" s="168">
        <v>92600</v>
      </c>
      <c r="K1847" s="168" t="s">
        <v>750</v>
      </c>
      <c r="L1847" s="168" t="s">
        <v>4381</v>
      </c>
      <c r="M1847" s="167" t="s">
        <v>1792</v>
      </c>
      <c r="N1847" s="379">
        <v>5.5E-2</v>
      </c>
      <c r="O1847" s="78">
        <f t="shared" si="73"/>
        <v>1241</v>
      </c>
      <c r="P1847" s="371">
        <v>2482</v>
      </c>
      <c r="Q1847" s="383">
        <f t="shared" si="72"/>
        <v>2352.6066350710903</v>
      </c>
      <c r="R1847" s="333"/>
      <c r="S1847" s="159"/>
    </row>
    <row r="1848" spans="1:19" ht="22.5" customHeight="1" x14ac:dyDescent="0.25">
      <c r="A1848" s="342">
        <v>44460</v>
      </c>
      <c r="B1848" s="168" t="s">
        <v>65</v>
      </c>
      <c r="C1848" s="167" t="s">
        <v>4631</v>
      </c>
      <c r="D1848" s="167" t="s">
        <v>2062</v>
      </c>
      <c r="E1848" s="167"/>
      <c r="F1848" s="417">
        <v>100003</v>
      </c>
      <c r="G1848" s="168" t="s">
        <v>5524</v>
      </c>
      <c r="H1848" s="168" t="s">
        <v>5525</v>
      </c>
      <c r="I1848" s="168" t="s">
        <v>22</v>
      </c>
      <c r="J1848" s="168">
        <v>75018</v>
      </c>
      <c r="K1848" s="168" t="s">
        <v>6228</v>
      </c>
      <c r="L1848" s="168" t="s">
        <v>6229</v>
      </c>
      <c r="M1848" s="167" t="s">
        <v>6230</v>
      </c>
      <c r="N1848" s="379">
        <v>5.5E-2</v>
      </c>
      <c r="O1848" s="78">
        <f t="shared" si="73"/>
        <v>4491</v>
      </c>
      <c r="P1848" s="371">
        <v>8982</v>
      </c>
      <c r="Q1848" s="264">
        <f t="shared" si="72"/>
        <v>8513.7440758293851</v>
      </c>
      <c r="R1848" s="337"/>
      <c r="S1848" s="266"/>
    </row>
    <row r="1849" spans="1:19" ht="22.5" customHeight="1" x14ac:dyDescent="0.25">
      <c r="A1849" s="167">
        <v>44461</v>
      </c>
      <c r="B1849" s="168" t="s">
        <v>65</v>
      </c>
      <c r="C1849" s="167" t="s">
        <v>6231</v>
      </c>
      <c r="D1849" s="167" t="s">
        <v>1272</v>
      </c>
      <c r="E1849" s="167"/>
      <c r="F1849" s="417">
        <v>10075</v>
      </c>
      <c r="G1849" s="168" t="s">
        <v>6232</v>
      </c>
      <c r="H1849" s="168" t="s">
        <v>6233</v>
      </c>
      <c r="I1849" s="168" t="s">
        <v>308</v>
      </c>
      <c r="J1849" s="168">
        <v>94130</v>
      </c>
      <c r="K1849" s="168" t="s">
        <v>6234</v>
      </c>
      <c r="L1849" s="168" t="s">
        <v>5494</v>
      </c>
      <c r="M1849" s="167" t="s">
        <v>4875</v>
      </c>
      <c r="N1849" s="379">
        <v>5.5E-2</v>
      </c>
      <c r="O1849" s="195">
        <v>2682</v>
      </c>
      <c r="P1849" s="371">
        <v>2682</v>
      </c>
      <c r="Q1849" s="383">
        <f t="shared" si="72"/>
        <v>2542.18009478673</v>
      </c>
      <c r="R1849" s="333"/>
      <c r="S1849" s="159"/>
    </row>
    <row r="1850" spans="1:19" ht="22.5" customHeight="1" x14ac:dyDescent="0.25">
      <c r="A1850" s="167">
        <v>44461</v>
      </c>
      <c r="B1850" s="167" t="s">
        <v>65</v>
      </c>
      <c r="C1850" s="168" t="s">
        <v>1047</v>
      </c>
      <c r="D1850" s="168" t="s">
        <v>363</v>
      </c>
      <c r="E1850" s="168"/>
      <c r="F1850" s="168">
        <v>1922</v>
      </c>
      <c r="G1850" s="168" t="s">
        <v>1048</v>
      </c>
      <c r="H1850" s="449" t="s">
        <v>1049</v>
      </c>
      <c r="I1850" s="168" t="s">
        <v>1050</v>
      </c>
      <c r="J1850" s="168">
        <v>92160</v>
      </c>
      <c r="K1850" s="168" t="s">
        <v>1051</v>
      </c>
      <c r="L1850" s="168" t="s">
        <v>43</v>
      </c>
      <c r="M1850" s="168" t="s">
        <v>6235</v>
      </c>
      <c r="N1850" s="582">
        <v>0.1</v>
      </c>
      <c r="O1850" s="195">
        <v>5900</v>
      </c>
      <c r="P1850" s="189">
        <v>5900</v>
      </c>
      <c r="Q1850" s="255">
        <f t="shared" si="72"/>
        <v>5363.6363636363631</v>
      </c>
      <c r="R1850" s="333"/>
      <c r="S1850" s="159"/>
    </row>
    <row r="1851" spans="1:19" ht="22.5" customHeight="1" x14ac:dyDescent="0.25">
      <c r="A1851" s="167">
        <v>44461</v>
      </c>
      <c r="B1851" s="168" t="s">
        <v>65</v>
      </c>
      <c r="C1851" s="167" t="s">
        <v>6236</v>
      </c>
      <c r="D1851" s="167" t="s">
        <v>131</v>
      </c>
      <c r="E1851" s="167"/>
      <c r="F1851" s="417">
        <v>10370</v>
      </c>
      <c r="G1851" s="168" t="s">
        <v>6237</v>
      </c>
      <c r="H1851" s="168" t="s">
        <v>6238</v>
      </c>
      <c r="I1851" s="168" t="s">
        <v>4000</v>
      </c>
      <c r="J1851" s="168">
        <v>93220</v>
      </c>
      <c r="K1851" s="168" t="s">
        <v>6239</v>
      </c>
      <c r="L1851" s="168" t="s">
        <v>3498</v>
      </c>
      <c r="M1851" s="167" t="s">
        <v>1792</v>
      </c>
      <c r="N1851" s="379">
        <v>5.5E-2</v>
      </c>
      <c r="O1851" s="195">
        <v>3450</v>
      </c>
      <c r="P1851" s="371">
        <v>3450</v>
      </c>
      <c r="Q1851" s="383">
        <f t="shared" si="72"/>
        <v>3270.1421800947869</v>
      </c>
      <c r="R1851" s="333"/>
      <c r="S1851" s="159"/>
    </row>
    <row r="1852" spans="1:19" ht="22.5" customHeight="1" x14ac:dyDescent="0.25">
      <c r="A1852" s="342">
        <v>44461</v>
      </c>
      <c r="B1852" s="168" t="s">
        <v>17</v>
      </c>
      <c r="C1852" s="167" t="s">
        <v>6119</v>
      </c>
      <c r="D1852" s="167" t="s">
        <v>4695</v>
      </c>
      <c r="E1852" s="167"/>
      <c r="F1852" s="417">
        <v>10123</v>
      </c>
      <c r="G1852" s="168" t="s">
        <v>6120</v>
      </c>
      <c r="H1852" s="168" t="s">
        <v>978</v>
      </c>
      <c r="I1852" s="168" t="s">
        <v>97</v>
      </c>
      <c r="J1852" s="168">
        <v>92600</v>
      </c>
      <c r="K1852" s="168" t="s">
        <v>6121</v>
      </c>
      <c r="L1852" s="168" t="s">
        <v>5719</v>
      </c>
      <c r="M1852" s="167" t="s">
        <v>6240</v>
      </c>
      <c r="N1852" s="379">
        <v>0.1</v>
      </c>
      <c r="O1852" s="195">
        <v>10732</v>
      </c>
      <c r="P1852" s="371">
        <v>10732</v>
      </c>
      <c r="Q1852" s="264">
        <f t="shared" si="72"/>
        <v>9756.363636363636</v>
      </c>
      <c r="R1852" s="337"/>
      <c r="S1852" s="266"/>
    </row>
    <row r="1853" spans="1:19" ht="22.5" customHeight="1" x14ac:dyDescent="0.25">
      <c r="A1853" s="167">
        <v>44461</v>
      </c>
      <c r="B1853" s="168" t="s">
        <v>65</v>
      </c>
      <c r="C1853" s="167" t="s">
        <v>6241</v>
      </c>
      <c r="D1853" s="167" t="s">
        <v>4781</v>
      </c>
      <c r="E1853" s="167"/>
      <c r="F1853" s="417">
        <v>10402</v>
      </c>
      <c r="G1853" s="168" t="s">
        <v>6242</v>
      </c>
      <c r="H1853" s="168" t="s">
        <v>6243</v>
      </c>
      <c r="I1853" s="168" t="s">
        <v>1164</v>
      </c>
      <c r="J1853" s="168">
        <v>94120</v>
      </c>
      <c r="K1853" s="168" t="s">
        <v>6244</v>
      </c>
      <c r="L1853" s="168" t="s">
        <v>5494</v>
      </c>
      <c r="M1853" s="167" t="s">
        <v>1728</v>
      </c>
      <c r="N1853" s="380">
        <v>5.5E-2</v>
      </c>
      <c r="O1853" s="195">
        <v>5000</v>
      </c>
      <c r="P1853" s="371">
        <v>5000</v>
      </c>
      <c r="Q1853" s="255">
        <f t="shared" si="72"/>
        <v>4739.3364928909959</v>
      </c>
      <c r="R1853" s="333"/>
      <c r="S1853" s="159"/>
    </row>
    <row r="1854" spans="1:19" ht="22.5" customHeight="1" x14ac:dyDescent="0.25">
      <c r="A1854" s="167">
        <v>44462</v>
      </c>
      <c r="B1854" s="168" t="s">
        <v>65</v>
      </c>
      <c r="C1854" s="167" t="s">
        <v>6245</v>
      </c>
      <c r="D1854" s="167" t="s">
        <v>395</v>
      </c>
      <c r="E1854" s="167"/>
      <c r="F1854" s="417">
        <v>10393</v>
      </c>
      <c r="G1854" s="168" t="s">
        <v>6246</v>
      </c>
      <c r="H1854" s="168" t="s">
        <v>6247</v>
      </c>
      <c r="I1854" s="168" t="s">
        <v>3014</v>
      </c>
      <c r="J1854" s="168">
        <v>93170</v>
      </c>
      <c r="K1854" s="168" t="s">
        <v>6248</v>
      </c>
      <c r="L1854" s="168" t="s">
        <v>1993</v>
      </c>
      <c r="M1854" s="167" t="s">
        <v>2360</v>
      </c>
      <c r="N1854" s="379">
        <v>5.5E-2</v>
      </c>
      <c r="O1854" s="195">
        <v>3982</v>
      </c>
      <c r="P1854" s="371">
        <v>3982</v>
      </c>
      <c r="Q1854" s="255">
        <f t="shared" si="72"/>
        <v>3774.4075829383887</v>
      </c>
      <c r="R1854" s="333"/>
      <c r="S1854" s="159"/>
    </row>
    <row r="1855" spans="1:19" ht="22.5" customHeight="1" x14ac:dyDescent="0.25">
      <c r="A1855" s="167">
        <v>44463</v>
      </c>
      <c r="B1855" s="187" t="s">
        <v>17</v>
      </c>
      <c r="C1855" s="187" t="s">
        <v>3103</v>
      </c>
      <c r="D1855" s="187" t="s">
        <v>248</v>
      </c>
      <c r="E1855" s="187"/>
      <c r="F1855" s="168">
        <v>10026</v>
      </c>
      <c r="G1855" s="187" t="s">
        <v>3104</v>
      </c>
      <c r="H1855" s="187" t="s">
        <v>3105</v>
      </c>
      <c r="I1855" s="168" t="s">
        <v>22</v>
      </c>
      <c r="J1855" s="168">
        <v>75011</v>
      </c>
      <c r="K1855" s="187" t="s">
        <v>3106</v>
      </c>
      <c r="L1855" s="168" t="s">
        <v>1993</v>
      </c>
      <c r="M1855" s="187" t="s">
        <v>4494</v>
      </c>
      <c r="N1855" s="211">
        <v>5.5E-2</v>
      </c>
      <c r="O1855" s="195">
        <v>4982</v>
      </c>
      <c r="P1855" s="189">
        <v>4982</v>
      </c>
      <c r="Q1855" s="255">
        <f t="shared" si="72"/>
        <v>4722.2748815165878</v>
      </c>
      <c r="R1855" s="333"/>
      <c r="S1855" s="159"/>
    </row>
    <row r="1856" spans="1:19" ht="22.5" customHeight="1" x14ac:dyDescent="0.25">
      <c r="A1856" s="167">
        <v>44466</v>
      </c>
      <c r="B1856" s="168" t="s">
        <v>65</v>
      </c>
      <c r="C1856" s="167" t="s">
        <v>6249</v>
      </c>
      <c r="D1856" s="167" t="s">
        <v>424</v>
      </c>
      <c r="E1856" s="167"/>
      <c r="F1856" s="417">
        <v>10106</v>
      </c>
      <c r="G1856" s="168" t="s">
        <v>6250</v>
      </c>
      <c r="H1856" s="168" t="s">
        <v>6251</v>
      </c>
      <c r="I1856" s="168" t="s">
        <v>22</v>
      </c>
      <c r="J1856" s="168">
        <v>75019</v>
      </c>
      <c r="K1856" s="168" t="s">
        <v>6252</v>
      </c>
      <c r="L1856" s="168" t="s">
        <v>5719</v>
      </c>
      <c r="M1856" s="167" t="s">
        <v>123</v>
      </c>
      <c r="N1856" s="379">
        <v>5.5E-2</v>
      </c>
      <c r="O1856" s="195">
        <v>5982</v>
      </c>
      <c r="P1856" s="371">
        <v>5982</v>
      </c>
      <c r="Q1856" s="255">
        <f t="shared" si="72"/>
        <v>5670.1421800947874</v>
      </c>
      <c r="R1856" s="333"/>
      <c r="S1856" s="159"/>
    </row>
    <row r="1857" spans="1:20" ht="22.5" customHeight="1" x14ac:dyDescent="0.25">
      <c r="A1857" s="167">
        <v>44466</v>
      </c>
      <c r="B1857" s="168"/>
      <c r="C1857" s="168" t="s">
        <v>5806</v>
      </c>
      <c r="D1857" s="168" t="s">
        <v>6253</v>
      </c>
      <c r="E1857" s="168"/>
      <c r="F1857" s="168" t="s">
        <v>5807</v>
      </c>
      <c r="G1857" s="168" t="s">
        <v>5808</v>
      </c>
      <c r="H1857" s="168" t="s">
        <v>5809</v>
      </c>
      <c r="I1857" s="168" t="s">
        <v>22</v>
      </c>
      <c r="J1857" s="168">
        <v>75012</v>
      </c>
      <c r="K1857" s="168" t="s">
        <v>5810</v>
      </c>
      <c r="L1857" s="168" t="s">
        <v>37</v>
      </c>
      <c r="M1857" s="168" t="s">
        <v>1792</v>
      </c>
      <c r="N1857" s="379">
        <v>5.5E-2</v>
      </c>
      <c r="O1857" s="195">
        <v>921</v>
      </c>
      <c r="P1857" s="371">
        <v>921</v>
      </c>
      <c r="Q1857" s="264">
        <f t="shared" si="72"/>
        <v>872.98578199052133</v>
      </c>
      <c r="R1857" s="337"/>
      <c r="S1857" s="266"/>
    </row>
    <row r="1858" spans="1:20" ht="22.5" customHeight="1" x14ac:dyDescent="0.25">
      <c r="A1858" s="167">
        <v>44466</v>
      </c>
      <c r="B1858" s="168" t="s">
        <v>236</v>
      </c>
      <c r="C1858" s="168" t="s">
        <v>598</v>
      </c>
      <c r="D1858" s="168" t="s">
        <v>395</v>
      </c>
      <c r="E1858" s="168"/>
      <c r="F1858" s="168">
        <v>10084</v>
      </c>
      <c r="G1858" s="168" t="s">
        <v>6019</v>
      </c>
      <c r="H1858" s="168"/>
      <c r="I1858" s="168" t="s">
        <v>22</v>
      </c>
      <c r="J1858" s="168">
        <v>75019</v>
      </c>
      <c r="K1858" s="168" t="s">
        <v>6020</v>
      </c>
      <c r="L1858" s="168" t="s">
        <v>43</v>
      </c>
      <c r="M1858" s="168" t="s">
        <v>1391</v>
      </c>
      <c r="N1858" s="379">
        <v>0.1</v>
      </c>
      <c r="O1858" s="195">
        <v>14982</v>
      </c>
      <c r="P1858" s="263">
        <v>14982</v>
      </c>
      <c r="Q1858" s="339">
        <f t="shared" si="72"/>
        <v>13619.999999999998</v>
      </c>
      <c r="R1858" s="333"/>
      <c r="S1858" s="159"/>
    </row>
    <row r="1859" spans="1:20" ht="22.5" customHeight="1" x14ac:dyDescent="0.25">
      <c r="A1859" s="167">
        <v>44467</v>
      </c>
      <c r="B1859" s="168" t="s">
        <v>17</v>
      </c>
      <c r="C1859" s="168" t="s">
        <v>3727</v>
      </c>
      <c r="D1859" s="168" t="s">
        <v>248</v>
      </c>
      <c r="E1859" s="168"/>
      <c r="F1859" s="168">
        <v>1142</v>
      </c>
      <c r="G1859" s="168" t="s">
        <v>3728</v>
      </c>
      <c r="H1859" s="168" t="s">
        <v>3729</v>
      </c>
      <c r="I1859" s="168" t="s">
        <v>313</v>
      </c>
      <c r="J1859" s="168">
        <v>94500</v>
      </c>
      <c r="K1859" s="168" t="s">
        <v>3730</v>
      </c>
      <c r="L1859" s="168" t="s">
        <v>3731</v>
      </c>
      <c r="M1859" s="168" t="s">
        <v>4547</v>
      </c>
      <c r="N1859" s="320">
        <v>5.5E-2</v>
      </c>
      <c r="O1859" s="78">
        <f>P1859/2</f>
        <v>1175</v>
      </c>
      <c r="P1859" s="263">
        <v>2350</v>
      </c>
      <c r="Q1859" s="444">
        <f t="shared" si="72"/>
        <v>2227.4881516587679</v>
      </c>
      <c r="R1859" s="337"/>
      <c r="S1859" s="266"/>
    </row>
    <row r="1860" spans="1:20" ht="22.5" customHeight="1" thickBot="1" x14ac:dyDescent="0.3">
      <c r="A1860" s="525">
        <v>44467</v>
      </c>
      <c r="B1860" s="497" t="s">
        <v>17</v>
      </c>
      <c r="C1860" s="498" t="s">
        <v>5599</v>
      </c>
      <c r="D1860" s="498" t="s">
        <v>131</v>
      </c>
      <c r="E1860" s="498"/>
      <c r="F1860" s="499" t="s">
        <v>6254</v>
      </c>
      <c r="G1860" s="497" t="s">
        <v>5600</v>
      </c>
      <c r="H1860" s="497" t="s">
        <v>5601</v>
      </c>
      <c r="I1860" s="497" t="s">
        <v>22</v>
      </c>
      <c r="J1860" s="497">
        <v>75011</v>
      </c>
      <c r="K1860" s="497" t="s">
        <v>5602</v>
      </c>
      <c r="L1860" s="497" t="s">
        <v>5603</v>
      </c>
      <c r="M1860" s="498" t="s">
        <v>5139</v>
      </c>
      <c r="N1860" s="500">
        <v>0.1</v>
      </c>
      <c r="O1860" s="78">
        <f>P1860/2</f>
        <v>1450</v>
      </c>
      <c r="P1860" s="502">
        <v>2900</v>
      </c>
      <c r="Q1860" s="583">
        <v>8165.454545454545</v>
      </c>
      <c r="R1860" s="333"/>
      <c r="S1860" s="159"/>
    </row>
    <row r="1861" spans="1:20" ht="22.5" customHeight="1" thickBot="1" x14ac:dyDescent="0.3">
      <c r="A1861" s="525">
        <v>44468</v>
      </c>
      <c r="B1861" s="497" t="s">
        <v>17</v>
      </c>
      <c r="C1861" s="498" t="s">
        <v>6255</v>
      </c>
      <c r="D1861" s="498" t="s">
        <v>6256</v>
      </c>
      <c r="E1861" s="498"/>
      <c r="F1861" s="499">
        <v>10407</v>
      </c>
      <c r="G1861" s="497" t="s">
        <v>6257</v>
      </c>
      <c r="H1861" s="497" t="s">
        <v>6258</v>
      </c>
      <c r="I1861" s="497" t="s">
        <v>2930</v>
      </c>
      <c r="J1861" s="497">
        <v>94200</v>
      </c>
      <c r="K1861" s="497" t="s">
        <v>6259</v>
      </c>
      <c r="L1861" s="497" t="s">
        <v>5563</v>
      </c>
      <c r="M1861" s="498" t="s">
        <v>6260</v>
      </c>
      <c r="N1861" s="500">
        <v>5.5E-2</v>
      </c>
      <c r="O1861" s="501">
        <v>14982</v>
      </c>
      <c r="P1861" s="502">
        <v>14982</v>
      </c>
      <c r="Q1861" s="583">
        <f t="shared" ref="Q1861:Q1870" si="74">IF(ISBLANK(N1861),"",P1861/(1+N1861))</f>
        <v>14200.947867298579</v>
      </c>
      <c r="R1861" s="333"/>
      <c r="S1861" s="159"/>
    </row>
    <row r="1862" spans="1:20" ht="22.5" customHeight="1" x14ac:dyDescent="0.25">
      <c r="A1862" s="167">
        <v>44469</v>
      </c>
      <c r="B1862" s="168" t="s">
        <v>17</v>
      </c>
      <c r="C1862" s="168" t="s">
        <v>5028</v>
      </c>
      <c r="D1862" s="168" t="s">
        <v>5029</v>
      </c>
      <c r="E1862" s="168"/>
      <c r="F1862" s="168">
        <v>10082</v>
      </c>
      <c r="G1862" s="168" t="s">
        <v>5030</v>
      </c>
      <c r="H1862" s="168" t="s">
        <v>5031</v>
      </c>
      <c r="I1862" s="168" t="s">
        <v>22</v>
      </c>
      <c r="J1862" s="168">
        <v>75014</v>
      </c>
      <c r="K1862" s="168" t="s">
        <v>5401</v>
      </c>
      <c r="L1862" s="168" t="s">
        <v>1694</v>
      </c>
      <c r="M1862" s="168" t="s">
        <v>25</v>
      </c>
      <c r="N1862" s="379">
        <v>0.1</v>
      </c>
      <c r="O1862" s="78">
        <f>P1862/2</f>
        <v>4491</v>
      </c>
      <c r="P1862" s="371">
        <v>8982</v>
      </c>
      <c r="Q1862" s="444">
        <f t="shared" si="74"/>
        <v>8165.454545454545</v>
      </c>
      <c r="R1862" s="337"/>
      <c r="S1862" s="266"/>
    </row>
    <row r="1863" spans="1:20" ht="22.5" customHeight="1" x14ac:dyDescent="0.25">
      <c r="A1863" s="267">
        <v>44469</v>
      </c>
      <c r="B1863" s="268" t="s">
        <v>342</v>
      </c>
      <c r="C1863" s="267" t="s">
        <v>5089</v>
      </c>
      <c r="D1863" s="267" t="s">
        <v>4695</v>
      </c>
      <c r="E1863" s="267"/>
      <c r="F1863" s="434">
        <v>10236</v>
      </c>
      <c r="G1863" s="268" t="s">
        <v>6261</v>
      </c>
      <c r="H1863" s="268"/>
      <c r="I1863" s="268" t="s">
        <v>6262</v>
      </c>
      <c r="J1863" s="268">
        <v>93250</v>
      </c>
      <c r="K1863" s="268" t="s">
        <v>6263</v>
      </c>
      <c r="L1863" s="268" t="s">
        <v>43</v>
      </c>
      <c r="M1863" s="267" t="s">
        <v>6264</v>
      </c>
      <c r="N1863" s="387">
        <v>5.5E-2</v>
      </c>
      <c r="O1863" s="195">
        <v>9500</v>
      </c>
      <c r="P1863" s="270">
        <v>9500</v>
      </c>
      <c r="Q1863" s="584">
        <f t="shared" si="74"/>
        <v>9004.7393364928921</v>
      </c>
      <c r="R1863" s="389"/>
      <c r="S1863" s="89"/>
      <c r="T1863" s="74" t="s">
        <v>44</v>
      </c>
    </row>
    <row r="1864" spans="1:20" ht="22.5" customHeight="1" x14ac:dyDescent="0.25">
      <c r="A1864" s="173">
        <v>44473</v>
      </c>
      <c r="B1864" s="174" t="s">
        <v>65</v>
      </c>
      <c r="C1864" s="174" t="s">
        <v>5846</v>
      </c>
      <c r="D1864" s="174" t="s">
        <v>5847</v>
      </c>
      <c r="E1864" s="174"/>
      <c r="F1864" s="174">
        <v>110070</v>
      </c>
      <c r="G1864" s="174" t="s">
        <v>5379</v>
      </c>
      <c r="H1864" s="174" t="s">
        <v>5848</v>
      </c>
      <c r="I1864" s="174" t="s">
        <v>22</v>
      </c>
      <c r="J1864" s="174">
        <v>75011</v>
      </c>
      <c r="K1864" s="174" t="s">
        <v>5849</v>
      </c>
      <c r="L1864" s="174" t="s">
        <v>1993</v>
      </c>
      <c r="M1864" s="174" t="s">
        <v>6265</v>
      </c>
      <c r="N1864" s="328">
        <v>5.5E-2</v>
      </c>
      <c r="O1864" s="195">
        <v>4700</v>
      </c>
      <c r="P1864" s="196">
        <v>4700</v>
      </c>
      <c r="Q1864" s="321">
        <f t="shared" si="74"/>
        <v>4454.9763033175359</v>
      </c>
      <c r="R1864" s="336"/>
      <c r="S1864" s="121"/>
      <c r="T1864" s="74" t="s">
        <v>44</v>
      </c>
    </row>
    <row r="1865" spans="1:20" ht="22.5" customHeight="1" x14ac:dyDescent="0.25">
      <c r="A1865" s="167">
        <v>44474</v>
      </c>
      <c r="B1865" s="168" t="s">
        <v>65</v>
      </c>
      <c r="C1865" s="168" t="s">
        <v>6266</v>
      </c>
      <c r="D1865" s="168" t="s">
        <v>5758</v>
      </c>
      <c r="E1865" s="168"/>
      <c r="F1865" s="168" t="s">
        <v>4719</v>
      </c>
      <c r="G1865" s="168" t="s">
        <v>6267</v>
      </c>
      <c r="H1865" s="168" t="s">
        <v>6268</v>
      </c>
      <c r="I1865" s="168" t="s">
        <v>22</v>
      </c>
      <c r="J1865" s="168">
        <v>75011</v>
      </c>
      <c r="K1865" s="168" t="s">
        <v>6269</v>
      </c>
      <c r="L1865" s="168" t="s">
        <v>5536</v>
      </c>
      <c r="M1865" s="168" t="s">
        <v>2162</v>
      </c>
      <c r="N1865" s="378">
        <v>0.1</v>
      </c>
      <c r="O1865" s="78">
        <f>P1865/2</f>
        <v>2491</v>
      </c>
      <c r="P1865" s="371">
        <v>4982</v>
      </c>
      <c r="Q1865" s="532">
        <f t="shared" si="74"/>
        <v>4529.090909090909</v>
      </c>
      <c r="R1865" s="373"/>
      <c r="S1865" s="374"/>
    </row>
    <row r="1866" spans="1:20" ht="22.5" customHeight="1" x14ac:dyDescent="0.25">
      <c r="A1866" s="173" t="s">
        <v>1416</v>
      </c>
      <c r="B1866" s="174"/>
      <c r="C1866" s="174" t="s">
        <v>6270</v>
      </c>
      <c r="D1866" s="174"/>
      <c r="E1866" s="174" t="s">
        <v>4949</v>
      </c>
      <c r="F1866" s="174">
        <v>10005</v>
      </c>
      <c r="G1866" s="174" t="s">
        <v>6271</v>
      </c>
      <c r="H1866" s="174" t="s">
        <v>6272</v>
      </c>
      <c r="I1866" s="174" t="s">
        <v>22</v>
      </c>
      <c r="J1866" s="174">
        <v>75015</v>
      </c>
      <c r="K1866" s="174" t="s">
        <v>6273</v>
      </c>
      <c r="L1866" s="174" t="s">
        <v>6274</v>
      </c>
      <c r="M1866" s="174" t="s">
        <v>5980</v>
      </c>
      <c r="N1866" s="328">
        <v>5.5E-2</v>
      </c>
      <c r="O1866" s="78">
        <f>P1866/2</f>
        <v>1391</v>
      </c>
      <c r="P1866" s="196">
        <v>2782</v>
      </c>
      <c r="Q1866" s="321">
        <f t="shared" si="74"/>
        <v>2636.9668246445499</v>
      </c>
      <c r="R1866" s="336"/>
      <c r="S1866" s="121"/>
      <c r="T1866" s="74" t="s">
        <v>44</v>
      </c>
    </row>
    <row r="1867" spans="1:20" ht="22.5" customHeight="1" x14ac:dyDescent="0.25">
      <c r="A1867" s="173" t="s">
        <v>6275</v>
      </c>
      <c r="B1867" s="174" t="s">
        <v>65</v>
      </c>
      <c r="C1867" s="174" t="s">
        <v>6276</v>
      </c>
      <c r="D1867" s="174" t="s">
        <v>172</v>
      </c>
      <c r="E1867" s="174"/>
      <c r="F1867" s="174">
        <v>10233</v>
      </c>
      <c r="G1867" s="174" t="s">
        <v>6277</v>
      </c>
      <c r="H1867" s="174">
        <v>3</v>
      </c>
      <c r="I1867" s="174" t="s">
        <v>923</v>
      </c>
      <c r="J1867" s="174">
        <v>92100</v>
      </c>
      <c r="K1867" s="174" t="s">
        <v>6278</v>
      </c>
      <c r="L1867" s="174" t="s">
        <v>5734</v>
      </c>
      <c r="M1867" s="174" t="s">
        <v>2629</v>
      </c>
      <c r="N1867" s="328">
        <v>5.5E-2</v>
      </c>
      <c r="O1867" s="78">
        <f>P1867/2</f>
        <v>19991</v>
      </c>
      <c r="P1867" s="196">
        <v>39982</v>
      </c>
      <c r="Q1867" s="321">
        <f t="shared" si="74"/>
        <v>37897.630331753557</v>
      </c>
      <c r="R1867" s="336"/>
      <c r="S1867" s="121"/>
      <c r="T1867" s="74" t="s">
        <v>44</v>
      </c>
    </row>
    <row r="1868" spans="1:20" ht="22.5" customHeight="1" x14ac:dyDescent="0.25">
      <c r="A1868" s="428">
        <v>44230</v>
      </c>
      <c r="B1868" s="154" t="s">
        <v>17</v>
      </c>
      <c r="C1868" s="153" t="s">
        <v>4250</v>
      </c>
      <c r="D1868" s="153" t="s">
        <v>94</v>
      </c>
      <c r="E1868" s="153"/>
      <c r="F1868" s="429">
        <v>10120</v>
      </c>
      <c r="G1868" s="154" t="s">
        <v>4534</v>
      </c>
      <c r="H1868" s="154"/>
      <c r="I1868" s="154" t="s">
        <v>22</v>
      </c>
      <c r="J1868" s="154">
        <v>75015</v>
      </c>
      <c r="K1868" s="154" t="s">
        <v>4252</v>
      </c>
      <c r="L1868" s="154" t="s">
        <v>43</v>
      </c>
      <c r="M1868" s="153" t="s">
        <v>418</v>
      </c>
      <c r="N1868" s="402">
        <v>0.1</v>
      </c>
      <c r="O1868" s="78">
        <v>9982</v>
      </c>
      <c r="P1868" s="403">
        <v>9982</v>
      </c>
      <c r="Q1868" s="350">
        <f t="shared" si="74"/>
        <v>9074.545454545454</v>
      </c>
      <c r="R1868" s="337"/>
      <c r="S1868" s="266"/>
    </row>
    <row r="1869" spans="1:20" ht="22.5" customHeight="1" x14ac:dyDescent="0.25">
      <c r="A1869" s="267">
        <v>44273</v>
      </c>
      <c r="B1869" s="268" t="s">
        <v>17</v>
      </c>
      <c r="C1869" s="268" t="s">
        <v>6279</v>
      </c>
      <c r="D1869" s="268" t="s">
        <v>147</v>
      </c>
      <c r="E1869" s="268"/>
      <c r="F1869" s="268">
        <v>10187</v>
      </c>
      <c r="G1869" s="268" t="s">
        <v>6280</v>
      </c>
      <c r="H1869" s="268" t="s">
        <v>6281</v>
      </c>
      <c r="I1869" s="268" t="s">
        <v>6282</v>
      </c>
      <c r="J1869" s="268">
        <v>93250</v>
      </c>
      <c r="K1869" s="268" t="s">
        <v>6283</v>
      </c>
      <c r="L1869" s="268" t="s">
        <v>6284</v>
      </c>
      <c r="M1869" s="268" t="s">
        <v>1728</v>
      </c>
      <c r="N1869" s="387">
        <v>5.5E-2</v>
      </c>
      <c r="O1869" s="78">
        <f>P1869/2</f>
        <v>3000</v>
      </c>
      <c r="P1869" s="270">
        <v>6000</v>
      </c>
      <c r="Q1869" s="388">
        <f t="shared" si="74"/>
        <v>5687.2037914691946</v>
      </c>
      <c r="R1869" s="389"/>
      <c r="S1869" s="89"/>
      <c r="T1869" s="74" t="s">
        <v>44</v>
      </c>
    </row>
    <row r="1870" spans="1:20" ht="22.5" customHeight="1" x14ac:dyDescent="0.25">
      <c r="A1870" s="448"/>
      <c r="B1870" s="585" t="s">
        <v>17</v>
      </c>
      <c r="C1870" s="585" t="s">
        <v>910</v>
      </c>
      <c r="D1870" s="585" t="s">
        <v>911</v>
      </c>
      <c r="E1870" s="585"/>
      <c r="F1870" s="585">
        <v>1651</v>
      </c>
      <c r="G1870" s="585" t="s">
        <v>1298</v>
      </c>
      <c r="H1870" s="585" t="s">
        <v>6285</v>
      </c>
      <c r="I1870" s="585" t="s">
        <v>313</v>
      </c>
      <c r="J1870" s="585">
        <v>94500</v>
      </c>
      <c r="K1870" s="585" t="s">
        <v>914</v>
      </c>
      <c r="L1870" s="585" t="s">
        <v>618</v>
      </c>
      <c r="M1870" s="585" t="s">
        <v>6286</v>
      </c>
      <c r="N1870" s="586">
        <v>0.1</v>
      </c>
      <c r="O1870" s="195">
        <v>9655</v>
      </c>
      <c r="P1870" s="587">
        <v>9655</v>
      </c>
      <c r="Q1870" s="588">
        <f t="shared" si="74"/>
        <v>8777.2727272727261</v>
      </c>
      <c r="R1870" s="589"/>
      <c r="S1870" s="151"/>
    </row>
    <row r="1871" spans="1:20" ht="22.5" customHeight="1" x14ac:dyDescent="0.25">
      <c r="A1871" s="342"/>
      <c r="B1871" s="168"/>
      <c r="C1871" s="167" t="s">
        <v>6287</v>
      </c>
      <c r="D1871" s="167" t="s">
        <v>237</v>
      </c>
      <c r="E1871" s="167"/>
      <c r="F1871" s="417"/>
      <c r="G1871" s="168" t="s">
        <v>6288</v>
      </c>
      <c r="H1871" s="168"/>
      <c r="I1871" s="168" t="s">
        <v>6289</v>
      </c>
      <c r="J1871" s="168">
        <v>78800</v>
      </c>
      <c r="K1871" s="168"/>
      <c r="L1871" s="168" t="s">
        <v>4505</v>
      </c>
      <c r="M1871" s="167"/>
      <c r="N1871" s="379">
        <v>5.5E-2</v>
      </c>
      <c r="O1871" s="195">
        <v>3400</v>
      </c>
      <c r="P1871" s="371">
        <v>3400</v>
      </c>
      <c r="Q1871" s="264"/>
      <c r="R1871" s="337"/>
      <c r="S1871" s="266"/>
    </row>
    <row r="1872" spans="1:20" ht="22.5" customHeight="1" x14ac:dyDescent="0.25">
      <c r="A1872" s="342"/>
      <c r="B1872" s="168"/>
      <c r="C1872" s="167" t="s">
        <v>6290</v>
      </c>
      <c r="D1872" s="167"/>
      <c r="E1872" s="167"/>
      <c r="F1872" s="417" t="s">
        <v>5099</v>
      </c>
      <c r="G1872" s="168" t="s">
        <v>6291</v>
      </c>
      <c r="H1872" s="168"/>
      <c r="I1872" s="168" t="s">
        <v>22</v>
      </c>
      <c r="J1872" s="168">
        <v>75012</v>
      </c>
      <c r="K1872" s="168"/>
      <c r="L1872" s="168" t="s">
        <v>37</v>
      </c>
      <c r="M1872" s="167" t="s">
        <v>3054</v>
      </c>
      <c r="N1872" s="379">
        <v>5.5E-2</v>
      </c>
      <c r="O1872" s="195">
        <v>8190</v>
      </c>
      <c r="P1872" s="371">
        <v>8190</v>
      </c>
      <c r="Q1872" s="264">
        <f t="shared" ref="Q1872:Q1935" si="75">IF(ISBLANK(N1872),"",P1872/(1+N1872))</f>
        <v>7763.033175355451</v>
      </c>
      <c r="R1872" s="337"/>
      <c r="S1872" s="266"/>
    </row>
    <row r="1873" spans="1:20" ht="22.5" customHeight="1" x14ac:dyDescent="0.25">
      <c r="A1873" s="343"/>
      <c r="B1873" s="168" t="s">
        <v>17</v>
      </c>
      <c r="C1873" s="167" t="s">
        <v>6292</v>
      </c>
      <c r="D1873" s="167" t="s">
        <v>6293</v>
      </c>
      <c r="E1873" s="167"/>
      <c r="F1873" s="417" t="s">
        <v>3910</v>
      </c>
      <c r="G1873" s="168" t="s">
        <v>6294</v>
      </c>
      <c r="H1873" s="168"/>
      <c r="I1873" s="168" t="s">
        <v>1665</v>
      </c>
      <c r="J1873" s="168">
        <v>77410</v>
      </c>
      <c r="K1873" s="168"/>
      <c r="L1873" s="168" t="s">
        <v>4505</v>
      </c>
      <c r="M1873" s="167"/>
      <c r="N1873" s="379">
        <v>5.5E-2</v>
      </c>
      <c r="O1873" s="195">
        <v>4000</v>
      </c>
      <c r="P1873" s="371">
        <v>4000</v>
      </c>
      <c r="Q1873" s="264">
        <f t="shared" si="75"/>
        <v>3791.4691943127964</v>
      </c>
      <c r="R1873" s="337"/>
      <c r="S1873" s="266"/>
    </row>
    <row r="1874" spans="1:20" ht="22.5" customHeight="1" x14ac:dyDescent="0.25">
      <c r="A1874" s="342"/>
      <c r="B1874" s="168"/>
      <c r="C1874" s="167" t="s">
        <v>5246</v>
      </c>
      <c r="D1874" s="167" t="s">
        <v>982</v>
      </c>
      <c r="E1874" s="167"/>
      <c r="F1874" s="417" t="s">
        <v>5099</v>
      </c>
      <c r="G1874" s="168" t="s">
        <v>6295</v>
      </c>
      <c r="H1874" s="168"/>
      <c r="I1874" s="168" t="s">
        <v>22</v>
      </c>
      <c r="J1874" s="168">
        <v>75013</v>
      </c>
      <c r="K1874" s="168"/>
      <c r="L1874" s="168" t="s">
        <v>6296</v>
      </c>
      <c r="M1874" s="167" t="s">
        <v>2415</v>
      </c>
      <c r="N1874" s="379">
        <v>0.1</v>
      </c>
      <c r="O1874" s="345"/>
      <c r="P1874" s="371">
        <v>1482</v>
      </c>
      <c r="Q1874" s="264">
        <f t="shared" si="75"/>
        <v>1347.2727272727273</v>
      </c>
      <c r="R1874" s="337"/>
      <c r="S1874" s="266"/>
    </row>
    <row r="1875" spans="1:20" ht="22.5" customHeight="1" x14ac:dyDescent="0.25">
      <c r="A1875" s="400">
        <v>43789</v>
      </c>
      <c r="B1875" s="168" t="s">
        <v>65</v>
      </c>
      <c r="C1875" s="168" t="s">
        <v>2785</v>
      </c>
      <c r="D1875" s="168" t="s">
        <v>2786</v>
      </c>
      <c r="E1875" s="168"/>
      <c r="F1875" s="168">
        <v>10061</v>
      </c>
      <c r="G1875" s="168" t="s">
        <v>2787</v>
      </c>
      <c r="H1875" s="168" t="s">
        <v>3973</v>
      </c>
      <c r="I1875" s="168" t="s">
        <v>22</v>
      </c>
      <c r="J1875" s="168">
        <v>75011</v>
      </c>
      <c r="K1875" s="168" t="s">
        <v>3974</v>
      </c>
      <c r="L1875" s="168" t="s">
        <v>3775</v>
      </c>
      <c r="M1875" s="168" t="s">
        <v>3577</v>
      </c>
      <c r="N1875" s="379">
        <v>0.1</v>
      </c>
      <c r="O1875" s="78">
        <f>P1875/2</f>
        <v>2441</v>
      </c>
      <c r="P1875" s="371">
        <v>4882</v>
      </c>
      <c r="Q1875" s="264">
        <f t="shared" si="75"/>
        <v>4438.181818181818</v>
      </c>
      <c r="R1875" s="337"/>
      <c r="S1875" s="266"/>
    </row>
    <row r="1876" spans="1:20" ht="22.5" customHeight="1" x14ac:dyDescent="0.25">
      <c r="A1876" s="342"/>
      <c r="B1876" s="168"/>
      <c r="C1876" s="167" t="s">
        <v>6297</v>
      </c>
      <c r="D1876" s="167"/>
      <c r="E1876" s="167"/>
      <c r="F1876" s="417"/>
      <c r="G1876" s="168" t="s">
        <v>6298</v>
      </c>
      <c r="H1876" s="168"/>
      <c r="I1876" s="168" t="s">
        <v>6299</v>
      </c>
      <c r="J1876" s="168" t="s">
        <v>6300</v>
      </c>
      <c r="K1876" s="168"/>
      <c r="L1876" s="168"/>
      <c r="M1876" s="167" t="s">
        <v>4019</v>
      </c>
      <c r="N1876" s="379">
        <v>5.5E-2</v>
      </c>
      <c r="O1876" s="78">
        <f>P1876/2</f>
        <v>550</v>
      </c>
      <c r="P1876" s="371">
        <v>1100</v>
      </c>
      <c r="Q1876" s="510">
        <f t="shared" si="75"/>
        <v>1042.654028436019</v>
      </c>
      <c r="R1876" s="333"/>
      <c r="S1876" s="159"/>
    </row>
    <row r="1877" spans="1:20" ht="22.5" customHeight="1" x14ac:dyDescent="0.25">
      <c r="A1877" s="167">
        <v>44189</v>
      </c>
      <c r="B1877" s="168" t="s">
        <v>17</v>
      </c>
      <c r="C1877" s="168" t="s">
        <v>5045</v>
      </c>
      <c r="D1877" s="168" t="s">
        <v>248</v>
      </c>
      <c r="E1877" s="168"/>
      <c r="F1877" s="168">
        <v>10074</v>
      </c>
      <c r="G1877" s="168" t="s">
        <v>5046</v>
      </c>
      <c r="H1877" s="168">
        <v>3</v>
      </c>
      <c r="I1877" s="168" t="s">
        <v>22</v>
      </c>
      <c r="J1877" s="168">
        <v>75014</v>
      </c>
      <c r="K1877" s="168" t="s">
        <v>5047</v>
      </c>
      <c r="L1877" s="168" t="s">
        <v>399</v>
      </c>
      <c r="M1877" s="168" t="s">
        <v>6301</v>
      </c>
      <c r="N1877" s="379">
        <v>0.1</v>
      </c>
      <c r="O1877" s="195">
        <v>730</v>
      </c>
      <c r="P1877" s="371">
        <v>730</v>
      </c>
      <c r="Q1877" s="353">
        <f t="shared" si="75"/>
        <v>663.63636363636363</v>
      </c>
      <c r="R1877" s="338"/>
      <c r="S1877" s="319"/>
    </row>
    <row r="1878" spans="1:20" ht="22.5" customHeight="1" x14ac:dyDescent="0.25">
      <c r="A1878" s="173">
        <v>44483</v>
      </c>
      <c r="B1878" s="174" t="s">
        <v>65</v>
      </c>
      <c r="C1878" s="174" t="s">
        <v>5902</v>
      </c>
      <c r="D1878" s="174" t="s">
        <v>1089</v>
      </c>
      <c r="E1878" s="174"/>
      <c r="F1878" s="174">
        <v>10228</v>
      </c>
      <c r="G1878" s="174" t="s">
        <v>5903</v>
      </c>
      <c r="H1878" s="174" t="s">
        <v>5904</v>
      </c>
      <c r="I1878" s="174" t="s">
        <v>121</v>
      </c>
      <c r="J1878" s="174">
        <v>94100</v>
      </c>
      <c r="K1878" s="174" t="s">
        <v>5905</v>
      </c>
      <c r="L1878" s="174" t="s">
        <v>43</v>
      </c>
      <c r="M1878" s="174" t="s">
        <v>6302</v>
      </c>
      <c r="N1878" s="328">
        <v>0.1</v>
      </c>
      <c r="O1878" s="195">
        <v>14982</v>
      </c>
      <c r="P1878" s="196">
        <v>14982</v>
      </c>
      <c r="Q1878" s="457">
        <f t="shared" si="75"/>
        <v>13619.999999999998</v>
      </c>
      <c r="R1878" s="336"/>
      <c r="S1878" s="121"/>
      <c r="T1878" s="74" t="s">
        <v>44</v>
      </c>
    </row>
    <row r="1879" spans="1:20" ht="22.5" customHeight="1" x14ac:dyDescent="0.25">
      <c r="A1879" s="167">
        <v>44475</v>
      </c>
      <c r="B1879" s="168" t="s">
        <v>17</v>
      </c>
      <c r="C1879" s="168" t="s">
        <v>3922</v>
      </c>
      <c r="D1879" s="168" t="s">
        <v>147</v>
      </c>
      <c r="E1879" s="168"/>
      <c r="F1879" s="168">
        <v>201095</v>
      </c>
      <c r="G1879" s="168" t="s">
        <v>4062</v>
      </c>
      <c r="H1879" s="168" t="s">
        <v>4063</v>
      </c>
      <c r="I1879" s="168" t="s">
        <v>4064</v>
      </c>
      <c r="J1879" s="168">
        <v>93450</v>
      </c>
      <c r="K1879" s="168" t="s">
        <v>4065</v>
      </c>
      <c r="L1879" s="168" t="s">
        <v>6303</v>
      </c>
      <c r="M1879" s="168" t="s">
        <v>6304</v>
      </c>
      <c r="N1879" s="379">
        <v>0.1</v>
      </c>
      <c r="O1879" s="78">
        <f>P1879/2</f>
        <v>2250</v>
      </c>
      <c r="P1879" s="263">
        <v>4500</v>
      </c>
      <c r="Q1879" s="339">
        <f t="shared" si="75"/>
        <v>4090.9090909090905</v>
      </c>
      <c r="R1879" s="333"/>
      <c r="S1879" s="159"/>
    </row>
    <row r="1880" spans="1:20" ht="22.5" customHeight="1" x14ac:dyDescent="0.25">
      <c r="A1880" s="167">
        <v>44484</v>
      </c>
      <c r="B1880" s="168" t="s">
        <v>17</v>
      </c>
      <c r="C1880" s="168" t="s">
        <v>45</v>
      </c>
      <c r="D1880" s="168" t="s">
        <v>46</v>
      </c>
      <c r="E1880" s="168"/>
      <c r="F1880" s="168">
        <v>110127</v>
      </c>
      <c r="G1880" s="168" t="s">
        <v>47</v>
      </c>
      <c r="H1880" s="168" t="s">
        <v>4059</v>
      </c>
      <c r="I1880" s="168" t="s">
        <v>48</v>
      </c>
      <c r="J1880" s="168">
        <v>92300</v>
      </c>
      <c r="K1880" s="168" t="s">
        <v>4060</v>
      </c>
      <c r="L1880" s="168" t="s">
        <v>4047</v>
      </c>
      <c r="M1880" s="168" t="s">
        <v>5812</v>
      </c>
      <c r="N1880" s="379">
        <v>0.1</v>
      </c>
      <c r="O1880" s="78">
        <f>P1880/2</f>
        <v>6250</v>
      </c>
      <c r="P1880" s="263">
        <v>12500</v>
      </c>
      <c r="Q1880" s="339">
        <f t="shared" si="75"/>
        <v>11363.636363636362</v>
      </c>
      <c r="R1880" s="333"/>
      <c r="S1880" s="159"/>
    </row>
    <row r="1881" spans="1:20" ht="22.5" customHeight="1" x14ac:dyDescent="0.25">
      <c r="A1881" s="167">
        <v>44474</v>
      </c>
      <c r="B1881" s="168" t="s">
        <v>65</v>
      </c>
      <c r="C1881" s="168" t="s">
        <v>6305</v>
      </c>
      <c r="D1881" s="168" t="s">
        <v>6306</v>
      </c>
      <c r="E1881" s="168"/>
      <c r="F1881" s="168">
        <v>101921</v>
      </c>
      <c r="G1881" s="168" t="s">
        <v>6307</v>
      </c>
      <c r="H1881" s="168" t="s">
        <v>2672</v>
      </c>
      <c r="I1881" s="168" t="s">
        <v>558</v>
      </c>
      <c r="J1881" s="168">
        <v>94170</v>
      </c>
      <c r="K1881" s="168" t="s">
        <v>6308</v>
      </c>
      <c r="L1881" s="168" t="s">
        <v>4803</v>
      </c>
      <c r="M1881" s="168" t="s">
        <v>170</v>
      </c>
      <c r="N1881" s="379">
        <v>0.1</v>
      </c>
      <c r="O1881" s="78">
        <f>P1881/2</f>
        <v>3841</v>
      </c>
      <c r="P1881" s="263">
        <v>7682</v>
      </c>
      <c r="Q1881" s="339">
        <f t="shared" si="75"/>
        <v>6983.6363636363631</v>
      </c>
      <c r="R1881" s="333"/>
      <c r="S1881" s="159"/>
    </row>
    <row r="1882" spans="1:20" ht="22.5" customHeight="1" x14ac:dyDescent="0.25">
      <c r="A1882" s="167">
        <v>44474</v>
      </c>
      <c r="B1882" s="168" t="s">
        <v>65</v>
      </c>
      <c r="C1882" s="168" t="s">
        <v>6309</v>
      </c>
      <c r="D1882" s="168" t="s">
        <v>6310</v>
      </c>
      <c r="E1882" s="168"/>
      <c r="F1882" s="168">
        <v>10406</v>
      </c>
      <c r="G1882" s="168" t="s">
        <v>6311</v>
      </c>
      <c r="H1882" s="168" t="s">
        <v>6312</v>
      </c>
      <c r="I1882" s="168" t="s">
        <v>386</v>
      </c>
      <c r="J1882" s="168">
        <v>94000</v>
      </c>
      <c r="K1882" s="168" t="s">
        <v>6313</v>
      </c>
      <c r="L1882" s="168" t="s">
        <v>5563</v>
      </c>
      <c r="M1882" s="168" t="s">
        <v>6314</v>
      </c>
      <c r="N1882" s="379">
        <v>5.5E-2</v>
      </c>
      <c r="O1882" s="195">
        <v>4382</v>
      </c>
      <c r="P1882" s="263">
        <v>4382</v>
      </c>
      <c r="Q1882" s="339">
        <f t="shared" si="75"/>
        <v>4153.5545023696686</v>
      </c>
      <c r="R1882" s="333"/>
      <c r="S1882" s="159"/>
    </row>
    <row r="1883" spans="1:20" ht="22.5" customHeight="1" x14ac:dyDescent="0.25">
      <c r="A1883" s="167">
        <v>44482</v>
      </c>
      <c r="B1883" s="168" t="s">
        <v>17</v>
      </c>
      <c r="C1883" s="168" t="s">
        <v>6315</v>
      </c>
      <c r="D1883" s="168" t="s">
        <v>563</v>
      </c>
      <c r="E1883" s="168"/>
      <c r="F1883" s="168">
        <v>10439</v>
      </c>
      <c r="G1883" s="168" t="s">
        <v>6316</v>
      </c>
      <c r="H1883" s="168" t="s">
        <v>6317</v>
      </c>
      <c r="I1883" s="168" t="s">
        <v>5181</v>
      </c>
      <c r="J1883" s="168">
        <v>92800</v>
      </c>
      <c r="K1883" s="168" t="s">
        <v>6318</v>
      </c>
      <c r="L1883" s="168" t="s">
        <v>5595</v>
      </c>
      <c r="M1883" s="168" t="s">
        <v>1792</v>
      </c>
      <c r="N1883" s="379">
        <v>5.5E-2</v>
      </c>
      <c r="O1883" s="195">
        <v>4882</v>
      </c>
      <c r="P1883" s="263">
        <v>4882</v>
      </c>
      <c r="Q1883" s="339">
        <f t="shared" si="75"/>
        <v>4627.4881516587684</v>
      </c>
      <c r="R1883" s="333"/>
      <c r="S1883" s="159"/>
    </row>
    <row r="1884" spans="1:20" ht="22.5" customHeight="1" x14ac:dyDescent="0.25">
      <c r="A1884" s="342">
        <v>44484</v>
      </c>
      <c r="B1884" s="168" t="s">
        <v>17</v>
      </c>
      <c r="C1884" s="167" t="s">
        <v>358</v>
      </c>
      <c r="D1884" s="167" t="s">
        <v>2814</v>
      </c>
      <c r="E1884" s="167"/>
      <c r="F1884" s="417">
        <v>10254</v>
      </c>
      <c r="G1884" s="168" t="s">
        <v>5264</v>
      </c>
      <c r="H1884" s="168" t="s">
        <v>5265</v>
      </c>
      <c r="I1884" s="168" t="s">
        <v>22</v>
      </c>
      <c r="J1884" s="168">
        <v>75011</v>
      </c>
      <c r="K1884" s="168" t="s">
        <v>5266</v>
      </c>
      <c r="L1884" s="168" t="s">
        <v>6319</v>
      </c>
      <c r="M1884" s="167" t="s">
        <v>6320</v>
      </c>
      <c r="N1884" s="379">
        <v>0.1</v>
      </c>
      <c r="O1884" s="78">
        <f>P1884/2</f>
        <v>4991</v>
      </c>
      <c r="P1884" s="371">
        <v>9982</v>
      </c>
      <c r="Q1884" s="264">
        <f t="shared" si="75"/>
        <v>9074.545454545454</v>
      </c>
      <c r="R1884" s="337"/>
      <c r="S1884" s="266"/>
    </row>
    <row r="1885" spans="1:20" ht="22.5" customHeight="1" x14ac:dyDescent="0.25">
      <c r="A1885" s="342">
        <v>44490</v>
      </c>
      <c r="B1885" s="168" t="s">
        <v>17</v>
      </c>
      <c r="C1885" s="167" t="s">
        <v>5276</v>
      </c>
      <c r="D1885" s="167" t="s">
        <v>40</v>
      </c>
      <c r="E1885" s="167"/>
      <c r="F1885" s="417" t="s">
        <v>6321</v>
      </c>
      <c r="G1885" s="168" t="s">
        <v>5277</v>
      </c>
      <c r="H1885" s="168" t="s">
        <v>5278</v>
      </c>
      <c r="I1885" s="168" t="s">
        <v>5279</v>
      </c>
      <c r="J1885" s="168">
        <v>75018</v>
      </c>
      <c r="K1885" s="168" t="s">
        <v>5280</v>
      </c>
      <c r="L1885" s="168" t="s">
        <v>4606</v>
      </c>
      <c r="M1885" s="167" t="s">
        <v>1145</v>
      </c>
      <c r="N1885" s="379">
        <v>0.1</v>
      </c>
      <c r="O1885" s="78">
        <f>P1885/2</f>
        <v>500</v>
      </c>
      <c r="P1885" s="371">
        <v>1000</v>
      </c>
      <c r="Q1885" s="339">
        <f t="shared" si="75"/>
        <v>909.09090909090901</v>
      </c>
      <c r="R1885" s="333"/>
      <c r="S1885" s="159"/>
    </row>
    <row r="1886" spans="1:20" ht="22.5" customHeight="1" x14ac:dyDescent="0.25">
      <c r="A1886" s="342">
        <v>44483</v>
      </c>
      <c r="B1886" s="168" t="s">
        <v>17</v>
      </c>
      <c r="C1886" s="167" t="s">
        <v>6322</v>
      </c>
      <c r="D1886" s="167" t="s">
        <v>28</v>
      </c>
      <c r="E1886" s="167"/>
      <c r="F1886" s="417">
        <v>10100</v>
      </c>
      <c r="G1886" s="168" t="s">
        <v>6323</v>
      </c>
      <c r="H1886" s="168" t="s">
        <v>6324</v>
      </c>
      <c r="I1886" s="168" t="s">
        <v>1497</v>
      </c>
      <c r="J1886" s="168">
        <v>92210</v>
      </c>
      <c r="K1886" s="168" t="s">
        <v>6325</v>
      </c>
      <c r="L1886" s="168" t="s">
        <v>6326</v>
      </c>
      <c r="M1886" s="167" t="s">
        <v>123</v>
      </c>
      <c r="N1886" s="379">
        <v>5.5E-2</v>
      </c>
      <c r="O1886" s="195">
        <v>4750</v>
      </c>
      <c r="P1886" s="371">
        <v>4750</v>
      </c>
      <c r="Q1886" s="339">
        <f t="shared" si="75"/>
        <v>4502.3696682464461</v>
      </c>
      <c r="R1886" s="333"/>
      <c r="S1886" s="159"/>
    </row>
    <row r="1887" spans="1:20" ht="22.5" customHeight="1" x14ac:dyDescent="0.25">
      <c r="A1887" s="167">
        <v>44484</v>
      </c>
      <c r="B1887" s="168" t="s">
        <v>236</v>
      </c>
      <c r="C1887" s="168" t="s">
        <v>6057</v>
      </c>
      <c r="D1887" s="168" t="s">
        <v>113</v>
      </c>
      <c r="E1887" s="168"/>
      <c r="F1887" s="168">
        <v>10130</v>
      </c>
      <c r="G1887" s="168" t="s">
        <v>6058</v>
      </c>
      <c r="H1887" s="168" t="s">
        <v>6059</v>
      </c>
      <c r="I1887" s="168" t="s">
        <v>22</v>
      </c>
      <c r="J1887" s="168">
        <v>75020</v>
      </c>
      <c r="K1887" s="168" t="s">
        <v>6060</v>
      </c>
      <c r="L1887" s="168" t="s">
        <v>5595</v>
      </c>
      <c r="M1887" s="168" t="s">
        <v>6327</v>
      </c>
      <c r="N1887" s="379">
        <v>5.5E-2</v>
      </c>
      <c r="O1887" s="195">
        <v>1000</v>
      </c>
      <c r="P1887" s="263">
        <v>1000</v>
      </c>
      <c r="Q1887" s="510">
        <f t="shared" si="75"/>
        <v>947.8672985781991</v>
      </c>
      <c r="R1887" s="333"/>
      <c r="S1887" s="159"/>
    </row>
    <row r="1888" spans="1:20" ht="22.5" customHeight="1" x14ac:dyDescent="0.25">
      <c r="A1888" s="342">
        <v>44482</v>
      </c>
      <c r="B1888" s="168" t="s">
        <v>65</v>
      </c>
      <c r="C1888" s="167" t="s">
        <v>6328</v>
      </c>
      <c r="D1888" s="167" t="s">
        <v>2175</v>
      </c>
      <c r="E1888" s="167"/>
      <c r="F1888" s="417"/>
      <c r="G1888" s="168" t="s">
        <v>6329</v>
      </c>
      <c r="H1888" s="168" t="s">
        <v>6330</v>
      </c>
      <c r="I1888" s="168" t="s">
        <v>22</v>
      </c>
      <c r="J1888" s="168">
        <v>75018</v>
      </c>
      <c r="K1888" s="168" t="s">
        <v>6331</v>
      </c>
      <c r="L1888" s="168" t="s">
        <v>1993</v>
      </c>
      <c r="M1888" s="167" t="s">
        <v>6332</v>
      </c>
      <c r="N1888" s="379">
        <v>5.5E-2</v>
      </c>
      <c r="O1888" s="195">
        <v>2882</v>
      </c>
      <c r="P1888" s="371">
        <v>2882</v>
      </c>
      <c r="Q1888" s="339">
        <f t="shared" si="75"/>
        <v>2731.7535545023698</v>
      </c>
      <c r="R1888" s="333"/>
      <c r="S1888" s="159"/>
    </row>
    <row r="1889" spans="1:20" ht="22.5" customHeight="1" x14ac:dyDescent="0.25">
      <c r="A1889" s="167">
        <v>44488</v>
      </c>
      <c r="B1889" s="168" t="s">
        <v>17</v>
      </c>
      <c r="C1889" s="168" t="s">
        <v>1989</v>
      </c>
      <c r="D1889" s="168" t="s">
        <v>765</v>
      </c>
      <c r="E1889" s="168"/>
      <c r="F1889" s="168"/>
      <c r="G1889" s="168" t="s">
        <v>1990</v>
      </c>
      <c r="H1889" s="168" t="s">
        <v>5044</v>
      </c>
      <c r="I1889" s="168" t="s">
        <v>22</v>
      </c>
      <c r="J1889" s="168">
        <v>75018</v>
      </c>
      <c r="K1889" s="168" t="s">
        <v>1992</v>
      </c>
      <c r="L1889" s="168" t="s">
        <v>1993</v>
      </c>
      <c r="M1889" s="168" t="s">
        <v>6333</v>
      </c>
      <c r="N1889" s="379">
        <v>0.1</v>
      </c>
      <c r="O1889" s="195">
        <v>3900</v>
      </c>
      <c r="P1889" s="371">
        <v>3900</v>
      </c>
      <c r="Q1889" s="558">
        <f t="shared" si="75"/>
        <v>3545.454545454545</v>
      </c>
      <c r="R1889" s="337"/>
      <c r="S1889" s="266"/>
    </row>
    <row r="1890" spans="1:20" ht="22.5" customHeight="1" x14ac:dyDescent="0.25">
      <c r="A1890" s="342">
        <v>44477</v>
      </c>
      <c r="B1890" s="187" t="s">
        <v>17</v>
      </c>
      <c r="C1890" s="187" t="s">
        <v>2892</v>
      </c>
      <c r="D1890" s="187" t="s">
        <v>131</v>
      </c>
      <c r="E1890" s="187"/>
      <c r="F1890" s="168">
        <v>10054</v>
      </c>
      <c r="G1890" s="187" t="s">
        <v>2893</v>
      </c>
      <c r="H1890" s="187" t="s">
        <v>2894</v>
      </c>
      <c r="I1890" s="168" t="s">
        <v>22</v>
      </c>
      <c r="J1890" s="168">
        <v>75013</v>
      </c>
      <c r="K1890" s="187" t="s">
        <v>2895</v>
      </c>
      <c r="L1890" s="304" t="s">
        <v>6334</v>
      </c>
      <c r="M1890" s="187" t="s">
        <v>123</v>
      </c>
      <c r="N1890" s="379">
        <v>5.5E-2</v>
      </c>
      <c r="O1890" s="345"/>
      <c r="P1890" s="263">
        <v>8500</v>
      </c>
      <c r="Q1890" s="264">
        <f t="shared" si="75"/>
        <v>8056.8720379146926</v>
      </c>
      <c r="R1890" s="337"/>
      <c r="S1890" s="266"/>
    </row>
    <row r="1891" spans="1:20" ht="22.5" customHeight="1" x14ac:dyDescent="0.25">
      <c r="A1891" s="167">
        <v>44477</v>
      </c>
      <c r="B1891" s="168" t="s">
        <v>17</v>
      </c>
      <c r="C1891" s="168" t="s">
        <v>5134</v>
      </c>
      <c r="D1891" s="168" t="s">
        <v>5135</v>
      </c>
      <c r="E1891" s="168"/>
      <c r="F1891" s="168">
        <v>211085</v>
      </c>
      <c r="G1891" s="168" t="s">
        <v>5136</v>
      </c>
      <c r="H1891" s="168" t="s">
        <v>5137</v>
      </c>
      <c r="I1891" s="168" t="s">
        <v>667</v>
      </c>
      <c r="J1891" s="168">
        <v>94300</v>
      </c>
      <c r="K1891" s="168" t="s">
        <v>5138</v>
      </c>
      <c r="L1891" s="168" t="s">
        <v>9638</v>
      </c>
      <c r="M1891" s="168" t="s">
        <v>6335</v>
      </c>
      <c r="N1891" s="379">
        <v>5.5E-2</v>
      </c>
      <c r="O1891" s="345"/>
      <c r="P1891" s="371">
        <v>6000</v>
      </c>
      <c r="Q1891" s="444">
        <f t="shared" si="75"/>
        <v>5687.2037914691946</v>
      </c>
      <c r="R1891" s="337"/>
      <c r="S1891" s="266"/>
    </row>
    <row r="1892" spans="1:20" ht="22.5" customHeight="1" x14ac:dyDescent="0.25">
      <c r="A1892" s="167">
        <v>44473</v>
      </c>
      <c r="B1892" s="168" t="s">
        <v>17</v>
      </c>
      <c r="C1892" s="168" t="s">
        <v>532</v>
      </c>
      <c r="D1892" s="168" t="s">
        <v>4377</v>
      </c>
      <c r="E1892" s="168"/>
      <c r="F1892" s="168">
        <v>10139</v>
      </c>
      <c r="G1892" s="168" t="s">
        <v>5107</v>
      </c>
      <c r="H1892" s="168" t="s">
        <v>5108</v>
      </c>
      <c r="I1892" s="168" t="s">
        <v>5109</v>
      </c>
      <c r="J1892" s="168">
        <v>75116</v>
      </c>
      <c r="K1892" s="168" t="s">
        <v>5110</v>
      </c>
      <c r="L1892" s="168" t="s">
        <v>5832</v>
      </c>
      <c r="M1892" s="168" t="s">
        <v>4151</v>
      </c>
      <c r="N1892" s="379">
        <v>5.5E-2</v>
      </c>
      <c r="O1892" s="78">
        <f>P1892/2</f>
        <v>575</v>
      </c>
      <c r="P1892" s="371">
        <v>1150</v>
      </c>
      <c r="Q1892" s="444">
        <f t="shared" si="75"/>
        <v>1090.0473933649289</v>
      </c>
      <c r="R1892" s="337"/>
      <c r="S1892" s="266"/>
    </row>
    <row r="1893" spans="1:20" ht="22.5" customHeight="1" x14ac:dyDescent="0.25">
      <c r="A1893" s="342">
        <v>44477</v>
      </c>
      <c r="B1893" s="168" t="s">
        <v>65</v>
      </c>
      <c r="C1893" s="167" t="s">
        <v>6336</v>
      </c>
      <c r="D1893" s="167" t="s">
        <v>3111</v>
      </c>
      <c r="E1893" s="167"/>
      <c r="F1893" s="417">
        <v>10442</v>
      </c>
      <c r="G1893" s="168" t="s">
        <v>6337</v>
      </c>
      <c r="H1893" s="168" t="s">
        <v>6338</v>
      </c>
      <c r="I1893" s="168" t="s">
        <v>1378</v>
      </c>
      <c r="J1893" s="168">
        <v>95100</v>
      </c>
      <c r="K1893" s="168" t="s">
        <v>6339</v>
      </c>
      <c r="L1893" s="168" t="s">
        <v>5719</v>
      </c>
      <c r="M1893" s="167" t="s">
        <v>3653</v>
      </c>
      <c r="N1893" s="379">
        <v>5.5E-2</v>
      </c>
      <c r="O1893" s="195">
        <v>6882</v>
      </c>
      <c r="P1893" s="371">
        <v>6882</v>
      </c>
      <c r="Q1893" s="339">
        <f t="shared" si="75"/>
        <v>6523.2227488151666</v>
      </c>
      <c r="R1893" s="333"/>
      <c r="S1893" s="159"/>
    </row>
    <row r="1894" spans="1:20" ht="22.5" customHeight="1" x14ac:dyDescent="0.25">
      <c r="A1894" s="167">
        <v>44480</v>
      </c>
      <c r="B1894" s="168" t="s">
        <v>65</v>
      </c>
      <c r="C1894" s="168" t="s">
        <v>4865</v>
      </c>
      <c r="D1894" s="168" t="s">
        <v>4866</v>
      </c>
      <c r="E1894" s="168"/>
      <c r="F1894" s="168">
        <v>10001</v>
      </c>
      <c r="G1894" s="168" t="s">
        <v>4867</v>
      </c>
      <c r="H1894" s="168" t="s">
        <v>2301</v>
      </c>
      <c r="I1894" s="168" t="s">
        <v>3898</v>
      </c>
      <c r="J1894" s="168">
        <v>95600</v>
      </c>
      <c r="K1894" s="168" t="s">
        <v>4868</v>
      </c>
      <c r="L1894" s="168" t="s">
        <v>6340</v>
      </c>
      <c r="M1894" s="168" t="s">
        <v>4100</v>
      </c>
      <c r="N1894" s="379">
        <v>5.5E-2</v>
      </c>
      <c r="O1894" s="345"/>
      <c r="P1894" s="371">
        <v>7582</v>
      </c>
      <c r="Q1894" s="264">
        <f t="shared" si="75"/>
        <v>7186.7298578199052</v>
      </c>
      <c r="R1894" s="337"/>
      <c r="S1894" s="266"/>
    </row>
    <row r="1895" spans="1:20" ht="22.5" customHeight="1" x14ac:dyDescent="0.25">
      <c r="A1895" s="342">
        <v>44477</v>
      </c>
      <c r="B1895" s="168" t="s">
        <v>65</v>
      </c>
      <c r="C1895" s="167" t="s">
        <v>6341</v>
      </c>
      <c r="D1895" s="167" t="s">
        <v>263</v>
      </c>
      <c r="E1895" s="167"/>
      <c r="F1895" s="417">
        <v>10405</v>
      </c>
      <c r="G1895" s="168" t="s">
        <v>6342</v>
      </c>
      <c r="H1895" s="168" t="s">
        <v>6343</v>
      </c>
      <c r="I1895" s="168" t="s">
        <v>3548</v>
      </c>
      <c r="J1895" s="168">
        <v>94800</v>
      </c>
      <c r="K1895" s="168" t="s">
        <v>6344</v>
      </c>
      <c r="L1895" s="168" t="s">
        <v>5563</v>
      </c>
      <c r="M1895" s="167" t="s">
        <v>6345</v>
      </c>
      <c r="N1895" s="379">
        <v>5.5E-2</v>
      </c>
      <c r="O1895" s="195">
        <v>16982</v>
      </c>
      <c r="P1895" s="371">
        <v>16982</v>
      </c>
      <c r="Q1895" s="339">
        <f t="shared" si="75"/>
        <v>16096.682464454978</v>
      </c>
      <c r="R1895" s="333"/>
      <c r="S1895" s="159"/>
    </row>
    <row r="1896" spans="1:20" ht="22.5" customHeight="1" x14ac:dyDescent="0.25">
      <c r="A1896" s="342">
        <v>44475</v>
      </c>
      <c r="B1896" s="168" t="s">
        <v>17</v>
      </c>
      <c r="C1896" s="167" t="s">
        <v>6346</v>
      </c>
      <c r="D1896" s="167" t="s">
        <v>6347</v>
      </c>
      <c r="E1896" s="167"/>
      <c r="F1896" s="417">
        <v>10168</v>
      </c>
      <c r="G1896" s="168" t="s">
        <v>6348</v>
      </c>
      <c r="H1896" s="168" t="s">
        <v>6349</v>
      </c>
      <c r="I1896" s="168" t="s">
        <v>22</v>
      </c>
      <c r="J1896" s="168">
        <v>75018</v>
      </c>
      <c r="K1896" s="168" t="s">
        <v>6350</v>
      </c>
      <c r="L1896" s="168" t="s">
        <v>5719</v>
      </c>
      <c r="M1896" s="167" t="s">
        <v>443</v>
      </c>
      <c r="N1896" s="379">
        <v>5.5E-2</v>
      </c>
      <c r="O1896" s="195">
        <v>4600</v>
      </c>
      <c r="P1896" s="371">
        <v>4600</v>
      </c>
      <c r="Q1896" s="339">
        <f t="shared" si="75"/>
        <v>4360.1895734597156</v>
      </c>
      <c r="R1896" s="333"/>
      <c r="S1896" s="159"/>
    </row>
    <row r="1897" spans="1:20" ht="22.5" customHeight="1" x14ac:dyDescent="0.25">
      <c r="A1897" s="511">
        <v>44483</v>
      </c>
      <c r="B1897" s="512" t="s">
        <v>17</v>
      </c>
      <c r="C1897" s="511" t="s">
        <v>6351</v>
      </c>
      <c r="D1897" s="511" t="s">
        <v>151</v>
      </c>
      <c r="E1897" s="511"/>
      <c r="F1897" s="513">
        <v>1031</v>
      </c>
      <c r="G1897" s="512" t="s">
        <v>6352</v>
      </c>
      <c r="H1897" s="512" t="s">
        <v>6353</v>
      </c>
      <c r="I1897" s="512" t="s">
        <v>22</v>
      </c>
      <c r="J1897" s="512">
        <v>75012</v>
      </c>
      <c r="K1897" s="512" t="s">
        <v>6354</v>
      </c>
      <c r="L1897" s="512" t="s">
        <v>6355</v>
      </c>
      <c r="M1897" s="511" t="s">
        <v>6356</v>
      </c>
      <c r="N1897" s="514">
        <v>0.1</v>
      </c>
      <c r="O1897" s="78">
        <f>P1897/2</f>
        <v>987</v>
      </c>
      <c r="P1897" s="515">
        <v>1974</v>
      </c>
      <c r="Q1897" s="516">
        <f t="shared" si="75"/>
        <v>1794.5454545454545</v>
      </c>
      <c r="R1897" s="590"/>
      <c r="S1897" s="517"/>
    </row>
    <row r="1898" spans="1:20" ht="22.5" customHeight="1" x14ac:dyDescent="0.25">
      <c r="A1898" s="267">
        <v>44482</v>
      </c>
      <c r="B1898" s="268" t="s">
        <v>17</v>
      </c>
      <c r="C1898" s="267" t="s">
        <v>6357</v>
      </c>
      <c r="D1898" s="267" t="s">
        <v>3604</v>
      </c>
      <c r="E1898" s="267"/>
      <c r="F1898" s="434">
        <v>10436</v>
      </c>
      <c r="G1898" s="268" t="s">
        <v>6358</v>
      </c>
      <c r="H1898" s="268" t="s">
        <v>6359</v>
      </c>
      <c r="I1898" s="268" t="s">
        <v>1164</v>
      </c>
      <c r="J1898" s="268">
        <v>94120</v>
      </c>
      <c r="K1898" s="268" t="s">
        <v>6360</v>
      </c>
      <c r="L1898" s="268" t="s">
        <v>5894</v>
      </c>
      <c r="M1898" s="267" t="s">
        <v>6181</v>
      </c>
      <c r="N1898" s="387">
        <v>5.5E-2</v>
      </c>
      <c r="O1898" s="195">
        <v>8250</v>
      </c>
      <c r="P1898" s="270">
        <v>8250</v>
      </c>
      <c r="Q1898" s="388">
        <f t="shared" si="75"/>
        <v>7819.9052132701427</v>
      </c>
      <c r="R1898" s="389"/>
      <c r="S1898" s="89"/>
      <c r="T1898" s="74" t="s">
        <v>44</v>
      </c>
    </row>
    <row r="1899" spans="1:20" ht="22.5" customHeight="1" x14ac:dyDescent="0.25">
      <c r="A1899" s="342">
        <v>44487</v>
      </c>
      <c r="B1899" s="168" t="s">
        <v>65</v>
      </c>
      <c r="C1899" s="167" t="s">
        <v>5923</v>
      </c>
      <c r="D1899" s="167" t="s">
        <v>243</v>
      </c>
      <c r="E1899" s="167"/>
      <c r="F1899" s="417">
        <v>10214</v>
      </c>
      <c r="G1899" s="168" t="s">
        <v>5924</v>
      </c>
      <c r="H1899" s="168" t="s">
        <v>5925</v>
      </c>
      <c r="I1899" s="168" t="s">
        <v>22</v>
      </c>
      <c r="J1899" s="168">
        <v>75013</v>
      </c>
      <c r="K1899" s="168" t="s">
        <v>5926</v>
      </c>
      <c r="L1899" s="168" t="s">
        <v>3731</v>
      </c>
      <c r="M1899" s="167" t="s">
        <v>1145</v>
      </c>
      <c r="N1899" s="379">
        <v>0.1</v>
      </c>
      <c r="O1899" s="78">
        <f>P1899/2</f>
        <v>4491</v>
      </c>
      <c r="P1899" s="371">
        <v>8982</v>
      </c>
      <c r="Q1899" s="510">
        <f t="shared" si="75"/>
        <v>8165.454545454545</v>
      </c>
      <c r="R1899" s="333"/>
      <c r="S1899" s="159"/>
    </row>
    <row r="1900" spans="1:20" ht="22.5" customHeight="1" x14ac:dyDescent="0.25">
      <c r="A1900" s="342">
        <v>44488</v>
      </c>
      <c r="B1900" s="168" t="s">
        <v>65</v>
      </c>
      <c r="C1900" s="167" t="s">
        <v>6361</v>
      </c>
      <c r="D1900" s="167" t="s">
        <v>395</v>
      </c>
      <c r="E1900" s="167"/>
      <c r="F1900" s="417">
        <v>10209</v>
      </c>
      <c r="G1900" s="168" t="s">
        <v>5924</v>
      </c>
      <c r="H1900" s="168" t="s">
        <v>6362</v>
      </c>
      <c r="I1900" s="168" t="s">
        <v>22</v>
      </c>
      <c r="J1900" s="168">
        <v>75013</v>
      </c>
      <c r="K1900" s="168" t="s">
        <v>6363</v>
      </c>
      <c r="L1900" s="168" t="s">
        <v>4874</v>
      </c>
      <c r="M1900" s="167" t="s">
        <v>6364</v>
      </c>
      <c r="N1900" s="379">
        <v>0.1</v>
      </c>
      <c r="O1900" s="78">
        <f>P1900/2</f>
        <v>3625</v>
      </c>
      <c r="P1900" s="371">
        <v>7250</v>
      </c>
      <c r="Q1900" s="339">
        <f t="shared" si="75"/>
        <v>6590.9090909090901</v>
      </c>
      <c r="R1900" s="333"/>
      <c r="S1900" s="159"/>
    </row>
    <row r="1901" spans="1:20" ht="22.5" customHeight="1" x14ac:dyDescent="0.25">
      <c r="A1901" s="167">
        <v>44488</v>
      </c>
      <c r="B1901" s="168" t="s">
        <v>3849</v>
      </c>
      <c r="C1901" s="168" t="s">
        <v>5693</v>
      </c>
      <c r="D1901" s="168" t="s">
        <v>428</v>
      </c>
      <c r="E1901" s="168"/>
      <c r="F1901" s="168" t="s">
        <v>4719</v>
      </c>
      <c r="G1901" s="168" t="s">
        <v>5694</v>
      </c>
      <c r="H1901" s="168" t="s">
        <v>6365</v>
      </c>
      <c r="I1901" s="168" t="s">
        <v>22</v>
      </c>
      <c r="J1901" s="168">
        <v>75013</v>
      </c>
      <c r="K1901" s="168" t="s">
        <v>5695</v>
      </c>
      <c r="L1901" s="168" t="s">
        <v>3934</v>
      </c>
      <c r="M1901" s="168" t="s">
        <v>713</v>
      </c>
      <c r="N1901" s="379">
        <v>5.5E-2</v>
      </c>
      <c r="O1901" s="78">
        <f>P1901/2</f>
        <v>1900</v>
      </c>
      <c r="P1901" s="371">
        <v>3800</v>
      </c>
      <c r="Q1901" s="444">
        <f t="shared" si="75"/>
        <v>3601.8957345971567</v>
      </c>
      <c r="R1901" s="337"/>
      <c r="S1901" s="266"/>
    </row>
    <row r="1902" spans="1:20" ht="22.5" customHeight="1" x14ac:dyDescent="0.25">
      <c r="A1902" s="342">
        <v>44489</v>
      </c>
      <c r="B1902" s="168" t="s">
        <v>65</v>
      </c>
      <c r="C1902" s="167" t="s">
        <v>6366</v>
      </c>
      <c r="D1902" s="167" t="s">
        <v>3277</v>
      </c>
      <c r="E1902" s="167"/>
      <c r="F1902" s="417">
        <v>10441</v>
      </c>
      <c r="G1902" s="168" t="s">
        <v>6337</v>
      </c>
      <c r="H1902" s="168"/>
      <c r="I1902" s="168" t="s">
        <v>1378</v>
      </c>
      <c r="J1902" s="168">
        <v>95100</v>
      </c>
      <c r="K1902" s="168" t="s">
        <v>6367</v>
      </c>
      <c r="L1902" s="168" t="s">
        <v>5719</v>
      </c>
      <c r="M1902" s="167" t="s">
        <v>6368</v>
      </c>
      <c r="N1902" s="379">
        <v>5.5E-2</v>
      </c>
      <c r="O1902" s="195">
        <v>1760</v>
      </c>
      <c r="P1902" s="371">
        <v>1760</v>
      </c>
      <c r="Q1902" s="339">
        <f t="shared" si="75"/>
        <v>1668.2464454976305</v>
      </c>
      <c r="R1902" s="333"/>
      <c r="S1902" s="159"/>
    </row>
    <row r="1903" spans="1:20" ht="22.5" customHeight="1" x14ac:dyDescent="0.25">
      <c r="A1903" s="591">
        <v>44490</v>
      </c>
      <c r="B1903" s="592" t="s">
        <v>65</v>
      </c>
      <c r="C1903" s="591" t="s">
        <v>6369</v>
      </c>
      <c r="D1903" s="591" t="s">
        <v>932</v>
      </c>
      <c r="E1903" s="591"/>
      <c r="F1903" s="593">
        <v>110167</v>
      </c>
      <c r="G1903" s="592" t="s">
        <v>6370</v>
      </c>
      <c r="H1903" s="592" t="s">
        <v>6371</v>
      </c>
      <c r="I1903" s="592" t="s">
        <v>907</v>
      </c>
      <c r="J1903" s="592">
        <v>91170</v>
      </c>
      <c r="K1903" s="592" t="s">
        <v>6372</v>
      </c>
      <c r="L1903" s="592" t="s">
        <v>1993</v>
      </c>
      <c r="M1903" s="591" t="s">
        <v>6373</v>
      </c>
      <c r="N1903" s="594">
        <v>0.1</v>
      </c>
      <c r="O1903" s="195">
        <v>3980</v>
      </c>
      <c r="P1903" s="595">
        <v>3980</v>
      </c>
      <c r="Q1903" s="596">
        <f t="shared" si="75"/>
        <v>3618.181818181818</v>
      </c>
      <c r="R1903" s="597"/>
      <c r="S1903" s="598"/>
    </row>
    <row r="1904" spans="1:20" ht="22.5" customHeight="1" x14ac:dyDescent="0.25">
      <c r="A1904" s="342">
        <v>44489</v>
      </c>
      <c r="B1904" s="168" t="s">
        <v>17</v>
      </c>
      <c r="C1904" s="167" t="s">
        <v>6374</v>
      </c>
      <c r="D1904" s="167" t="s">
        <v>477</v>
      </c>
      <c r="E1904" s="167"/>
      <c r="F1904" s="417">
        <v>10443</v>
      </c>
      <c r="G1904" s="168" t="s">
        <v>6375</v>
      </c>
      <c r="H1904" s="168" t="s">
        <v>6376</v>
      </c>
      <c r="I1904" s="168" t="s">
        <v>1682</v>
      </c>
      <c r="J1904" s="168">
        <v>94260</v>
      </c>
      <c r="K1904" s="168" t="s">
        <v>6377</v>
      </c>
      <c r="L1904" s="168" t="s">
        <v>6378</v>
      </c>
      <c r="M1904" s="167" t="s">
        <v>2629</v>
      </c>
      <c r="N1904" s="379">
        <v>5.5E-2</v>
      </c>
      <c r="O1904" s="78">
        <f>P1904/2</f>
        <v>3191</v>
      </c>
      <c r="P1904" s="371">
        <v>6382</v>
      </c>
      <c r="Q1904" s="339">
        <f t="shared" si="75"/>
        <v>6049.2890995260668</v>
      </c>
      <c r="R1904" s="333"/>
      <c r="S1904" s="159"/>
    </row>
    <row r="1905" spans="1:20" ht="22.5" customHeight="1" x14ac:dyDescent="0.25">
      <c r="A1905" s="167">
        <v>44489</v>
      </c>
      <c r="B1905" s="168" t="s">
        <v>17</v>
      </c>
      <c r="C1905" s="168" t="s">
        <v>6379</v>
      </c>
      <c r="D1905" s="168" t="s">
        <v>1406</v>
      </c>
      <c r="E1905" s="168"/>
      <c r="F1905" s="168">
        <v>93600</v>
      </c>
      <c r="G1905" s="168" t="s">
        <v>6380</v>
      </c>
      <c r="H1905" s="168" t="s">
        <v>6381</v>
      </c>
      <c r="I1905" s="168" t="s">
        <v>22</v>
      </c>
      <c r="J1905" s="168">
        <v>75001</v>
      </c>
      <c r="K1905" s="168" t="s">
        <v>6382</v>
      </c>
      <c r="L1905" s="168" t="s">
        <v>4381</v>
      </c>
      <c r="M1905" s="168" t="s">
        <v>6383</v>
      </c>
      <c r="N1905" s="379">
        <v>5.5E-2</v>
      </c>
      <c r="O1905" s="78">
        <f>P1905/2</f>
        <v>2500</v>
      </c>
      <c r="P1905" s="371">
        <v>5000</v>
      </c>
      <c r="Q1905" s="339">
        <f t="shared" si="75"/>
        <v>4739.3364928909959</v>
      </c>
      <c r="R1905" s="333"/>
      <c r="S1905" s="159"/>
    </row>
    <row r="1906" spans="1:20" ht="22.5" customHeight="1" x14ac:dyDescent="0.25">
      <c r="A1906" s="342">
        <v>44489</v>
      </c>
      <c r="B1906" s="168" t="s">
        <v>65</v>
      </c>
      <c r="C1906" s="167" t="s">
        <v>5429</v>
      </c>
      <c r="D1906" s="167" t="s">
        <v>2974</v>
      </c>
      <c r="E1906" s="167"/>
      <c r="F1906" s="417"/>
      <c r="G1906" s="168" t="s">
        <v>5430</v>
      </c>
      <c r="H1906" s="168">
        <v>4</v>
      </c>
      <c r="I1906" s="168" t="s">
        <v>22</v>
      </c>
      <c r="J1906" s="168">
        <v>75017</v>
      </c>
      <c r="K1906" s="168" t="s">
        <v>5431</v>
      </c>
      <c r="L1906" s="241" t="s">
        <v>4803</v>
      </c>
      <c r="M1906" s="167" t="s">
        <v>751</v>
      </c>
      <c r="N1906" s="380">
        <v>5.5E-2</v>
      </c>
      <c r="O1906" s="78">
        <f>P1906/2</f>
        <v>3500</v>
      </c>
      <c r="P1906" s="189">
        <v>7000</v>
      </c>
      <c r="Q1906" s="372">
        <f t="shared" si="75"/>
        <v>6635.0710900473941</v>
      </c>
      <c r="R1906" s="373"/>
      <c r="S1906" s="374"/>
    </row>
    <row r="1907" spans="1:20" ht="22.5" customHeight="1" x14ac:dyDescent="0.25">
      <c r="A1907" s="75">
        <v>44494</v>
      </c>
      <c r="B1907" s="76" t="s">
        <v>65</v>
      </c>
      <c r="C1907" s="76" t="s">
        <v>579</v>
      </c>
      <c r="D1907" s="76" t="s">
        <v>580</v>
      </c>
      <c r="E1907" s="76"/>
      <c r="F1907" s="76">
        <v>10379</v>
      </c>
      <c r="G1907" s="76" t="s">
        <v>581</v>
      </c>
      <c r="H1907" s="76"/>
      <c r="I1907" s="76" t="s">
        <v>582</v>
      </c>
      <c r="J1907" s="76">
        <v>92700</v>
      </c>
      <c r="K1907" s="76" t="s">
        <v>583</v>
      </c>
      <c r="L1907" s="76" t="s">
        <v>37</v>
      </c>
      <c r="M1907" s="76" t="s">
        <v>3362</v>
      </c>
      <c r="N1907" s="77">
        <v>5.5E-2</v>
      </c>
      <c r="O1907" s="78">
        <v>4900</v>
      </c>
      <c r="P1907" s="79">
        <v>4900</v>
      </c>
      <c r="Q1907" s="599">
        <f t="shared" si="75"/>
        <v>4644.5497630331756</v>
      </c>
      <c r="R1907" s="600"/>
      <c r="S1907" s="82"/>
    </row>
    <row r="1908" spans="1:20" ht="22.5" customHeight="1" thickBot="1" x14ac:dyDescent="0.3">
      <c r="A1908" s="525">
        <v>44494</v>
      </c>
      <c r="B1908" s="497" t="s">
        <v>17</v>
      </c>
      <c r="C1908" s="498" t="s">
        <v>6255</v>
      </c>
      <c r="D1908" s="498" t="s">
        <v>6256</v>
      </c>
      <c r="E1908" s="498"/>
      <c r="F1908" s="499">
        <v>10445</v>
      </c>
      <c r="G1908" s="497" t="s">
        <v>6257</v>
      </c>
      <c r="H1908" s="497" t="s">
        <v>6258</v>
      </c>
      <c r="I1908" s="497" t="s">
        <v>2930</v>
      </c>
      <c r="J1908" s="497">
        <v>94200</v>
      </c>
      <c r="K1908" s="497" t="s">
        <v>6259</v>
      </c>
      <c r="L1908" s="497" t="s">
        <v>5563</v>
      </c>
      <c r="M1908" s="498" t="s">
        <v>6260</v>
      </c>
      <c r="N1908" s="500">
        <v>5.5E-2</v>
      </c>
      <c r="O1908" s="501">
        <v>5982</v>
      </c>
      <c r="P1908" s="502">
        <v>5982</v>
      </c>
      <c r="Q1908" s="583">
        <f t="shared" si="75"/>
        <v>5670.1421800947874</v>
      </c>
      <c r="R1908" s="333"/>
      <c r="S1908" s="159"/>
    </row>
    <row r="1909" spans="1:20" ht="22.5" customHeight="1" x14ac:dyDescent="0.25">
      <c r="A1909" s="342">
        <v>44495</v>
      </c>
      <c r="B1909" s="168" t="s">
        <v>17</v>
      </c>
      <c r="C1909" s="167" t="s">
        <v>5565</v>
      </c>
      <c r="D1909" s="167" t="s">
        <v>1861</v>
      </c>
      <c r="E1909" s="167"/>
      <c r="F1909" s="417">
        <v>10101</v>
      </c>
      <c r="G1909" s="168" t="s">
        <v>5566</v>
      </c>
      <c r="H1909" s="168" t="s">
        <v>5567</v>
      </c>
      <c r="I1909" s="168" t="s">
        <v>22</v>
      </c>
      <c r="J1909" s="168">
        <v>75015</v>
      </c>
      <c r="K1909" s="168" t="s">
        <v>5568</v>
      </c>
      <c r="L1909" s="168" t="s">
        <v>5563</v>
      </c>
      <c r="M1909" s="167" t="s">
        <v>5569</v>
      </c>
      <c r="N1909" s="379">
        <v>0.1</v>
      </c>
      <c r="O1909" s="195">
        <v>7982</v>
      </c>
      <c r="P1909" s="371">
        <v>7982</v>
      </c>
      <c r="Q1909" s="372">
        <f t="shared" si="75"/>
        <v>7256.363636363636</v>
      </c>
      <c r="R1909" s="373"/>
      <c r="S1909" s="374"/>
    </row>
    <row r="1910" spans="1:20" ht="22.5" customHeight="1" x14ac:dyDescent="0.25">
      <c r="A1910" s="601">
        <v>44495</v>
      </c>
      <c r="B1910" s="253" t="s">
        <v>17</v>
      </c>
      <c r="C1910" s="252" t="s">
        <v>6384</v>
      </c>
      <c r="D1910" s="252" t="s">
        <v>6385</v>
      </c>
      <c r="E1910" s="252"/>
      <c r="F1910" s="602">
        <v>10138</v>
      </c>
      <c r="G1910" s="253" t="s">
        <v>5814</v>
      </c>
      <c r="H1910" s="253" t="s">
        <v>6386</v>
      </c>
      <c r="I1910" s="253" t="s">
        <v>2157</v>
      </c>
      <c r="J1910" s="253">
        <v>93800</v>
      </c>
      <c r="K1910" s="253" t="s">
        <v>6387</v>
      </c>
      <c r="L1910" s="253" t="s">
        <v>5726</v>
      </c>
      <c r="M1910" s="252" t="s">
        <v>2009</v>
      </c>
      <c r="N1910" s="379">
        <v>5.5E-2</v>
      </c>
      <c r="O1910" s="78">
        <f>P1910/2</f>
        <v>2190</v>
      </c>
      <c r="P1910" s="263">
        <v>4380</v>
      </c>
      <c r="Q1910" s="339">
        <f t="shared" si="75"/>
        <v>4151.658767772512</v>
      </c>
      <c r="R1910" s="333"/>
      <c r="S1910" s="159"/>
    </row>
    <row r="1911" spans="1:20" ht="22.5" customHeight="1" x14ac:dyDescent="0.25">
      <c r="A1911" s="601">
        <v>44495</v>
      </c>
      <c r="B1911" s="253" t="s">
        <v>17</v>
      </c>
      <c r="C1911" s="252" t="s">
        <v>6388</v>
      </c>
      <c r="D1911" s="252" t="s">
        <v>6389</v>
      </c>
      <c r="E1911" s="252"/>
      <c r="F1911" s="602">
        <v>10136</v>
      </c>
      <c r="G1911" s="253" t="s">
        <v>6390</v>
      </c>
      <c r="H1911" s="253" t="s">
        <v>6391</v>
      </c>
      <c r="I1911" s="253" t="s">
        <v>22</v>
      </c>
      <c r="J1911" s="253">
        <v>75013</v>
      </c>
      <c r="K1911" s="253" t="s">
        <v>6392</v>
      </c>
      <c r="L1911" s="253" t="s">
        <v>5663</v>
      </c>
      <c r="M1911" s="252" t="s">
        <v>6393</v>
      </c>
      <c r="N1911" s="379">
        <v>0.1</v>
      </c>
      <c r="O1911" s="78">
        <f>P1911/2</f>
        <v>1241</v>
      </c>
      <c r="P1911" s="263">
        <v>2482</v>
      </c>
      <c r="Q1911" s="339">
        <f t="shared" si="75"/>
        <v>2256.363636363636</v>
      </c>
      <c r="R1911" s="333"/>
      <c r="S1911" s="159"/>
    </row>
    <row r="1912" spans="1:20" ht="22.5" customHeight="1" x14ac:dyDescent="0.25">
      <c r="A1912" s="167">
        <v>44495</v>
      </c>
      <c r="B1912" s="187" t="s">
        <v>65</v>
      </c>
      <c r="C1912" s="187" t="s">
        <v>1621</v>
      </c>
      <c r="D1912" s="187" t="s">
        <v>1089</v>
      </c>
      <c r="E1912" s="187"/>
      <c r="F1912" s="168">
        <v>10116</v>
      </c>
      <c r="G1912" s="187" t="s">
        <v>1622</v>
      </c>
      <c r="H1912" s="187" t="s">
        <v>1623</v>
      </c>
      <c r="I1912" s="168" t="s">
        <v>22</v>
      </c>
      <c r="J1912" s="168">
        <v>75015</v>
      </c>
      <c r="K1912" s="187" t="s">
        <v>1624</v>
      </c>
      <c r="L1912" s="168" t="s">
        <v>43</v>
      </c>
      <c r="M1912" s="187" t="s">
        <v>123</v>
      </c>
      <c r="N1912" s="211">
        <v>5.5E-2</v>
      </c>
      <c r="O1912" s="195">
        <v>8982</v>
      </c>
      <c r="P1912" s="263">
        <v>8982</v>
      </c>
      <c r="Q1912" s="264">
        <f t="shared" si="75"/>
        <v>8513.7440758293851</v>
      </c>
      <c r="R1912" s="337"/>
      <c r="S1912" s="266"/>
    </row>
    <row r="1913" spans="1:20" ht="22.5" customHeight="1" x14ac:dyDescent="0.25">
      <c r="A1913" s="167">
        <v>44496</v>
      </c>
      <c r="B1913" s="168" t="s">
        <v>17</v>
      </c>
      <c r="C1913" s="168" t="s">
        <v>5103</v>
      </c>
      <c r="D1913" s="168" t="s">
        <v>94</v>
      </c>
      <c r="E1913" s="168"/>
      <c r="F1913" s="168">
        <v>10053</v>
      </c>
      <c r="G1913" s="168" t="s">
        <v>5104</v>
      </c>
      <c r="H1913" s="168" t="s">
        <v>6394</v>
      </c>
      <c r="I1913" s="168" t="s">
        <v>1101</v>
      </c>
      <c r="J1913" s="168">
        <v>92110</v>
      </c>
      <c r="K1913" s="168" t="s">
        <v>5106</v>
      </c>
      <c r="L1913" s="168" t="s">
        <v>3498</v>
      </c>
      <c r="M1913" s="168" t="s">
        <v>2415</v>
      </c>
      <c r="N1913" s="378">
        <v>5.5E-2</v>
      </c>
      <c r="O1913" s="195">
        <v>3000</v>
      </c>
      <c r="P1913" s="371">
        <v>3000</v>
      </c>
      <c r="Q1913" s="372">
        <f t="shared" si="75"/>
        <v>2843.6018957345973</v>
      </c>
      <c r="R1913" s="373"/>
      <c r="S1913" s="374"/>
    </row>
    <row r="1914" spans="1:20" ht="22.5" customHeight="1" x14ac:dyDescent="0.25">
      <c r="A1914" s="603">
        <v>44496</v>
      </c>
      <c r="B1914" s="604" t="s">
        <v>65</v>
      </c>
      <c r="C1914" s="604" t="s">
        <v>981</v>
      </c>
      <c r="D1914" s="604" t="s">
        <v>982</v>
      </c>
      <c r="E1914" s="604"/>
      <c r="F1914" s="604">
        <v>1236</v>
      </c>
      <c r="G1914" s="604" t="s">
        <v>983</v>
      </c>
      <c r="H1914" s="604" t="s">
        <v>984</v>
      </c>
      <c r="I1914" s="604" t="s">
        <v>22</v>
      </c>
      <c r="J1914" s="604">
        <v>75011</v>
      </c>
      <c r="K1914" s="604" t="s">
        <v>6395</v>
      </c>
      <c r="L1914" s="604" t="s">
        <v>37</v>
      </c>
      <c r="M1914" s="604" t="s">
        <v>6396</v>
      </c>
      <c r="N1914" s="605">
        <v>5.5E-2</v>
      </c>
      <c r="O1914" s="606"/>
      <c r="P1914" s="607">
        <v>0</v>
      </c>
      <c r="Q1914" s="608">
        <f t="shared" si="75"/>
        <v>0</v>
      </c>
      <c r="R1914" s="474"/>
      <c r="S1914" s="473"/>
    </row>
    <row r="1915" spans="1:20" ht="22.5" customHeight="1" x14ac:dyDescent="0.25">
      <c r="A1915" s="511">
        <v>44498</v>
      </c>
      <c r="B1915" s="512" t="s">
        <v>17</v>
      </c>
      <c r="C1915" s="512" t="s">
        <v>2182</v>
      </c>
      <c r="D1915" s="512" t="s">
        <v>28</v>
      </c>
      <c r="E1915" s="512"/>
      <c r="F1915" s="512">
        <v>10404</v>
      </c>
      <c r="G1915" s="512" t="s">
        <v>2183</v>
      </c>
      <c r="H1915" s="512" t="s">
        <v>2184</v>
      </c>
      <c r="I1915" s="512" t="s">
        <v>22</v>
      </c>
      <c r="J1915" s="512">
        <v>75020</v>
      </c>
      <c r="K1915" s="609" t="s">
        <v>2185</v>
      </c>
      <c r="L1915" s="512" t="s">
        <v>5719</v>
      </c>
      <c r="M1915" s="512" t="s">
        <v>6397</v>
      </c>
      <c r="N1915" s="610">
        <v>0.1</v>
      </c>
      <c r="O1915" s="195">
        <v>14882</v>
      </c>
      <c r="P1915" s="515">
        <v>14882</v>
      </c>
      <c r="Q1915" s="611">
        <f t="shared" si="75"/>
        <v>13529.090909090908</v>
      </c>
      <c r="R1915" s="590"/>
      <c r="S1915" s="517"/>
    </row>
    <row r="1916" spans="1:20" ht="22.5" customHeight="1" x14ac:dyDescent="0.25">
      <c r="A1916" s="342">
        <v>44497</v>
      </c>
      <c r="B1916" s="168" t="s">
        <v>65</v>
      </c>
      <c r="C1916" s="167" t="s">
        <v>5546</v>
      </c>
      <c r="D1916" s="167" t="s">
        <v>1679</v>
      </c>
      <c r="E1916" s="167"/>
      <c r="F1916" s="417">
        <v>10134</v>
      </c>
      <c r="G1916" s="168" t="s">
        <v>5547</v>
      </c>
      <c r="H1916" s="168" t="s">
        <v>5548</v>
      </c>
      <c r="I1916" s="168" t="s">
        <v>3526</v>
      </c>
      <c r="J1916" s="168">
        <v>91330</v>
      </c>
      <c r="K1916" s="168" t="s">
        <v>5549</v>
      </c>
      <c r="L1916" s="168" t="s">
        <v>4874</v>
      </c>
      <c r="M1916" s="167" t="s">
        <v>6398</v>
      </c>
      <c r="N1916" s="379">
        <v>0.1</v>
      </c>
      <c r="O1916" s="78">
        <f>P1916/2</f>
        <v>5990</v>
      </c>
      <c r="P1916" s="371">
        <v>11980</v>
      </c>
      <c r="Q1916" s="444">
        <f t="shared" si="75"/>
        <v>10890.90909090909</v>
      </c>
      <c r="R1916" s="337"/>
      <c r="S1916" s="266"/>
    </row>
    <row r="1917" spans="1:20" ht="22.5" customHeight="1" x14ac:dyDescent="0.25">
      <c r="A1917" s="601">
        <v>44494</v>
      </c>
      <c r="B1917" s="253" t="s">
        <v>17</v>
      </c>
      <c r="C1917" s="252" t="s">
        <v>6399</v>
      </c>
      <c r="D1917" s="252" t="s">
        <v>267</v>
      </c>
      <c r="E1917" s="252"/>
      <c r="F1917" s="602">
        <v>10440</v>
      </c>
      <c r="G1917" s="253" t="s">
        <v>6400</v>
      </c>
      <c r="H1917" s="253">
        <v>20</v>
      </c>
      <c r="I1917" s="253" t="s">
        <v>22</v>
      </c>
      <c r="J1917" s="253">
        <v>75019</v>
      </c>
      <c r="K1917" s="253" t="s">
        <v>6401</v>
      </c>
      <c r="L1917" s="253" t="s">
        <v>5595</v>
      </c>
      <c r="M1917" s="252" t="s">
        <v>6402</v>
      </c>
      <c r="N1917" s="379">
        <v>5.5E-2</v>
      </c>
      <c r="O1917" s="195">
        <v>13500</v>
      </c>
      <c r="P1917" s="263">
        <v>13500</v>
      </c>
      <c r="Q1917" s="339">
        <f t="shared" si="75"/>
        <v>12796.208530805688</v>
      </c>
      <c r="R1917" s="333"/>
      <c r="S1917" s="159"/>
    </row>
    <row r="1918" spans="1:20" ht="22.5" customHeight="1" x14ac:dyDescent="0.25">
      <c r="A1918" s="612">
        <v>44498</v>
      </c>
      <c r="B1918" s="546" t="s">
        <v>17</v>
      </c>
      <c r="C1918" s="545" t="s">
        <v>6403</v>
      </c>
      <c r="D1918" s="545" t="s">
        <v>19</v>
      </c>
      <c r="E1918" s="545"/>
      <c r="F1918" s="547" t="s">
        <v>6404</v>
      </c>
      <c r="G1918" s="546" t="s">
        <v>6405</v>
      </c>
      <c r="H1918" s="546" t="s">
        <v>978</v>
      </c>
      <c r="I1918" s="546" t="s">
        <v>662</v>
      </c>
      <c r="J1918" s="546">
        <v>78100</v>
      </c>
      <c r="K1918" s="546" t="s">
        <v>6406</v>
      </c>
      <c r="L1918" s="546" t="s">
        <v>4606</v>
      </c>
      <c r="M1918" s="545" t="s">
        <v>2205</v>
      </c>
      <c r="N1918" s="328">
        <v>0.1</v>
      </c>
      <c r="O1918" s="78">
        <f t="shared" ref="O1918:O1923" si="76">P1918/2</f>
        <v>1350</v>
      </c>
      <c r="P1918" s="196">
        <v>2700</v>
      </c>
      <c r="Q1918" s="321">
        <f t="shared" si="75"/>
        <v>2454.5454545454545</v>
      </c>
      <c r="R1918" s="336"/>
      <c r="S1918" s="121"/>
      <c r="T1918" s="74" t="s">
        <v>44</v>
      </c>
    </row>
    <row r="1919" spans="1:20" ht="22.5" customHeight="1" x14ac:dyDescent="0.25">
      <c r="A1919" s="167">
        <v>44497</v>
      </c>
      <c r="B1919" s="168" t="s">
        <v>236</v>
      </c>
      <c r="C1919" s="168" t="s">
        <v>6407</v>
      </c>
      <c r="D1919" s="168" t="s">
        <v>177</v>
      </c>
      <c r="E1919" s="168"/>
      <c r="F1919" s="168">
        <v>10356</v>
      </c>
      <c r="G1919" s="168" t="s">
        <v>6408</v>
      </c>
      <c r="H1919" s="168" t="s">
        <v>6409</v>
      </c>
      <c r="I1919" s="168" t="s">
        <v>768</v>
      </c>
      <c r="J1919" s="168">
        <v>94220</v>
      </c>
      <c r="K1919" s="168" t="s">
        <v>6410</v>
      </c>
      <c r="L1919" s="168" t="s">
        <v>1694</v>
      </c>
      <c r="M1919" s="168" t="s">
        <v>4019</v>
      </c>
      <c r="N1919" s="379">
        <v>5.5E-2</v>
      </c>
      <c r="O1919" s="78">
        <f t="shared" si="76"/>
        <v>2491</v>
      </c>
      <c r="P1919" s="263">
        <v>4982</v>
      </c>
      <c r="Q1919" s="339">
        <f t="shared" si="75"/>
        <v>4722.2748815165878</v>
      </c>
      <c r="R1919" s="333"/>
      <c r="S1919" s="159"/>
    </row>
    <row r="1920" spans="1:20" ht="22.5" customHeight="1" x14ac:dyDescent="0.25">
      <c r="A1920" s="167">
        <v>44498</v>
      </c>
      <c r="B1920" s="168" t="s">
        <v>65</v>
      </c>
      <c r="C1920" s="168" t="s">
        <v>2720</v>
      </c>
      <c r="D1920" s="168" t="s">
        <v>2721</v>
      </c>
      <c r="E1920" s="168"/>
      <c r="F1920" s="168">
        <v>1197</v>
      </c>
      <c r="G1920" s="168" t="s">
        <v>2722</v>
      </c>
      <c r="H1920" s="168" t="s">
        <v>3628</v>
      </c>
      <c r="I1920" s="168" t="s">
        <v>851</v>
      </c>
      <c r="J1920" s="168">
        <v>94230</v>
      </c>
      <c r="K1920" s="168" t="s">
        <v>2724</v>
      </c>
      <c r="L1920" s="168" t="s">
        <v>6145</v>
      </c>
      <c r="M1920" s="168" t="s">
        <v>438</v>
      </c>
      <c r="N1920" s="379">
        <v>0.1</v>
      </c>
      <c r="O1920" s="78">
        <f t="shared" si="76"/>
        <v>2150</v>
      </c>
      <c r="P1920" s="371">
        <v>4300</v>
      </c>
      <c r="Q1920" s="264">
        <f t="shared" si="75"/>
        <v>3909.0909090909086</v>
      </c>
      <c r="R1920" s="337"/>
      <c r="S1920" s="266"/>
    </row>
    <row r="1921" spans="1:20" ht="22.5" customHeight="1" x14ac:dyDescent="0.25">
      <c r="A1921" s="167">
        <v>44510</v>
      </c>
      <c r="B1921" s="168" t="s">
        <v>17</v>
      </c>
      <c r="C1921" s="168" t="s">
        <v>2267</v>
      </c>
      <c r="D1921" s="168" t="s">
        <v>2268</v>
      </c>
      <c r="E1921" s="168"/>
      <c r="F1921" s="168">
        <v>10398</v>
      </c>
      <c r="G1921" s="168" t="s">
        <v>2269</v>
      </c>
      <c r="H1921" s="168" t="s">
        <v>2112</v>
      </c>
      <c r="I1921" s="168" t="s">
        <v>2270</v>
      </c>
      <c r="J1921" s="168">
        <v>94400</v>
      </c>
      <c r="K1921" s="168" t="s">
        <v>4890</v>
      </c>
      <c r="L1921" s="168" t="s">
        <v>4606</v>
      </c>
      <c r="M1921" s="168" t="s">
        <v>6411</v>
      </c>
      <c r="N1921" s="211">
        <v>5.5E-2</v>
      </c>
      <c r="O1921" s="78">
        <f t="shared" si="76"/>
        <v>5950</v>
      </c>
      <c r="P1921" s="189">
        <v>11900</v>
      </c>
      <c r="Q1921" s="255">
        <f t="shared" si="75"/>
        <v>11279.620853080569</v>
      </c>
      <c r="R1921" s="333"/>
      <c r="S1921" s="159"/>
    </row>
    <row r="1922" spans="1:20" ht="22.5" customHeight="1" x14ac:dyDescent="0.25">
      <c r="A1922" s="167">
        <v>44504</v>
      </c>
      <c r="B1922" s="168" t="s">
        <v>65</v>
      </c>
      <c r="C1922" s="168" t="s">
        <v>6412</v>
      </c>
      <c r="D1922" s="168" t="s">
        <v>1272</v>
      </c>
      <c r="E1922" s="168"/>
      <c r="F1922" s="168" t="s">
        <v>6413</v>
      </c>
      <c r="G1922" s="168" t="s">
        <v>6414</v>
      </c>
      <c r="H1922" s="168" t="s">
        <v>6415</v>
      </c>
      <c r="I1922" s="168" t="s">
        <v>1682</v>
      </c>
      <c r="J1922" s="168">
        <v>94260</v>
      </c>
      <c r="K1922" s="168" t="s">
        <v>6416</v>
      </c>
      <c r="L1922" s="168" t="s">
        <v>1694</v>
      </c>
      <c r="M1922" s="168" t="s">
        <v>6417</v>
      </c>
      <c r="N1922" s="379">
        <v>0.1</v>
      </c>
      <c r="O1922" s="78">
        <f t="shared" si="76"/>
        <v>10791</v>
      </c>
      <c r="P1922" s="371">
        <v>21582</v>
      </c>
      <c r="Q1922" s="264">
        <f t="shared" si="75"/>
        <v>19620</v>
      </c>
      <c r="R1922" s="337"/>
      <c r="S1922" s="266"/>
    </row>
    <row r="1923" spans="1:20" ht="22.5" customHeight="1" x14ac:dyDescent="0.25">
      <c r="A1923" s="167">
        <v>44503</v>
      </c>
      <c r="B1923" s="168" t="s">
        <v>65</v>
      </c>
      <c r="C1923" s="168" t="s">
        <v>6418</v>
      </c>
      <c r="D1923" s="168" t="s">
        <v>19</v>
      </c>
      <c r="E1923" s="168"/>
      <c r="F1923" s="168">
        <v>10235</v>
      </c>
      <c r="G1923" s="168" t="s">
        <v>6419</v>
      </c>
      <c r="H1923" s="168" t="s">
        <v>6420</v>
      </c>
      <c r="I1923" s="168" t="s">
        <v>22</v>
      </c>
      <c r="J1923" s="168">
        <v>75018</v>
      </c>
      <c r="K1923" s="168" t="s">
        <v>6421</v>
      </c>
      <c r="L1923" s="168" t="s">
        <v>6422</v>
      </c>
      <c r="M1923" s="168" t="s">
        <v>5620</v>
      </c>
      <c r="N1923" s="379">
        <v>0.1</v>
      </c>
      <c r="O1923" s="78">
        <f t="shared" si="76"/>
        <v>1240</v>
      </c>
      <c r="P1923" s="371">
        <v>2480</v>
      </c>
      <c r="Q1923" s="264">
        <f t="shared" si="75"/>
        <v>2254.5454545454545</v>
      </c>
      <c r="R1923" s="337"/>
      <c r="S1923" s="266"/>
    </row>
    <row r="1924" spans="1:20" ht="22.5" customHeight="1" x14ac:dyDescent="0.25">
      <c r="A1924" s="153">
        <v>44496</v>
      </c>
      <c r="B1924" s="154" t="s">
        <v>65</v>
      </c>
      <c r="C1924" s="154" t="s">
        <v>981</v>
      </c>
      <c r="D1924" s="154" t="s">
        <v>982</v>
      </c>
      <c r="E1924" s="154"/>
      <c r="F1924" s="154">
        <v>1236</v>
      </c>
      <c r="G1924" s="154" t="s">
        <v>983</v>
      </c>
      <c r="H1924" s="154" t="s">
        <v>984</v>
      </c>
      <c r="I1924" s="154" t="s">
        <v>22</v>
      </c>
      <c r="J1924" s="154">
        <v>75011</v>
      </c>
      <c r="K1924" s="154" t="s">
        <v>6395</v>
      </c>
      <c r="L1924" s="154" t="s">
        <v>37</v>
      </c>
      <c r="M1924" s="154" t="s">
        <v>6396</v>
      </c>
      <c r="N1924" s="160">
        <v>5.5E-2</v>
      </c>
      <c r="O1924" s="78">
        <v>0</v>
      </c>
      <c r="P1924" s="403">
        <v>0</v>
      </c>
      <c r="Q1924" s="78">
        <f t="shared" si="75"/>
        <v>0</v>
      </c>
      <c r="R1924" s="373"/>
      <c r="S1924" s="374"/>
    </row>
    <row r="1925" spans="1:20" ht="22.5" customHeight="1" x14ac:dyDescent="0.25">
      <c r="A1925" s="167">
        <v>44510</v>
      </c>
      <c r="B1925" s="168" t="s">
        <v>17</v>
      </c>
      <c r="C1925" s="168" t="s">
        <v>5610</v>
      </c>
      <c r="D1925" s="168" t="s">
        <v>5611</v>
      </c>
      <c r="E1925" s="168"/>
      <c r="F1925" s="168">
        <v>10191</v>
      </c>
      <c r="G1925" s="168" t="s">
        <v>5612</v>
      </c>
      <c r="H1925" s="168" t="s">
        <v>5613</v>
      </c>
      <c r="I1925" s="168" t="s">
        <v>22</v>
      </c>
      <c r="J1925" s="168">
        <v>75011</v>
      </c>
      <c r="K1925" s="168" t="s">
        <v>6423</v>
      </c>
      <c r="L1925" s="168" t="s">
        <v>5603</v>
      </c>
      <c r="M1925" s="168" t="s">
        <v>1934</v>
      </c>
      <c r="N1925" s="379">
        <v>0.1</v>
      </c>
      <c r="O1925" s="78">
        <f>P1925/2</f>
        <v>1190</v>
      </c>
      <c r="P1925" s="371">
        <v>2380</v>
      </c>
      <c r="Q1925" s="264">
        <f t="shared" si="75"/>
        <v>2163.6363636363635</v>
      </c>
      <c r="R1925" s="337"/>
      <c r="S1925" s="266"/>
    </row>
    <row r="1926" spans="1:20" ht="22.5" customHeight="1" x14ac:dyDescent="0.25">
      <c r="A1926" s="167">
        <v>44516</v>
      </c>
      <c r="B1926" s="168" t="s">
        <v>17</v>
      </c>
      <c r="C1926" s="168" t="s">
        <v>6424</v>
      </c>
      <c r="D1926" s="168" t="s">
        <v>147</v>
      </c>
      <c r="E1926" s="168"/>
      <c r="F1926" s="168">
        <v>10187</v>
      </c>
      <c r="G1926" s="168" t="s">
        <v>6425</v>
      </c>
      <c r="H1926" s="168" t="s">
        <v>6426</v>
      </c>
      <c r="I1926" s="168" t="s">
        <v>5181</v>
      </c>
      <c r="J1926" s="168">
        <v>92800</v>
      </c>
      <c r="K1926" s="168" t="s">
        <v>6427</v>
      </c>
      <c r="L1926" s="167" t="s">
        <v>5306</v>
      </c>
      <c r="M1926" s="168" t="s">
        <v>1792</v>
      </c>
      <c r="N1926" s="379">
        <v>5.5E-2</v>
      </c>
      <c r="O1926" s="78">
        <f>P1926/2</f>
        <v>2000</v>
      </c>
      <c r="P1926" s="371">
        <v>4000</v>
      </c>
      <c r="Q1926" s="264">
        <f t="shared" si="75"/>
        <v>3791.4691943127964</v>
      </c>
      <c r="R1926" s="337"/>
      <c r="S1926" s="266"/>
    </row>
    <row r="1927" spans="1:20" ht="22.5" customHeight="1" x14ac:dyDescent="0.25">
      <c r="A1927" s="342">
        <v>44510</v>
      </c>
      <c r="B1927" s="168" t="s">
        <v>17</v>
      </c>
      <c r="C1927" s="168" t="s">
        <v>3941</v>
      </c>
      <c r="D1927" s="168" t="s">
        <v>237</v>
      </c>
      <c r="E1927" s="168"/>
      <c r="F1927" s="168">
        <v>1431</v>
      </c>
      <c r="G1927" s="168" t="s">
        <v>6428</v>
      </c>
      <c r="H1927" s="168" t="s">
        <v>6429</v>
      </c>
      <c r="I1927" s="168" t="s">
        <v>22</v>
      </c>
      <c r="J1927" s="168">
        <v>75013</v>
      </c>
      <c r="K1927" s="168" t="s">
        <v>6430</v>
      </c>
      <c r="L1927" s="168" t="s">
        <v>1838</v>
      </c>
      <c r="M1927" s="168" t="s">
        <v>4284</v>
      </c>
      <c r="N1927" s="379">
        <v>0.1</v>
      </c>
      <c r="O1927" s="78">
        <f>P1927/2</f>
        <v>750</v>
      </c>
      <c r="P1927" s="371">
        <v>1500</v>
      </c>
      <c r="Q1927" s="372">
        <f t="shared" si="75"/>
        <v>1363.6363636363635</v>
      </c>
      <c r="R1927" s="373"/>
      <c r="S1927" s="374"/>
    </row>
    <row r="1928" spans="1:20" ht="22.5" customHeight="1" x14ac:dyDescent="0.25">
      <c r="A1928" s="167">
        <v>44504</v>
      </c>
      <c r="B1928" s="168" t="s">
        <v>65</v>
      </c>
      <c r="C1928" s="168" t="s">
        <v>6431</v>
      </c>
      <c r="D1928" s="168" t="s">
        <v>1679</v>
      </c>
      <c r="E1928" s="168"/>
      <c r="F1928" s="168">
        <v>10194</v>
      </c>
      <c r="G1928" s="168" t="s">
        <v>6432</v>
      </c>
      <c r="H1928" s="168" t="s">
        <v>1468</v>
      </c>
      <c r="I1928" s="168" t="s">
        <v>184</v>
      </c>
      <c r="J1928" s="168">
        <v>92170</v>
      </c>
      <c r="K1928" s="168" t="s">
        <v>6433</v>
      </c>
      <c r="L1928" s="168" t="s">
        <v>5894</v>
      </c>
      <c r="M1928" s="168" t="s">
        <v>6434</v>
      </c>
      <c r="N1928" s="379">
        <v>0.1</v>
      </c>
      <c r="O1928" s="195">
        <v>8900</v>
      </c>
      <c r="P1928" s="371">
        <v>8900</v>
      </c>
      <c r="Q1928" s="264">
        <f t="shared" si="75"/>
        <v>8090.9090909090901</v>
      </c>
      <c r="R1928" s="337"/>
      <c r="S1928" s="266"/>
    </row>
    <row r="1929" spans="1:20" ht="22.5" customHeight="1" x14ac:dyDescent="0.25">
      <c r="A1929" s="167">
        <v>44215</v>
      </c>
      <c r="B1929" s="168" t="s">
        <v>17</v>
      </c>
      <c r="C1929" s="168" t="s">
        <v>3839</v>
      </c>
      <c r="D1929" s="168" t="s">
        <v>268</v>
      </c>
      <c r="E1929" s="168"/>
      <c r="F1929" s="168">
        <v>10060</v>
      </c>
      <c r="G1929" s="168" t="s">
        <v>3840</v>
      </c>
      <c r="H1929" s="168" t="s">
        <v>3841</v>
      </c>
      <c r="I1929" s="168" t="s">
        <v>22</v>
      </c>
      <c r="J1929" s="168">
        <v>75012</v>
      </c>
      <c r="K1929" s="168" t="s">
        <v>3842</v>
      </c>
      <c r="L1929" s="168" t="s">
        <v>5112</v>
      </c>
      <c r="M1929" s="168" t="s">
        <v>372</v>
      </c>
      <c r="N1929" s="211">
        <v>5.5E-2</v>
      </c>
      <c r="O1929" s="78">
        <f>P1929/2</f>
        <v>3000</v>
      </c>
      <c r="P1929" s="189">
        <v>6000</v>
      </c>
      <c r="Q1929" s="510">
        <f t="shared" si="75"/>
        <v>5687.2037914691946</v>
      </c>
      <c r="R1929" s="333"/>
      <c r="S1929" s="159"/>
    </row>
    <row r="1930" spans="1:20" ht="22.5" customHeight="1" x14ac:dyDescent="0.25">
      <c r="A1930" s="167">
        <v>44509</v>
      </c>
      <c r="B1930" s="168" t="s">
        <v>17</v>
      </c>
      <c r="C1930" s="168" t="s">
        <v>2123</v>
      </c>
      <c r="D1930" s="168" t="s">
        <v>428</v>
      </c>
      <c r="E1930" s="168"/>
      <c r="F1930" s="168">
        <v>10129</v>
      </c>
      <c r="G1930" s="168" t="s">
        <v>5641</v>
      </c>
      <c r="H1930" s="168" t="s">
        <v>6435</v>
      </c>
      <c r="I1930" s="168" t="s">
        <v>184</v>
      </c>
      <c r="J1930" s="168">
        <v>92170</v>
      </c>
      <c r="K1930" s="168" t="s">
        <v>5643</v>
      </c>
      <c r="L1930" s="168" t="s">
        <v>6436</v>
      </c>
      <c r="M1930" s="168" t="s">
        <v>2212</v>
      </c>
      <c r="N1930" s="379">
        <v>5.5E-2</v>
      </c>
      <c r="O1930" s="78">
        <f>P1930/2</f>
        <v>2991</v>
      </c>
      <c r="P1930" s="371">
        <v>5982</v>
      </c>
      <c r="Q1930" s="264">
        <f t="shared" si="75"/>
        <v>5670.1421800947874</v>
      </c>
      <c r="R1930" s="337"/>
      <c r="S1930" s="266"/>
    </row>
    <row r="1931" spans="1:20" ht="22.5" customHeight="1" x14ac:dyDescent="0.25">
      <c r="A1931" s="167">
        <v>44504</v>
      </c>
      <c r="B1931" s="168" t="s">
        <v>17</v>
      </c>
      <c r="C1931" s="168" t="s">
        <v>2100</v>
      </c>
      <c r="D1931" s="168" t="s">
        <v>40</v>
      </c>
      <c r="E1931" s="168"/>
      <c r="F1931" s="168">
        <v>10417</v>
      </c>
      <c r="G1931" s="168" t="s">
        <v>6437</v>
      </c>
      <c r="H1931" s="168">
        <v>5</v>
      </c>
      <c r="I1931" s="168" t="s">
        <v>184</v>
      </c>
      <c r="J1931" s="168">
        <v>92170</v>
      </c>
      <c r="K1931" s="168" t="s">
        <v>6438</v>
      </c>
      <c r="L1931" s="168" t="s">
        <v>5894</v>
      </c>
      <c r="M1931" s="168" t="s">
        <v>2360</v>
      </c>
      <c r="N1931" s="379">
        <v>5.5E-2</v>
      </c>
      <c r="O1931" s="195">
        <v>700</v>
      </c>
      <c r="P1931" s="371">
        <v>700</v>
      </c>
      <c r="Q1931" s="264">
        <f t="shared" si="75"/>
        <v>663.50710900473939</v>
      </c>
      <c r="R1931" s="337"/>
      <c r="S1931" s="266"/>
    </row>
    <row r="1932" spans="1:20" ht="22.5" customHeight="1" x14ac:dyDescent="0.25">
      <c r="A1932" s="267">
        <v>44516</v>
      </c>
      <c r="B1932" s="268" t="s">
        <v>65</v>
      </c>
      <c r="C1932" s="268" t="s">
        <v>6439</v>
      </c>
      <c r="D1932" s="268" t="s">
        <v>5334</v>
      </c>
      <c r="E1932" s="268"/>
      <c r="F1932" s="268">
        <v>10435</v>
      </c>
      <c r="G1932" s="268" t="s">
        <v>6440</v>
      </c>
      <c r="H1932" s="268" t="s">
        <v>6441</v>
      </c>
      <c r="I1932" s="268" t="s">
        <v>22</v>
      </c>
      <c r="J1932" s="268">
        <v>75011</v>
      </c>
      <c r="K1932" s="268" t="s">
        <v>6442</v>
      </c>
      <c r="L1932" s="268" t="s">
        <v>5719</v>
      </c>
      <c r="M1932" s="268" t="s">
        <v>1728</v>
      </c>
      <c r="N1932" s="387">
        <v>5.5E-2</v>
      </c>
      <c r="O1932" s="195">
        <v>7982</v>
      </c>
      <c r="P1932" s="270">
        <v>7982</v>
      </c>
      <c r="Q1932" s="388">
        <f t="shared" si="75"/>
        <v>7565.8767772511856</v>
      </c>
      <c r="R1932" s="389"/>
      <c r="S1932" s="89"/>
      <c r="T1932" s="74" t="s">
        <v>44</v>
      </c>
    </row>
    <row r="1933" spans="1:20" ht="22.5" customHeight="1" x14ac:dyDescent="0.25">
      <c r="A1933" s="342">
        <v>44508</v>
      </c>
      <c r="B1933" s="168" t="s">
        <v>17</v>
      </c>
      <c r="C1933" s="167" t="s">
        <v>4740</v>
      </c>
      <c r="D1933" s="167" t="s">
        <v>4650</v>
      </c>
      <c r="E1933" s="167"/>
      <c r="F1933" s="417">
        <v>10137</v>
      </c>
      <c r="G1933" s="168" t="s">
        <v>4741</v>
      </c>
      <c r="H1933" s="168" t="s">
        <v>4742</v>
      </c>
      <c r="I1933" s="168" t="s">
        <v>97</v>
      </c>
      <c r="J1933" s="168">
        <v>92600</v>
      </c>
      <c r="K1933" s="168" t="s">
        <v>4743</v>
      </c>
      <c r="L1933" s="168" t="s">
        <v>3758</v>
      </c>
      <c r="M1933" s="167" t="s">
        <v>2360</v>
      </c>
      <c r="N1933" s="379">
        <v>5.5E-2</v>
      </c>
      <c r="O1933" s="78">
        <f>P1933/2</f>
        <v>4940</v>
      </c>
      <c r="P1933" s="371">
        <v>9880</v>
      </c>
      <c r="Q1933" s="264">
        <f t="shared" si="75"/>
        <v>9364.9289099526068</v>
      </c>
      <c r="R1933" s="337"/>
      <c r="S1933" s="266"/>
    </row>
    <row r="1934" spans="1:20" ht="22.5" customHeight="1" x14ac:dyDescent="0.25">
      <c r="A1934" s="342">
        <v>44519</v>
      </c>
      <c r="B1934" s="168" t="s">
        <v>65</v>
      </c>
      <c r="C1934" s="167" t="s">
        <v>5463</v>
      </c>
      <c r="D1934" s="167" t="s">
        <v>67</v>
      </c>
      <c r="E1934" s="167"/>
      <c r="F1934" s="417">
        <v>10188</v>
      </c>
      <c r="G1934" s="168" t="s">
        <v>5464</v>
      </c>
      <c r="H1934" s="168" t="s">
        <v>5465</v>
      </c>
      <c r="I1934" s="168" t="s">
        <v>22</v>
      </c>
      <c r="J1934" s="168">
        <v>75019</v>
      </c>
      <c r="K1934" s="168" t="s">
        <v>5466</v>
      </c>
      <c r="L1934" s="168" t="s">
        <v>5467</v>
      </c>
      <c r="M1934" s="167" t="s">
        <v>6443</v>
      </c>
      <c r="N1934" s="379">
        <v>0.1</v>
      </c>
      <c r="O1934" s="78">
        <f>P1934/2</f>
        <v>1250</v>
      </c>
      <c r="P1934" s="189">
        <v>2500</v>
      </c>
      <c r="Q1934" s="532">
        <f t="shared" si="75"/>
        <v>2272.7272727272725</v>
      </c>
      <c r="R1934" s="373"/>
      <c r="S1934" s="374"/>
    </row>
    <row r="1935" spans="1:20" ht="22.5" customHeight="1" x14ac:dyDescent="0.25">
      <c r="A1935" s="167">
        <v>44510</v>
      </c>
      <c r="B1935" s="168" t="s">
        <v>236</v>
      </c>
      <c r="C1935" s="168" t="s">
        <v>5790</v>
      </c>
      <c r="D1935" s="168" t="s">
        <v>2578</v>
      </c>
      <c r="E1935" s="168" t="s">
        <v>5791</v>
      </c>
      <c r="F1935" s="168" t="s">
        <v>6444</v>
      </c>
      <c r="G1935" s="168" t="s">
        <v>5792</v>
      </c>
      <c r="H1935" s="168" t="s">
        <v>5793</v>
      </c>
      <c r="I1935" s="168" t="s">
        <v>22</v>
      </c>
      <c r="J1935" s="168">
        <v>75002</v>
      </c>
      <c r="K1935" s="168" t="s">
        <v>5794</v>
      </c>
      <c r="L1935" s="168" t="s">
        <v>37</v>
      </c>
      <c r="M1935" s="168" t="s">
        <v>5151</v>
      </c>
      <c r="N1935" s="379">
        <v>0.1</v>
      </c>
      <c r="O1935" s="195">
        <v>3500</v>
      </c>
      <c r="P1935" s="371">
        <v>3500</v>
      </c>
      <c r="Q1935" s="444">
        <f t="shared" si="75"/>
        <v>3181.8181818181815</v>
      </c>
      <c r="R1935" s="337"/>
      <c r="S1935" s="266"/>
    </row>
    <row r="1936" spans="1:20" ht="22.5" customHeight="1" x14ac:dyDescent="0.25">
      <c r="A1936" s="167">
        <v>44519</v>
      </c>
      <c r="B1936" s="187" t="s">
        <v>65</v>
      </c>
      <c r="C1936" s="187" t="s">
        <v>1309</v>
      </c>
      <c r="D1936" s="187" t="s">
        <v>1310</v>
      </c>
      <c r="E1936" s="187"/>
      <c r="F1936" s="168">
        <v>1215</v>
      </c>
      <c r="G1936" s="187" t="s">
        <v>1311</v>
      </c>
      <c r="H1936" s="187" t="s">
        <v>1312</v>
      </c>
      <c r="I1936" s="168" t="s">
        <v>22</v>
      </c>
      <c r="J1936" s="168">
        <v>75011</v>
      </c>
      <c r="K1936" s="187" t="s">
        <v>1313</v>
      </c>
      <c r="L1936" s="168" t="s">
        <v>4217</v>
      </c>
      <c r="M1936" s="187" t="s">
        <v>160</v>
      </c>
      <c r="N1936" s="211">
        <v>0.1</v>
      </c>
      <c r="O1936" s="78">
        <f>P1936/2</f>
        <v>6500</v>
      </c>
      <c r="P1936" s="189">
        <v>13000</v>
      </c>
      <c r="Q1936" s="255">
        <f t="shared" ref="Q1936:Q1938" si="77">IF(ISBLANK(N1936),"",P1936/(1+N1936))</f>
        <v>11818.181818181818</v>
      </c>
      <c r="R1936" s="333"/>
      <c r="S1936" s="159"/>
    </row>
    <row r="1937" spans="1:20" ht="22.5" customHeight="1" x14ac:dyDescent="0.25">
      <c r="A1937" s="167">
        <v>44518</v>
      </c>
      <c r="B1937" s="168" t="s">
        <v>65</v>
      </c>
      <c r="C1937" s="168" t="s">
        <v>6445</v>
      </c>
      <c r="D1937" s="168" t="s">
        <v>67</v>
      </c>
      <c r="E1937" s="168"/>
      <c r="F1937" s="168">
        <v>10391</v>
      </c>
      <c r="G1937" s="168" t="s">
        <v>6446</v>
      </c>
      <c r="H1937" s="168" t="s">
        <v>6447</v>
      </c>
      <c r="I1937" s="168" t="s">
        <v>184</v>
      </c>
      <c r="J1937" s="168">
        <v>92190</v>
      </c>
      <c r="K1937" s="168" t="s">
        <v>6448</v>
      </c>
      <c r="L1937" s="168" t="s">
        <v>6449</v>
      </c>
      <c r="M1937" s="168" t="s">
        <v>2451</v>
      </c>
      <c r="N1937" s="379">
        <v>5.5E-2</v>
      </c>
      <c r="O1937" s="78">
        <f>P1937/2</f>
        <v>5000</v>
      </c>
      <c r="P1937" s="263">
        <v>10000</v>
      </c>
      <c r="Q1937" s="372">
        <f t="shared" si="77"/>
        <v>9478.6729857819919</v>
      </c>
      <c r="R1937" s="373"/>
      <c r="S1937" s="374"/>
    </row>
    <row r="1938" spans="1:20" ht="22.5" customHeight="1" x14ac:dyDescent="0.25">
      <c r="A1938" s="167">
        <v>44522</v>
      </c>
      <c r="B1938" s="168" t="s">
        <v>17</v>
      </c>
      <c r="C1938" s="168" t="s">
        <v>1841</v>
      </c>
      <c r="D1938" s="168" t="s">
        <v>248</v>
      </c>
      <c r="E1938" s="168"/>
      <c r="F1938" s="168" t="s">
        <v>5099</v>
      </c>
      <c r="G1938" s="168" t="s">
        <v>4887</v>
      </c>
      <c r="H1938" s="168"/>
      <c r="I1938" s="168" t="s">
        <v>639</v>
      </c>
      <c r="J1938" s="168">
        <v>92100</v>
      </c>
      <c r="K1938" s="168" t="s">
        <v>6450</v>
      </c>
      <c r="L1938" s="168" t="s">
        <v>2072</v>
      </c>
      <c r="M1938" s="168" t="s">
        <v>6451</v>
      </c>
      <c r="N1938" s="379">
        <v>5.5E-2</v>
      </c>
      <c r="O1938" s="78">
        <f>P1938/2</f>
        <v>1330</v>
      </c>
      <c r="P1938" s="263">
        <v>2660</v>
      </c>
      <c r="Q1938" s="372">
        <f t="shared" si="77"/>
        <v>2521.3270142180095</v>
      </c>
      <c r="R1938" s="373"/>
      <c r="S1938" s="374"/>
    </row>
    <row r="1939" spans="1:20" ht="22.5" customHeight="1" x14ac:dyDescent="0.25">
      <c r="A1939" s="613">
        <v>42286</v>
      </c>
      <c r="B1939" s="614" t="s">
        <v>17</v>
      </c>
      <c r="C1939" s="614" t="s">
        <v>18</v>
      </c>
      <c r="D1939" s="614" t="s">
        <v>19</v>
      </c>
      <c r="E1939" s="614"/>
      <c r="F1939" s="614">
        <v>1251</v>
      </c>
      <c r="G1939" s="614" t="s">
        <v>20</v>
      </c>
      <c r="H1939" s="615" t="s">
        <v>21</v>
      </c>
      <c r="I1939" s="614" t="s">
        <v>22</v>
      </c>
      <c r="J1939" s="614">
        <v>75020</v>
      </c>
      <c r="K1939" s="614" t="s">
        <v>23</v>
      </c>
      <c r="L1939" s="614" t="s">
        <v>24</v>
      </c>
      <c r="M1939" s="614" t="s">
        <v>25</v>
      </c>
      <c r="N1939" s="616">
        <v>0.1</v>
      </c>
      <c r="O1939" s="617">
        <v>8882</v>
      </c>
      <c r="P1939" s="618">
        <v>8882</v>
      </c>
      <c r="Q1939" s="619">
        <v>8074.545454545454</v>
      </c>
      <c r="R1939" s="620"/>
      <c r="S1939" s="621"/>
      <c r="T1939" s="74" t="s">
        <v>44</v>
      </c>
    </row>
    <row r="1940" spans="1:20" ht="22.5" customHeight="1" x14ac:dyDescent="0.25">
      <c r="A1940" s="613">
        <v>42290</v>
      </c>
      <c r="B1940" s="614" t="s">
        <v>17</v>
      </c>
      <c r="C1940" s="614" t="s">
        <v>27</v>
      </c>
      <c r="D1940" s="614" t="s">
        <v>28</v>
      </c>
      <c r="E1940" s="614"/>
      <c r="F1940" s="614">
        <v>1310</v>
      </c>
      <c r="G1940" s="614" t="s">
        <v>29</v>
      </c>
      <c r="H1940" s="614"/>
      <c r="I1940" s="614" t="s">
        <v>22</v>
      </c>
      <c r="J1940" s="614">
        <v>75015</v>
      </c>
      <c r="K1940" s="614" t="s">
        <v>30</v>
      </c>
      <c r="L1940" s="614" t="s">
        <v>24</v>
      </c>
      <c r="M1940" s="614" t="s">
        <v>31</v>
      </c>
      <c r="N1940" s="616">
        <v>0.1</v>
      </c>
      <c r="O1940" s="617">
        <v>19999</v>
      </c>
      <c r="P1940" s="618">
        <v>19999</v>
      </c>
      <c r="Q1940" s="619">
        <v>18180.909090909088</v>
      </c>
      <c r="R1940" s="620"/>
      <c r="S1940" s="621"/>
      <c r="T1940" s="74" t="s">
        <v>44</v>
      </c>
    </row>
    <row r="1941" spans="1:20" ht="22.5" customHeight="1" x14ac:dyDescent="0.25">
      <c r="A1941" s="622">
        <v>44334</v>
      </c>
      <c r="B1941" s="623" t="s">
        <v>17</v>
      </c>
      <c r="C1941" s="623" t="s">
        <v>5634</v>
      </c>
      <c r="D1941" s="623" t="s">
        <v>620</v>
      </c>
      <c r="E1941" s="623"/>
      <c r="F1941" s="624">
        <v>10232</v>
      </c>
      <c r="G1941" s="623" t="s">
        <v>6452</v>
      </c>
      <c r="H1941" s="625" t="s">
        <v>6453</v>
      </c>
      <c r="I1941" s="623" t="s">
        <v>22</v>
      </c>
      <c r="J1941" s="624">
        <v>75013</v>
      </c>
      <c r="K1941" s="623" t="s">
        <v>6454</v>
      </c>
      <c r="L1941" s="623" t="s">
        <v>3498</v>
      </c>
      <c r="M1941" s="623" t="s">
        <v>86</v>
      </c>
      <c r="N1941" s="626">
        <v>0.1</v>
      </c>
      <c r="O1941" s="627">
        <v>6982</v>
      </c>
      <c r="P1941" s="628">
        <v>6982</v>
      </c>
      <c r="Q1941" s="625" t="s">
        <v>9639</v>
      </c>
      <c r="R1941" s="629"/>
      <c r="S1941" s="630"/>
      <c r="T1941" s="74" t="s">
        <v>44</v>
      </c>
    </row>
    <row r="1942" spans="1:20" ht="22.5" customHeight="1" x14ac:dyDescent="0.25">
      <c r="A1942" s="622">
        <v>44321</v>
      </c>
      <c r="B1942" s="623" t="s">
        <v>17</v>
      </c>
      <c r="C1942" s="623" t="s">
        <v>5884</v>
      </c>
      <c r="D1942" s="623" t="s">
        <v>147</v>
      </c>
      <c r="E1942" s="623"/>
      <c r="F1942" s="624">
        <v>10196</v>
      </c>
      <c r="G1942" s="623" t="s">
        <v>6455</v>
      </c>
      <c r="H1942" s="625" t="s">
        <v>6456</v>
      </c>
      <c r="I1942" s="623" t="s">
        <v>22</v>
      </c>
      <c r="J1942" s="624">
        <v>75009</v>
      </c>
      <c r="K1942" s="623" t="s">
        <v>6457</v>
      </c>
      <c r="L1942" s="623" t="s">
        <v>3498</v>
      </c>
      <c r="M1942" s="623" t="s">
        <v>6458</v>
      </c>
      <c r="N1942" s="626">
        <v>0.1</v>
      </c>
      <c r="O1942" s="631" t="s">
        <v>9640</v>
      </c>
      <c r="P1942" s="632" t="s">
        <v>9640</v>
      </c>
      <c r="Q1942" s="625" t="s">
        <v>9641</v>
      </c>
      <c r="R1942" s="629"/>
      <c r="S1942" s="630"/>
      <c r="T1942" s="74" t="s">
        <v>44</v>
      </c>
    </row>
    <row r="1943" spans="1:20" ht="22.5" customHeight="1" x14ac:dyDescent="0.25">
      <c r="A1943" s="622">
        <v>44336</v>
      </c>
      <c r="B1943" s="623" t="s">
        <v>17</v>
      </c>
      <c r="C1943" s="623" t="s">
        <v>2004</v>
      </c>
      <c r="D1943" s="623" t="s">
        <v>5939</v>
      </c>
      <c r="E1943" s="623"/>
      <c r="F1943" s="624">
        <v>10117</v>
      </c>
      <c r="G1943" s="623" t="s">
        <v>5940</v>
      </c>
      <c r="H1943" s="625" t="s">
        <v>6459</v>
      </c>
      <c r="I1943" s="623" t="s">
        <v>22</v>
      </c>
      <c r="J1943" s="624">
        <v>75015</v>
      </c>
      <c r="K1943" s="623" t="s">
        <v>6460</v>
      </c>
      <c r="L1943" s="623" t="s">
        <v>24</v>
      </c>
      <c r="M1943" s="623" t="s">
        <v>438</v>
      </c>
      <c r="N1943" s="626">
        <v>0.1</v>
      </c>
      <c r="O1943" s="631" t="s">
        <v>9642</v>
      </c>
      <c r="P1943" s="632" t="s">
        <v>9642</v>
      </c>
      <c r="Q1943" s="625" t="s">
        <v>9643</v>
      </c>
      <c r="R1943" s="629"/>
      <c r="S1943" s="630"/>
      <c r="T1943" s="74" t="s">
        <v>44</v>
      </c>
    </row>
    <row r="1944" spans="1:20" ht="22.5" customHeight="1" x14ac:dyDescent="0.25">
      <c r="A1944" s="624"/>
      <c r="B1944" s="623" t="s">
        <v>17</v>
      </c>
      <c r="C1944" s="623" t="s">
        <v>6461</v>
      </c>
      <c r="D1944" s="623" t="s">
        <v>4518</v>
      </c>
      <c r="E1944" s="623"/>
      <c r="F1944" s="624"/>
      <c r="G1944" s="623" t="s">
        <v>6030</v>
      </c>
      <c r="H1944" s="625" t="s">
        <v>6453</v>
      </c>
      <c r="I1944" s="623" t="s">
        <v>6031</v>
      </c>
      <c r="J1944" s="624">
        <v>93140</v>
      </c>
      <c r="K1944" s="623" t="s">
        <v>6462</v>
      </c>
      <c r="L1944" s="623" t="s">
        <v>1993</v>
      </c>
      <c r="M1944" s="623" t="s">
        <v>6463</v>
      </c>
      <c r="N1944" s="633">
        <v>5.5E-2</v>
      </c>
      <c r="O1944" s="631" t="s">
        <v>9644</v>
      </c>
      <c r="P1944" s="632" t="s">
        <v>9644</v>
      </c>
      <c r="Q1944" s="625" t="s">
        <v>9645</v>
      </c>
      <c r="R1944" s="629"/>
      <c r="S1944" s="630"/>
      <c r="T1944" s="74" t="s">
        <v>44</v>
      </c>
    </row>
    <row r="1945" spans="1:20" ht="22.5" customHeight="1" x14ac:dyDescent="0.25">
      <c r="A1945" s="624"/>
      <c r="B1945" s="623" t="s">
        <v>17</v>
      </c>
      <c r="C1945" s="623" t="s">
        <v>6407</v>
      </c>
      <c r="D1945" s="623" t="s">
        <v>177</v>
      </c>
      <c r="E1945" s="623"/>
      <c r="F1945" s="624">
        <v>10356</v>
      </c>
      <c r="G1945" s="623" t="s">
        <v>6464</v>
      </c>
      <c r="H1945" s="623">
        <v>28348</v>
      </c>
      <c r="I1945" s="623" t="s">
        <v>6465</v>
      </c>
      <c r="J1945" s="624">
        <v>94220</v>
      </c>
      <c r="K1945" s="623" t="s">
        <v>6466</v>
      </c>
      <c r="L1945" s="623" t="s">
        <v>37</v>
      </c>
      <c r="M1945" s="623" t="s">
        <v>751</v>
      </c>
      <c r="N1945" s="626">
        <v>5.5E-2</v>
      </c>
      <c r="O1945" s="631" t="s">
        <v>9646</v>
      </c>
      <c r="P1945" s="632" t="s">
        <v>9646</v>
      </c>
      <c r="Q1945" s="625" t="s">
        <v>9647</v>
      </c>
      <c r="R1945" s="629"/>
      <c r="S1945" s="630"/>
      <c r="T1945" s="74" t="s">
        <v>44</v>
      </c>
    </row>
    <row r="1946" spans="1:20" ht="22.5" customHeight="1" x14ac:dyDescent="0.25">
      <c r="A1946" s="624"/>
      <c r="B1946" s="623" t="s">
        <v>17</v>
      </c>
      <c r="C1946" s="623" t="s">
        <v>6374</v>
      </c>
      <c r="D1946" s="623" t="s">
        <v>477</v>
      </c>
      <c r="E1946" s="623"/>
      <c r="F1946" s="624">
        <v>10443</v>
      </c>
      <c r="G1946" s="623" t="s">
        <v>6467</v>
      </c>
      <c r="H1946" s="623">
        <v>5365</v>
      </c>
      <c r="I1946" s="623" t="s">
        <v>1682</v>
      </c>
      <c r="J1946" s="624">
        <v>94260</v>
      </c>
      <c r="K1946" s="623" t="s">
        <v>6377</v>
      </c>
      <c r="L1946" s="623" t="s">
        <v>5563</v>
      </c>
      <c r="M1946" s="623" t="s">
        <v>751</v>
      </c>
      <c r="N1946" s="626">
        <v>5.5E-2</v>
      </c>
      <c r="O1946" s="631" t="s">
        <v>9648</v>
      </c>
      <c r="P1946" s="632" t="s">
        <v>9648</v>
      </c>
      <c r="Q1946" s="625" t="s">
        <v>9649</v>
      </c>
      <c r="R1946" s="629"/>
      <c r="S1946" s="630"/>
      <c r="T1946" s="74" t="s">
        <v>44</v>
      </c>
    </row>
    <row r="1947" spans="1:20" ht="22.5" customHeight="1" x14ac:dyDescent="0.25">
      <c r="A1947" s="622">
        <v>44483</v>
      </c>
      <c r="B1947" s="623" t="s">
        <v>17</v>
      </c>
      <c r="C1947" s="623" t="s">
        <v>5801</v>
      </c>
      <c r="D1947" s="623" t="s">
        <v>2940</v>
      </c>
      <c r="E1947" s="623"/>
      <c r="F1947" s="624">
        <v>10231</v>
      </c>
      <c r="G1947" s="623" t="s">
        <v>6468</v>
      </c>
      <c r="H1947" s="623" t="s">
        <v>6469</v>
      </c>
      <c r="I1947" s="623" t="s">
        <v>22</v>
      </c>
      <c r="J1947" s="624">
        <v>75011</v>
      </c>
      <c r="K1947" s="623" t="s">
        <v>6470</v>
      </c>
      <c r="L1947" s="623" t="s">
        <v>3498</v>
      </c>
      <c r="M1947" s="623" t="s">
        <v>6471</v>
      </c>
      <c r="N1947" s="626">
        <v>5.5E-2</v>
      </c>
      <c r="O1947" s="634" t="s">
        <v>9650</v>
      </c>
      <c r="P1947" s="635" t="s">
        <v>9650</v>
      </c>
      <c r="Q1947" s="625" t="s">
        <v>9651</v>
      </c>
      <c r="R1947" s="629"/>
      <c r="S1947" s="630"/>
      <c r="T1947" s="74" t="s">
        <v>44</v>
      </c>
    </row>
    <row r="1948" spans="1:20" ht="22.5" customHeight="1" x14ac:dyDescent="0.25">
      <c r="A1948" s="622">
        <v>44477</v>
      </c>
      <c r="B1948" s="623" t="s">
        <v>17</v>
      </c>
      <c r="C1948" s="623" t="s">
        <v>6169</v>
      </c>
      <c r="D1948" s="623" t="s">
        <v>1375</v>
      </c>
      <c r="E1948" s="623"/>
      <c r="F1948" s="624">
        <v>10060</v>
      </c>
      <c r="G1948" s="623" t="s">
        <v>6472</v>
      </c>
      <c r="H1948" s="625" t="s">
        <v>6453</v>
      </c>
      <c r="I1948" s="623" t="s">
        <v>774</v>
      </c>
      <c r="J1948" s="624">
        <v>93100</v>
      </c>
      <c r="K1948" s="623" t="s">
        <v>6473</v>
      </c>
      <c r="L1948" s="623" t="s">
        <v>4047</v>
      </c>
      <c r="M1948" s="623" t="s">
        <v>5980</v>
      </c>
      <c r="N1948" s="626">
        <v>5.5E-2</v>
      </c>
      <c r="O1948" s="78">
        <v>6250</v>
      </c>
      <c r="P1948" s="632" t="s">
        <v>9652</v>
      </c>
      <c r="Q1948" s="625" t="s">
        <v>9653</v>
      </c>
      <c r="R1948" s="629"/>
      <c r="S1948" s="630"/>
      <c r="T1948" s="74" t="s">
        <v>44</v>
      </c>
    </row>
    <row r="1949" spans="1:20" ht="22.5" customHeight="1" x14ac:dyDescent="0.25">
      <c r="A1949" s="624"/>
      <c r="B1949" s="623" t="s">
        <v>17</v>
      </c>
      <c r="C1949" s="623" t="s">
        <v>6474</v>
      </c>
      <c r="D1949" s="623" t="s">
        <v>6475</v>
      </c>
      <c r="E1949" s="623"/>
      <c r="F1949" s="623" t="s">
        <v>6476</v>
      </c>
      <c r="G1949" s="623" t="s">
        <v>6477</v>
      </c>
      <c r="H1949" s="625" t="s">
        <v>6453</v>
      </c>
      <c r="I1949" s="623" t="s">
        <v>22</v>
      </c>
      <c r="J1949" s="624">
        <v>75011</v>
      </c>
      <c r="K1949" s="623" t="s">
        <v>6478</v>
      </c>
      <c r="L1949" s="623" t="s">
        <v>5719</v>
      </c>
      <c r="M1949" s="623" t="s">
        <v>6479</v>
      </c>
      <c r="N1949" s="626">
        <v>5.5E-2</v>
      </c>
      <c r="O1949" s="631" t="s">
        <v>9654</v>
      </c>
      <c r="P1949" s="632" t="s">
        <v>9654</v>
      </c>
      <c r="Q1949" s="625" t="s">
        <v>9655</v>
      </c>
      <c r="R1949" s="629"/>
      <c r="S1949" s="630"/>
      <c r="T1949" s="74" t="s">
        <v>44</v>
      </c>
    </row>
    <row r="1950" spans="1:20" ht="22.5" customHeight="1" x14ac:dyDescent="0.25">
      <c r="A1950" s="624"/>
      <c r="B1950" s="623" t="s">
        <v>17</v>
      </c>
      <c r="C1950" s="623" t="s">
        <v>6480</v>
      </c>
      <c r="D1950" s="623" t="s">
        <v>19</v>
      </c>
      <c r="E1950" s="623"/>
      <c r="F1950" s="624">
        <v>10381</v>
      </c>
      <c r="G1950" s="623" t="s">
        <v>6481</v>
      </c>
      <c r="H1950" s="625" t="s">
        <v>6453</v>
      </c>
      <c r="I1950" s="623" t="s">
        <v>6482</v>
      </c>
      <c r="J1950" s="624">
        <v>94120</v>
      </c>
      <c r="K1950" s="623" t="s">
        <v>6483</v>
      </c>
      <c r="L1950" s="623" t="s">
        <v>5894</v>
      </c>
      <c r="M1950" s="623" t="s">
        <v>751</v>
      </c>
      <c r="N1950" s="626">
        <v>5.5E-2</v>
      </c>
      <c r="O1950" s="631" t="s">
        <v>9656</v>
      </c>
      <c r="P1950" s="632" t="s">
        <v>9656</v>
      </c>
      <c r="Q1950" s="625" t="s">
        <v>9657</v>
      </c>
      <c r="R1950" s="629"/>
      <c r="S1950" s="630"/>
      <c r="T1950" s="74" t="s">
        <v>44</v>
      </c>
    </row>
    <row r="1951" spans="1:20" ht="22.5" customHeight="1" x14ac:dyDescent="0.25">
      <c r="A1951" s="624"/>
      <c r="B1951" s="623" t="s">
        <v>17</v>
      </c>
      <c r="C1951" s="623" t="s">
        <v>6484</v>
      </c>
      <c r="D1951" s="623" t="s">
        <v>306</v>
      </c>
      <c r="E1951" s="623"/>
      <c r="F1951" s="624">
        <v>10082</v>
      </c>
      <c r="G1951" s="623" t="s">
        <v>6485</v>
      </c>
      <c r="H1951" s="625"/>
      <c r="I1951" s="623" t="s">
        <v>22</v>
      </c>
      <c r="J1951" s="624">
        <v>75014</v>
      </c>
      <c r="K1951" s="623" t="s">
        <v>6486</v>
      </c>
      <c r="L1951" s="623"/>
      <c r="M1951" s="623" t="s">
        <v>484</v>
      </c>
      <c r="N1951" s="636">
        <v>0.1</v>
      </c>
      <c r="O1951" s="78">
        <v>4491</v>
      </c>
      <c r="P1951" s="632" t="s">
        <v>9658</v>
      </c>
      <c r="Q1951" s="625" t="s">
        <v>9659</v>
      </c>
      <c r="R1951" s="629"/>
      <c r="S1951" s="630"/>
      <c r="T1951" s="74" t="s">
        <v>44</v>
      </c>
    </row>
    <row r="1952" spans="1:20" ht="22.5" customHeight="1" x14ac:dyDescent="0.25">
      <c r="A1952" s="624"/>
      <c r="B1952" s="623" t="s">
        <v>17</v>
      </c>
      <c r="C1952" s="623" t="s">
        <v>5846</v>
      </c>
      <c r="D1952" s="623" t="s">
        <v>5847</v>
      </c>
      <c r="E1952" s="623"/>
      <c r="F1952" s="623" t="s">
        <v>6487</v>
      </c>
      <c r="G1952" s="623" t="s">
        <v>6488</v>
      </c>
      <c r="H1952" s="625" t="s">
        <v>6489</v>
      </c>
      <c r="I1952" s="623" t="s">
        <v>22</v>
      </c>
      <c r="J1952" s="624">
        <v>75011</v>
      </c>
      <c r="K1952" s="623" t="s">
        <v>5849</v>
      </c>
      <c r="L1952" s="623" t="s">
        <v>1993</v>
      </c>
      <c r="M1952" s="623" t="s">
        <v>6490</v>
      </c>
      <c r="N1952" s="626">
        <v>5.5E-2</v>
      </c>
      <c r="O1952" s="631" t="s">
        <v>9660</v>
      </c>
      <c r="P1952" s="632" t="s">
        <v>9660</v>
      </c>
      <c r="Q1952" s="625" t="s">
        <v>6491</v>
      </c>
      <c r="R1952" s="629"/>
      <c r="S1952" s="630"/>
      <c r="T1952" s="74" t="s">
        <v>44</v>
      </c>
    </row>
    <row r="1953" spans="1:20" ht="22.5" customHeight="1" x14ac:dyDescent="0.25">
      <c r="A1953" s="622">
        <v>44469</v>
      </c>
      <c r="B1953" s="623" t="s">
        <v>17</v>
      </c>
      <c r="C1953" s="623" t="s">
        <v>5089</v>
      </c>
      <c r="D1953" s="623" t="s">
        <v>4695</v>
      </c>
      <c r="E1953" s="623"/>
      <c r="F1953" s="623" t="s">
        <v>6492</v>
      </c>
      <c r="G1953" s="623" t="s">
        <v>6493</v>
      </c>
      <c r="H1953" s="625"/>
      <c r="I1953" s="623" t="s">
        <v>6282</v>
      </c>
      <c r="J1953" s="624">
        <v>93250</v>
      </c>
      <c r="K1953" s="623" t="s">
        <v>6494</v>
      </c>
      <c r="L1953" s="623" t="s">
        <v>43</v>
      </c>
      <c r="M1953" s="623" t="s">
        <v>6495</v>
      </c>
      <c r="N1953" s="626">
        <v>5.5E-2</v>
      </c>
      <c r="O1953" s="631" t="s">
        <v>9661</v>
      </c>
      <c r="P1953" s="632" t="s">
        <v>9661</v>
      </c>
      <c r="Q1953" s="625" t="s">
        <v>9662</v>
      </c>
      <c r="R1953" s="629"/>
      <c r="S1953" s="630"/>
      <c r="T1953" s="74" t="s">
        <v>44</v>
      </c>
    </row>
    <row r="1954" spans="1:20" ht="22.5" customHeight="1" x14ac:dyDescent="0.25">
      <c r="A1954" s="622">
        <v>44385</v>
      </c>
      <c r="B1954" s="623" t="s">
        <v>6496</v>
      </c>
      <c r="C1954" s="623" t="s">
        <v>3950</v>
      </c>
      <c r="D1954" s="623" t="s">
        <v>804</v>
      </c>
      <c r="E1954" s="623"/>
      <c r="F1954" s="624">
        <v>10029</v>
      </c>
      <c r="G1954" s="623" t="s">
        <v>6497</v>
      </c>
      <c r="H1954" s="625">
        <v>111</v>
      </c>
      <c r="I1954" s="623" t="s">
        <v>1101</v>
      </c>
      <c r="J1954" s="624">
        <v>92110</v>
      </c>
      <c r="K1954" s="623" t="s">
        <v>6498</v>
      </c>
      <c r="L1954" s="623" t="s">
        <v>43</v>
      </c>
      <c r="M1954" s="623" t="s">
        <v>6499</v>
      </c>
      <c r="N1954" s="626">
        <v>5.5E-2</v>
      </c>
      <c r="O1954" s="631" t="s">
        <v>9663</v>
      </c>
      <c r="P1954" s="632" t="s">
        <v>9663</v>
      </c>
      <c r="Q1954" s="637">
        <v>8229.39</v>
      </c>
      <c r="R1954" s="638"/>
      <c r="S1954" s="639"/>
      <c r="T1954" s="74" t="s">
        <v>44</v>
      </c>
    </row>
    <row r="1955" spans="1:20" ht="22.5" customHeight="1" x14ac:dyDescent="0.25">
      <c r="A1955" s="624"/>
      <c r="B1955" s="623" t="s">
        <v>17</v>
      </c>
      <c r="C1955" s="623" t="s">
        <v>5850</v>
      </c>
      <c r="D1955" s="623" t="s">
        <v>832</v>
      </c>
      <c r="E1955" s="623"/>
      <c r="F1955" s="624">
        <v>10102</v>
      </c>
      <c r="G1955" s="623" t="s">
        <v>5852</v>
      </c>
      <c r="H1955" s="625" t="s">
        <v>6500</v>
      </c>
      <c r="I1955" s="623" t="s">
        <v>22</v>
      </c>
      <c r="J1955" s="624">
        <v>75020</v>
      </c>
      <c r="K1955" s="623" t="s">
        <v>5854</v>
      </c>
      <c r="L1955" s="623" t="s">
        <v>24</v>
      </c>
      <c r="M1955" s="623" t="s">
        <v>6501</v>
      </c>
      <c r="N1955" s="636">
        <v>0.1</v>
      </c>
      <c r="O1955" s="631" t="s">
        <v>9664</v>
      </c>
      <c r="P1955" s="632" t="s">
        <v>9664</v>
      </c>
      <c r="Q1955" s="625" t="s">
        <v>9665</v>
      </c>
      <c r="R1955" s="629"/>
      <c r="S1955" s="630"/>
      <c r="T1955" s="74" t="s">
        <v>44</v>
      </c>
    </row>
    <row r="1956" spans="1:20" ht="22.5" customHeight="1" x14ac:dyDescent="0.25">
      <c r="A1956" s="622">
        <v>44448</v>
      </c>
      <c r="B1956" s="623" t="s">
        <v>17</v>
      </c>
      <c r="C1956" s="623" t="s">
        <v>6025</v>
      </c>
      <c r="D1956" s="623" t="s">
        <v>2206</v>
      </c>
      <c r="E1956" s="623"/>
      <c r="F1956" s="624">
        <v>10112</v>
      </c>
      <c r="G1956" s="623" t="s">
        <v>6502</v>
      </c>
      <c r="H1956" s="623"/>
      <c r="I1956" s="623" t="s">
        <v>22</v>
      </c>
      <c r="J1956" s="624">
        <v>75020</v>
      </c>
      <c r="K1956" s="623" t="s">
        <v>6503</v>
      </c>
      <c r="L1956" s="623" t="s">
        <v>43</v>
      </c>
      <c r="M1956" s="623" t="s">
        <v>6501</v>
      </c>
      <c r="N1956" s="636">
        <v>0.1</v>
      </c>
      <c r="O1956" s="640">
        <v>7382</v>
      </c>
      <c r="P1956" s="641">
        <v>7382</v>
      </c>
      <c r="Q1956" s="642">
        <v>6710.91</v>
      </c>
      <c r="R1956" s="643"/>
      <c r="S1956" s="644"/>
      <c r="T1956" s="74" t="s">
        <v>44</v>
      </c>
    </row>
    <row r="1957" spans="1:20" ht="22.5" customHeight="1" x14ac:dyDescent="0.25">
      <c r="A1957" s="622">
        <v>44454</v>
      </c>
      <c r="B1957" s="623" t="s">
        <v>6496</v>
      </c>
      <c r="C1957" s="623" t="s">
        <v>6101</v>
      </c>
      <c r="D1957" s="623" t="s">
        <v>4781</v>
      </c>
      <c r="E1957" s="623"/>
      <c r="F1957" s="624">
        <v>10096</v>
      </c>
      <c r="G1957" s="623" t="s">
        <v>4783</v>
      </c>
      <c r="H1957" s="623">
        <v>1407</v>
      </c>
      <c r="I1957" s="623" t="s">
        <v>22</v>
      </c>
      <c r="J1957" s="624">
        <v>75015</v>
      </c>
      <c r="K1957" s="623" t="s">
        <v>6102</v>
      </c>
      <c r="L1957" s="623" t="s">
        <v>3498</v>
      </c>
      <c r="M1957" s="623" t="s">
        <v>6499</v>
      </c>
      <c r="N1957" s="626">
        <v>5.5E-2</v>
      </c>
      <c r="O1957" s="631" t="s">
        <v>9666</v>
      </c>
      <c r="P1957" s="632" t="s">
        <v>9666</v>
      </c>
      <c r="Q1957" s="625" t="s">
        <v>9667</v>
      </c>
      <c r="R1957" s="629"/>
      <c r="S1957" s="630"/>
      <c r="T1957" s="74" t="s">
        <v>44</v>
      </c>
    </row>
    <row r="1958" spans="1:20" ht="22.5" customHeight="1" x14ac:dyDescent="0.25">
      <c r="A1958" s="622">
        <v>44286</v>
      </c>
      <c r="B1958" s="623" t="s">
        <v>6496</v>
      </c>
      <c r="C1958" s="623" t="s">
        <v>4824</v>
      </c>
      <c r="D1958" s="623" t="s">
        <v>2710</v>
      </c>
      <c r="E1958" s="623"/>
      <c r="F1958" s="624">
        <v>10184</v>
      </c>
      <c r="G1958" s="623" t="s">
        <v>6504</v>
      </c>
      <c r="H1958" s="625" t="s">
        <v>6505</v>
      </c>
      <c r="I1958" s="623" t="s">
        <v>667</v>
      </c>
      <c r="J1958" s="624">
        <v>94300</v>
      </c>
      <c r="K1958" s="623" t="s">
        <v>5756</v>
      </c>
      <c r="L1958" s="623" t="s">
        <v>24</v>
      </c>
      <c r="M1958" s="623" t="s">
        <v>2261</v>
      </c>
      <c r="N1958" s="636">
        <v>0.1</v>
      </c>
      <c r="O1958" s="631" t="s">
        <v>9668</v>
      </c>
      <c r="P1958" s="632" t="s">
        <v>9668</v>
      </c>
      <c r="Q1958" s="625" t="s">
        <v>9669</v>
      </c>
      <c r="R1958" s="629"/>
      <c r="S1958" s="630"/>
      <c r="T1958" s="74" t="s">
        <v>44</v>
      </c>
    </row>
    <row r="1959" spans="1:20" ht="22.5" customHeight="1" x14ac:dyDescent="0.25">
      <c r="A1959" s="624"/>
      <c r="B1959" s="623" t="s">
        <v>17</v>
      </c>
      <c r="C1959" s="623" t="s">
        <v>5939</v>
      </c>
      <c r="D1959" s="623" t="s">
        <v>2004</v>
      </c>
      <c r="E1959" s="623"/>
      <c r="F1959" s="624">
        <v>10117</v>
      </c>
      <c r="G1959" s="623" t="s">
        <v>5940</v>
      </c>
      <c r="H1959" s="625" t="s">
        <v>6459</v>
      </c>
      <c r="I1959" s="623" t="s">
        <v>22</v>
      </c>
      <c r="J1959" s="624">
        <v>75015</v>
      </c>
      <c r="K1959" s="623" t="s">
        <v>6460</v>
      </c>
      <c r="L1959" s="623" t="s">
        <v>24</v>
      </c>
      <c r="M1959" s="623" t="s">
        <v>2162</v>
      </c>
      <c r="N1959" s="636">
        <v>0.1</v>
      </c>
      <c r="O1959" s="631" t="s">
        <v>9642</v>
      </c>
      <c r="P1959" s="632" t="s">
        <v>9642</v>
      </c>
      <c r="Q1959" s="625" t="s">
        <v>9643</v>
      </c>
      <c r="R1959" s="629"/>
      <c r="S1959" s="630"/>
      <c r="T1959" s="74" t="s">
        <v>44</v>
      </c>
    </row>
    <row r="1960" spans="1:20" ht="22.5" customHeight="1" x14ac:dyDescent="0.25">
      <c r="A1960" s="622">
        <v>44348</v>
      </c>
      <c r="B1960" s="623" t="s">
        <v>17</v>
      </c>
      <c r="C1960" s="623" t="s">
        <v>5992</v>
      </c>
      <c r="D1960" s="623" t="s">
        <v>655</v>
      </c>
      <c r="E1960" s="623"/>
      <c r="F1960" s="624">
        <v>10197</v>
      </c>
      <c r="G1960" s="623" t="s">
        <v>6506</v>
      </c>
      <c r="H1960" s="625" t="s">
        <v>6453</v>
      </c>
      <c r="I1960" s="623" t="s">
        <v>779</v>
      </c>
      <c r="J1960" s="624">
        <v>91200</v>
      </c>
      <c r="K1960" s="623" t="s">
        <v>6507</v>
      </c>
      <c r="L1960" s="623" t="s">
        <v>3498</v>
      </c>
      <c r="M1960" s="623" t="s">
        <v>160</v>
      </c>
      <c r="N1960" s="626">
        <v>5.5E-2</v>
      </c>
      <c r="O1960" s="631" t="s">
        <v>9670</v>
      </c>
      <c r="P1960" s="632" t="s">
        <v>9670</v>
      </c>
      <c r="Q1960" s="625" t="s">
        <v>9671</v>
      </c>
      <c r="R1960" s="629"/>
      <c r="S1960" s="630"/>
      <c r="T1960" s="74" t="s">
        <v>44</v>
      </c>
    </row>
    <row r="1961" spans="1:20" ht="22.5" customHeight="1" x14ac:dyDescent="0.25">
      <c r="A1961" s="624"/>
      <c r="B1961" s="623" t="s">
        <v>6496</v>
      </c>
      <c r="C1961" s="623" t="s">
        <v>5259</v>
      </c>
      <c r="D1961" s="623" t="s">
        <v>6508</v>
      </c>
      <c r="E1961" s="623"/>
      <c r="F1961" s="624">
        <v>10137</v>
      </c>
      <c r="G1961" s="623" t="s">
        <v>6509</v>
      </c>
      <c r="H1961" s="625" t="s">
        <v>6510</v>
      </c>
      <c r="I1961" s="623" t="s">
        <v>22</v>
      </c>
      <c r="J1961" s="624">
        <v>75017</v>
      </c>
      <c r="K1961" s="623" t="s">
        <v>5262</v>
      </c>
      <c r="L1961" s="623" t="s">
        <v>3498</v>
      </c>
      <c r="M1961" s="623" t="s">
        <v>6511</v>
      </c>
      <c r="N1961" s="636">
        <v>0.1</v>
      </c>
      <c r="O1961" s="631" t="s">
        <v>9672</v>
      </c>
      <c r="P1961" s="632" t="s">
        <v>9672</v>
      </c>
      <c r="Q1961" s="625" t="s">
        <v>9673</v>
      </c>
      <c r="R1961" s="629"/>
      <c r="S1961" s="630"/>
      <c r="T1961" s="74" t="s">
        <v>44</v>
      </c>
    </row>
    <row r="1962" spans="1:20" ht="22.5" customHeight="1" x14ac:dyDescent="0.25">
      <c r="A1962" s="622">
        <v>44317</v>
      </c>
      <c r="B1962" s="623" t="s">
        <v>17</v>
      </c>
      <c r="C1962" s="623" t="s">
        <v>5877</v>
      </c>
      <c r="D1962" s="623" t="s">
        <v>94</v>
      </c>
      <c r="E1962" s="623"/>
      <c r="F1962" s="624">
        <v>10219</v>
      </c>
      <c r="G1962" s="623" t="s">
        <v>6512</v>
      </c>
      <c r="H1962" s="625"/>
      <c r="I1962" s="623" t="s">
        <v>22</v>
      </c>
      <c r="J1962" s="624">
        <v>75005</v>
      </c>
      <c r="K1962" s="623" t="s">
        <v>5880</v>
      </c>
      <c r="L1962" s="623" t="s">
        <v>5595</v>
      </c>
      <c r="M1962" s="623" t="s">
        <v>1655</v>
      </c>
      <c r="N1962" s="626">
        <v>5.5E-2</v>
      </c>
      <c r="O1962" s="627">
        <v>900</v>
      </c>
      <c r="P1962" s="628">
        <v>900</v>
      </c>
      <c r="Q1962" s="637">
        <v>853.08</v>
      </c>
      <c r="R1962" s="638"/>
      <c r="S1962" s="639"/>
      <c r="T1962" s="74" t="s">
        <v>44</v>
      </c>
    </row>
    <row r="1963" spans="1:20" ht="22.5" customHeight="1" x14ac:dyDescent="0.25">
      <c r="A1963" s="622">
        <v>44334</v>
      </c>
      <c r="B1963" s="623" t="s">
        <v>17</v>
      </c>
      <c r="C1963" s="623" t="s">
        <v>5634</v>
      </c>
      <c r="D1963" s="623" t="s">
        <v>620</v>
      </c>
      <c r="E1963" s="623"/>
      <c r="F1963" s="624">
        <v>10232</v>
      </c>
      <c r="G1963" s="623" t="s">
        <v>6513</v>
      </c>
      <c r="H1963" s="625" t="s">
        <v>6453</v>
      </c>
      <c r="I1963" s="623" t="s">
        <v>22</v>
      </c>
      <c r="J1963" s="624">
        <v>75013</v>
      </c>
      <c r="K1963" s="623" t="s">
        <v>6454</v>
      </c>
      <c r="L1963" s="623" t="s">
        <v>3498</v>
      </c>
      <c r="M1963" s="623" t="s">
        <v>86</v>
      </c>
      <c r="N1963" s="636">
        <v>0.1</v>
      </c>
      <c r="O1963" s="631" t="s">
        <v>9639</v>
      </c>
      <c r="P1963" s="632" t="s">
        <v>9639</v>
      </c>
      <c r="Q1963" s="625" t="s">
        <v>9671</v>
      </c>
      <c r="R1963" s="629"/>
      <c r="S1963" s="630"/>
      <c r="T1963" s="74" t="s">
        <v>44</v>
      </c>
    </row>
    <row r="1964" spans="1:20" ht="22.5" customHeight="1" x14ac:dyDescent="0.25">
      <c r="A1964" s="622">
        <v>44321</v>
      </c>
      <c r="B1964" s="623" t="s">
        <v>17</v>
      </c>
      <c r="C1964" s="623" t="s">
        <v>5884</v>
      </c>
      <c r="D1964" s="623" t="s">
        <v>147</v>
      </c>
      <c r="E1964" s="623"/>
      <c r="F1964" s="624">
        <v>10096</v>
      </c>
      <c r="G1964" s="623" t="s">
        <v>6514</v>
      </c>
      <c r="H1964" s="625" t="s">
        <v>6515</v>
      </c>
      <c r="I1964" s="623" t="s">
        <v>22</v>
      </c>
      <c r="J1964" s="624">
        <v>75009</v>
      </c>
      <c r="K1964" s="623" t="s">
        <v>6516</v>
      </c>
      <c r="L1964" s="623" t="s">
        <v>3498</v>
      </c>
      <c r="M1964" s="623" t="s">
        <v>6517</v>
      </c>
      <c r="N1964" s="626">
        <v>5.5E-2</v>
      </c>
      <c r="O1964" s="631" t="s">
        <v>9640</v>
      </c>
      <c r="P1964" s="632" t="s">
        <v>9640</v>
      </c>
      <c r="Q1964" s="625" t="s">
        <v>9674</v>
      </c>
      <c r="R1964" s="629"/>
      <c r="S1964" s="630"/>
      <c r="T1964" s="74" t="s">
        <v>44</v>
      </c>
    </row>
    <row r="1965" spans="1:20" ht="22.5" customHeight="1" x14ac:dyDescent="0.25">
      <c r="A1965" s="622">
        <v>44321</v>
      </c>
      <c r="B1965" s="623" t="s">
        <v>17</v>
      </c>
      <c r="C1965" s="623" t="s">
        <v>5890</v>
      </c>
      <c r="D1965" s="623" t="s">
        <v>6518</v>
      </c>
      <c r="E1965" s="623"/>
      <c r="F1965" s="624"/>
      <c r="G1965" s="623" t="s">
        <v>6519</v>
      </c>
      <c r="H1965" s="625"/>
      <c r="I1965" s="623" t="s">
        <v>22</v>
      </c>
      <c r="J1965" s="624">
        <v>75011</v>
      </c>
      <c r="K1965" s="623" t="s">
        <v>5893</v>
      </c>
      <c r="L1965" s="623" t="s">
        <v>5894</v>
      </c>
      <c r="M1965" s="623" t="s">
        <v>751</v>
      </c>
      <c r="N1965" s="626">
        <v>5.5E-2</v>
      </c>
      <c r="O1965" s="640">
        <v>4382</v>
      </c>
      <c r="P1965" s="641">
        <v>4382</v>
      </c>
      <c r="Q1965" s="642">
        <v>4153.55</v>
      </c>
      <c r="R1965" s="643"/>
      <c r="S1965" s="644"/>
      <c r="T1965" s="74" t="s">
        <v>44</v>
      </c>
    </row>
    <row r="1966" spans="1:20" ht="22.5" customHeight="1" x14ac:dyDescent="0.25">
      <c r="A1966" s="622">
        <v>44343</v>
      </c>
      <c r="B1966" s="623" t="s">
        <v>6496</v>
      </c>
      <c r="C1966" s="623" t="s">
        <v>5974</v>
      </c>
      <c r="D1966" s="623" t="s">
        <v>6520</v>
      </c>
      <c r="E1966" s="623"/>
      <c r="F1966" s="624">
        <v>10217</v>
      </c>
      <c r="G1966" s="623" t="s">
        <v>6521</v>
      </c>
      <c r="H1966" s="625"/>
      <c r="I1966" s="623" t="s">
        <v>1050</v>
      </c>
      <c r="J1966" s="624">
        <v>92160</v>
      </c>
      <c r="K1966" s="623" t="s">
        <v>6522</v>
      </c>
      <c r="L1966" s="623" t="s">
        <v>43</v>
      </c>
      <c r="M1966" s="623" t="s">
        <v>86</v>
      </c>
      <c r="N1966" s="636">
        <v>0.1</v>
      </c>
      <c r="O1966" s="640">
        <v>4882</v>
      </c>
      <c r="P1966" s="641">
        <v>4882</v>
      </c>
      <c r="Q1966" s="642">
        <v>4438.1899999999996</v>
      </c>
      <c r="R1966" s="643"/>
      <c r="S1966" s="644"/>
      <c r="T1966" s="74" t="s">
        <v>44</v>
      </c>
    </row>
    <row r="1967" spans="1:20" ht="22.5" customHeight="1" x14ac:dyDescent="0.25">
      <c r="A1967" s="624"/>
      <c r="B1967" s="623" t="s">
        <v>6496</v>
      </c>
      <c r="C1967" s="623" t="s">
        <v>324</v>
      </c>
      <c r="D1967" s="623" t="s">
        <v>6523</v>
      </c>
      <c r="E1967" s="623"/>
      <c r="F1967" s="624">
        <v>10452</v>
      </c>
      <c r="G1967" s="623" t="s">
        <v>6524</v>
      </c>
      <c r="H1967" s="625" t="s">
        <v>6525</v>
      </c>
      <c r="I1967" s="623" t="s">
        <v>3052</v>
      </c>
      <c r="J1967" s="624">
        <v>92350</v>
      </c>
      <c r="K1967" s="623" t="s">
        <v>6526</v>
      </c>
      <c r="L1967" s="623" t="s">
        <v>5595</v>
      </c>
      <c r="M1967" s="623" t="s">
        <v>751</v>
      </c>
      <c r="N1967" s="636">
        <v>0.1</v>
      </c>
      <c r="O1967" s="631" t="s">
        <v>9675</v>
      </c>
      <c r="P1967" s="632" t="s">
        <v>9675</v>
      </c>
      <c r="Q1967" s="625" t="s">
        <v>9676</v>
      </c>
      <c r="R1967" s="629"/>
      <c r="S1967" s="630"/>
      <c r="T1967" s="74" t="s">
        <v>44</v>
      </c>
    </row>
    <row r="1968" spans="1:20" ht="22.5" customHeight="1" x14ac:dyDescent="0.25">
      <c r="A1968" s="624"/>
      <c r="B1968" s="623"/>
      <c r="C1968" s="623" t="s">
        <v>5276</v>
      </c>
      <c r="D1968" s="623" t="s">
        <v>6527</v>
      </c>
      <c r="E1968" s="623"/>
      <c r="F1968" s="624">
        <v>10022</v>
      </c>
      <c r="G1968" s="623" t="s">
        <v>5277</v>
      </c>
      <c r="H1968" s="625" t="s">
        <v>6528</v>
      </c>
      <c r="I1968" s="623" t="s">
        <v>22</v>
      </c>
      <c r="J1968" s="624">
        <v>75018</v>
      </c>
      <c r="K1968" s="623" t="s">
        <v>6529</v>
      </c>
      <c r="L1968" s="623" t="s">
        <v>3498</v>
      </c>
      <c r="M1968" s="623" t="s">
        <v>6499</v>
      </c>
      <c r="N1968" s="626">
        <v>5.5E-2</v>
      </c>
      <c r="O1968" s="631" t="s">
        <v>9677</v>
      </c>
      <c r="P1968" s="632" t="s">
        <v>9677</v>
      </c>
      <c r="Q1968" s="625" t="s">
        <v>9678</v>
      </c>
      <c r="R1968" s="629"/>
      <c r="S1968" s="630"/>
      <c r="T1968" s="74" t="s">
        <v>44</v>
      </c>
    </row>
    <row r="1969" spans="1:20" ht="22.5" customHeight="1" x14ac:dyDescent="0.25">
      <c r="A1969" s="645">
        <v>44517</v>
      </c>
      <c r="B1969" s="623" t="s">
        <v>6496</v>
      </c>
      <c r="C1969" s="623" t="s">
        <v>324</v>
      </c>
      <c r="D1969" s="623" t="s">
        <v>6530</v>
      </c>
      <c r="E1969" s="623"/>
      <c r="F1969" s="624"/>
      <c r="G1969" s="623" t="s">
        <v>6531</v>
      </c>
      <c r="H1969" s="625" t="s">
        <v>6453</v>
      </c>
      <c r="I1969" s="623" t="s">
        <v>121</v>
      </c>
      <c r="J1969" s="624">
        <v>94100</v>
      </c>
      <c r="K1969" s="623" t="s">
        <v>6532</v>
      </c>
      <c r="L1969" s="623" t="s">
        <v>5894</v>
      </c>
      <c r="M1969" s="623" t="s">
        <v>471</v>
      </c>
      <c r="N1969" s="626">
        <v>5.5E-2</v>
      </c>
      <c r="O1969" s="631" t="s">
        <v>9679</v>
      </c>
      <c r="P1969" s="632" t="s">
        <v>9679</v>
      </c>
      <c r="Q1969" s="625" t="s">
        <v>9680</v>
      </c>
      <c r="R1969" s="629"/>
      <c r="S1969" s="630"/>
      <c r="T1969" s="74" t="s">
        <v>44</v>
      </c>
    </row>
    <row r="1970" spans="1:20" ht="22.5" customHeight="1" x14ac:dyDescent="0.25">
      <c r="A1970" s="624"/>
      <c r="B1970" s="623" t="s">
        <v>17</v>
      </c>
      <c r="C1970" s="623" t="s">
        <v>6403</v>
      </c>
      <c r="D1970" s="623" t="s">
        <v>19</v>
      </c>
      <c r="E1970" s="623"/>
      <c r="F1970" s="624" t="s">
        <v>6533</v>
      </c>
      <c r="G1970" s="623" t="s">
        <v>6534</v>
      </c>
      <c r="H1970" s="625" t="s">
        <v>6453</v>
      </c>
      <c r="I1970" s="623" t="s">
        <v>6535</v>
      </c>
      <c r="J1970" s="624">
        <v>78100</v>
      </c>
      <c r="K1970" s="623" t="s">
        <v>6406</v>
      </c>
      <c r="L1970" s="623" t="s">
        <v>1993</v>
      </c>
      <c r="M1970" s="623" t="s">
        <v>2205</v>
      </c>
      <c r="N1970" s="636">
        <v>0.1</v>
      </c>
      <c r="O1970" s="631" t="s">
        <v>9681</v>
      </c>
      <c r="P1970" s="632" t="s">
        <v>9681</v>
      </c>
      <c r="Q1970" s="625"/>
      <c r="R1970" s="629"/>
      <c r="S1970" s="630"/>
      <c r="T1970" s="74" t="s">
        <v>44</v>
      </c>
    </row>
    <row r="1971" spans="1:20" ht="22.5" customHeight="1" x14ac:dyDescent="0.25">
      <c r="A1971" s="624"/>
      <c r="B1971" s="623" t="s">
        <v>17</v>
      </c>
      <c r="C1971" s="623" t="s">
        <v>6536</v>
      </c>
      <c r="D1971" s="623" t="s">
        <v>151</v>
      </c>
      <c r="E1971" s="623"/>
      <c r="F1971" s="624">
        <v>1031</v>
      </c>
      <c r="G1971" s="623" t="s">
        <v>6537</v>
      </c>
      <c r="H1971" s="625" t="s">
        <v>6453</v>
      </c>
      <c r="I1971" s="623" t="s">
        <v>22</v>
      </c>
      <c r="J1971" s="624">
        <v>75012</v>
      </c>
      <c r="K1971" s="623" t="s">
        <v>6354</v>
      </c>
      <c r="L1971" s="623" t="s">
        <v>6538</v>
      </c>
      <c r="M1971" s="623" t="s">
        <v>6539</v>
      </c>
      <c r="N1971" s="636">
        <v>0.1</v>
      </c>
      <c r="O1971" s="78">
        <v>987</v>
      </c>
      <c r="P1971" s="632" t="s">
        <v>9682</v>
      </c>
      <c r="Q1971" s="625" t="s">
        <v>9683</v>
      </c>
      <c r="R1971" s="629"/>
      <c r="S1971" s="630"/>
      <c r="T1971" s="74" t="s">
        <v>44</v>
      </c>
    </row>
    <row r="1972" spans="1:20" ht="22.5" customHeight="1" x14ac:dyDescent="0.25">
      <c r="A1972" s="624"/>
      <c r="B1972" s="623" t="s">
        <v>17</v>
      </c>
      <c r="C1972" s="623" t="s">
        <v>6540</v>
      </c>
      <c r="D1972" s="623" t="s">
        <v>219</v>
      </c>
      <c r="E1972" s="623"/>
      <c r="F1972" s="624">
        <v>10425</v>
      </c>
      <c r="G1972" s="623" t="s">
        <v>6541</v>
      </c>
      <c r="H1972" s="625" t="s">
        <v>6542</v>
      </c>
      <c r="I1972" s="623" t="s">
        <v>22</v>
      </c>
      <c r="J1972" s="624">
        <v>75018</v>
      </c>
      <c r="K1972" s="623" t="s">
        <v>6543</v>
      </c>
      <c r="L1972" s="623" t="s">
        <v>37</v>
      </c>
      <c r="M1972" s="623" t="s">
        <v>1655</v>
      </c>
      <c r="N1972" s="626">
        <v>5.5E-2</v>
      </c>
      <c r="O1972" s="631"/>
      <c r="P1972" s="632"/>
      <c r="Q1972" s="625" t="s">
        <v>9684</v>
      </c>
      <c r="R1972" s="629"/>
      <c r="S1972" s="630"/>
      <c r="T1972" s="74" t="s">
        <v>44</v>
      </c>
    </row>
    <row r="1973" spans="1:20" ht="22.5" customHeight="1" x14ac:dyDescent="0.25">
      <c r="A1973" s="624"/>
      <c r="B1973" s="623" t="s">
        <v>6544</v>
      </c>
      <c r="C1973" s="623" t="s">
        <v>6545</v>
      </c>
      <c r="D1973" s="623" t="s">
        <v>6546</v>
      </c>
      <c r="E1973" s="623"/>
      <c r="F1973" s="624">
        <v>10269</v>
      </c>
      <c r="G1973" s="623" t="s">
        <v>6547</v>
      </c>
      <c r="H1973" s="625"/>
      <c r="I1973" s="623" t="s">
        <v>6548</v>
      </c>
      <c r="J1973" s="624">
        <v>94370</v>
      </c>
      <c r="K1973" s="623" t="s">
        <v>6549</v>
      </c>
      <c r="L1973" s="623" t="s">
        <v>5563</v>
      </c>
      <c r="M1973" s="623" t="s">
        <v>6550</v>
      </c>
      <c r="N1973" s="636">
        <v>0.1</v>
      </c>
      <c r="O1973" s="631" t="s">
        <v>9685</v>
      </c>
      <c r="P1973" s="632" t="s">
        <v>9685</v>
      </c>
      <c r="Q1973" s="625" t="s">
        <v>9686</v>
      </c>
      <c r="R1973" s="629"/>
      <c r="S1973" s="630"/>
      <c r="T1973" s="74" t="s">
        <v>44</v>
      </c>
    </row>
    <row r="1974" spans="1:20" ht="22.5" customHeight="1" x14ac:dyDescent="0.25">
      <c r="A1974" s="624"/>
      <c r="B1974" s="623" t="s">
        <v>17</v>
      </c>
      <c r="C1974" s="623" t="s">
        <v>2182</v>
      </c>
      <c r="D1974" s="623" t="s">
        <v>28</v>
      </c>
      <c r="E1974" s="623"/>
      <c r="F1974" s="624">
        <v>10404</v>
      </c>
      <c r="G1974" s="623" t="s">
        <v>6551</v>
      </c>
      <c r="H1974" s="625" t="s">
        <v>6552</v>
      </c>
      <c r="I1974" s="623" t="s">
        <v>22</v>
      </c>
      <c r="J1974" s="624">
        <v>75020</v>
      </c>
      <c r="K1974" s="623" t="s">
        <v>6553</v>
      </c>
      <c r="L1974" s="623" t="s">
        <v>5719</v>
      </c>
      <c r="M1974" s="623" t="s">
        <v>6554</v>
      </c>
      <c r="N1974" s="636">
        <v>0.1</v>
      </c>
      <c r="O1974" s="631" t="s">
        <v>9675</v>
      </c>
      <c r="P1974" s="632" t="s">
        <v>9675</v>
      </c>
      <c r="Q1974" s="625" t="s">
        <v>9687</v>
      </c>
      <c r="R1974" s="629"/>
      <c r="S1974" s="630"/>
      <c r="T1974" s="74" t="s">
        <v>44</v>
      </c>
    </row>
    <row r="1975" spans="1:20" ht="22.5" customHeight="1" x14ac:dyDescent="0.25">
      <c r="A1975" s="624"/>
      <c r="B1975" s="623" t="s">
        <v>17</v>
      </c>
      <c r="C1975" s="623" t="s">
        <v>3901</v>
      </c>
      <c r="D1975" s="623" t="s">
        <v>251</v>
      </c>
      <c r="E1975" s="623"/>
      <c r="F1975" s="624">
        <v>10002</v>
      </c>
      <c r="G1975" s="623" t="s">
        <v>3427</v>
      </c>
      <c r="H1975" s="625"/>
      <c r="I1975" s="623" t="s">
        <v>1523</v>
      </c>
      <c r="J1975" s="624">
        <v>92130</v>
      </c>
      <c r="K1975" s="623" t="s">
        <v>3903</v>
      </c>
      <c r="L1975" s="623" t="s">
        <v>399</v>
      </c>
      <c r="M1975" s="623" t="s">
        <v>840</v>
      </c>
      <c r="N1975" s="626">
        <v>5.5E-2</v>
      </c>
      <c r="O1975" s="646" t="s">
        <v>9688</v>
      </c>
      <c r="P1975" s="647" t="s">
        <v>9688</v>
      </c>
      <c r="Q1975" s="648" t="s">
        <v>9689</v>
      </c>
      <c r="R1975" s="649"/>
      <c r="S1975" s="650"/>
      <c r="T1975" s="74" t="s">
        <v>44</v>
      </c>
    </row>
    <row r="1976" spans="1:20" ht="22.5" customHeight="1" x14ac:dyDescent="0.25">
      <c r="A1976" s="624"/>
      <c r="B1976" s="623" t="s">
        <v>6496</v>
      </c>
      <c r="C1976" s="623" t="s">
        <v>5976</v>
      </c>
      <c r="D1976" s="623" t="s">
        <v>6555</v>
      </c>
      <c r="E1976" s="623"/>
      <c r="F1976" s="624">
        <v>10055</v>
      </c>
      <c r="G1976" s="623" t="s">
        <v>5977</v>
      </c>
      <c r="H1976" s="625">
        <v>75011</v>
      </c>
      <c r="I1976" s="623" t="s">
        <v>22</v>
      </c>
      <c r="J1976" s="624">
        <v>75011</v>
      </c>
      <c r="K1976" s="623"/>
      <c r="L1976" s="623" t="s">
        <v>24</v>
      </c>
      <c r="M1976" s="623" t="s">
        <v>5990</v>
      </c>
      <c r="N1976" s="626">
        <v>0.1</v>
      </c>
      <c r="O1976" s="631" t="s">
        <v>9690</v>
      </c>
      <c r="P1976" s="632" t="s">
        <v>9690</v>
      </c>
      <c r="Q1976" s="625" t="s">
        <v>9691</v>
      </c>
      <c r="R1976" s="629"/>
      <c r="S1976" s="630"/>
      <c r="T1976" s="74" t="s">
        <v>44</v>
      </c>
    </row>
    <row r="1977" spans="1:20" ht="22.5" customHeight="1" x14ac:dyDescent="0.25">
      <c r="A1977" s="624"/>
      <c r="B1977" s="623" t="s">
        <v>17</v>
      </c>
      <c r="C1977" s="623" t="s">
        <v>1816</v>
      </c>
      <c r="D1977" s="623" t="s">
        <v>147</v>
      </c>
      <c r="E1977" s="623"/>
      <c r="F1977" s="624"/>
      <c r="G1977" s="623" t="s">
        <v>6556</v>
      </c>
      <c r="H1977" s="625" t="s">
        <v>6557</v>
      </c>
      <c r="I1977" s="623" t="s">
        <v>22</v>
      </c>
      <c r="J1977" s="624">
        <v>75011</v>
      </c>
      <c r="K1977" s="623" t="s">
        <v>1819</v>
      </c>
      <c r="L1977" s="623" t="s">
        <v>3498</v>
      </c>
      <c r="M1977" s="623" t="s">
        <v>86</v>
      </c>
      <c r="N1977" s="626">
        <v>0.1</v>
      </c>
      <c r="O1977" s="631" t="s">
        <v>9692</v>
      </c>
      <c r="P1977" s="632" t="s">
        <v>9692</v>
      </c>
      <c r="Q1977" s="625"/>
      <c r="R1977" s="629"/>
      <c r="S1977" s="630"/>
      <c r="T1977" s="74" t="s">
        <v>44</v>
      </c>
    </row>
    <row r="1978" spans="1:20" ht="22.5" customHeight="1" x14ac:dyDescent="0.25">
      <c r="A1978" s="622">
        <v>44384</v>
      </c>
      <c r="B1978" s="623" t="s">
        <v>6496</v>
      </c>
      <c r="C1978" s="623" t="s">
        <v>6156</v>
      </c>
      <c r="D1978" s="623" t="s">
        <v>645</v>
      </c>
      <c r="E1978" s="623"/>
      <c r="F1978" s="624">
        <v>10079</v>
      </c>
      <c r="G1978" s="623" t="s">
        <v>6558</v>
      </c>
      <c r="H1978" s="625" t="s">
        <v>6559</v>
      </c>
      <c r="I1978" s="623" t="s">
        <v>6560</v>
      </c>
      <c r="J1978" s="624">
        <v>91300</v>
      </c>
      <c r="K1978" s="623" t="s">
        <v>6561</v>
      </c>
      <c r="L1978" s="623" t="s">
        <v>3498</v>
      </c>
      <c r="M1978" s="623" t="s">
        <v>408</v>
      </c>
      <c r="N1978" s="626">
        <v>5.5E-2</v>
      </c>
      <c r="O1978" s="631" t="s">
        <v>9693</v>
      </c>
      <c r="P1978" s="632" t="s">
        <v>9693</v>
      </c>
      <c r="Q1978" s="625" t="s">
        <v>9694</v>
      </c>
      <c r="R1978" s="629"/>
      <c r="S1978" s="630"/>
      <c r="T1978" s="74" t="s">
        <v>44</v>
      </c>
    </row>
    <row r="1979" spans="1:20" ht="22.5" customHeight="1" x14ac:dyDescent="0.25">
      <c r="A1979" s="624"/>
      <c r="B1979" s="623" t="s">
        <v>17</v>
      </c>
      <c r="C1979" s="651" t="s">
        <v>6562</v>
      </c>
      <c r="D1979" s="623" t="s">
        <v>94</v>
      </c>
      <c r="E1979" s="623"/>
      <c r="F1979" s="624">
        <v>1109</v>
      </c>
      <c r="G1979" s="623" t="s">
        <v>6563</v>
      </c>
      <c r="H1979" s="625" t="s">
        <v>6453</v>
      </c>
      <c r="I1979" s="623" t="s">
        <v>22</v>
      </c>
      <c r="J1979" s="624">
        <v>75002</v>
      </c>
      <c r="K1979" s="623" t="s">
        <v>4023</v>
      </c>
      <c r="L1979" s="623" t="s">
        <v>3498</v>
      </c>
      <c r="M1979" s="623" t="s">
        <v>71</v>
      </c>
      <c r="N1979" s="626">
        <v>5.5E-2</v>
      </c>
      <c r="O1979" s="631" t="s">
        <v>9671</v>
      </c>
      <c r="P1979" s="632" t="s">
        <v>9671</v>
      </c>
      <c r="Q1979" s="625"/>
      <c r="R1979" s="629"/>
      <c r="S1979" s="630"/>
      <c r="T1979" s="74" t="s">
        <v>44</v>
      </c>
    </row>
    <row r="1980" spans="1:20" ht="22.5" customHeight="1" x14ac:dyDescent="0.25">
      <c r="A1980" s="622">
        <v>44029</v>
      </c>
      <c r="B1980" s="623" t="s">
        <v>6496</v>
      </c>
      <c r="C1980" s="623" t="s">
        <v>2982</v>
      </c>
      <c r="D1980" s="623" t="s">
        <v>747</v>
      </c>
      <c r="E1980" s="623"/>
      <c r="F1980" s="652">
        <v>10103</v>
      </c>
      <c r="G1980" s="623" t="s">
        <v>2983</v>
      </c>
      <c r="H1980" s="625" t="s">
        <v>6564</v>
      </c>
      <c r="I1980" s="623" t="s">
        <v>501</v>
      </c>
      <c r="J1980" s="624">
        <v>93260</v>
      </c>
      <c r="K1980" s="623" t="s">
        <v>6565</v>
      </c>
      <c r="L1980" s="623" t="s">
        <v>3498</v>
      </c>
      <c r="M1980" s="623" t="s">
        <v>6566</v>
      </c>
      <c r="N1980" s="626">
        <v>5.5E-2</v>
      </c>
      <c r="O1980" s="631" t="s">
        <v>9640</v>
      </c>
      <c r="P1980" s="632" t="s">
        <v>9640</v>
      </c>
      <c r="Q1980" s="625" t="s">
        <v>9641</v>
      </c>
      <c r="R1980" s="629"/>
      <c r="S1980" s="630"/>
      <c r="T1980" s="74" t="s">
        <v>44</v>
      </c>
    </row>
    <row r="1981" spans="1:20" ht="22.5" customHeight="1" x14ac:dyDescent="0.25">
      <c r="A1981" s="622">
        <v>43889</v>
      </c>
      <c r="B1981" s="623" t="s">
        <v>6496</v>
      </c>
      <c r="C1981" s="623" t="s">
        <v>4517</v>
      </c>
      <c r="D1981" s="623" t="s">
        <v>243</v>
      </c>
      <c r="E1981" s="623"/>
      <c r="F1981" s="624">
        <v>10057</v>
      </c>
      <c r="G1981" s="623" t="s">
        <v>6567</v>
      </c>
      <c r="H1981" s="625"/>
      <c r="I1981" s="623" t="s">
        <v>22</v>
      </c>
      <c r="J1981" s="624">
        <v>75011</v>
      </c>
      <c r="K1981" s="623" t="s">
        <v>6568</v>
      </c>
      <c r="L1981" s="623" t="s">
        <v>399</v>
      </c>
      <c r="M1981" s="623" t="s">
        <v>6569</v>
      </c>
      <c r="N1981" s="626">
        <v>5.5E-2</v>
      </c>
      <c r="O1981" s="646" t="s">
        <v>9695</v>
      </c>
      <c r="P1981" s="647" t="s">
        <v>9695</v>
      </c>
      <c r="Q1981" s="648" t="s">
        <v>9696</v>
      </c>
      <c r="R1981" s="649"/>
      <c r="S1981" s="650"/>
      <c r="T1981" s="74" t="s">
        <v>44</v>
      </c>
    </row>
    <row r="1982" spans="1:20" ht="22.5" customHeight="1" x14ac:dyDescent="0.25">
      <c r="A1982" s="624"/>
      <c r="B1982" s="623" t="s">
        <v>6496</v>
      </c>
      <c r="C1982" s="623" t="s">
        <v>6570</v>
      </c>
      <c r="D1982" s="623" t="s">
        <v>590</v>
      </c>
      <c r="E1982" s="623"/>
      <c r="F1982" s="624"/>
      <c r="G1982" s="623" t="s">
        <v>6571</v>
      </c>
      <c r="H1982" s="625" t="s">
        <v>6572</v>
      </c>
      <c r="I1982" s="623" t="s">
        <v>22</v>
      </c>
      <c r="J1982" s="624">
        <v>75018</v>
      </c>
      <c r="K1982" s="623" t="s">
        <v>6573</v>
      </c>
      <c r="L1982" s="623" t="s">
        <v>24</v>
      </c>
      <c r="M1982" s="623" t="s">
        <v>443</v>
      </c>
      <c r="N1982" s="626">
        <v>0.1</v>
      </c>
      <c r="O1982" s="631" t="s">
        <v>9697</v>
      </c>
      <c r="P1982" s="632" t="s">
        <v>9697</v>
      </c>
      <c r="Q1982" s="625"/>
      <c r="R1982" s="629"/>
      <c r="S1982" s="630"/>
      <c r="T1982" s="74" t="s">
        <v>44</v>
      </c>
    </row>
    <row r="1983" spans="1:20" ht="22.5" customHeight="1" x14ac:dyDescent="0.25">
      <c r="A1983" s="624"/>
      <c r="B1983" s="623" t="s">
        <v>17</v>
      </c>
      <c r="C1983" s="623" t="s">
        <v>6574</v>
      </c>
      <c r="D1983" s="623" t="s">
        <v>6575</v>
      </c>
      <c r="E1983" s="623"/>
      <c r="F1983" s="624">
        <v>10394</v>
      </c>
      <c r="G1983" s="623" t="s">
        <v>6576</v>
      </c>
      <c r="H1983" s="625" t="s">
        <v>6577</v>
      </c>
      <c r="I1983" s="623" t="s">
        <v>6578</v>
      </c>
      <c r="J1983" s="624">
        <v>94500</v>
      </c>
      <c r="K1983" s="623" t="s">
        <v>6579</v>
      </c>
      <c r="L1983" s="623" t="s">
        <v>43</v>
      </c>
      <c r="M1983" s="623" t="s">
        <v>6580</v>
      </c>
      <c r="N1983" s="626">
        <v>5.5E-2</v>
      </c>
      <c r="O1983" s="631" t="s">
        <v>9698</v>
      </c>
      <c r="P1983" s="632" t="s">
        <v>9698</v>
      </c>
      <c r="Q1983" s="625" t="s">
        <v>9699</v>
      </c>
      <c r="R1983" s="629"/>
      <c r="S1983" s="630"/>
      <c r="T1983" s="74" t="s">
        <v>44</v>
      </c>
    </row>
    <row r="1984" spans="1:20" ht="22.5" customHeight="1" x14ac:dyDescent="0.25">
      <c r="A1984" s="653">
        <v>44510</v>
      </c>
      <c r="B1984" s="654" t="s">
        <v>6496</v>
      </c>
      <c r="C1984" s="654" t="s">
        <v>6033</v>
      </c>
      <c r="D1984" s="654" t="s">
        <v>1509</v>
      </c>
      <c r="E1984" s="654"/>
      <c r="F1984" s="654">
        <v>10107</v>
      </c>
      <c r="G1984" s="654" t="s">
        <v>6581</v>
      </c>
      <c r="H1984" s="654" t="s">
        <v>6582</v>
      </c>
      <c r="I1984" s="654" t="s">
        <v>22</v>
      </c>
      <c r="J1984" s="654">
        <v>75018</v>
      </c>
      <c r="K1984" s="654" t="s">
        <v>6583</v>
      </c>
      <c r="L1984" s="654" t="s">
        <v>6229</v>
      </c>
      <c r="M1984" s="654" t="s">
        <v>6584</v>
      </c>
      <c r="N1984" s="655">
        <v>5.5E-2</v>
      </c>
      <c r="O1984" s="78">
        <f>P1984/2</f>
        <v>2441</v>
      </c>
      <c r="P1984" s="371">
        <v>4882</v>
      </c>
      <c r="Q1984" s="444">
        <f t="shared" ref="Q1984:Q1998" si="78">IF(ISBLANK(N1984),"",P1984/(1+N1984))</f>
        <v>4627.4881516587684</v>
      </c>
      <c r="R1984" s="337"/>
      <c r="S1984" s="266"/>
    </row>
    <row r="1985" spans="1:20" ht="22.5" customHeight="1" x14ac:dyDescent="0.25">
      <c r="A1985" s="656"/>
      <c r="B1985" s="657" t="s">
        <v>17</v>
      </c>
      <c r="C1985" s="657" t="s">
        <v>3993</v>
      </c>
      <c r="D1985" s="657" t="s">
        <v>6585</v>
      </c>
      <c r="E1985" s="657"/>
      <c r="F1985" s="657">
        <v>10080</v>
      </c>
      <c r="G1985" s="657" t="s">
        <v>6586</v>
      </c>
      <c r="H1985" s="657" t="s">
        <v>6587</v>
      </c>
      <c r="I1985" s="657" t="s">
        <v>240</v>
      </c>
      <c r="J1985" s="657">
        <v>92120</v>
      </c>
      <c r="K1985" s="657" t="s">
        <v>6588</v>
      </c>
      <c r="L1985" s="657" t="s">
        <v>4047</v>
      </c>
      <c r="M1985" s="657" t="s">
        <v>6589</v>
      </c>
      <c r="N1985" s="658">
        <v>5.5E-2</v>
      </c>
      <c r="O1985" s="78">
        <f>P1985/2</f>
        <v>941</v>
      </c>
      <c r="P1985" s="196">
        <v>1882</v>
      </c>
      <c r="Q1985" s="457">
        <f t="shared" si="78"/>
        <v>1783.8862559241707</v>
      </c>
      <c r="R1985" s="336"/>
      <c r="S1985" s="121"/>
      <c r="T1985" s="74" t="s">
        <v>44</v>
      </c>
    </row>
    <row r="1986" spans="1:20" ht="22.5" customHeight="1" x14ac:dyDescent="0.25">
      <c r="A1986" s="653">
        <v>44516</v>
      </c>
      <c r="B1986" s="654" t="s">
        <v>17</v>
      </c>
      <c r="C1986" s="654" t="s">
        <v>6590</v>
      </c>
      <c r="D1986" s="654" t="s">
        <v>655</v>
      </c>
      <c r="E1986" s="654"/>
      <c r="F1986" s="654" t="s">
        <v>6591</v>
      </c>
      <c r="G1986" s="654" t="s">
        <v>6592</v>
      </c>
      <c r="H1986" s="654" t="s">
        <v>6593</v>
      </c>
      <c r="I1986" s="168" t="s">
        <v>121</v>
      </c>
      <c r="J1986" s="654">
        <v>94210</v>
      </c>
      <c r="K1986" s="654" t="s">
        <v>6594</v>
      </c>
      <c r="L1986" s="654" t="s">
        <v>3232</v>
      </c>
      <c r="M1986" s="654" t="s">
        <v>6595</v>
      </c>
      <c r="N1986" s="655">
        <v>5.5E-2</v>
      </c>
      <c r="O1986" s="78">
        <f>P1986/2</f>
        <v>5991</v>
      </c>
      <c r="P1986" s="371">
        <v>11982</v>
      </c>
      <c r="Q1986" s="444">
        <f t="shared" si="78"/>
        <v>11357.345971563982</v>
      </c>
      <c r="R1986" s="337"/>
      <c r="S1986" s="266"/>
    </row>
    <row r="1987" spans="1:20" ht="22.5" customHeight="1" x14ac:dyDescent="0.25">
      <c r="A1987" s="656"/>
      <c r="B1987" s="657" t="s">
        <v>17</v>
      </c>
      <c r="C1987" s="657" t="s">
        <v>2080</v>
      </c>
      <c r="D1987" s="657" t="s">
        <v>3880</v>
      </c>
      <c r="E1987" s="657"/>
      <c r="F1987" s="657">
        <v>10389</v>
      </c>
      <c r="G1987" s="657" t="s">
        <v>6596</v>
      </c>
      <c r="H1987" s="657"/>
      <c r="I1987" s="657" t="s">
        <v>6597</v>
      </c>
      <c r="J1987" s="657">
        <v>78100</v>
      </c>
      <c r="K1987" s="657" t="s">
        <v>6598</v>
      </c>
      <c r="L1987" s="657" t="s">
        <v>6599</v>
      </c>
      <c r="M1987" s="657" t="s">
        <v>6600</v>
      </c>
      <c r="N1987" s="659">
        <v>5.5E-2</v>
      </c>
      <c r="O1987" s="78">
        <f>P1987/2</f>
        <v>8991</v>
      </c>
      <c r="P1987" s="196">
        <v>17982</v>
      </c>
      <c r="Q1987" s="457">
        <f t="shared" si="78"/>
        <v>17044.549763033177</v>
      </c>
      <c r="R1987" s="336"/>
      <c r="S1987" s="121"/>
      <c r="T1987" s="74" t="s">
        <v>44</v>
      </c>
    </row>
    <row r="1988" spans="1:20" ht="22.5" customHeight="1" x14ac:dyDescent="0.25">
      <c r="A1988" s="653">
        <v>44517</v>
      </c>
      <c r="B1988" s="654" t="s">
        <v>6496</v>
      </c>
      <c r="C1988" s="654" t="s">
        <v>6078</v>
      </c>
      <c r="D1988" s="654" t="s">
        <v>3963</v>
      </c>
      <c r="E1988" s="654"/>
      <c r="F1988" s="654">
        <v>10414</v>
      </c>
      <c r="G1988" s="654" t="s">
        <v>6079</v>
      </c>
      <c r="H1988" s="654">
        <v>10414</v>
      </c>
      <c r="I1988" s="654" t="s">
        <v>22</v>
      </c>
      <c r="J1988" s="654">
        <v>75011</v>
      </c>
      <c r="K1988" s="654" t="s">
        <v>6601</v>
      </c>
      <c r="L1988" s="654" t="s">
        <v>4047</v>
      </c>
      <c r="M1988" s="654" t="s">
        <v>6602</v>
      </c>
      <c r="N1988" s="655">
        <v>5.5E-2</v>
      </c>
      <c r="O1988" s="78">
        <f>P1988/2</f>
        <v>4600</v>
      </c>
      <c r="P1988" s="371">
        <v>9200</v>
      </c>
      <c r="Q1988" s="444">
        <f t="shared" si="78"/>
        <v>8720.3791469194312</v>
      </c>
      <c r="R1988" s="337"/>
      <c r="S1988" s="266"/>
    </row>
    <row r="1989" spans="1:20" ht="22.5" customHeight="1" x14ac:dyDescent="0.25">
      <c r="A1989" s="656">
        <v>44518</v>
      </c>
      <c r="B1989" s="657" t="s">
        <v>6496</v>
      </c>
      <c r="C1989" s="657" t="s">
        <v>4773</v>
      </c>
      <c r="D1989" s="657" t="s">
        <v>6603</v>
      </c>
      <c r="E1989" s="657"/>
      <c r="F1989" s="657">
        <v>10234</v>
      </c>
      <c r="G1989" s="657" t="s">
        <v>6604</v>
      </c>
      <c r="H1989" s="657"/>
      <c r="I1989" s="657" t="s">
        <v>22</v>
      </c>
      <c r="J1989" s="657">
        <v>75014</v>
      </c>
      <c r="K1989" s="657" t="s">
        <v>6605</v>
      </c>
      <c r="L1989" s="657" t="s">
        <v>6606</v>
      </c>
      <c r="M1989" s="657" t="s">
        <v>6607</v>
      </c>
      <c r="N1989" s="658">
        <v>5.5E-2</v>
      </c>
      <c r="O1989" s="660"/>
      <c r="P1989" s="196">
        <v>6882</v>
      </c>
      <c r="Q1989" s="457">
        <f t="shared" si="78"/>
        <v>6523.2227488151666</v>
      </c>
      <c r="R1989" s="336"/>
      <c r="S1989" s="121"/>
    </row>
    <row r="1990" spans="1:20" ht="22.5" customHeight="1" x14ac:dyDescent="0.25">
      <c r="A1990" s="167">
        <v>44517</v>
      </c>
      <c r="B1990" s="168" t="s">
        <v>17</v>
      </c>
      <c r="C1990" s="168" t="s">
        <v>6608</v>
      </c>
      <c r="D1990" s="168" t="s">
        <v>1406</v>
      </c>
      <c r="E1990" s="168"/>
      <c r="F1990" s="168">
        <v>10433</v>
      </c>
      <c r="G1990" s="168" t="s">
        <v>6609</v>
      </c>
      <c r="H1990" s="168">
        <v>10433</v>
      </c>
      <c r="I1990" s="168" t="s">
        <v>6610</v>
      </c>
      <c r="J1990" s="168">
        <v>95150</v>
      </c>
      <c r="K1990" s="168" t="s">
        <v>6611</v>
      </c>
      <c r="L1990" s="168" t="s">
        <v>5719</v>
      </c>
      <c r="M1990" s="168" t="s">
        <v>4019</v>
      </c>
      <c r="N1990" s="379">
        <v>5.5E-2</v>
      </c>
      <c r="O1990" s="195">
        <v>4000</v>
      </c>
      <c r="P1990" s="371">
        <v>4000</v>
      </c>
      <c r="Q1990" s="444">
        <f t="shared" si="78"/>
        <v>3791.4691943127964</v>
      </c>
      <c r="R1990" s="337"/>
      <c r="S1990" s="266"/>
    </row>
    <row r="1991" spans="1:20" ht="22.5" customHeight="1" thickBot="1" x14ac:dyDescent="0.3">
      <c r="A1991" s="525">
        <v>44522</v>
      </c>
      <c r="B1991" s="497" t="s">
        <v>17</v>
      </c>
      <c r="C1991" s="498" t="s">
        <v>5599</v>
      </c>
      <c r="D1991" s="498" t="s">
        <v>131</v>
      </c>
      <c r="E1991" s="498"/>
      <c r="F1991" s="499" t="s">
        <v>6254</v>
      </c>
      <c r="G1991" s="497" t="s">
        <v>5600</v>
      </c>
      <c r="H1991" s="497" t="s">
        <v>6612</v>
      </c>
      <c r="I1991" s="497" t="s">
        <v>22</v>
      </c>
      <c r="J1991" s="497">
        <v>75011</v>
      </c>
      <c r="K1991" s="497" t="s">
        <v>5602</v>
      </c>
      <c r="L1991" s="497" t="s">
        <v>5603</v>
      </c>
      <c r="M1991" s="498" t="s">
        <v>2825</v>
      </c>
      <c r="N1991" s="500">
        <v>0.1</v>
      </c>
      <c r="O1991" s="78">
        <f>P1991/2</f>
        <v>2400</v>
      </c>
      <c r="P1991" s="502">
        <v>4800</v>
      </c>
      <c r="Q1991" s="444">
        <f t="shared" si="78"/>
        <v>4363.6363636363631</v>
      </c>
      <c r="R1991" s="337"/>
      <c r="S1991" s="266"/>
    </row>
    <row r="1992" spans="1:20" ht="22.5" customHeight="1" x14ac:dyDescent="0.25">
      <c r="A1992" s="167">
        <v>44522</v>
      </c>
      <c r="B1992" s="187" t="s">
        <v>342</v>
      </c>
      <c r="C1992" s="187" t="s">
        <v>5418</v>
      </c>
      <c r="D1992" s="187" t="s">
        <v>874</v>
      </c>
      <c r="E1992" s="187"/>
      <c r="F1992" s="168">
        <v>10138</v>
      </c>
      <c r="G1992" s="187" t="s">
        <v>5419</v>
      </c>
      <c r="H1992" s="187" t="s">
        <v>5420</v>
      </c>
      <c r="I1992" s="168" t="s">
        <v>22</v>
      </c>
      <c r="J1992" s="168">
        <v>75010</v>
      </c>
      <c r="K1992" s="187" t="s">
        <v>5421</v>
      </c>
      <c r="L1992" s="168" t="s">
        <v>6613</v>
      </c>
      <c r="M1992" s="187" t="s">
        <v>2521</v>
      </c>
      <c r="N1992" s="211">
        <v>0.1</v>
      </c>
      <c r="O1992" s="345"/>
      <c r="P1992" s="189">
        <v>8582</v>
      </c>
      <c r="Q1992" s="372">
        <f t="shared" si="78"/>
        <v>7801.8181818181811</v>
      </c>
      <c r="R1992" s="373"/>
      <c r="S1992" s="374"/>
    </row>
    <row r="1993" spans="1:20" ht="22.5" customHeight="1" x14ac:dyDescent="0.25">
      <c r="A1993" s="167">
        <v>44529</v>
      </c>
      <c r="B1993" s="168" t="s">
        <v>17</v>
      </c>
      <c r="C1993" s="167" t="s">
        <v>6187</v>
      </c>
      <c r="D1993" s="167" t="s">
        <v>874</v>
      </c>
      <c r="E1993" s="167"/>
      <c r="F1993" s="417" t="s">
        <v>6188</v>
      </c>
      <c r="G1993" s="168" t="s">
        <v>6189</v>
      </c>
      <c r="H1993" s="168">
        <v>10082</v>
      </c>
      <c r="I1993" s="168" t="s">
        <v>240</v>
      </c>
      <c r="J1993" s="168">
        <v>92120</v>
      </c>
      <c r="K1993" s="168" t="s">
        <v>6191</v>
      </c>
      <c r="L1993" s="168" t="s">
        <v>3232</v>
      </c>
      <c r="M1993" s="167" t="s">
        <v>2950</v>
      </c>
      <c r="N1993" s="379">
        <v>0.1</v>
      </c>
      <c r="O1993" s="78">
        <f>P1993/2</f>
        <v>7430</v>
      </c>
      <c r="P1993" s="371">
        <v>14860</v>
      </c>
      <c r="Q1993" s="444">
        <f t="shared" si="78"/>
        <v>13509.090909090908</v>
      </c>
      <c r="R1993" s="337"/>
      <c r="S1993" s="266"/>
    </row>
    <row r="1994" spans="1:20" ht="22.5" customHeight="1" x14ac:dyDescent="0.25">
      <c r="A1994" s="173">
        <v>44523</v>
      </c>
      <c r="B1994" s="174" t="s">
        <v>65</v>
      </c>
      <c r="C1994" s="174" t="s">
        <v>6614</v>
      </c>
      <c r="D1994" s="174" t="s">
        <v>1856</v>
      </c>
      <c r="E1994" s="174"/>
      <c r="F1994" s="174">
        <v>10362</v>
      </c>
      <c r="G1994" s="174" t="s">
        <v>6615</v>
      </c>
      <c r="H1994" s="174" t="s">
        <v>6616</v>
      </c>
      <c r="I1994" s="174" t="s">
        <v>3014</v>
      </c>
      <c r="J1994" s="174">
        <v>93170</v>
      </c>
      <c r="K1994" s="174" t="s">
        <v>6617</v>
      </c>
      <c r="L1994" s="174" t="s">
        <v>5894</v>
      </c>
      <c r="M1994" s="174" t="s">
        <v>38</v>
      </c>
      <c r="N1994" s="328">
        <v>5.5E-2</v>
      </c>
      <c r="O1994" s="195">
        <v>28882</v>
      </c>
      <c r="P1994" s="196">
        <v>28882</v>
      </c>
      <c r="Q1994" s="457">
        <f t="shared" si="78"/>
        <v>27376.303317535545</v>
      </c>
      <c r="R1994" s="336"/>
      <c r="S1994" s="121"/>
      <c r="T1994" s="74" t="s">
        <v>44</v>
      </c>
    </row>
    <row r="1995" spans="1:20" ht="22.5" customHeight="1" x14ac:dyDescent="0.25">
      <c r="A1995" s="173">
        <v>44524</v>
      </c>
      <c r="B1995" s="174" t="s">
        <v>17</v>
      </c>
      <c r="C1995" s="174" t="s">
        <v>6618</v>
      </c>
      <c r="D1995" s="174" t="s">
        <v>28</v>
      </c>
      <c r="E1995" s="174"/>
      <c r="F1995" s="174">
        <v>10465</v>
      </c>
      <c r="G1995" s="174" t="s">
        <v>6619</v>
      </c>
      <c r="H1995" s="174" t="s">
        <v>6620</v>
      </c>
      <c r="I1995" s="174" t="s">
        <v>6621</v>
      </c>
      <c r="J1995" s="174">
        <v>75017</v>
      </c>
      <c r="K1995" s="174" t="s">
        <v>6622</v>
      </c>
      <c r="L1995" s="174" t="s">
        <v>6284</v>
      </c>
      <c r="M1995" s="174" t="s">
        <v>38</v>
      </c>
      <c r="N1995" s="328">
        <v>5.5E-2</v>
      </c>
      <c r="O1995" s="78">
        <f>P1995/2</f>
        <v>4791</v>
      </c>
      <c r="P1995" s="196">
        <v>9582</v>
      </c>
      <c r="Q1995" s="457">
        <f t="shared" si="78"/>
        <v>9082.4644549763034</v>
      </c>
      <c r="R1995" s="336"/>
      <c r="S1995" s="121"/>
      <c r="T1995" s="74" t="s">
        <v>44</v>
      </c>
    </row>
    <row r="1996" spans="1:20" ht="22.5" customHeight="1" x14ac:dyDescent="0.25">
      <c r="A1996" s="167">
        <v>44519</v>
      </c>
      <c r="B1996" s="187" t="s">
        <v>65</v>
      </c>
      <c r="C1996" s="187" t="s">
        <v>3212</v>
      </c>
      <c r="D1996" s="187" t="s">
        <v>590</v>
      </c>
      <c r="E1996" s="187"/>
      <c r="F1996" s="168">
        <v>10107</v>
      </c>
      <c r="G1996" s="187" t="s">
        <v>2993</v>
      </c>
      <c r="H1996" s="187" t="s">
        <v>3213</v>
      </c>
      <c r="I1996" s="168" t="s">
        <v>743</v>
      </c>
      <c r="J1996" s="168">
        <v>93340</v>
      </c>
      <c r="K1996" s="187" t="s">
        <v>3214</v>
      </c>
      <c r="L1996" s="304" t="s">
        <v>6623</v>
      </c>
      <c r="M1996" s="187" t="s">
        <v>2641</v>
      </c>
      <c r="N1996" s="300">
        <v>0.1</v>
      </c>
      <c r="O1996" s="23"/>
      <c r="P1996" s="189">
        <v>6000</v>
      </c>
      <c r="Q1996" s="255">
        <f t="shared" si="78"/>
        <v>5454.545454545454</v>
      </c>
      <c r="R1996" s="333"/>
      <c r="S1996" s="159"/>
    </row>
    <row r="1997" spans="1:20" ht="22.5" customHeight="1" x14ac:dyDescent="0.25">
      <c r="A1997" s="167">
        <v>44525</v>
      </c>
      <c r="B1997" s="168" t="s">
        <v>17</v>
      </c>
      <c r="C1997" s="168" t="s">
        <v>6624</v>
      </c>
      <c r="D1997" s="168" t="s">
        <v>874</v>
      </c>
      <c r="E1997" s="168"/>
      <c r="F1997" s="168">
        <v>10466</v>
      </c>
      <c r="G1997" s="168" t="s">
        <v>6625</v>
      </c>
      <c r="H1997" s="168" t="s">
        <v>3447</v>
      </c>
      <c r="I1997" s="168" t="s">
        <v>313</v>
      </c>
      <c r="J1997" s="168">
        <v>94500</v>
      </c>
      <c r="K1997" s="168" t="s">
        <v>6626</v>
      </c>
      <c r="L1997" s="168" t="s">
        <v>5894</v>
      </c>
      <c r="M1997" s="168" t="s">
        <v>1792</v>
      </c>
      <c r="N1997" s="379">
        <v>5.5E-2</v>
      </c>
      <c r="O1997" s="195">
        <v>1950</v>
      </c>
      <c r="P1997" s="371">
        <v>1950</v>
      </c>
      <c r="Q1997" s="444">
        <f t="shared" si="78"/>
        <v>1848.3412322274883</v>
      </c>
      <c r="R1997" s="337"/>
      <c r="S1997" s="266"/>
    </row>
    <row r="1998" spans="1:20" ht="22.5" customHeight="1" x14ac:dyDescent="0.25">
      <c r="A1998" s="167">
        <v>44522</v>
      </c>
      <c r="B1998" s="168" t="s">
        <v>17</v>
      </c>
      <c r="C1998" s="168" t="s">
        <v>3055</v>
      </c>
      <c r="D1998" s="168" t="s">
        <v>563</v>
      </c>
      <c r="E1998" s="168"/>
      <c r="F1998" s="168">
        <v>10376</v>
      </c>
      <c r="G1998" s="168" t="s">
        <v>6627</v>
      </c>
      <c r="H1998" s="168" t="s">
        <v>6628</v>
      </c>
      <c r="I1998" s="168" t="s">
        <v>308</v>
      </c>
      <c r="J1998" s="168">
        <v>94130</v>
      </c>
      <c r="K1998" s="168" t="s">
        <v>6629</v>
      </c>
      <c r="L1998" s="168" t="s">
        <v>5894</v>
      </c>
      <c r="M1998" s="168" t="s">
        <v>2442</v>
      </c>
      <c r="N1998" s="379">
        <v>5.5E-2</v>
      </c>
      <c r="O1998" s="195">
        <v>28882</v>
      </c>
      <c r="P1998" s="371">
        <v>28882</v>
      </c>
      <c r="Q1998" s="444">
        <f t="shared" si="78"/>
        <v>27376.303317535545</v>
      </c>
      <c r="R1998" s="337"/>
      <c r="S1998" s="266"/>
    </row>
    <row r="1999" spans="1:20" ht="22.5" customHeight="1" x14ac:dyDescent="0.25">
      <c r="A1999" s="167">
        <v>44522</v>
      </c>
      <c r="B1999" s="168" t="s">
        <v>65</v>
      </c>
      <c r="C1999" s="168" t="s">
        <v>6249</v>
      </c>
      <c r="D1999" s="168" t="s">
        <v>424</v>
      </c>
      <c r="E1999" s="168"/>
      <c r="F1999" s="168">
        <v>10110</v>
      </c>
      <c r="G1999" s="168" t="s">
        <v>6250</v>
      </c>
      <c r="H1999" s="168" t="s">
        <v>6251</v>
      </c>
      <c r="I1999" s="168" t="s">
        <v>22</v>
      </c>
      <c r="J1999" s="168">
        <v>75019</v>
      </c>
      <c r="K1999" s="168" t="s">
        <v>6252</v>
      </c>
      <c r="L1999" s="168" t="s">
        <v>6630</v>
      </c>
      <c r="M1999" s="168" t="s">
        <v>92</v>
      </c>
      <c r="N1999" s="379">
        <v>0.1</v>
      </c>
      <c r="O1999" s="78">
        <f>P1999/2</f>
        <v>1491</v>
      </c>
      <c r="P1999" s="371">
        <v>2982</v>
      </c>
      <c r="Q1999" s="444">
        <v>5670.1421800947874</v>
      </c>
      <c r="R1999" s="337"/>
      <c r="S1999" s="266"/>
    </row>
    <row r="2000" spans="1:20" ht="22.5" customHeight="1" x14ac:dyDescent="0.25">
      <c r="A2000" s="342">
        <v>44523</v>
      </c>
      <c r="B2000" s="168" t="s">
        <v>65</v>
      </c>
      <c r="C2000" s="167" t="s">
        <v>4631</v>
      </c>
      <c r="D2000" s="167" t="s">
        <v>2062</v>
      </c>
      <c r="E2000" s="167"/>
      <c r="F2000" s="417">
        <v>100003</v>
      </c>
      <c r="G2000" s="168" t="s">
        <v>5524</v>
      </c>
      <c r="H2000" s="168" t="s">
        <v>5525</v>
      </c>
      <c r="I2000" s="168" t="s">
        <v>22</v>
      </c>
      <c r="J2000" s="168">
        <v>75018</v>
      </c>
      <c r="K2000" s="168" t="s">
        <v>6228</v>
      </c>
      <c r="L2000" s="168" t="s">
        <v>6229</v>
      </c>
      <c r="M2000" s="167" t="s">
        <v>6230</v>
      </c>
      <c r="N2000" s="379">
        <v>0.1</v>
      </c>
      <c r="O2000" s="78">
        <f>P2000/2</f>
        <v>14380</v>
      </c>
      <c r="P2000" s="371">
        <v>28760</v>
      </c>
      <c r="Q2000" s="264">
        <f t="shared" ref="Q2000:Q2054" si="79">IF(ISBLANK(N2000),"",P2000/(1+N2000))</f>
        <v>26145.454545454544</v>
      </c>
      <c r="R2000" s="337"/>
      <c r="S2000" s="266"/>
    </row>
    <row r="2001" spans="1:20" ht="22.5" customHeight="1" x14ac:dyDescent="0.25">
      <c r="A2001" s="167">
        <v>44525</v>
      </c>
      <c r="B2001" s="187" t="s">
        <v>236</v>
      </c>
      <c r="C2001" s="187" t="s">
        <v>5347</v>
      </c>
      <c r="D2001" s="187" t="s">
        <v>708</v>
      </c>
      <c r="E2001" s="187"/>
      <c r="F2001" s="168">
        <v>10043</v>
      </c>
      <c r="G2001" s="187" t="s">
        <v>5348</v>
      </c>
      <c r="H2001" s="187" t="s">
        <v>5349</v>
      </c>
      <c r="I2001" s="168" t="s">
        <v>22</v>
      </c>
      <c r="J2001" s="168">
        <v>75020</v>
      </c>
      <c r="K2001" s="187" t="s">
        <v>5350</v>
      </c>
      <c r="L2001" s="168" t="s">
        <v>3731</v>
      </c>
      <c r="M2001" s="187" t="s">
        <v>2521</v>
      </c>
      <c r="N2001" s="211">
        <v>0.1</v>
      </c>
      <c r="O2001" s="78">
        <f>P2001/2</f>
        <v>7250</v>
      </c>
      <c r="P2001" s="189">
        <v>14500</v>
      </c>
      <c r="Q2001" s="372">
        <f t="shared" si="79"/>
        <v>13181.81818181818</v>
      </c>
      <c r="R2001" s="373"/>
      <c r="S2001" s="374"/>
    </row>
    <row r="2002" spans="1:20" ht="22.5" customHeight="1" x14ac:dyDescent="0.25">
      <c r="A2002" s="342">
        <v>44529</v>
      </c>
      <c r="B2002" s="168" t="s">
        <v>65</v>
      </c>
      <c r="C2002" s="167" t="s">
        <v>4572</v>
      </c>
      <c r="D2002" s="167" t="s">
        <v>263</v>
      </c>
      <c r="E2002" s="167"/>
      <c r="F2002" s="417">
        <v>10090</v>
      </c>
      <c r="G2002" s="168" t="s">
        <v>4573</v>
      </c>
      <c r="H2002" s="168" t="s">
        <v>4574</v>
      </c>
      <c r="I2002" s="168" t="s">
        <v>90</v>
      </c>
      <c r="J2002" s="168">
        <v>92600</v>
      </c>
      <c r="K2002" s="168" t="s">
        <v>4575</v>
      </c>
      <c r="L2002" s="168" t="s">
        <v>3498</v>
      </c>
      <c r="M2002" s="167" t="s">
        <v>331</v>
      </c>
      <c r="N2002" s="379">
        <v>5.5E-2</v>
      </c>
      <c r="O2002" s="195">
        <v>1950</v>
      </c>
      <c r="P2002" s="371">
        <v>1950</v>
      </c>
      <c r="Q2002" s="264">
        <f t="shared" si="79"/>
        <v>1848.3412322274883</v>
      </c>
      <c r="R2002" s="337"/>
      <c r="S2002" s="266"/>
    </row>
    <row r="2003" spans="1:20" ht="22.5" customHeight="1" x14ac:dyDescent="0.25">
      <c r="A2003" s="167">
        <v>44524</v>
      </c>
      <c r="B2003" s="168" t="s">
        <v>17</v>
      </c>
      <c r="C2003" s="167" t="s">
        <v>4209</v>
      </c>
      <c r="D2003" s="167" t="s">
        <v>522</v>
      </c>
      <c r="E2003" s="167"/>
      <c r="F2003" s="417" t="s">
        <v>4284</v>
      </c>
      <c r="G2003" s="168" t="s">
        <v>4210</v>
      </c>
      <c r="H2003" s="168" t="s">
        <v>4211</v>
      </c>
      <c r="I2003" s="168" t="s">
        <v>90</v>
      </c>
      <c r="J2003" s="168">
        <v>92600</v>
      </c>
      <c r="K2003" s="168" t="s">
        <v>4212</v>
      </c>
      <c r="L2003" s="168" t="s">
        <v>1993</v>
      </c>
      <c r="M2003" s="167" t="s">
        <v>4284</v>
      </c>
      <c r="N2003" s="378">
        <v>5.5E-2</v>
      </c>
      <c r="O2003" s="195">
        <v>2480</v>
      </c>
      <c r="P2003" s="371">
        <v>2480</v>
      </c>
      <c r="Q2003" s="372">
        <f t="shared" si="79"/>
        <v>2350.7109004739336</v>
      </c>
      <c r="R2003" s="373"/>
      <c r="S2003" s="374"/>
    </row>
    <row r="2004" spans="1:20" ht="22.5" customHeight="1" x14ac:dyDescent="0.25">
      <c r="A2004" s="167">
        <v>44525</v>
      </c>
      <c r="B2004" s="168" t="s">
        <v>17</v>
      </c>
      <c r="C2004" s="168" t="s">
        <v>6631</v>
      </c>
      <c r="D2004" s="168" t="s">
        <v>6632</v>
      </c>
      <c r="E2004" s="168"/>
      <c r="F2004" s="168">
        <v>10165</v>
      </c>
      <c r="G2004" s="168" t="s">
        <v>6633</v>
      </c>
      <c r="H2004" s="168">
        <v>190127</v>
      </c>
      <c r="I2004" s="168" t="s">
        <v>22</v>
      </c>
      <c r="J2004" s="168">
        <v>75011</v>
      </c>
      <c r="K2004" s="168" t="s">
        <v>6634</v>
      </c>
      <c r="L2004" s="168" t="s">
        <v>1694</v>
      </c>
      <c r="M2004" s="168" t="s">
        <v>31</v>
      </c>
      <c r="N2004" s="379">
        <v>0.1</v>
      </c>
      <c r="O2004" s="78">
        <f>P2004/2</f>
        <v>2500</v>
      </c>
      <c r="P2004" s="371">
        <v>5000</v>
      </c>
      <c r="Q2004" s="444">
        <f t="shared" si="79"/>
        <v>4545.454545454545</v>
      </c>
      <c r="R2004" s="337"/>
      <c r="S2004" s="266"/>
    </row>
    <row r="2005" spans="1:20" ht="22.5" customHeight="1" x14ac:dyDescent="0.25">
      <c r="A2005" s="173">
        <v>44525</v>
      </c>
      <c r="B2005" s="174"/>
      <c r="C2005" s="174" t="s">
        <v>6635</v>
      </c>
      <c r="D2005" s="174"/>
      <c r="E2005" s="174"/>
      <c r="F2005" s="174"/>
      <c r="G2005" s="174" t="s">
        <v>6636</v>
      </c>
      <c r="H2005" s="174"/>
      <c r="I2005" s="174" t="s">
        <v>283</v>
      </c>
      <c r="J2005" s="174">
        <v>93100</v>
      </c>
      <c r="K2005" s="174"/>
      <c r="L2005" s="174" t="s">
        <v>37</v>
      </c>
      <c r="M2005" s="174" t="s">
        <v>5980</v>
      </c>
      <c r="N2005" s="328">
        <v>5.5E-2</v>
      </c>
      <c r="O2005" s="195">
        <v>4200</v>
      </c>
      <c r="P2005" s="196">
        <v>4200</v>
      </c>
      <c r="Q2005" s="457">
        <f t="shared" si="79"/>
        <v>3981.0426540284361</v>
      </c>
      <c r="R2005" s="336"/>
      <c r="S2005" s="121"/>
      <c r="T2005" s="74" t="s">
        <v>44</v>
      </c>
    </row>
    <row r="2006" spans="1:20" ht="22.5" customHeight="1" x14ac:dyDescent="0.25">
      <c r="A2006" s="167">
        <v>44529</v>
      </c>
      <c r="B2006" s="168"/>
      <c r="C2006" s="168" t="s">
        <v>6637</v>
      </c>
      <c r="D2006" s="168" t="s">
        <v>6638</v>
      </c>
      <c r="E2006" s="168"/>
      <c r="F2006" s="168"/>
      <c r="G2006" s="168" t="s">
        <v>6639</v>
      </c>
      <c r="H2006" s="168"/>
      <c r="I2006" s="168" t="s">
        <v>121</v>
      </c>
      <c r="J2006" s="168"/>
      <c r="K2006" s="168" t="s">
        <v>6640</v>
      </c>
      <c r="L2006" s="168" t="s">
        <v>5894</v>
      </c>
      <c r="M2006" s="168" t="s">
        <v>443</v>
      </c>
      <c r="N2006" s="379">
        <v>0.1</v>
      </c>
      <c r="O2006" s="195">
        <v>8500</v>
      </c>
      <c r="P2006" s="371">
        <v>8500</v>
      </c>
      <c r="Q2006" s="444">
        <f t="shared" si="79"/>
        <v>7727.272727272727</v>
      </c>
      <c r="R2006" s="337"/>
      <c r="S2006" s="266"/>
    </row>
    <row r="2007" spans="1:20" ht="22.5" customHeight="1" x14ac:dyDescent="0.25">
      <c r="A2007" s="167">
        <v>44524</v>
      </c>
      <c r="B2007" s="168"/>
      <c r="C2007" s="168" t="s">
        <v>4608</v>
      </c>
      <c r="D2007" s="168" t="s">
        <v>424</v>
      </c>
      <c r="E2007" s="168"/>
      <c r="F2007" s="168">
        <v>10448</v>
      </c>
      <c r="G2007" s="168" t="s">
        <v>2952</v>
      </c>
      <c r="H2007" s="168" t="s">
        <v>6641</v>
      </c>
      <c r="I2007" s="168" t="s">
        <v>22</v>
      </c>
      <c r="J2007" s="168">
        <v>75015</v>
      </c>
      <c r="K2007" s="168" t="s">
        <v>6642</v>
      </c>
      <c r="L2007" s="168" t="s">
        <v>5981</v>
      </c>
      <c r="M2007" s="168" t="s">
        <v>755</v>
      </c>
      <c r="N2007" s="379">
        <v>5.5E-2</v>
      </c>
      <c r="O2007" s="345"/>
      <c r="P2007" s="371">
        <v>3282</v>
      </c>
      <c r="Q2007" s="444">
        <f t="shared" si="79"/>
        <v>3110.9004739336497</v>
      </c>
      <c r="R2007" s="337"/>
      <c r="S2007" s="266"/>
    </row>
    <row r="2008" spans="1:20" ht="22.5" customHeight="1" x14ac:dyDescent="0.25">
      <c r="A2008" s="167">
        <v>44523</v>
      </c>
      <c r="B2008" s="168"/>
      <c r="C2008" s="168" t="s">
        <v>6643</v>
      </c>
      <c r="D2008" s="168"/>
      <c r="E2008" s="168"/>
      <c r="F2008" s="168"/>
      <c r="G2008" s="168" t="s">
        <v>4509</v>
      </c>
      <c r="H2008" s="168"/>
      <c r="I2008" s="168" t="s">
        <v>3908</v>
      </c>
      <c r="J2008" s="168">
        <v>93190</v>
      </c>
      <c r="K2008" s="168"/>
      <c r="L2008" s="168" t="s">
        <v>310</v>
      </c>
      <c r="M2008" s="168" t="s">
        <v>123</v>
      </c>
      <c r="N2008" s="379">
        <v>5.5E-2</v>
      </c>
      <c r="O2008" s="195">
        <v>24000</v>
      </c>
      <c r="P2008" s="371">
        <v>24000</v>
      </c>
      <c r="Q2008" s="444">
        <f t="shared" si="79"/>
        <v>22748.815165876778</v>
      </c>
      <c r="R2008" s="337"/>
      <c r="S2008" s="266"/>
    </row>
    <row r="2009" spans="1:20" ht="22.5" customHeight="1" x14ac:dyDescent="0.25">
      <c r="A2009" s="167">
        <v>44533</v>
      </c>
      <c r="B2009" s="168"/>
      <c r="C2009" s="168" t="s">
        <v>6644</v>
      </c>
      <c r="D2009" s="168" t="s">
        <v>40</v>
      </c>
      <c r="E2009" s="168"/>
      <c r="F2009" s="168" t="s">
        <v>6645</v>
      </c>
      <c r="G2009" s="168" t="s">
        <v>6646</v>
      </c>
      <c r="H2009" s="168" t="s">
        <v>6647</v>
      </c>
      <c r="I2009" s="168" t="s">
        <v>6648</v>
      </c>
      <c r="J2009" s="168">
        <v>94580</v>
      </c>
      <c r="K2009" s="168" t="s">
        <v>6649</v>
      </c>
      <c r="L2009" s="168" t="s">
        <v>5973</v>
      </c>
      <c r="M2009" s="168" t="s">
        <v>6650</v>
      </c>
      <c r="N2009" s="379">
        <v>5.5E-2</v>
      </c>
      <c r="O2009" s="78">
        <f>P2009/2</f>
        <v>11275</v>
      </c>
      <c r="P2009" s="371">
        <v>22550</v>
      </c>
      <c r="Q2009" s="444">
        <f t="shared" si="79"/>
        <v>21374.407582938391</v>
      </c>
      <c r="R2009" s="337"/>
      <c r="S2009" s="266"/>
    </row>
    <row r="2010" spans="1:20" ht="22.5" customHeight="1" x14ac:dyDescent="0.25">
      <c r="A2010" s="267">
        <v>44532</v>
      </c>
      <c r="B2010" s="268"/>
      <c r="C2010" s="268" t="s">
        <v>267</v>
      </c>
      <c r="D2010" s="268" t="s">
        <v>268</v>
      </c>
      <c r="E2010" s="268"/>
      <c r="F2010" s="268">
        <v>10097</v>
      </c>
      <c r="G2010" s="268" t="s">
        <v>6651</v>
      </c>
      <c r="H2010" s="268" t="s">
        <v>6652</v>
      </c>
      <c r="I2010" s="268" t="s">
        <v>22</v>
      </c>
      <c r="J2010" s="268">
        <v>75020</v>
      </c>
      <c r="K2010" s="268" t="s">
        <v>271</v>
      </c>
      <c r="L2010" s="268" t="s">
        <v>3827</v>
      </c>
      <c r="M2010" s="268" t="s">
        <v>6653</v>
      </c>
      <c r="N2010" s="387">
        <v>5.5E-2</v>
      </c>
      <c r="O2010" s="78">
        <f>P2010/2</f>
        <v>3750</v>
      </c>
      <c r="P2010" s="270">
        <v>7500</v>
      </c>
      <c r="Q2010" s="533">
        <f t="shared" si="79"/>
        <v>7109.004739336493</v>
      </c>
      <c r="R2010" s="389"/>
      <c r="S2010" s="89"/>
      <c r="T2010" s="74" t="s">
        <v>44</v>
      </c>
    </row>
    <row r="2011" spans="1:20" ht="22.5" customHeight="1" x14ac:dyDescent="0.25">
      <c r="A2011" s="342">
        <v>44537</v>
      </c>
      <c r="B2011" s="168" t="s">
        <v>17</v>
      </c>
      <c r="C2011" s="167" t="s">
        <v>3922</v>
      </c>
      <c r="D2011" s="167" t="s">
        <v>6654</v>
      </c>
      <c r="E2011" s="167"/>
      <c r="F2011" s="417">
        <v>1.6597738287560582</v>
      </c>
      <c r="G2011" s="168" t="s">
        <v>6655</v>
      </c>
      <c r="H2011" s="168" t="s">
        <v>6656</v>
      </c>
      <c r="I2011" s="168" t="s">
        <v>22</v>
      </c>
      <c r="J2011" s="168">
        <v>75015</v>
      </c>
      <c r="K2011" s="168" t="s">
        <v>6076</v>
      </c>
      <c r="L2011" s="168" t="s">
        <v>6422</v>
      </c>
      <c r="M2011" s="167" t="s">
        <v>6657</v>
      </c>
      <c r="N2011" s="379">
        <v>0.1</v>
      </c>
      <c r="O2011" s="78">
        <f>P2011/2</f>
        <v>1770</v>
      </c>
      <c r="P2011" s="371">
        <v>3540</v>
      </c>
      <c r="Q2011" s="444">
        <f t="shared" si="79"/>
        <v>3218.181818181818</v>
      </c>
      <c r="R2011" s="337"/>
      <c r="S2011" s="266"/>
    </row>
    <row r="2012" spans="1:20" ht="22.5" customHeight="1" x14ac:dyDescent="0.25">
      <c r="A2012" s="167">
        <v>44538</v>
      </c>
      <c r="B2012" s="187" t="s">
        <v>65</v>
      </c>
      <c r="C2012" s="187" t="s">
        <v>2909</v>
      </c>
      <c r="D2012" s="187" t="s">
        <v>2910</v>
      </c>
      <c r="E2012" s="187"/>
      <c r="F2012" s="168">
        <v>18431</v>
      </c>
      <c r="G2012" s="187" t="s">
        <v>2911</v>
      </c>
      <c r="H2012" s="187" t="s">
        <v>2912</v>
      </c>
      <c r="I2012" s="168" t="s">
        <v>22</v>
      </c>
      <c r="J2012" s="168">
        <v>75019</v>
      </c>
      <c r="K2012" s="187" t="s">
        <v>2913</v>
      </c>
      <c r="L2012" s="304" t="s">
        <v>6658</v>
      </c>
      <c r="M2012" s="187" t="s">
        <v>6659</v>
      </c>
      <c r="N2012" s="300">
        <v>0.1</v>
      </c>
      <c r="O2012" s="23"/>
      <c r="P2012" s="263">
        <v>3750</v>
      </c>
      <c r="Q2012" s="264">
        <f t="shared" si="79"/>
        <v>3409.090909090909</v>
      </c>
      <c r="R2012" s="337"/>
      <c r="S2012" s="266"/>
    </row>
    <row r="2013" spans="1:20" ht="22.5" customHeight="1" x14ac:dyDescent="0.25">
      <c r="A2013" s="267">
        <v>44540</v>
      </c>
      <c r="B2013" s="268"/>
      <c r="C2013" s="268" t="s">
        <v>6660</v>
      </c>
      <c r="D2013" s="268" t="s">
        <v>2338</v>
      </c>
      <c r="E2013" s="268"/>
      <c r="F2013" s="268">
        <v>10125</v>
      </c>
      <c r="G2013" s="268" t="s">
        <v>6661</v>
      </c>
      <c r="H2013" s="268" t="s">
        <v>6662</v>
      </c>
      <c r="I2013" s="268" t="s">
        <v>22</v>
      </c>
      <c r="J2013" s="268">
        <v>75013</v>
      </c>
      <c r="K2013" s="268" t="s">
        <v>6663</v>
      </c>
      <c r="L2013" s="268" t="s">
        <v>4935</v>
      </c>
      <c r="M2013" s="268" t="s">
        <v>123</v>
      </c>
      <c r="N2013" s="387">
        <v>5.5E-2</v>
      </c>
      <c r="O2013" s="78">
        <f>P2013/2</f>
        <v>6850</v>
      </c>
      <c r="P2013" s="270">
        <v>13700</v>
      </c>
      <c r="Q2013" s="533">
        <f t="shared" si="79"/>
        <v>12985.781990521327</v>
      </c>
      <c r="R2013" s="389"/>
      <c r="S2013" s="89"/>
      <c r="T2013" s="74" t="s">
        <v>44</v>
      </c>
    </row>
    <row r="2014" spans="1:20" ht="22.5" customHeight="1" x14ac:dyDescent="0.25">
      <c r="A2014" s="167">
        <v>44545</v>
      </c>
      <c r="B2014" s="168" t="s">
        <v>65</v>
      </c>
      <c r="C2014" s="168" t="s">
        <v>6664</v>
      </c>
      <c r="D2014" s="168" t="s">
        <v>765</v>
      </c>
      <c r="E2014" s="168"/>
      <c r="F2014" s="168">
        <v>10105</v>
      </c>
      <c r="G2014" s="168" t="s">
        <v>5909</v>
      </c>
      <c r="H2014" s="168" t="s">
        <v>6665</v>
      </c>
      <c r="I2014" s="168" t="s">
        <v>22</v>
      </c>
      <c r="J2014" s="168">
        <v>75011</v>
      </c>
      <c r="K2014" s="168" t="s">
        <v>6666</v>
      </c>
      <c r="L2014" s="168" t="s">
        <v>5912</v>
      </c>
      <c r="M2014" s="168" t="s">
        <v>2415</v>
      </c>
      <c r="N2014" s="379">
        <v>5.5E-2</v>
      </c>
      <c r="O2014" s="78">
        <f>P2014/2</f>
        <v>1091</v>
      </c>
      <c r="P2014" s="371">
        <v>2182</v>
      </c>
      <c r="Q2014" s="444">
        <f t="shared" si="79"/>
        <v>2068.2464454976302</v>
      </c>
      <c r="R2014" s="337"/>
      <c r="S2014" s="266"/>
    </row>
    <row r="2015" spans="1:20" ht="22.5" customHeight="1" x14ac:dyDescent="0.25">
      <c r="A2015" s="173">
        <v>44546</v>
      </c>
      <c r="B2015" s="174" t="s">
        <v>65</v>
      </c>
      <c r="C2015" s="173" t="s">
        <v>5957</v>
      </c>
      <c r="D2015" s="173" t="s">
        <v>5958</v>
      </c>
      <c r="E2015" s="173"/>
      <c r="F2015" s="418" t="s">
        <v>6667</v>
      </c>
      <c r="G2015" s="174" t="s">
        <v>4538</v>
      </c>
      <c r="H2015" s="174" t="s">
        <v>5959</v>
      </c>
      <c r="I2015" s="174" t="s">
        <v>22</v>
      </c>
      <c r="J2015" s="174">
        <v>75014</v>
      </c>
      <c r="K2015" s="174" t="s">
        <v>5960</v>
      </c>
      <c r="L2015" s="174" t="s">
        <v>37</v>
      </c>
      <c r="M2015" s="173" t="s">
        <v>6668</v>
      </c>
      <c r="N2015" s="334">
        <v>0.1</v>
      </c>
      <c r="O2015" s="195">
        <v>5800</v>
      </c>
      <c r="P2015" s="196">
        <v>5800</v>
      </c>
      <c r="Q2015" s="335">
        <f t="shared" si="79"/>
        <v>5272.7272727272721</v>
      </c>
      <c r="R2015" s="336"/>
      <c r="S2015" s="121"/>
      <c r="T2015" s="74" t="s">
        <v>44</v>
      </c>
    </row>
    <row r="2016" spans="1:20" ht="22.5" customHeight="1" x14ac:dyDescent="0.25">
      <c r="A2016" s="167">
        <v>44545</v>
      </c>
      <c r="B2016" s="168" t="s">
        <v>65</v>
      </c>
      <c r="C2016" s="168" t="s">
        <v>6669</v>
      </c>
      <c r="D2016" s="168" t="s">
        <v>2506</v>
      </c>
      <c r="E2016" s="168"/>
      <c r="F2016" s="168" t="s">
        <v>5099</v>
      </c>
      <c r="G2016" s="168" t="s">
        <v>6670</v>
      </c>
      <c r="H2016" s="168"/>
      <c r="I2016" s="168" t="s">
        <v>22</v>
      </c>
      <c r="J2016" s="168">
        <v>75011</v>
      </c>
      <c r="K2016" s="168"/>
      <c r="L2016" s="168" t="s">
        <v>37</v>
      </c>
      <c r="M2016" s="168" t="s">
        <v>6671</v>
      </c>
      <c r="N2016" s="379">
        <v>5.5E-2</v>
      </c>
      <c r="O2016" s="195">
        <v>7482</v>
      </c>
      <c r="P2016" s="371">
        <v>7482</v>
      </c>
      <c r="Q2016" s="444">
        <f t="shared" si="79"/>
        <v>7091.9431279620858</v>
      </c>
      <c r="R2016" s="337"/>
      <c r="S2016" s="266"/>
    </row>
    <row r="2017" spans="1:20" ht="22.5" customHeight="1" x14ac:dyDescent="0.25">
      <c r="A2017" s="167">
        <v>44544</v>
      </c>
      <c r="B2017" s="168" t="s">
        <v>65</v>
      </c>
      <c r="C2017" s="168" t="s">
        <v>6672</v>
      </c>
      <c r="D2017" s="168" t="s">
        <v>113</v>
      </c>
      <c r="E2017" s="168"/>
      <c r="F2017" s="168">
        <v>10444</v>
      </c>
      <c r="G2017" s="168" t="s">
        <v>6673</v>
      </c>
      <c r="H2017" s="168" t="s">
        <v>6674</v>
      </c>
      <c r="I2017" s="168" t="s">
        <v>923</v>
      </c>
      <c r="J2017" s="168">
        <v>92100</v>
      </c>
      <c r="K2017" s="168" t="s">
        <v>6675</v>
      </c>
      <c r="L2017" s="168" t="s">
        <v>5563</v>
      </c>
      <c r="M2017" s="168" t="s">
        <v>1218</v>
      </c>
      <c r="N2017" s="379">
        <v>5.5E-2</v>
      </c>
      <c r="O2017" s="195">
        <v>4982</v>
      </c>
      <c r="P2017" s="371">
        <v>4982</v>
      </c>
      <c r="Q2017" s="444">
        <f t="shared" si="79"/>
        <v>4722.2748815165878</v>
      </c>
      <c r="R2017" s="337"/>
      <c r="S2017" s="266"/>
    </row>
    <row r="2018" spans="1:20" ht="22.5" customHeight="1" x14ac:dyDescent="0.25">
      <c r="A2018" s="167">
        <v>44547</v>
      </c>
      <c r="B2018" s="168" t="s">
        <v>65</v>
      </c>
      <c r="C2018" s="168" t="s">
        <v>6676</v>
      </c>
      <c r="D2018" s="168" t="s">
        <v>2974</v>
      </c>
      <c r="E2018" s="168"/>
      <c r="F2018" s="168">
        <v>10297</v>
      </c>
      <c r="G2018" s="168" t="s">
        <v>6677</v>
      </c>
      <c r="H2018" s="168"/>
      <c r="I2018" s="168" t="s">
        <v>22</v>
      </c>
      <c r="J2018" s="168">
        <v>75012</v>
      </c>
      <c r="K2018" s="168" t="s">
        <v>6678</v>
      </c>
      <c r="L2018" s="168" t="s">
        <v>4935</v>
      </c>
      <c r="M2018" s="168" t="s">
        <v>418</v>
      </c>
      <c r="N2018" s="379">
        <v>0.1</v>
      </c>
      <c r="O2018" s="78">
        <f>P2018/2</f>
        <v>3791</v>
      </c>
      <c r="P2018" s="371">
        <v>7582</v>
      </c>
      <c r="Q2018" s="444">
        <f t="shared" si="79"/>
        <v>6892.7272727272721</v>
      </c>
      <c r="R2018" s="337"/>
      <c r="S2018" s="266"/>
    </row>
    <row r="2019" spans="1:20" ht="22.5" customHeight="1" x14ac:dyDescent="0.25">
      <c r="A2019" s="167">
        <v>44544</v>
      </c>
      <c r="B2019" s="168" t="s">
        <v>65</v>
      </c>
      <c r="C2019" s="168" t="s">
        <v>6679</v>
      </c>
      <c r="D2019" s="168" t="s">
        <v>6680</v>
      </c>
      <c r="E2019" s="168"/>
      <c r="F2019" s="168">
        <v>10377</v>
      </c>
      <c r="G2019" s="168" t="s">
        <v>6681</v>
      </c>
      <c r="H2019" s="168" t="s">
        <v>6682</v>
      </c>
      <c r="I2019" s="168" t="s">
        <v>121</v>
      </c>
      <c r="J2019" s="168">
        <v>94100</v>
      </c>
      <c r="K2019" s="168" t="s">
        <v>6683</v>
      </c>
      <c r="L2019" s="168" t="s">
        <v>5894</v>
      </c>
      <c r="M2019" s="168" t="s">
        <v>781</v>
      </c>
      <c r="N2019" s="379">
        <v>5.5E-2</v>
      </c>
      <c r="O2019" s="195">
        <v>8640</v>
      </c>
      <c r="P2019" s="371">
        <v>8640</v>
      </c>
      <c r="Q2019" s="444">
        <f t="shared" si="79"/>
        <v>8189.5734597156406</v>
      </c>
      <c r="R2019" s="337"/>
      <c r="S2019" s="266"/>
    </row>
    <row r="2020" spans="1:20" ht="22.5" customHeight="1" x14ac:dyDescent="0.25">
      <c r="A2020" s="167">
        <v>44533</v>
      </c>
      <c r="B2020" s="168" t="s">
        <v>3849</v>
      </c>
      <c r="C2020" s="168" t="s">
        <v>6684</v>
      </c>
      <c r="D2020" s="168" t="s">
        <v>6685</v>
      </c>
      <c r="E2020" s="168"/>
      <c r="F2020" s="168">
        <v>10371</v>
      </c>
      <c r="G2020" s="168" t="s">
        <v>6686</v>
      </c>
      <c r="H2020" s="168">
        <v>4</v>
      </c>
      <c r="I2020" s="168" t="s">
        <v>22</v>
      </c>
      <c r="J2020" s="168">
        <v>75010</v>
      </c>
      <c r="K2020" s="168" t="s">
        <v>6687</v>
      </c>
      <c r="L2020" s="168" t="s">
        <v>5112</v>
      </c>
      <c r="M2020" s="168" t="s">
        <v>755</v>
      </c>
      <c r="N2020" s="379">
        <v>5.5E-2</v>
      </c>
      <c r="O2020" s="78">
        <f>P2020/2</f>
        <v>750</v>
      </c>
      <c r="P2020" s="371">
        <v>1500</v>
      </c>
      <c r="Q2020" s="444">
        <f t="shared" si="79"/>
        <v>1421.8009478672986</v>
      </c>
      <c r="R2020" s="337"/>
      <c r="S2020" s="266"/>
    </row>
    <row r="2021" spans="1:20" ht="22.5" customHeight="1" x14ac:dyDescent="0.25">
      <c r="A2021" s="167">
        <v>44539</v>
      </c>
      <c r="B2021" s="168" t="s">
        <v>65</v>
      </c>
      <c r="C2021" s="168" t="s">
        <v>6688</v>
      </c>
      <c r="D2021" s="168" t="s">
        <v>113</v>
      </c>
      <c r="E2021" s="168"/>
      <c r="F2021" s="168">
        <v>10106</v>
      </c>
      <c r="G2021" s="168" t="s">
        <v>6689</v>
      </c>
      <c r="H2021" s="168" t="s">
        <v>6690</v>
      </c>
      <c r="I2021" s="168" t="s">
        <v>22</v>
      </c>
      <c r="J2021" s="168">
        <v>75011</v>
      </c>
      <c r="K2021" s="168" t="s">
        <v>6691</v>
      </c>
      <c r="L2021" s="168" t="s">
        <v>6692</v>
      </c>
      <c r="M2021" s="168" t="s">
        <v>2415</v>
      </c>
      <c r="N2021" s="379">
        <v>5.5E-2</v>
      </c>
      <c r="O2021" s="78">
        <f>P2021/2</f>
        <v>1491</v>
      </c>
      <c r="P2021" s="371">
        <v>2982</v>
      </c>
      <c r="Q2021" s="444">
        <f t="shared" si="79"/>
        <v>2826.5402843601896</v>
      </c>
      <c r="R2021" s="337"/>
      <c r="S2021" s="266"/>
    </row>
    <row r="2022" spans="1:20" ht="22.5" customHeight="1" x14ac:dyDescent="0.25">
      <c r="A2022" s="167">
        <v>44537</v>
      </c>
      <c r="B2022" s="168" t="s">
        <v>17</v>
      </c>
      <c r="C2022" s="168" t="s">
        <v>517</v>
      </c>
      <c r="D2022" s="168" t="s">
        <v>3301</v>
      </c>
      <c r="E2022" s="168"/>
      <c r="F2022" s="168">
        <v>10227</v>
      </c>
      <c r="G2022" s="168" t="s">
        <v>6693</v>
      </c>
      <c r="H2022" s="168" t="s">
        <v>4637</v>
      </c>
      <c r="I2022" s="168" t="s">
        <v>6648</v>
      </c>
      <c r="J2022" s="168">
        <v>94550</v>
      </c>
      <c r="K2022" s="168" t="s">
        <v>6694</v>
      </c>
      <c r="L2022" s="168" t="s">
        <v>335</v>
      </c>
      <c r="M2022" s="168" t="s">
        <v>1145</v>
      </c>
      <c r="N2022" s="379">
        <v>0.1</v>
      </c>
      <c r="O2022" s="78">
        <f>P2022/2</f>
        <v>2375</v>
      </c>
      <c r="P2022" s="371">
        <v>4750</v>
      </c>
      <c r="Q2022" s="444">
        <f t="shared" si="79"/>
        <v>4318.181818181818</v>
      </c>
      <c r="R2022" s="337"/>
      <c r="S2022" s="266"/>
    </row>
    <row r="2023" spans="1:20" ht="22.5" customHeight="1" x14ac:dyDescent="0.25">
      <c r="A2023" s="167">
        <v>44538</v>
      </c>
      <c r="B2023" s="168" t="s">
        <v>65</v>
      </c>
      <c r="C2023" s="168" t="s">
        <v>6695</v>
      </c>
      <c r="D2023" s="168" t="s">
        <v>6696</v>
      </c>
      <c r="E2023" s="168"/>
      <c r="F2023" s="168">
        <v>10098</v>
      </c>
      <c r="G2023" s="168" t="s">
        <v>6697</v>
      </c>
      <c r="H2023" s="168" t="s">
        <v>4586</v>
      </c>
      <c r="I2023" s="168" t="s">
        <v>774</v>
      </c>
      <c r="J2023" s="168">
        <v>93100</v>
      </c>
      <c r="K2023" s="168" t="s">
        <v>6698</v>
      </c>
      <c r="L2023" s="168" t="s">
        <v>5595</v>
      </c>
      <c r="M2023" s="168" t="s">
        <v>123</v>
      </c>
      <c r="N2023" s="379">
        <v>5.5E-2</v>
      </c>
      <c r="O2023" s="195">
        <v>3800</v>
      </c>
      <c r="P2023" s="371">
        <v>3800</v>
      </c>
      <c r="Q2023" s="444">
        <f t="shared" si="79"/>
        <v>3601.8957345971567</v>
      </c>
      <c r="R2023" s="337"/>
      <c r="S2023" s="266"/>
    </row>
    <row r="2024" spans="1:20" ht="22.5" customHeight="1" x14ac:dyDescent="0.25">
      <c r="A2024" s="167">
        <v>44539</v>
      </c>
      <c r="B2024" s="187" t="s">
        <v>65</v>
      </c>
      <c r="C2024" s="187" t="s">
        <v>1533</v>
      </c>
      <c r="D2024" s="187" t="s">
        <v>113</v>
      </c>
      <c r="E2024" s="187"/>
      <c r="F2024" s="168">
        <v>10246</v>
      </c>
      <c r="G2024" s="187" t="s">
        <v>1534</v>
      </c>
      <c r="H2024" s="187" t="s">
        <v>1535</v>
      </c>
      <c r="I2024" s="168" t="s">
        <v>639</v>
      </c>
      <c r="J2024" s="168">
        <v>92100</v>
      </c>
      <c r="K2024" s="187" t="s">
        <v>1536</v>
      </c>
      <c r="L2024" s="241" t="s">
        <v>4047</v>
      </c>
      <c r="M2024" s="187" t="s">
        <v>6699</v>
      </c>
      <c r="N2024" s="169">
        <v>0.1</v>
      </c>
      <c r="O2024" s="78">
        <f>P2024/2</f>
        <v>1975</v>
      </c>
      <c r="P2024" s="189">
        <v>3950</v>
      </c>
      <c r="Q2024" s="255">
        <f t="shared" si="79"/>
        <v>3590.9090909090905</v>
      </c>
      <c r="R2024" s="333"/>
      <c r="S2024" s="159"/>
    </row>
    <row r="2025" spans="1:20" ht="22.5" customHeight="1" x14ac:dyDescent="0.25">
      <c r="A2025" s="167">
        <v>44550</v>
      </c>
      <c r="B2025" s="168" t="s">
        <v>65</v>
      </c>
      <c r="C2025" s="167" t="s">
        <v>6216</v>
      </c>
      <c r="D2025" s="167" t="s">
        <v>2786</v>
      </c>
      <c r="E2025" s="167"/>
      <c r="F2025" s="417">
        <v>10212</v>
      </c>
      <c r="G2025" s="168" t="s">
        <v>6217</v>
      </c>
      <c r="H2025" s="168" t="s">
        <v>6218</v>
      </c>
      <c r="I2025" s="168" t="s">
        <v>22</v>
      </c>
      <c r="J2025" s="168">
        <v>75010</v>
      </c>
      <c r="K2025" s="168" t="s">
        <v>6219</v>
      </c>
      <c r="L2025" s="168" t="s">
        <v>6220</v>
      </c>
      <c r="M2025" s="167" t="s">
        <v>2261</v>
      </c>
      <c r="N2025" s="379">
        <v>0.1</v>
      </c>
      <c r="O2025" s="78">
        <f>P2025/2</f>
        <v>4191</v>
      </c>
      <c r="P2025" s="371">
        <v>8382</v>
      </c>
      <c r="Q2025" s="383">
        <f t="shared" si="79"/>
        <v>7619.9999999999991</v>
      </c>
      <c r="R2025" s="333"/>
      <c r="S2025" s="159"/>
    </row>
    <row r="2026" spans="1:20" ht="22.5" customHeight="1" x14ac:dyDescent="0.25">
      <c r="A2026" s="83">
        <v>44536</v>
      </c>
      <c r="B2026" s="84" t="s">
        <v>17</v>
      </c>
      <c r="C2026" s="84" t="s">
        <v>1035</v>
      </c>
      <c r="D2026" s="84" t="s">
        <v>40</v>
      </c>
      <c r="E2026" s="84"/>
      <c r="F2026" s="84">
        <v>10108</v>
      </c>
      <c r="G2026" s="84" t="s">
        <v>1036</v>
      </c>
      <c r="H2026" s="84" t="s">
        <v>1037</v>
      </c>
      <c r="I2026" s="84" t="s">
        <v>22</v>
      </c>
      <c r="J2026" s="84">
        <v>75014</v>
      </c>
      <c r="K2026" s="84" t="s">
        <v>6700</v>
      </c>
      <c r="L2026" s="84" t="s">
        <v>37</v>
      </c>
      <c r="M2026" s="84" t="s">
        <v>2415</v>
      </c>
      <c r="N2026" s="85">
        <v>5.5E-2</v>
      </c>
      <c r="O2026" s="78">
        <v>4000</v>
      </c>
      <c r="P2026" s="86">
        <v>4000</v>
      </c>
      <c r="Q2026" s="111">
        <f t="shared" si="79"/>
        <v>3791.4691943127964</v>
      </c>
      <c r="R2026" s="389"/>
      <c r="S2026" s="89"/>
      <c r="T2026" s="74" t="s">
        <v>44</v>
      </c>
    </row>
    <row r="2027" spans="1:20" ht="22.5" customHeight="1" x14ac:dyDescent="0.25">
      <c r="A2027" s="167">
        <v>44537</v>
      </c>
      <c r="B2027" s="168" t="s">
        <v>65</v>
      </c>
      <c r="C2027" s="167" t="s">
        <v>6231</v>
      </c>
      <c r="D2027" s="167" t="s">
        <v>1272</v>
      </c>
      <c r="E2027" s="167"/>
      <c r="F2027" s="417">
        <v>10107</v>
      </c>
      <c r="G2027" s="168" t="s">
        <v>6232</v>
      </c>
      <c r="H2027" s="168" t="s">
        <v>6233</v>
      </c>
      <c r="I2027" s="168" t="s">
        <v>308</v>
      </c>
      <c r="J2027" s="168">
        <v>94130</v>
      </c>
      <c r="K2027" s="168" t="s">
        <v>6234</v>
      </c>
      <c r="L2027" s="168" t="s">
        <v>2926</v>
      </c>
      <c r="M2027" s="167" t="s">
        <v>4889</v>
      </c>
      <c r="N2027" s="379">
        <v>5.5E-2</v>
      </c>
      <c r="O2027" s="78">
        <f>P2027/2</f>
        <v>1940</v>
      </c>
      <c r="P2027" s="371">
        <v>3880</v>
      </c>
      <c r="Q2027" s="383">
        <f t="shared" si="79"/>
        <v>3677.7251184834126</v>
      </c>
      <c r="R2027" s="333"/>
      <c r="S2027" s="159"/>
    </row>
    <row r="2028" spans="1:20" ht="22.5" customHeight="1" x14ac:dyDescent="0.25">
      <c r="A2028" s="167">
        <v>44537</v>
      </c>
      <c r="B2028" s="168" t="s">
        <v>17</v>
      </c>
      <c r="C2028" s="168" t="s">
        <v>4892</v>
      </c>
      <c r="D2028" s="168" t="s">
        <v>1267</v>
      </c>
      <c r="E2028" s="168"/>
      <c r="F2028" s="168">
        <v>10252</v>
      </c>
      <c r="G2028" s="168" t="s">
        <v>4893</v>
      </c>
      <c r="H2028" s="168" t="s">
        <v>4675</v>
      </c>
      <c r="I2028" s="168" t="s">
        <v>4894</v>
      </c>
      <c r="J2028" s="168">
        <v>77400</v>
      </c>
      <c r="K2028" s="168" t="s">
        <v>4895</v>
      </c>
      <c r="L2028" s="168" t="s">
        <v>3731</v>
      </c>
      <c r="M2028" s="168" t="s">
        <v>86</v>
      </c>
      <c r="N2028" s="379">
        <v>0.1</v>
      </c>
      <c r="O2028" s="78">
        <f>P2028/2</f>
        <v>4775</v>
      </c>
      <c r="P2028" s="371">
        <v>9550</v>
      </c>
      <c r="Q2028" s="264">
        <f t="shared" si="79"/>
        <v>8681.818181818182</v>
      </c>
      <c r="R2028" s="337"/>
      <c r="S2028" s="266"/>
    </row>
    <row r="2029" spans="1:20" ht="22.5" customHeight="1" x14ac:dyDescent="0.25">
      <c r="A2029" s="167">
        <v>44543</v>
      </c>
      <c r="B2029" s="187" t="s">
        <v>17</v>
      </c>
      <c r="C2029" s="187" t="s">
        <v>3145</v>
      </c>
      <c r="D2029" s="187" t="s">
        <v>3146</v>
      </c>
      <c r="E2029" s="187"/>
      <c r="F2029" s="168" t="s">
        <v>6701</v>
      </c>
      <c r="G2029" s="187" t="s">
        <v>3147</v>
      </c>
      <c r="H2029" s="187" t="s">
        <v>3148</v>
      </c>
      <c r="I2029" s="168" t="s">
        <v>22</v>
      </c>
      <c r="J2029" s="168">
        <v>75015</v>
      </c>
      <c r="K2029" s="187" t="s">
        <v>3150</v>
      </c>
      <c r="L2029" s="343" t="s">
        <v>2231</v>
      </c>
      <c r="M2029" s="187" t="s">
        <v>6702</v>
      </c>
      <c r="N2029" s="390">
        <v>5.5E-2</v>
      </c>
      <c r="O2029" s="78">
        <f>P2029/2</f>
        <v>17215.5</v>
      </c>
      <c r="P2029" s="189">
        <v>34431</v>
      </c>
      <c r="Q2029" s="391">
        <f t="shared" si="79"/>
        <v>32636.018957345972</v>
      </c>
      <c r="R2029" s="333"/>
      <c r="S2029" s="159"/>
    </row>
    <row r="2030" spans="1:20" ht="22.5" customHeight="1" x14ac:dyDescent="0.25">
      <c r="A2030" s="167">
        <v>44539</v>
      </c>
      <c r="B2030" s="168" t="s">
        <v>1143</v>
      </c>
      <c r="C2030" s="168" t="s">
        <v>6703</v>
      </c>
      <c r="D2030" s="168" t="s">
        <v>1416</v>
      </c>
      <c r="E2030" s="168"/>
      <c r="F2030" s="168">
        <v>10189</v>
      </c>
      <c r="G2030" s="168" t="s">
        <v>6704</v>
      </c>
      <c r="H2030" s="168" t="s">
        <v>6705</v>
      </c>
      <c r="I2030" s="168" t="s">
        <v>22</v>
      </c>
      <c r="J2030" s="168">
        <v>75014</v>
      </c>
      <c r="K2030" s="168" t="s">
        <v>6706</v>
      </c>
      <c r="L2030" s="168" t="s">
        <v>1993</v>
      </c>
      <c r="M2030" s="168" t="s">
        <v>1145</v>
      </c>
      <c r="N2030" s="379">
        <v>0.1</v>
      </c>
      <c r="O2030" s="195">
        <v>11000</v>
      </c>
      <c r="P2030" s="371">
        <v>11000</v>
      </c>
      <c r="Q2030" s="444">
        <f t="shared" si="79"/>
        <v>10000</v>
      </c>
      <c r="R2030" s="337"/>
      <c r="S2030" s="266"/>
    </row>
    <row r="2031" spans="1:20" ht="22.5" customHeight="1" x14ac:dyDescent="0.25">
      <c r="A2031" s="167">
        <v>44539</v>
      </c>
      <c r="B2031" s="168" t="s">
        <v>17</v>
      </c>
      <c r="C2031" s="168" t="s">
        <v>6707</v>
      </c>
      <c r="D2031" s="168" t="s">
        <v>94</v>
      </c>
      <c r="E2031" s="168"/>
      <c r="F2031" s="168">
        <v>10103</v>
      </c>
      <c r="G2031" s="168" t="s">
        <v>6708</v>
      </c>
      <c r="H2031" s="168">
        <v>13</v>
      </c>
      <c r="I2031" s="168" t="s">
        <v>6709</v>
      </c>
      <c r="J2031" s="168">
        <v>95210</v>
      </c>
      <c r="K2031" s="168" t="s">
        <v>6710</v>
      </c>
      <c r="L2031" s="168" t="s">
        <v>6229</v>
      </c>
      <c r="M2031" s="168" t="s">
        <v>791</v>
      </c>
      <c r="N2031" s="379">
        <v>0.1</v>
      </c>
      <c r="O2031" s="78">
        <f>P2031/2</f>
        <v>850</v>
      </c>
      <c r="P2031" s="371">
        <v>1700</v>
      </c>
      <c r="Q2031" s="444">
        <f t="shared" si="79"/>
        <v>1545.4545454545453</v>
      </c>
      <c r="R2031" s="337"/>
      <c r="S2031" s="266"/>
    </row>
    <row r="2032" spans="1:20" ht="22.5" customHeight="1" x14ac:dyDescent="0.25">
      <c r="A2032" s="167">
        <v>44565</v>
      </c>
      <c r="B2032" s="168" t="s">
        <v>236</v>
      </c>
      <c r="C2032" s="168" t="s">
        <v>6711</v>
      </c>
      <c r="D2032" s="168" t="s">
        <v>6712</v>
      </c>
      <c r="E2032" s="168"/>
      <c r="F2032" s="168" t="s">
        <v>4719</v>
      </c>
      <c r="G2032" s="168" t="s">
        <v>6713</v>
      </c>
      <c r="H2032" s="168" t="s">
        <v>6714</v>
      </c>
      <c r="I2032" s="168" t="s">
        <v>4000</v>
      </c>
      <c r="J2032" s="168">
        <v>93220</v>
      </c>
      <c r="K2032" s="168" t="s">
        <v>6715</v>
      </c>
      <c r="L2032" s="168" t="s">
        <v>37</v>
      </c>
      <c r="M2032" s="168" t="s">
        <v>6716</v>
      </c>
      <c r="N2032" s="379">
        <v>5.5E-2</v>
      </c>
      <c r="O2032" s="195">
        <v>4000</v>
      </c>
      <c r="P2032" s="371">
        <v>4000</v>
      </c>
      <c r="Q2032" s="444">
        <f t="shared" si="79"/>
        <v>3791.4691943127964</v>
      </c>
      <c r="R2032" s="337"/>
      <c r="S2032" s="266"/>
    </row>
    <row r="2033" spans="1:20" ht="22.5" customHeight="1" x14ac:dyDescent="0.25">
      <c r="A2033" s="167">
        <v>44568</v>
      </c>
      <c r="B2033" s="168" t="s">
        <v>65</v>
      </c>
      <c r="C2033" s="168" t="s">
        <v>6717</v>
      </c>
      <c r="D2033" s="168" t="s">
        <v>1642</v>
      </c>
      <c r="E2033" s="168"/>
      <c r="F2033" s="168">
        <v>10484</v>
      </c>
      <c r="G2033" s="168" t="s">
        <v>6718</v>
      </c>
      <c r="H2033" s="168" t="s">
        <v>6719</v>
      </c>
      <c r="I2033" s="168" t="s">
        <v>22</v>
      </c>
      <c r="J2033" s="168">
        <v>75020</v>
      </c>
      <c r="K2033" s="168" t="s">
        <v>6720</v>
      </c>
      <c r="L2033" s="168" t="s">
        <v>6721</v>
      </c>
      <c r="M2033" s="168" t="s">
        <v>2410</v>
      </c>
      <c r="N2033" s="379">
        <v>5.5E-2</v>
      </c>
      <c r="O2033" s="78">
        <f>P2033/2</f>
        <v>1241</v>
      </c>
      <c r="P2033" s="371">
        <v>2482</v>
      </c>
      <c r="Q2033" s="444">
        <f t="shared" si="79"/>
        <v>2352.6066350710903</v>
      </c>
      <c r="R2033" s="337"/>
      <c r="S2033" s="266"/>
    </row>
    <row r="2034" spans="1:20" ht="22.5" customHeight="1" x14ac:dyDescent="0.25">
      <c r="A2034" s="167">
        <v>44567</v>
      </c>
      <c r="B2034" s="168" t="s">
        <v>65</v>
      </c>
      <c r="C2034" s="168" t="s">
        <v>3683</v>
      </c>
      <c r="D2034" s="168" t="s">
        <v>992</v>
      </c>
      <c r="E2034" s="168"/>
      <c r="F2034" s="168">
        <v>10259</v>
      </c>
      <c r="G2034" s="168" t="s">
        <v>3684</v>
      </c>
      <c r="H2034" s="168" t="s">
        <v>3685</v>
      </c>
      <c r="I2034" s="168" t="s">
        <v>22</v>
      </c>
      <c r="J2034" s="168">
        <v>75013</v>
      </c>
      <c r="K2034" s="168" t="s">
        <v>3686</v>
      </c>
      <c r="L2034" s="168" t="s">
        <v>4426</v>
      </c>
      <c r="M2034" s="168" t="s">
        <v>5805</v>
      </c>
      <c r="N2034" s="320">
        <v>0.1</v>
      </c>
      <c r="O2034" s="78">
        <f>P2034/2</f>
        <v>3750</v>
      </c>
      <c r="P2034" s="263">
        <v>7500</v>
      </c>
      <c r="Q2034" s="444">
        <f t="shared" si="79"/>
        <v>6818.181818181818</v>
      </c>
      <c r="R2034" s="337"/>
      <c r="S2034" s="266"/>
    </row>
    <row r="2035" spans="1:20" ht="22.5" customHeight="1" x14ac:dyDescent="0.25">
      <c r="A2035" s="167">
        <v>44567</v>
      </c>
      <c r="B2035" s="168" t="s">
        <v>65</v>
      </c>
      <c r="C2035" s="168" t="s">
        <v>6632</v>
      </c>
      <c r="D2035" s="168" t="s">
        <v>113</v>
      </c>
      <c r="E2035" s="168"/>
      <c r="F2035" s="168">
        <v>10217</v>
      </c>
      <c r="G2035" s="168" t="s">
        <v>6722</v>
      </c>
      <c r="H2035" s="168" t="s">
        <v>6723</v>
      </c>
      <c r="I2035" s="168" t="s">
        <v>6648</v>
      </c>
      <c r="J2035" s="168">
        <v>94550</v>
      </c>
      <c r="K2035" s="168" t="s">
        <v>6724</v>
      </c>
      <c r="L2035" s="168" t="s">
        <v>4935</v>
      </c>
      <c r="M2035" s="168" t="s">
        <v>4019</v>
      </c>
      <c r="N2035" s="379">
        <v>5.5E-2</v>
      </c>
      <c r="O2035" s="78">
        <f>P2035/2</f>
        <v>8575</v>
      </c>
      <c r="P2035" s="371">
        <v>17150</v>
      </c>
      <c r="Q2035" s="444">
        <f t="shared" si="79"/>
        <v>16255.924170616116</v>
      </c>
      <c r="R2035" s="337"/>
      <c r="S2035" s="266"/>
    </row>
    <row r="2036" spans="1:20" ht="22.5" customHeight="1" x14ac:dyDescent="0.25">
      <c r="A2036" s="167">
        <v>44568</v>
      </c>
      <c r="B2036" s="168" t="s">
        <v>17</v>
      </c>
      <c r="C2036" s="168" t="s">
        <v>5429</v>
      </c>
      <c r="D2036" s="168" t="s">
        <v>1267</v>
      </c>
      <c r="E2036" s="168"/>
      <c r="F2036" s="168">
        <v>10076</v>
      </c>
      <c r="G2036" s="168" t="s">
        <v>6725</v>
      </c>
      <c r="H2036" s="168" t="s">
        <v>6726</v>
      </c>
      <c r="I2036" s="168" t="s">
        <v>69</v>
      </c>
      <c r="J2036" s="168">
        <v>94700</v>
      </c>
      <c r="K2036" s="168" t="s">
        <v>6727</v>
      </c>
      <c r="L2036" s="168" t="s">
        <v>6050</v>
      </c>
      <c r="M2036" s="168" t="s">
        <v>123</v>
      </c>
      <c r="N2036" s="379">
        <v>5.5E-2</v>
      </c>
      <c r="O2036" s="78">
        <f>P2036/2</f>
        <v>3491</v>
      </c>
      <c r="P2036" s="371">
        <v>6982</v>
      </c>
      <c r="Q2036" s="444">
        <f t="shared" si="79"/>
        <v>6618.009478672986</v>
      </c>
      <c r="R2036" s="337"/>
      <c r="S2036" s="266"/>
    </row>
    <row r="2037" spans="1:20" ht="22.5" customHeight="1" x14ac:dyDescent="0.25">
      <c r="A2037" s="167">
        <v>44573</v>
      </c>
      <c r="B2037" s="168" t="s">
        <v>65</v>
      </c>
      <c r="C2037" s="168" t="s">
        <v>6728</v>
      </c>
      <c r="D2037" s="168" t="s">
        <v>177</v>
      </c>
      <c r="E2037" s="168"/>
      <c r="F2037" s="168">
        <v>10153</v>
      </c>
      <c r="G2037" s="168" t="s">
        <v>6729</v>
      </c>
      <c r="H2037" s="168">
        <v>3</v>
      </c>
      <c r="I2037" s="168" t="s">
        <v>558</v>
      </c>
      <c r="J2037" s="168">
        <v>94170</v>
      </c>
      <c r="K2037" s="168" t="s">
        <v>6730</v>
      </c>
      <c r="L2037" s="168" t="s">
        <v>5495</v>
      </c>
      <c r="M2037" s="168" t="s">
        <v>6731</v>
      </c>
      <c r="N2037" s="379">
        <v>0.1</v>
      </c>
      <c r="O2037" s="195">
        <v>11000</v>
      </c>
      <c r="P2037" s="371">
        <v>11000</v>
      </c>
      <c r="Q2037" s="444">
        <f t="shared" si="79"/>
        <v>10000</v>
      </c>
      <c r="R2037" s="337"/>
      <c r="S2037" s="266"/>
    </row>
    <row r="2038" spans="1:20" ht="22.5" customHeight="1" x14ac:dyDescent="0.25">
      <c r="A2038" s="342">
        <v>44572</v>
      </c>
      <c r="B2038" s="168" t="s">
        <v>17</v>
      </c>
      <c r="C2038" s="167" t="s">
        <v>5542</v>
      </c>
      <c r="D2038" s="167" t="s">
        <v>2030</v>
      </c>
      <c r="E2038" s="167"/>
      <c r="F2038" s="417">
        <v>1010116</v>
      </c>
      <c r="G2038" s="168" t="s">
        <v>5543</v>
      </c>
      <c r="H2038" s="168" t="s">
        <v>5544</v>
      </c>
      <c r="I2038" s="168" t="s">
        <v>3045</v>
      </c>
      <c r="J2038" s="168">
        <v>93110</v>
      </c>
      <c r="K2038" s="168" t="s">
        <v>5545</v>
      </c>
      <c r="L2038" s="168" t="s">
        <v>3731</v>
      </c>
      <c r="M2038" s="167" t="s">
        <v>438</v>
      </c>
      <c r="N2038" s="379">
        <v>0.1</v>
      </c>
      <c r="O2038" s="78">
        <f>P2038/2</f>
        <v>3475</v>
      </c>
      <c r="P2038" s="371">
        <v>6950</v>
      </c>
      <c r="Q2038" s="444">
        <f t="shared" si="79"/>
        <v>6318.181818181818</v>
      </c>
      <c r="R2038" s="337"/>
      <c r="S2038" s="266"/>
    </row>
    <row r="2039" spans="1:20" ht="22.5" customHeight="1" x14ac:dyDescent="0.25">
      <c r="A2039" s="167">
        <v>44573</v>
      </c>
      <c r="B2039" s="168" t="s">
        <v>65</v>
      </c>
      <c r="C2039" s="168" t="s">
        <v>6732</v>
      </c>
      <c r="D2039" s="168" t="s">
        <v>6733</v>
      </c>
      <c r="E2039" s="168"/>
      <c r="F2039" s="168">
        <v>10462</v>
      </c>
      <c r="G2039" s="168" t="s">
        <v>6734</v>
      </c>
      <c r="H2039" s="168" t="s">
        <v>6735</v>
      </c>
      <c r="I2039" s="168" t="s">
        <v>22</v>
      </c>
      <c r="J2039" s="168">
        <v>75019</v>
      </c>
      <c r="K2039" s="168" t="s">
        <v>6736</v>
      </c>
      <c r="L2039" s="168" t="s">
        <v>5719</v>
      </c>
      <c r="M2039" s="168" t="s">
        <v>4019</v>
      </c>
      <c r="N2039" s="379">
        <v>5.5E-2</v>
      </c>
      <c r="O2039" s="195">
        <v>5682</v>
      </c>
      <c r="P2039" s="371">
        <v>5682</v>
      </c>
      <c r="Q2039" s="444">
        <f t="shared" si="79"/>
        <v>5385.7819905213273</v>
      </c>
      <c r="R2039" s="337"/>
      <c r="S2039" s="266"/>
    </row>
    <row r="2040" spans="1:20" ht="22.5" customHeight="1" x14ac:dyDescent="0.25">
      <c r="A2040" s="167">
        <v>44573</v>
      </c>
      <c r="B2040" s="168" t="s">
        <v>17</v>
      </c>
      <c r="C2040" s="168" t="s">
        <v>1989</v>
      </c>
      <c r="D2040" s="168" t="s">
        <v>765</v>
      </c>
      <c r="E2040" s="168"/>
      <c r="F2040" s="168" t="s">
        <v>6737</v>
      </c>
      <c r="G2040" s="168" t="s">
        <v>1990</v>
      </c>
      <c r="H2040" s="168" t="s">
        <v>5044</v>
      </c>
      <c r="I2040" s="168" t="s">
        <v>22</v>
      </c>
      <c r="J2040" s="168">
        <v>75018</v>
      </c>
      <c r="K2040" s="168" t="s">
        <v>1992</v>
      </c>
      <c r="L2040" s="168" t="s">
        <v>1993</v>
      </c>
      <c r="M2040" s="168" t="s">
        <v>6738</v>
      </c>
      <c r="N2040" s="379">
        <v>0.1</v>
      </c>
      <c r="O2040" s="195">
        <v>15980</v>
      </c>
      <c r="P2040" s="371">
        <v>15980</v>
      </c>
      <c r="Q2040" s="558">
        <f t="shared" si="79"/>
        <v>14527.272727272726</v>
      </c>
      <c r="R2040" s="337"/>
      <c r="S2040" s="266"/>
    </row>
    <row r="2041" spans="1:20" ht="22.5" customHeight="1" x14ac:dyDescent="0.25">
      <c r="A2041" s="167">
        <v>44574</v>
      </c>
      <c r="B2041" s="168" t="s">
        <v>17</v>
      </c>
      <c r="C2041" s="168" t="s">
        <v>6739</v>
      </c>
      <c r="D2041" s="168" t="s">
        <v>94</v>
      </c>
      <c r="E2041" s="168"/>
      <c r="F2041" s="168">
        <v>10498</v>
      </c>
      <c r="G2041" s="168" t="s">
        <v>6740</v>
      </c>
      <c r="H2041" s="168" t="s">
        <v>6741</v>
      </c>
      <c r="I2041" s="168" t="s">
        <v>174</v>
      </c>
      <c r="J2041" s="168">
        <v>93500</v>
      </c>
      <c r="K2041" s="168" t="s">
        <v>6742</v>
      </c>
      <c r="L2041" s="168" t="s">
        <v>1993</v>
      </c>
      <c r="M2041" s="168" t="s">
        <v>6743</v>
      </c>
      <c r="N2041" s="379">
        <v>5.5E-2</v>
      </c>
      <c r="O2041" s="195">
        <v>1380</v>
      </c>
      <c r="P2041" s="371">
        <v>1380</v>
      </c>
      <c r="Q2041" s="444">
        <f t="shared" si="79"/>
        <v>1308.0568720379147</v>
      </c>
      <c r="R2041" s="337"/>
      <c r="S2041" s="266"/>
    </row>
    <row r="2042" spans="1:20" ht="22.5" customHeight="1" x14ac:dyDescent="0.25">
      <c r="A2042" s="167">
        <v>44574</v>
      </c>
      <c r="B2042" s="168" t="s">
        <v>17</v>
      </c>
      <c r="C2042" s="167" t="s">
        <v>6187</v>
      </c>
      <c r="D2042" s="167" t="s">
        <v>874</v>
      </c>
      <c r="E2042" s="167"/>
      <c r="F2042" s="417" t="s">
        <v>6188</v>
      </c>
      <c r="G2042" s="168" t="s">
        <v>6189</v>
      </c>
      <c r="H2042" s="168">
        <v>10082</v>
      </c>
      <c r="I2042" s="168" t="s">
        <v>240</v>
      </c>
      <c r="J2042" s="168">
        <v>92120</v>
      </c>
      <c r="K2042" s="168" t="s">
        <v>6191</v>
      </c>
      <c r="L2042" s="168" t="s">
        <v>3232</v>
      </c>
      <c r="M2042" s="167" t="s">
        <v>1145</v>
      </c>
      <c r="N2042" s="379">
        <v>0.1</v>
      </c>
      <c r="O2042" s="78">
        <f>P2042/2</f>
        <v>6991</v>
      </c>
      <c r="P2042" s="371">
        <v>13982</v>
      </c>
      <c r="Q2042" s="444">
        <f t="shared" si="79"/>
        <v>12710.90909090909</v>
      </c>
      <c r="R2042" s="337"/>
      <c r="S2042" s="266"/>
    </row>
    <row r="2043" spans="1:20" ht="22.5" customHeight="1" x14ac:dyDescent="0.25">
      <c r="A2043" s="167">
        <v>44574</v>
      </c>
      <c r="B2043" s="168" t="s">
        <v>65</v>
      </c>
      <c r="C2043" s="168" t="s">
        <v>6744</v>
      </c>
      <c r="D2043" s="168" t="s">
        <v>1478</v>
      </c>
      <c r="E2043" s="168"/>
      <c r="F2043" s="168">
        <v>10126</v>
      </c>
      <c r="G2043" s="168" t="s">
        <v>6745</v>
      </c>
      <c r="H2043" s="168" t="s">
        <v>6746</v>
      </c>
      <c r="I2043" s="168" t="s">
        <v>221</v>
      </c>
      <c r="J2043" s="168">
        <v>92260</v>
      </c>
      <c r="K2043" s="168" t="s">
        <v>6747</v>
      </c>
      <c r="L2043" s="168" t="s">
        <v>4874</v>
      </c>
      <c r="M2043" s="168" t="s">
        <v>1573</v>
      </c>
      <c r="N2043" s="379">
        <v>5.5E-2</v>
      </c>
      <c r="O2043" s="78">
        <f>P2043/2</f>
        <v>8500</v>
      </c>
      <c r="P2043" s="371">
        <v>17000</v>
      </c>
      <c r="Q2043" s="444">
        <f t="shared" si="79"/>
        <v>16113.744075829385</v>
      </c>
      <c r="R2043" s="337"/>
      <c r="S2043" s="266"/>
    </row>
    <row r="2044" spans="1:20" ht="22.5" customHeight="1" x14ac:dyDescent="0.25">
      <c r="A2044" s="661">
        <v>44819</v>
      </c>
      <c r="B2044" s="662" t="s">
        <v>65</v>
      </c>
      <c r="C2044" s="662" t="s">
        <v>6748</v>
      </c>
      <c r="D2044" s="662" t="s">
        <v>6749</v>
      </c>
      <c r="E2044" s="662"/>
      <c r="F2044" s="662" t="s">
        <v>4719</v>
      </c>
      <c r="G2044" s="662" t="s">
        <v>6750</v>
      </c>
      <c r="H2044" s="662" t="s">
        <v>6751</v>
      </c>
      <c r="I2044" s="662" t="s">
        <v>22</v>
      </c>
      <c r="J2044" s="662">
        <v>75001</v>
      </c>
      <c r="K2044" s="662" t="s">
        <v>6752</v>
      </c>
      <c r="L2044" s="662" t="s">
        <v>37</v>
      </c>
      <c r="M2044" s="662" t="s">
        <v>6753</v>
      </c>
      <c r="N2044" s="663">
        <v>0.1</v>
      </c>
      <c r="O2044" s="664">
        <v>7682</v>
      </c>
      <c r="P2044" s="665">
        <v>7682</v>
      </c>
      <c r="Q2044" s="666">
        <f t="shared" si="79"/>
        <v>6983.6363636363631</v>
      </c>
      <c r="R2044" s="337"/>
      <c r="S2044" s="266"/>
      <c r="T2044" s="74" t="s">
        <v>6754</v>
      </c>
    </row>
    <row r="2045" spans="1:20" ht="22.5" customHeight="1" x14ac:dyDescent="0.25">
      <c r="A2045" s="447">
        <v>44214</v>
      </c>
      <c r="B2045" s="304" t="s">
        <v>17</v>
      </c>
      <c r="C2045" s="304" t="s">
        <v>3410</v>
      </c>
      <c r="D2045" s="304" t="s">
        <v>2377</v>
      </c>
      <c r="E2045" s="304"/>
      <c r="F2045" s="304">
        <v>10188</v>
      </c>
      <c r="G2045" s="304" t="s">
        <v>5255</v>
      </c>
      <c r="H2045" s="304" t="s">
        <v>3412</v>
      </c>
      <c r="I2045" s="304" t="s">
        <v>22</v>
      </c>
      <c r="J2045" s="304">
        <v>75015</v>
      </c>
      <c r="K2045" s="304" t="s">
        <v>5256</v>
      </c>
      <c r="L2045" s="304" t="s">
        <v>6755</v>
      </c>
      <c r="M2045" s="304" t="s">
        <v>5812</v>
      </c>
      <c r="N2045" s="320">
        <v>0.1</v>
      </c>
      <c r="O2045" s="345"/>
      <c r="P2045" s="263">
        <v>16000</v>
      </c>
      <c r="Q2045" s="264">
        <f t="shared" si="79"/>
        <v>14545.454545454544</v>
      </c>
      <c r="R2045" s="337"/>
      <c r="S2045" s="266"/>
    </row>
    <row r="2046" spans="1:20" ht="22.5" customHeight="1" x14ac:dyDescent="0.25">
      <c r="A2046" s="167">
        <v>44578</v>
      </c>
      <c r="B2046" s="168" t="s">
        <v>17</v>
      </c>
      <c r="C2046" s="168" t="s">
        <v>6756</v>
      </c>
      <c r="D2046" s="168" t="s">
        <v>563</v>
      </c>
      <c r="E2046" s="168"/>
      <c r="F2046" s="168" t="s">
        <v>6757</v>
      </c>
      <c r="G2046" s="168" t="s">
        <v>6758</v>
      </c>
      <c r="H2046" s="168" t="s">
        <v>6759</v>
      </c>
      <c r="I2046" s="168" t="s">
        <v>22</v>
      </c>
      <c r="J2046" s="168">
        <v>75018</v>
      </c>
      <c r="K2046" s="168" t="s">
        <v>6760</v>
      </c>
      <c r="L2046" s="168" t="s">
        <v>6761</v>
      </c>
      <c r="M2046" s="168" t="s">
        <v>6762</v>
      </c>
      <c r="N2046" s="379">
        <v>5.5E-2</v>
      </c>
      <c r="O2046" s="78">
        <f>P2046/2</f>
        <v>3741</v>
      </c>
      <c r="P2046" s="371">
        <v>7482</v>
      </c>
      <c r="Q2046" s="444">
        <f t="shared" si="79"/>
        <v>7091.9431279620858</v>
      </c>
      <c r="R2046" s="337"/>
      <c r="S2046" s="266"/>
    </row>
    <row r="2047" spans="1:20" ht="22.5" customHeight="1" x14ac:dyDescent="0.25">
      <c r="A2047" s="342">
        <v>44582</v>
      </c>
      <c r="B2047" s="168" t="s">
        <v>17</v>
      </c>
      <c r="C2047" s="167" t="s">
        <v>5241</v>
      </c>
      <c r="D2047" s="167" t="s">
        <v>5242</v>
      </c>
      <c r="E2047" s="167"/>
      <c r="F2047" s="417">
        <v>10419</v>
      </c>
      <c r="G2047" s="168" t="s">
        <v>5243</v>
      </c>
      <c r="H2047" s="168" t="s">
        <v>5244</v>
      </c>
      <c r="I2047" s="168" t="s">
        <v>1101</v>
      </c>
      <c r="J2047" s="168">
        <v>92110</v>
      </c>
      <c r="K2047" s="168" t="s">
        <v>5245</v>
      </c>
      <c r="L2047" s="168" t="s">
        <v>3827</v>
      </c>
      <c r="M2047" s="167" t="s">
        <v>1487</v>
      </c>
      <c r="N2047" s="379">
        <v>5.5E-2</v>
      </c>
      <c r="O2047" s="78">
        <f>P2047/2</f>
        <v>2885</v>
      </c>
      <c r="P2047" s="371">
        <v>5770</v>
      </c>
      <c r="Q2047" s="339">
        <f t="shared" si="79"/>
        <v>5469.1943127962086</v>
      </c>
      <c r="R2047" s="333"/>
      <c r="S2047" s="159"/>
    </row>
    <row r="2048" spans="1:20" ht="22.5" customHeight="1" x14ac:dyDescent="0.25">
      <c r="A2048" s="167">
        <v>44582</v>
      </c>
      <c r="B2048" s="168" t="s">
        <v>17</v>
      </c>
      <c r="C2048" s="168" t="s">
        <v>477</v>
      </c>
      <c r="D2048" s="168" t="s">
        <v>2062</v>
      </c>
      <c r="E2048" s="168"/>
      <c r="F2048" s="168">
        <v>10196</v>
      </c>
      <c r="G2048" s="168" t="s">
        <v>6763</v>
      </c>
      <c r="H2048" s="168" t="s">
        <v>6764</v>
      </c>
      <c r="I2048" s="168" t="s">
        <v>6765</v>
      </c>
      <c r="J2048" s="168">
        <v>93310</v>
      </c>
      <c r="K2048" s="168" t="s">
        <v>6766</v>
      </c>
      <c r="L2048" s="168" t="s">
        <v>6767</v>
      </c>
      <c r="M2048" s="168" t="s">
        <v>1603</v>
      </c>
      <c r="N2048" s="379">
        <v>0.1</v>
      </c>
      <c r="O2048" s="78">
        <f>P2048/2</f>
        <v>1941</v>
      </c>
      <c r="P2048" s="371">
        <v>3882</v>
      </c>
      <c r="Q2048" s="444">
        <f t="shared" si="79"/>
        <v>3529.090909090909</v>
      </c>
      <c r="R2048" s="337"/>
      <c r="S2048" s="266"/>
    </row>
    <row r="2049" spans="1:19" ht="22.5" customHeight="1" x14ac:dyDescent="0.25">
      <c r="A2049" s="167">
        <v>44581</v>
      </c>
      <c r="B2049" s="168" t="s">
        <v>65</v>
      </c>
      <c r="C2049" s="168" t="s">
        <v>6768</v>
      </c>
      <c r="D2049" s="168" t="s">
        <v>172</v>
      </c>
      <c r="E2049" s="168"/>
      <c r="F2049" s="168">
        <v>10453</v>
      </c>
      <c r="G2049" s="168" t="s">
        <v>6769</v>
      </c>
      <c r="H2049" s="168">
        <v>2</v>
      </c>
      <c r="I2049" s="168" t="s">
        <v>22</v>
      </c>
      <c r="J2049" s="168">
        <v>75020</v>
      </c>
      <c r="K2049" s="168" t="s">
        <v>6770</v>
      </c>
      <c r="L2049" s="168" t="s">
        <v>5595</v>
      </c>
      <c r="M2049" s="168" t="s">
        <v>1792</v>
      </c>
      <c r="N2049" s="379">
        <v>5.5E-2</v>
      </c>
      <c r="O2049" s="195">
        <v>3382</v>
      </c>
      <c r="P2049" s="371">
        <v>3382</v>
      </c>
      <c r="Q2049" s="444">
        <f t="shared" si="79"/>
        <v>3205.6872037914695</v>
      </c>
      <c r="R2049" s="337"/>
      <c r="S2049" s="266"/>
    </row>
    <row r="2050" spans="1:19" ht="22.5" customHeight="1" x14ac:dyDescent="0.25">
      <c r="A2050" s="167">
        <v>44578</v>
      </c>
      <c r="B2050" s="168" t="s">
        <v>65</v>
      </c>
      <c r="C2050" s="168" t="s">
        <v>6771</v>
      </c>
      <c r="D2050" s="168" t="s">
        <v>454</v>
      </c>
      <c r="E2050" s="168"/>
      <c r="F2050" s="168">
        <v>10113</v>
      </c>
      <c r="G2050" s="168" t="s">
        <v>6772</v>
      </c>
      <c r="H2050" s="168" t="s">
        <v>6773</v>
      </c>
      <c r="I2050" s="168" t="s">
        <v>22</v>
      </c>
      <c r="J2050" s="168">
        <v>75020</v>
      </c>
      <c r="K2050" s="168" t="s">
        <v>6774</v>
      </c>
      <c r="L2050" s="168" t="s">
        <v>5595</v>
      </c>
      <c r="M2050" s="168" t="s">
        <v>2521</v>
      </c>
      <c r="N2050" s="379">
        <v>0.1</v>
      </c>
      <c r="O2050" s="195">
        <v>13500</v>
      </c>
      <c r="P2050" s="371">
        <v>13500</v>
      </c>
      <c r="Q2050" s="444">
        <f t="shared" si="79"/>
        <v>12272.727272727272</v>
      </c>
      <c r="R2050" s="337"/>
      <c r="S2050" s="266"/>
    </row>
    <row r="2051" spans="1:19" ht="22.5" customHeight="1" x14ac:dyDescent="0.25">
      <c r="A2051" s="167">
        <v>44575</v>
      </c>
      <c r="B2051" s="168"/>
      <c r="C2051" s="168" t="s">
        <v>5685</v>
      </c>
      <c r="D2051" s="168" t="s">
        <v>219</v>
      </c>
      <c r="E2051" s="168"/>
      <c r="F2051" s="168">
        <v>10089</v>
      </c>
      <c r="G2051" s="168" t="s">
        <v>5686</v>
      </c>
      <c r="H2051" s="168" t="s">
        <v>5687</v>
      </c>
      <c r="I2051" s="168" t="s">
        <v>1523</v>
      </c>
      <c r="J2051" s="168">
        <v>92130</v>
      </c>
      <c r="K2051" s="168" t="s">
        <v>5688</v>
      </c>
      <c r="L2051" s="168" t="s">
        <v>4935</v>
      </c>
      <c r="M2051" s="168" t="s">
        <v>123</v>
      </c>
      <c r="N2051" s="379">
        <v>5.5E-2</v>
      </c>
      <c r="O2051" s="78">
        <f>P2051/2</f>
        <v>4775</v>
      </c>
      <c r="P2051" s="371">
        <v>9550</v>
      </c>
      <c r="Q2051" s="444">
        <f t="shared" si="79"/>
        <v>9052.1327014218023</v>
      </c>
      <c r="R2051" s="337"/>
      <c r="S2051" s="266"/>
    </row>
    <row r="2052" spans="1:19" ht="22.5" customHeight="1" x14ac:dyDescent="0.25">
      <c r="A2052" s="342">
        <v>44585</v>
      </c>
      <c r="B2052" s="168" t="s">
        <v>17</v>
      </c>
      <c r="C2052" s="167" t="s">
        <v>6131</v>
      </c>
      <c r="D2052" s="167" t="s">
        <v>886</v>
      </c>
      <c r="E2052" s="167"/>
      <c r="F2052" s="417">
        <v>110145</v>
      </c>
      <c r="G2052" s="168" t="s">
        <v>6132</v>
      </c>
      <c r="H2052" s="168" t="s">
        <v>6133</v>
      </c>
      <c r="I2052" s="168" t="s">
        <v>5561</v>
      </c>
      <c r="J2052" s="168">
        <v>94350</v>
      </c>
      <c r="K2052" s="276" t="s">
        <v>6775</v>
      </c>
      <c r="L2052" s="168" t="s">
        <v>4606</v>
      </c>
      <c r="M2052" s="167" t="s">
        <v>6776</v>
      </c>
      <c r="N2052" s="379">
        <v>0.1</v>
      </c>
      <c r="O2052" s="78">
        <f>P2052/2</f>
        <v>1740</v>
      </c>
      <c r="P2052" s="371">
        <v>3480</v>
      </c>
      <c r="Q2052" s="444">
        <f t="shared" si="79"/>
        <v>3163.6363636363635</v>
      </c>
      <c r="R2052" s="337"/>
      <c r="S2052" s="266"/>
    </row>
    <row r="2053" spans="1:19" ht="22.5" customHeight="1" x14ac:dyDescent="0.25">
      <c r="A2053" s="342">
        <v>44586</v>
      </c>
      <c r="B2053" s="168" t="s">
        <v>65</v>
      </c>
      <c r="C2053" s="167" t="s">
        <v>6341</v>
      </c>
      <c r="D2053" s="167" t="s">
        <v>263</v>
      </c>
      <c r="E2053" s="167"/>
      <c r="F2053" s="417">
        <v>10103</v>
      </c>
      <c r="G2053" s="168" t="s">
        <v>6342</v>
      </c>
      <c r="H2053" s="168" t="s">
        <v>6343</v>
      </c>
      <c r="I2053" s="168" t="s">
        <v>3548</v>
      </c>
      <c r="J2053" s="168">
        <v>94800</v>
      </c>
      <c r="K2053" s="168" t="s">
        <v>6344</v>
      </c>
      <c r="L2053" s="168" t="s">
        <v>6777</v>
      </c>
      <c r="M2053" s="167" t="s">
        <v>840</v>
      </c>
      <c r="N2053" s="379">
        <v>5.5E-2</v>
      </c>
      <c r="O2053" s="78">
        <f>P2053/2</f>
        <v>2250</v>
      </c>
      <c r="P2053" s="371">
        <v>4500</v>
      </c>
      <c r="Q2053" s="339">
        <f t="shared" si="79"/>
        <v>4265.4028436018962</v>
      </c>
      <c r="R2053" s="333"/>
      <c r="S2053" s="159"/>
    </row>
    <row r="2054" spans="1:19" ht="22.5" customHeight="1" x14ac:dyDescent="0.25">
      <c r="A2054" s="167">
        <v>44585</v>
      </c>
      <c r="B2054" s="168" t="s">
        <v>65</v>
      </c>
      <c r="C2054" s="168" t="s">
        <v>6778</v>
      </c>
      <c r="D2054" s="168" t="s">
        <v>655</v>
      </c>
      <c r="E2054" s="168"/>
      <c r="F2054" s="168">
        <v>10118</v>
      </c>
      <c r="G2054" s="168" t="s">
        <v>6779</v>
      </c>
      <c r="H2054" s="168" t="s">
        <v>4951</v>
      </c>
      <c r="I2054" s="168" t="s">
        <v>1497</v>
      </c>
      <c r="J2054" s="168">
        <v>92210</v>
      </c>
      <c r="K2054" s="168" t="s">
        <v>6780</v>
      </c>
      <c r="L2054" s="168" t="s">
        <v>5894</v>
      </c>
      <c r="M2054" s="168" t="s">
        <v>408</v>
      </c>
      <c r="N2054" s="379">
        <v>5.5E-2</v>
      </c>
      <c r="O2054" s="195">
        <v>2208</v>
      </c>
      <c r="P2054" s="371">
        <v>2208</v>
      </c>
      <c r="Q2054" s="444">
        <f t="shared" si="79"/>
        <v>2092.8909952606637</v>
      </c>
      <c r="R2054" s="337"/>
      <c r="S2054" s="266"/>
    </row>
    <row r="2055" spans="1:19" ht="22.5" customHeight="1" x14ac:dyDescent="0.25">
      <c r="A2055" s="167">
        <v>44587</v>
      </c>
      <c r="B2055" s="168" t="s">
        <v>65</v>
      </c>
      <c r="C2055" s="168" t="s">
        <v>6249</v>
      </c>
      <c r="D2055" s="168" t="s">
        <v>424</v>
      </c>
      <c r="E2055" s="168"/>
      <c r="F2055" s="168">
        <v>10024</v>
      </c>
      <c r="G2055" s="168" t="s">
        <v>6250</v>
      </c>
      <c r="H2055" s="168" t="s">
        <v>6251</v>
      </c>
      <c r="I2055" s="168" t="s">
        <v>22</v>
      </c>
      <c r="J2055" s="168">
        <v>75019</v>
      </c>
      <c r="K2055" s="168" t="s">
        <v>6252</v>
      </c>
      <c r="L2055" s="168" t="s">
        <v>6630</v>
      </c>
      <c r="M2055" s="168" t="s">
        <v>123</v>
      </c>
      <c r="N2055" s="379">
        <v>5.5E-2</v>
      </c>
      <c r="O2055" s="78">
        <f t="shared" ref="O2055:O2060" si="80">P2055/2</f>
        <v>2000</v>
      </c>
      <c r="P2055" s="371">
        <v>4000</v>
      </c>
      <c r="Q2055" s="444">
        <v>5670.1421800947874</v>
      </c>
      <c r="R2055" s="337"/>
      <c r="S2055" s="266"/>
    </row>
    <row r="2056" spans="1:19" ht="22.5" customHeight="1" x14ac:dyDescent="0.25">
      <c r="A2056" s="167">
        <v>44585</v>
      </c>
      <c r="B2056" s="168" t="s">
        <v>65</v>
      </c>
      <c r="C2056" s="168" t="s">
        <v>5124</v>
      </c>
      <c r="D2056" s="168" t="s">
        <v>5125</v>
      </c>
      <c r="E2056" s="168"/>
      <c r="F2056" s="168">
        <v>10245</v>
      </c>
      <c r="G2056" s="168" t="s">
        <v>5126</v>
      </c>
      <c r="H2056" s="168" t="s">
        <v>5127</v>
      </c>
      <c r="I2056" s="168" t="s">
        <v>4807</v>
      </c>
      <c r="J2056" s="168">
        <v>92500</v>
      </c>
      <c r="K2056" s="168" t="s">
        <v>5128</v>
      </c>
      <c r="L2056" s="168" t="s">
        <v>4381</v>
      </c>
      <c r="M2056" s="168" t="s">
        <v>86</v>
      </c>
      <c r="N2056" s="379">
        <v>0.1</v>
      </c>
      <c r="O2056" s="78">
        <f t="shared" si="80"/>
        <v>2950</v>
      </c>
      <c r="P2056" s="371">
        <v>5900</v>
      </c>
      <c r="Q2056" s="264">
        <f t="shared" ref="Q2056:Q2100" si="81">IF(ISBLANK(N2056),"",P2056/(1+N2056))</f>
        <v>5363.6363636363631</v>
      </c>
      <c r="R2056" s="337"/>
      <c r="S2056" s="266"/>
    </row>
    <row r="2057" spans="1:19" ht="22.5" customHeight="1" x14ac:dyDescent="0.25">
      <c r="A2057" s="167">
        <v>44594</v>
      </c>
      <c r="B2057" s="168"/>
      <c r="C2057" s="168" t="s">
        <v>6781</v>
      </c>
      <c r="D2057" s="168"/>
      <c r="E2057" s="168"/>
      <c r="F2057" s="168" t="s">
        <v>4719</v>
      </c>
      <c r="G2057" s="168" t="s">
        <v>6782</v>
      </c>
      <c r="H2057" s="168" t="s">
        <v>6783</v>
      </c>
      <c r="I2057" s="168" t="s">
        <v>22</v>
      </c>
      <c r="J2057" s="168">
        <v>75010</v>
      </c>
      <c r="K2057" s="168" t="s">
        <v>6784</v>
      </c>
      <c r="L2057" s="168" t="s">
        <v>4381</v>
      </c>
      <c r="M2057" s="168" t="s">
        <v>6738</v>
      </c>
      <c r="N2057" s="379">
        <v>0.1</v>
      </c>
      <c r="O2057" s="78">
        <f t="shared" si="80"/>
        <v>2500</v>
      </c>
      <c r="P2057" s="371">
        <v>5000</v>
      </c>
      <c r="Q2057" s="444">
        <f t="shared" si="81"/>
        <v>4545.454545454545</v>
      </c>
      <c r="R2057" s="337"/>
      <c r="S2057" s="266"/>
    </row>
    <row r="2058" spans="1:19" ht="22.5" customHeight="1" x14ac:dyDescent="0.25">
      <c r="A2058" s="167">
        <v>44589</v>
      </c>
      <c r="B2058" s="168" t="s">
        <v>17</v>
      </c>
      <c r="C2058" s="168" t="s">
        <v>6785</v>
      </c>
      <c r="D2058" s="168" t="s">
        <v>2814</v>
      </c>
      <c r="E2058" s="168"/>
      <c r="F2058" s="168">
        <v>10457</v>
      </c>
      <c r="G2058" s="168" t="s">
        <v>6786</v>
      </c>
      <c r="H2058" s="168" t="s">
        <v>6787</v>
      </c>
      <c r="I2058" s="168" t="s">
        <v>2799</v>
      </c>
      <c r="J2058" s="168">
        <v>93300</v>
      </c>
      <c r="K2058" s="168" t="s">
        <v>6788</v>
      </c>
      <c r="L2058" s="168" t="s">
        <v>6789</v>
      </c>
      <c r="M2058" s="168" t="s">
        <v>802</v>
      </c>
      <c r="N2058" s="379">
        <v>5.5E-2</v>
      </c>
      <c r="O2058" s="78">
        <f t="shared" si="80"/>
        <v>3400</v>
      </c>
      <c r="P2058" s="371">
        <v>6800</v>
      </c>
      <c r="Q2058" s="444">
        <f t="shared" si="81"/>
        <v>6445.4976303317535</v>
      </c>
      <c r="R2058" s="337"/>
      <c r="S2058" s="266"/>
    </row>
    <row r="2059" spans="1:19" ht="22.5" customHeight="1" x14ac:dyDescent="0.25">
      <c r="A2059" s="167">
        <v>44589</v>
      </c>
      <c r="B2059" s="168" t="s">
        <v>17</v>
      </c>
      <c r="C2059" s="168" t="s">
        <v>5625</v>
      </c>
      <c r="D2059" s="168" t="s">
        <v>655</v>
      </c>
      <c r="E2059" s="168"/>
      <c r="F2059" s="168">
        <v>10126</v>
      </c>
      <c r="G2059" s="168" t="s">
        <v>5626</v>
      </c>
      <c r="H2059" s="168" t="s">
        <v>5091</v>
      </c>
      <c r="I2059" s="168" t="s">
        <v>121</v>
      </c>
      <c r="J2059" s="168">
        <v>94100</v>
      </c>
      <c r="K2059" s="168" t="s">
        <v>5627</v>
      </c>
      <c r="L2059" s="168" t="s">
        <v>4935</v>
      </c>
      <c r="M2059" s="168" t="s">
        <v>6333</v>
      </c>
      <c r="N2059" s="379">
        <v>0.1</v>
      </c>
      <c r="O2059" s="78">
        <f t="shared" si="80"/>
        <v>1750</v>
      </c>
      <c r="P2059" s="371">
        <v>3500</v>
      </c>
      <c r="Q2059" s="264">
        <f t="shared" si="81"/>
        <v>3181.8181818181815</v>
      </c>
      <c r="R2059" s="337"/>
      <c r="S2059" s="266"/>
    </row>
    <row r="2060" spans="1:19" ht="22.5" customHeight="1" x14ac:dyDescent="0.25">
      <c r="A2060" s="167">
        <v>44588</v>
      </c>
      <c r="B2060" s="168" t="s">
        <v>17</v>
      </c>
      <c r="C2060" s="168" t="s">
        <v>6790</v>
      </c>
      <c r="D2060" s="168" t="s">
        <v>6791</v>
      </c>
      <c r="E2060" s="168"/>
      <c r="F2060" s="168">
        <v>10420</v>
      </c>
      <c r="G2060" s="168" t="s">
        <v>6786</v>
      </c>
      <c r="H2060" s="168" t="s">
        <v>6792</v>
      </c>
      <c r="I2060" s="168" t="s">
        <v>2799</v>
      </c>
      <c r="J2060" s="168">
        <v>93300</v>
      </c>
      <c r="K2060" s="168" t="s">
        <v>6793</v>
      </c>
      <c r="L2060" s="168" t="s">
        <v>6794</v>
      </c>
      <c r="M2060" s="168" t="s">
        <v>4612</v>
      </c>
      <c r="N2060" s="379">
        <v>5.5E-2</v>
      </c>
      <c r="O2060" s="78">
        <f t="shared" si="80"/>
        <v>990</v>
      </c>
      <c r="P2060" s="371">
        <v>1980</v>
      </c>
      <c r="Q2060" s="444">
        <f t="shared" si="81"/>
        <v>1876.7772511848343</v>
      </c>
      <c r="R2060" s="337"/>
      <c r="S2060" s="266"/>
    </row>
    <row r="2061" spans="1:19" ht="22.5" customHeight="1" x14ac:dyDescent="0.25">
      <c r="A2061" s="167">
        <v>44589</v>
      </c>
      <c r="B2061" s="168" t="s">
        <v>65</v>
      </c>
      <c r="C2061" s="168" t="s">
        <v>6795</v>
      </c>
      <c r="D2061" s="168" t="s">
        <v>6796</v>
      </c>
      <c r="E2061" s="168"/>
      <c r="F2061" s="168">
        <v>10263</v>
      </c>
      <c r="G2061" s="168" t="s">
        <v>6797</v>
      </c>
      <c r="H2061" s="168" t="s">
        <v>6798</v>
      </c>
      <c r="I2061" s="168" t="s">
        <v>308</v>
      </c>
      <c r="J2061" s="168">
        <v>94130</v>
      </c>
      <c r="K2061" s="168" t="s">
        <v>6799</v>
      </c>
      <c r="L2061" s="168" t="s">
        <v>5894</v>
      </c>
      <c r="M2061" s="168" t="s">
        <v>1792</v>
      </c>
      <c r="N2061" s="379">
        <v>5.5E-2</v>
      </c>
      <c r="O2061" s="195">
        <v>6500</v>
      </c>
      <c r="P2061" s="371">
        <v>6500</v>
      </c>
      <c r="Q2061" s="444">
        <f t="shared" si="81"/>
        <v>6161.1374407582944</v>
      </c>
      <c r="R2061" s="337"/>
      <c r="S2061" s="266"/>
    </row>
    <row r="2062" spans="1:19" ht="22.5" customHeight="1" x14ac:dyDescent="0.25">
      <c r="A2062" s="167">
        <v>44592</v>
      </c>
      <c r="B2062" s="168" t="s">
        <v>65</v>
      </c>
      <c r="C2062" s="168" t="s">
        <v>6800</v>
      </c>
      <c r="D2062" s="168" t="s">
        <v>449</v>
      </c>
      <c r="E2062" s="168"/>
      <c r="F2062" s="168">
        <v>10115</v>
      </c>
      <c r="G2062" s="168" t="s">
        <v>6801</v>
      </c>
      <c r="H2062" s="168" t="s">
        <v>6802</v>
      </c>
      <c r="I2062" s="168" t="s">
        <v>3526</v>
      </c>
      <c r="J2062" s="168">
        <v>91330</v>
      </c>
      <c r="K2062" s="168" t="s">
        <v>6803</v>
      </c>
      <c r="L2062" s="168" t="s">
        <v>5719</v>
      </c>
      <c r="M2062" s="168" t="s">
        <v>6804</v>
      </c>
      <c r="N2062" s="379">
        <v>5.5E-2</v>
      </c>
      <c r="O2062" s="195">
        <v>1790</v>
      </c>
      <c r="P2062" s="371">
        <v>1790</v>
      </c>
      <c r="Q2062" s="444">
        <f t="shared" si="81"/>
        <v>1696.6824644549763</v>
      </c>
      <c r="R2062" s="337"/>
      <c r="S2062" s="266"/>
    </row>
    <row r="2063" spans="1:19" ht="22.5" customHeight="1" x14ac:dyDescent="0.25">
      <c r="A2063" s="167">
        <v>44594</v>
      </c>
      <c r="B2063" s="168" t="s">
        <v>65</v>
      </c>
      <c r="C2063" s="168" t="s">
        <v>6805</v>
      </c>
      <c r="D2063" s="168" t="s">
        <v>747</v>
      </c>
      <c r="E2063" s="168"/>
      <c r="F2063" s="168">
        <v>10447</v>
      </c>
      <c r="G2063" s="168" t="s">
        <v>6806</v>
      </c>
      <c r="H2063" s="168" t="s">
        <v>6807</v>
      </c>
      <c r="I2063" s="168" t="s">
        <v>1523</v>
      </c>
      <c r="J2063" s="168">
        <v>92130</v>
      </c>
      <c r="K2063" s="168" t="s">
        <v>6808</v>
      </c>
      <c r="L2063" s="168" t="s">
        <v>5563</v>
      </c>
      <c r="M2063" s="168" t="s">
        <v>1792</v>
      </c>
      <c r="N2063" s="379">
        <v>5.5E-2</v>
      </c>
      <c r="O2063" s="195">
        <v>3182</v>
      </c>
      <c r="P2063" s="371">
        <v>3182</v>
      </c>
      <c r="Q2063" s="444">
        <f t="shared" si="81"/>
        <v>3016.1137440758293</v>
      </c>
      <c r="R2063" s="337"/>
      <c r="S2063" s="266"/>
    </row>
    <row r="2064" spans="1:19" ht="22.5" customHeight="1" x14ac:dyDescent="0.25">
      <c r="A2064" s="167">
        <v>44594</v>
      </c>
      <c r="B2064" s="654" t="s">
        <v>17</v>
      </c>
      <c r="C2064" s="654" t="s">
        <v>6590</v>
      </c>
      <c r="D2064" s="654" t="s">
        <v>655</v>
      </c>
      <c r="E2064" s="654"/>
      <c r="F2064" s="654">
        <v>10155</v>
      </c>
      <c r="G2064" s="654" t="s">
        <v>6592</v>
      </c>
      <c r="H2064" s="654" t="s">
        <v>6593</v>
      </c>
      <c r="I2064" s="168" t="s">
        <v>121</v>
      </c>
      <c r="J2064" s="654">
        <v>94210</v>
      </c>
      <c r="K2064" s="654" t="s">
        <v>6594</v>
      </c>
      <c r="L2064" s="654" t="s">
        <v>3232</v>
      </c>
      <c r="M2064" s="654" t="s">
        <v>2521</v>
      </c>
      <c r="N2064" s="655">
        <v>0.1</v>
      </c>
      <c r="O2064" s="78">
        <f>P2064/2</f>
        <v>6740</v>
      </c>
      <c r="P2064" s="371">
        <v>13480</v>
      </c>
      <c r="Q2064" s="444">
        <f t="shared" si="81"/>
        <v>12254.545454545454</v>
      </c>
      <c r="R2064" s="337"/>
      <c r="S2064" s="266"/>
    </row>
    <row r="2065" spans="1:20" ht="22.5" customHeight="1" x14ac:dyDescent="0.25">
      <c r="A2065" s="167">
        <v>44594</v>
      </c>
      <c r="B2065" s="168" t="s">
        <v>1143</v>
      </c>
      <c r="C2065" s="168" t="s">
        <v>6703</v>
      </c>
      <c r="D2065" s="168" t="s">
        <v>765</v>
      </c>
      <c r="E2065" s="168"/>
      <c r="F2065" s="168">
        <v>10189</v>
      </c>
      <c r="G2065" s="168" t="s">
        <v>6704</v>
      </c>
      <c r="H2065" s="168" t="s">
        <v>6705</v>
      </c>
      <c r="I2065" s="168" t="s">
        <v>22</v>
      </c>
      <c r="J2065" s="168">
        <v>75014</v>
      </c>
      <c r="K2065" s="168" t="s">
        <v>6706</v>
      </c>
      <c r="L2065" s="168" t="s">
        <v>6809</v>
      </c>
      <c r="M2065" s="168" t="s">
        <v>1145</v>
      </c>
      <c r="N2065" s="379">
        <v>0.1</v>
      </c>
      <c r="O2065" s="345"/>
      <c r="P2065" s="371">
        <v>20000</v>
      </c>
      <c r="Q2065" s="444">
        <f t="shared" si="81"/>
        <v>18181.81818181818</v>
      </c>
      <c r="R2065" s="337"/>
      <c r="S2065" s="266"/>
    </row>
    <row r="2066" spans="1:20" ht="22.5" customHeight="1" x14ac:dyDescent="0.25">
      <c r="A2066" s="167">
        <v>44593</v>
      </c>
      <c r="B2066" s="168" t="s">
        <v>65</v>
      </c>
      <c r="C2066" s="167" t="s">
        <v>6226</v>
      </c>
      <c r="D2066" s="167" t="s">
        <v>747</v>
      </c>
      <c r="E2066" s="167"/>
      <c r="F2066" s="417">
        <v>10261</v>
      </c>
      <c r="G2066" s="168" t="s">
        <v>6227</v>
      </c>
      <c r="H2066" s="168">
        <v>3</v>
      </c>
      <c r="I2066" s="168" t="s">
        <v>97</v>
      </c>
      <c r="J2066" s="168">
        <v>92600</v>
      </c>
      <c r="K2066" s="168" t="s">
        <v>750</v>
      </c>
      <c r="L2066" s="168" t="s">
        <v>4381</v>
      </c>
      <c r="M2066" s="167" t="s">
        <v>1792</v>
      </c>
      <c r="N2066" s="379">
        <v>5.5E-2</v>
      </c>
      <c r="O2066" s="78">
        <f>P2066/2</f>
        <v>1241</v>
      </c>
      <c r="P2066" s="371">
        <v>2482</v>
      </c>
      <c r="Q2066" s="383">
        <f t="shared" si="81"/>
        <v>2352.6066350710903</v>
      </c>
      <c r="R2066" s="333"/>
      <c r="S2066" s="159"/>
    </row>
    <row r="2067" spans="1:20" ht="22.5" customHeight="1" x14ac:dyDescent="0.25">
      <c r="A2067" s="167">
        <v>44593</v>
      </c>
      <c r="B2067" s="168" t="s">
        <v>17</v>
      </c>
      <c r="C2067" s="168" t="s">
        <v>3895</v>
      </c>
      <c r="D2067" s="168" t="s">
        <v>28</v>
      </c>
      <c r="E2067" s="168"/>
      <c r="F2067" s="168" t="s">
        <v>6810</v>
      </c>
      <c r="G2067" s="168" t="s">
        <v>3896</v>
      </c>
      <c r="H2067" s="168" t="s">
        <v>3897</v>
      </c>
      <c r="I2067" s="168" t="s">
        <v>3898</v>
      </c>
      <c r="J2067" s="168">
        <v>95600</v>
      </c>
      <c r="K2067" s="168" t="s">
        <v>3899</v>
      </c>
      <c r="L2067" s="168" t="s">
        <v>6039</v>
      </c>
      <c r="M2067" s="168" t="s">
        <v>6811</v>
      </c>
      <c r="N2067" s="320">
        <v>5.5E-2</v>
      </c>
      <c r="O2067" s="345"/>
      <c r="P2067" s="263">
        <v>10000</v>
      </c>
      <c r="Q2067" s="558">
        <f t="shared" si="81"/>
        <v>9478.6729857819919</v>
      </c>
      <c r="R2067" s="337"/>
      <c r="S2067" s="266"/>
    </row>
    <row r="2068" spans="1:20" ht="22.5" customHeight="1" x14ac:dyDescent="0.25">
      <c r="A2068" s="342">
        <v>44596</v>
      </c>
      <c r="B2068" s="168" t="s">
        <v>65</v>
      </c>
      <c r="C2068" s="167" t="s">
        <v>6328</v>
      </c>
      <c r="D2068" s="167" t="s">
        <v>2175</v>
      </c>
      <c r="E2068" s="167"/>
      <c r="F2068" s="417">
        <v>93600</v>
      </c>
      <c r="G2068" s="168" t="s">
        <v>6329</v>
      </c>
      <c r="H2068" s="168" t="s">
        <v>6330</v>
      </c>
      <c r="I2068" s="168" t="s">
        <v>22</v>
      </c>
      <c r="J2068" s="168">
        <v>75018</v>
      </c>
      <c r="K2068" s="168" t="s">
        <v>6331</v>
      </c>
      <c r="L2068" s="168" t="s">
        <v>3731</v>
      </c>
      <c r="M2068" s="167" t="s">
        <v>205</v>
      </c>
      <c r="N2068" s="379">
        <v>0.1</v>
      </c>
      <c r="O2068" s="78">
        <f>P2068/2</f>
        <v>1500</v>
      </c>
      <c r="P2068" s="371">
        <v>3000</v>
      </c>
      <c r="Q2068" s="339">
        <f t="shared" si="81"/>
        <v>2727.272727272727</v>
      </c>
      <c r="R2068" s="333"/>
      <c r="S2068" s="159"/>
    </row>
    <row r="2069" spans="1:20" ht="22.5" customHeight="1" x14ac:dyDescent="0.25">
      <c r="A2069" s="167">
        <v>44599</v>
      </c>
      <c r="B2069" s="168" t="s">
        <v>65</v>
      </c>
      <c r="C2069" s="168" t="s">
        <v>6812</v>
      </c>
      <c r="D2069" s="168" t="s">
        <v>1333</v>
      </c>
      <c r="E2069" s="168"/>
      <c r="F2069" s="168">
        <v>10120</v>
      </c>
      <c r="G2069" s="168" t="s">
        <v>6813</v>
      </c>
      <c r="H2069" s="168">
        <v>10120</v>
      </c>
      <c r="I2069" s="168" t="s">
        <v>667</v>
      </c>
      <c r="J2069" s="168">
        <v>94300</v>
      </c>
      <c r="K2069" s="168" t="s">
        <v>6814</v>
      </c>
      <c r="L2069" s="168" t="s">
        <v>5595</v>
      </c>
      <c r="M2069" s="168" t="s">
        <v>2415</v>
      </c>
      <c r="N2069" s="379">
        <v>5.5E-2</v>
      </c>
      <c r="O2069" s="195">
        <v>2482</v>
      </c>
      <c r="P2069" s="371">
        <v>2482</v>
      </c>
      <c r="Q2069" s="444">
        <f t="shared" si="81"/>
        <v>2352.6066350710903</v>
      </c>
      <c r="R2069" s="337"/>
      <c r="S2069" s="266"/>
    </row>
    <row r="2070" spans="1:20" ht="22.5" customHeight="1" x14ac:dyDescent="0.25">
      <c r="A2070" s="167">
        <v>44600</v>
      </c>
      <c r="B2070" s="168" t="s">
        <v>65</v>
      </c>
      <c r="C2070" s="168" t="s">
        <v>6412</v>
      </c>
      <c r="D2070" s="168" t="s">
        <v>1272</v>
      </c>
      <c r="E2070" s="168"/>
      <c r="F2070" s="168" t="s">
        <v>6815</v>
      </c>
      <c r="G2070" s="168" t="s">
        <v>6414</v>
      </c>
      <c r="H2070" s="168" t="s">
        <v>6415</v>
      </c>
      <c r="I2070" s="168" t="s">
        <v>1682</v>
      </c>
      <c r="J2070" s="168">
        <v>94260</v>
      </c>
      <c r="K2070" s="168" t="s">
        <v>6416</v>
      </c>
      <c r="L2070" s="168" t="s">
        <v>1694</v>
      </c>
      <c r="M2070" s="168" t="s">
        <v>6816</v>
      </c>
      <c r="N2070" s="379">
        <v>0.1</v>
      </c>
      <c r="O2070" s="78">
        <f>P2070/2</f>
        <v>12250</v>
      </c>
      <c r="P2070" s="371">
        <v>24500</v>
      </c>
      <c r="Q2070" s="264">
        <f t="shared" si="81"/>
        <v>22272.727272727272</v>
      </c>
      <c r="R2070" s="337"/>
      <c r="S2070" s="266"/>
    </row>
    <row r="2071" spans="1:20" ht="22.5" customHeight="1" x14ac:dyDescent="0.25">
      <c r="A2071" s="167">
        <v>44601</v>
      </c>
      <c r="B2071" s="168" t="s">
        <v>65</v>
      </c>
      <c r="C2071" s="168" t="s">
        <v>39</v>
      </c>
      <c r="D2071" s="168" t="s">
        <v>140</v>
      </c>
      <c r="E2071" s="168"/>
      <c r="F2071" s="168">
        <v>10094</v>
      </c>
      <c r="G2071" s="168" t="s">
        <v>6817</v>
      </c>
      <c r="H2071" s="168" t="s">
        <v>6818</v>
      </c>
      <c r="I2071" s="168" t="s">
        <v>22</v>
      </c>
      <c r="J2071" s="168">
        <v>75012</v>
      </c>
      <c r="K2071" s="168" t="s">
        <v>6819</v>
      </c>
      <c r="L2071" s="168" t="s">
        <v>6820</v>
      </c>
      <c r="M2071" s="168" t="s">
        <v>123</v>
      </c>
      <c r="N2071" s="379">
        <v>5.5E-2</v>
      </c>
      <c r="O2071" s="345"/>
      <c r="P2071" s="371">
        <v>5450</v>
      </c>
      <c r="Q2071" s="264">
        <f t="shared" si="81"/>
        <v>5165.8767772511856</v>
      </c>
      <c r="R2071" s="337"/>
      <c r="S2071" s="266"/>
    </row>
    <row r="2072" spans="1:20" ht="22.5" customHeight="1" x14ac:dyDescent="0.25">
      <c r="A2072" s="173">
        <v>44601</v>
      </c>
      <c r="B2072" s="174" t="s">
        <v>65</v>
      </c>
      <c r="C2072" s="174" t="s">
        <v>6821</v>
      </c>
      <c r="D2072" s="174" t="s">
        <v>177</v>
      </c>
      <c r="E2072" s="174"/>
      <c r="F2072" s="174">
        <v>10446</v>
      </c>
      <c r="G2072" s="174" t="s">
        <v>6822</v>
      </c>
      <c r="H2072" s="174" t="s">
        <v>6823</v>
      </c>
      <c r="I2072" s="174" t="s">
        <v>667</v>
      </c>
      <c r="J2072" s="174">
        <v>94300</v>
      </c>
      <c r="K2072" s="174" t="s">
        <v>6824</v>
      </c>
      <c r="L2072" s="174" t="s">
        <v>6050</v>
      </c>
      <c r="M2072" s="174" t="s">
        <v>2360</v>
      </c>
      <c r="N2072" s="328">
        <v>5.5E-2</v>
      </c>
      <c r="O2072" s="78">
        <f t="shared" ref="O2072:O2077" si="82">P2072/2</f>
        <v>3741</v>
      </c>
      <c r="P2072" s="196">
        <v>7482</v>
      </c>
      <c r="Q2072" s="457">
        <f t="shared" si="81"/>
        <v>7091.9431279620858</v>
      </c>
      <c r="R2072" s="336"/>
      <c r="S2072" s="121"/>
      <c r="T2072" s="74" t="s">
        <v>44</v>
      </c>
    </row>
    <row r="2073" spans="1:20" ht="22.5" customHeight="1" x14ac:dyDescent="0.25">
      <c r="A2073" s="167">
        <v>44602</v>
      </c>
      <c r="B2073" s="168" t="s">
        <v>17</v>
      </c>
      <c r="C2073" s="168" t="s">
        <v>6707</v>
      </c>
      <c r="D2073" s="168" t="s">
        <v>94</v>
      </c>
      <c r="E2073" s="168"/>
      <c r="F2073" s="168">
        <v>10103</v>
      </c>
      <c r="G2073" s="168" t="s">
        <v>6825</v>
      </c>
      <c r="H2073" s="168">
        <v>13</v>
      </c>
      <c r="I2073" s="168" t="s">
        <v>6709</v>
      </c>
      <c r="J2073" s="168">
        <v>95210</v>
      </c>
      <c r="K2073" s="168" t="s">
        <v>6710</v>
      </c>
      <c r="L2073" s="168" t="s">
        <v>6229</v>
      </c>
      <c r="M2073" s="168" t="s">
        <v>6826</v>
      </c>
      <c r="N2073" s="379">
        <v>0.1</v>
      </c>
      <c r="O2073" s="78">
        <f t="shared" si="82"/>
        <v>500</v>
      </c>
      <c r="P2073" s="371">
        <v>1000</v>
      </c>
      <c r="Q2073" s="444">
        <f t="shared" si="81"/>
        <v>909.09090909090901</v>
      </c>
      <c r="R2073" s="337"/>
      <c r="S2073" s="266"/>
    </row>
    <row r="2074" spans="1:20" ht="22.5" customHeight="1" x14ac:dyDescent="0.25">
      <c r="A2074" s="167">
        <v>44606</v>
      </c>
      <c r="B2074" s="168" t="s">
        <v>17</v>
      </c>
      <c r="C2074" s="167" t="s">
        <v>4209</v>
      </c>
      <c r="D2074" s="167" t="s">
        <v>522</v>
      </c>
      <c r="E2074" s="167"/>
      <c r="F2074" s="417" t="s">
        <v>4284</v>
      </c>
      <c r="G2074" s="168" t="s">
        <v>4210</v>
      </c>
      <c r="H2074" s="168" t="s">
        <v>4211</v>
      </c>
      <c r="I2074" s="168" t="s">
        <v>90</v>
      </c>
      <c r="J2074" s="168">
        <v>92600</v>
      </c>
      <c r="K2074" s="168" t="s">
        <v>4212</v>
      </c>
      <c r="L2074" s="168" t="s">
        <v>2926</v>
      </c>
      <c r="M2074" s="167" t="s">
        <v>4284</v>
      </c>
      <c r="N2074" s="378">
        <v>5.5E-2</v>
      </c>
      <c r="O2074" s="78">
        <f t="shared" si="82"/>
        <v>4491</v>
      </c>
      <c r="P2074" s="371">
        <v>8982</v>
      </c>
      <c r="Q2074" s="372">
        <f t="shared" si="81"/>
        <v>8513.7440758293851</v>
      </c>
      <c r="R2074" s="373"/>
      <c r="S2074" s="374"/>
    </row>
    <row r="2075" spans="1:20" ht="22.5" customHeight="1" x14ac:dyDescent="0.25">
      <c r="A2075" s="167">
        <v>44609</v>
      </c>
      <c r="B2075" s="168" t="s">
        <v>17</v>
      </c>
      <c r="C2075" s="168" t="s">
        <v>472</v>
      </c>
      <c r="D2075" s="168" t="s">
        <v>248</v>
      </c>
      <c r="E2075" s="168"/>
      <c r="F2075" s="168" t="s">
        <v>6827</v>
      </c>
      <c r="G2075" s="168" t="s">
        <v>473</v>
      </c>
      <c r="H2075" s="168" t="s">
        <v>1100</v>
      </c>
      <c r="I2075" s="168" t="s">
        <v>1101</v>
      </c>
      <c r="J2075" s="168">
        <v>91110</v>
      </c>
      <c r="K2075" s="168" t="s">
        <v>1102</v>
      </c>
      <c r="L2075" s="168" t="s">
        <v>3828</v>
      </c>
      <c r="M2075" s="168" t="s">
        <v>6828</v>
      </c>
      <c r="N2075" s="211">
        <v>5.5E-2</v>
      </c>
      <c r="O2075" s="78">
        <f t="shared" si="82"/>
        <v>7700</v>
      </c>
      <c r="P2075" s="189">
        <v>15400</v>
      </c>
      <c r="Q2075" s="255">
        <f t="shared" si="81"/>
        <v>14597.156398104265</v>
      </c>
      <c r="R2075" s="333"/>
      <c r="S2075" s="159"/>
    </row>
    <row r="2076" spans="1:20" ht="22.5" customHeight="1" x14ac:dyDescent="0.25">
      <c r="A2076" s="173">
        <v>44607</v>
      </c>
      <c r="B2076" s="174" t="s">
        <v>65</v>
      </c>
      <c r="C2076" s="173" t="s">
        <v>5527</v>
      </c>
      <c r="D2076" s="173" t="s">
        <v>2068</v>
      </c>
      <c r="E2076" s="173"/>
      <c r="F2076" s="418">
        <v>10061</v>
      </c>
      <c r="G2076" s="174" t="s">
        <v>5367</v>
      </c>
      <c r="H2076" s="174">
        <v>10061</v>
      </c>
      <c r="I2076" s="174" t="s">
        <v>22</v>
      </c>
      <c r="J2076" s="174">
        <v>75012</v>
      </c>
      <c r="K2076" s="174" t="s">
        <v>5529</v>
      </c>
      <c r="L2076" s="174" t="s">
        <v>4217</v>
      </c>
      <c r="M2076" s="173" t="s">
        <v>3516</v>
      </c>
      <c r="N2076" s="328">
        <v>5.5E-2</v>
      </c>
      <c r="O2076" s="78">
        <f t="shared" si="82"/>
        <v>3975</v>
      </c>
      <c r="P2076" s="196">
        <v>7950</v>
      </c>
      <c r="Q2076" s="457">
        <f t="shared" si="81"/>
        <v>7535.5450236966826</v>
      </c>
      <c r="R2076" s="336"/>
      <c r="S2076" s="121"/>
      <c r="T2076" s="74" t="s">
        <v>44</v>
      </c>
    </row>
    <row r="2077" spans="1:20" ht="22.5" customHeight="1" x14ac:dyDescent="0.25">
      <c r="A2077" s="167">
        <v>44607</v>
      </c>
      <c r="B2077" s="168" t="s">
        <v>65</v>
      </c>
      <c r="C2077" s="168" t="s">
        <v>6688</v>
      </c>
      <c r="D2077" s="168" t="s">
        <v>113</v>
      </c>
      <c r="E2077" s="168"/>
      <c r="F2077" s="168">
        <v>10119</v>
      </c>
      <c r="G2077" s="168" t="s">
        <v>6689</v>
      </c>
      <c r="H2077" s="168" t="s">
        <v>6690</v>
      </c>
      <c r="I2077" s="168" t="s">
        <v>22</v>
      </c>
      <c r="J2077" s="168">
        <v>75011</v>
      </c>
      <c r="K2077" s="168" t="s">
        <v>6691</v>
      </c>
      <c r="L2077" s="168" t="s">
        <v>6692</v>
      </c>
      <c r="M2077" s="168" t="s">
        <v>2415</v>
      </c>
      <c r="N2077" s="379">
        <v>5.5E-2</v>
      </c>
      <c r="O2077" s="78">
        <f t="shared" si="82"/>
        <v>1345.5</v>
      </c>
      <c r="P2077" s="371">
        <v>2691</v>
      </c>
      <c r="Q2077" s="444">
        <f t="shared" si="81"/>
        <v>2550.7109004739336</v>
      </c>
      <c r="R2077" s="337"/>
      <c r="S2077" s="266"/>
    </row>
    <row r="2078" spans="1:20" ht="22.5" customHeight="1" x14ac:dyDescent="0.25">
      <c r="A2078" s="173">
        <v>44608</v>
      </c>
      <c r="B2078" s="174" t="s">
        <v>236</v>
      </c>
      <c r="C2078" s="174" t="s">
        <v>6829</v>
      </c>
      <c r="D2078" s="174" t="s">
        <v>2130</v>
      </c>
      <c r="E2078" s="174"/>
      <c r="F2078" s="174">
        <v>10040</v>
      </c>
      <c r="G2078" s="174" t="s">
        <v>6830</v>
      </c>
      <c r="H2078" s="174" t="s">
        <v>6831</v>
      </c>
      <c r="I2078" s="174" t="s">
        <v>4340</v>
      </c>
      <c r="J2078" s="174">
        <v>92340</v>
      </c>
      <c r="K2078" s="174" t="s">
        <v>6832</v>
      </c>
      <c r="L2078" s="174" t="s">
        <v>43</v>
      </c>
      <c r="M2078" s="174" t="s">
        <v>3516</v>
      </c>
      <c r="N2078" s="328">
        <v>5.5E-2</v>
      </c>
      <c r="O2078" s="195">
        <v>3200</v>
      </c>
      <c r="P2078" s="196">
        <v>3200</v>
      </c>
      <c r="Q2078" s="457">
        <f t="shared" si="81"/>
        <v>3033.175355450237</v>
      </c>
      <c r="R2078" s="336"/>
      <c r="S2078" s="121"/>
      <c r="T2078" s="74" t="s">
        <v>44</v>
      </c>
    </row>
    <row r="2079" spans="1:20" ht="22.5" customHeight="1" x14ac:dyDescent="0.25">
      <c r="A2079" s="167">
        <v>44609</v>
      </c>
      <c r="B2079" s="168" t="s">
        <v>65</v>
      </c>
      <c r="C2079" s="168" t="s">
        <v>6833</v>
      </c>
      <c r="D2079" s="168" t="s">
        <v>1354</v>
      </c>
      <c r="E2079" s="168"/>
      <c r="F2079" s="168">
        <v>10064</v>
      </c>
      <c r="G2079" s="168" t="s">
        <v>6834</v>
      </c>
      <c r="H2079" s="168" t="s">
        <v>6835</v>
      </c>
      <c r="I2079" s="168" t="s">
        <v>501</v>
      </c>
      <c r="J2079" s="168">
        <v>93200</v>
      </c>
      <c r="K2079" s="168" t="s">
        <v>6836</v>
      </c>
      <c r="L2079" s="168" t="s">
        <v>5719</v>
      </c>
      <c r="M2079" s="168" t="s">
        <v>2002</v>
      </c>
      <c r="N2079" s="379">
        <v>5.5E-2</v>
      </c>
      <c r="O2079" s="195">
        <v>3700</v>
      </c>
      <c r="P2079" s="371">
        <v>3700</v>
      </c>
      <c r="Q2079" s="444">
        <f t="shared" si="81"/>
        <v>3507.1090047393368</v>
      </c>
      <c r="R2079" s="337"/>
      <c r="S2079" s="266"/>
    </row>
    <row r="2080" spans="1:20" ht="22.5" customHeight="1" x14ac:dyDescent="0.25">
      <c r="A2080" s="167">
        <v>44613</v>
      </c>
      <c r="B2080" s="168" t="s">
        <v>17</v>
      </c>
      <c r="C2080" s="168" t="s">
        <v>5625</v>
      </c>
      <c r="D2080" s="168" t="s">
        <v>655</v>
      </c>
      <c r="E2080" s="168"/>
      <c r="F2080" s="168">
        <v>10127</v>
      </c>
      <c r="G2080" s="168" t="s">
        <v>5626</v>
      </c>
      <c r="H2080" s="168" t="s">
        <v>5091</v>
      </c>
      <c r="I2080" s="168" t="s">
        <v>121</v>
      </c>
      <c r="J2080" s="168">
        <v>94100</v>
      </c>
      <c r="K2080" s="168" t="s">
        <v>5627</v>
      </c>
      <c r="L2080" s="168" t="s">
        <v>4935</v>
      </c>
      <c r="M2080" s="168" t="s">
        <v>4942</v>
      </c>
      <c r="N2080" s="379">
        <v>0.1</v>
      </c>
      <c r="O2080" s="78">
        <f>P2080/2</f>
        <v>1000</v>
      </c>
      <c r="P2080" s="371">
        <v>2000</v>
      </c>
      <c r="Q2080" s="264">
        <f t="shared" si="81"/>
        <v>1818.181818181818</v>
      </c>
      <c r="R2080" s="337"/>
      <c r="S2080" s="266"/>
    </row>
    <row r="2081" spans="1:20" ht="22.5" customHeight="1" x14ac:dyDescent="0.25">
      <c r="A2081" s="167">
        <v>44616</v>
      </c>
      <c r="B2081" s="168" t="s">
        <v>65</v>
      </c>
      <c r="C2081" s="168" t="s">
        <v>6837</v>
      </c>
      <c r="D2081" s="168" t="s">
        <v>113</v>
      </c>
      <c r="E2081" s="168"/>
      <c r="F2081" s="168">
        <v>10274</v>
      </c>
      <c r="G2081" s="168" t="s">
        <v>6838</v>
      </c>
      <c r="H2081" s="168" t="s">
        <v>6839</v>
      </c>
      <c r="I2081" s="168" t="s">
        <v>184</v>
      </c>
      <c r="J2081" s="168">
        <v>92170</v>
      </c>
      <c r="K2081" s="168" t="s">
        <v>6840</v>
      </c>
      <c r="L2081" s="168" t="s">
        <v>5595</v>
      </c>
      <c r="M2081" s="168" t="s">
        <v>4019</v>
      </c>
      <c r="N2081" s="379">
        <v>5.5E-2</v>
      </c>
      <c r="O2081" s="195">
        <v>2984</v>
      </c>
      <c r="P2081" s="371">
        <v>2984</v>
      </c>
      <c r="Q2081" s="444">
        <f t="shared" si="81"/>
        <v>2828.4360189573463</v>
      </c>
      <c r="R2081" s="337"/>
      <c r="S2081" s="266"/>
    </row>
    <row r="2082" spans="1:20" ht="22.5" customHeight="1" x14ac:dyDescent="0.25">
      <c r="A2082" s="167">
        <v>44610</v>
      </c>
      <c r="B2082" s="168" t="s">
        <v>17</v>
      </c>
      <c r="C2082" s="168" t="s">
        <v>6841</v>
      </c>
      <c r="D2082" s="168" t="s">
        <v>1806</v>
      </c>
      <c r="E2082" s="168"/>
      <c r="F2082" s="168">
        <v>10186</v>
      </c>
      <c r="G2082" s="168" t="s">
        <v>6842</v>
      </c>
      <c r="H2082" s="168" t="s">
        <v>6843</v>
      </c>
      <c r="I2082" s="168" t="s">
        <v>6844</v>
      </c>
      <c r="J2082" s="168">
        <v>91130</v>
      </c>
      <c r="K2082" s="168" t="s">
        <v>6845</v>
      </c>
      <c r="L2082" s="168" t="s">
        <v>3232</v>
      </c>
      <c r="M2082" s="168" t="s">
        <v>1603</v>
      </c>
      <c r="N2082" s="379">
        <v>0.1</v>
      </c>
      <c r="O2082" s="78">
        <f>P2082/2</f>
        <v>2991</v>
      </c>
      <c r="P2082" s="371">
        <v>5982</v>
      </c>
      <c r="Q2082" s="444">
        <f t="shared" si="81"/>
        <v>5438.181818181818</v>
      </c>
      <c r="R2082" s="337"/>
      <c r="S2082" s="266"/>
    </row>
    <row r="2083" spans="1:20" ht="22.5" customHeight="1" x14ac:dyDescent="0.25">
      <c r="A2083" s="167">
        <v>44617</v>
      </c>
      <c r="B2083" s="168" t="s">
        <v>17</v>
      </c>
      <c r="C2083" s="168" t="s">
        <v>3839</v>
      </c>
      <c r="D2083" s="168" t="s">
        <v>268</v>
      </c>
      <c r="E2083" s="168"/>
      <c r="F2083" s="168">
        <v>6002</v>
      </c>
      <c r="G2083" s="168" t="s">
        <v>3840</v>
      </c>
      <c r="H2083" s="168" t="s">
        <v>3841</v>
      </c>
      <c r="I2083" s="168" t="s">
        <v>22</v>
      </c>
      <c r="J2083" s="168">
        <v>75012</v>
      </c>
      <c r="K2083" s="168" t="s">
        <v>3842</v>
      </c>
      <c r="L2083" s="168" t="s">
        <v>5112</v>
      </c>
      <c r="M2083" s="168" t="s">
        <v>6846</v>
      </c>
      <c r="N2083" s="211">
        <v>5.5E-2</v>
      </c>
      <c r="O2083" s="78">
        <f>P2083/2</f>
        <v>3750</v>
      </c>
      <c r="P2083" s="189">
        <v>7500</v>
      </c>
      <c r="Q2083" s="510">
        <f t="shared" si="81"/>
        <v>7109.004739336493</v>
      </c>
      <c r="R2083" s="333"/>
      <c r="S2083" s="159"/>
    </row>
    <row r="2084" spans="1:20" ht="22.5" customHeight="1" x14ac:dyDescent="0.25">
      <c r="A2084" s="167">
        <v>44616</v>
      </c>
      <c r="B2084" s="168" t="s">
        <v>17</v>
      </c>
      <c r="C2084" s="168" t="s">
        <v>472</v>
      </c>
      <c r="D2084" s="168" t="s">
        <v>248</v>
      </c>
      <c r="E2084" s="168"/>
      <c r="F2084" s="168">
        <v>10152</v>
      </c>
      <c r="G2084" s="168" t="s">
        <v>473</v>
      </c>
      <c r="H2084" s="168" t="s">
        <v>1100</v>
      </c>
      <c r="I2084" s="168" t="s">
        <v>1101</v>
      </c>
      <c r="J2084" s="168">
        <v>91110</v>
      </c>
      <c r="K2084" s="168" t="s">
        <v>1102</v>
      </c>
      <c r="L2084" s="168" t="s">
        <v>3828</v>
      </c>
      <c r="M2084" s="168" t="s">
        <v>205</v>
      </c>
      <c r="N2084" s="211">
        <v>0.1</v>
      </c>
      <c r="O2084" s="78">
        <f>P2084/2</f>
        <v>6490</v>
      </c>
      <c r="P2084" s="189">
        <v>12980</v>
      </c>
      <c r="Q2084" s="255">
        <f t="shared" si="81"/>
        <v>11799.999999999998</v>
      </c>
      <c r="R2084" s="333"/>
      <c r="S2084" s="159"/>
    </row>
    <row r="2085" spans="1:20" ht="22.5" customHeight="1" x14ac:dyDescent="0.25">
      <c r="A2085" s="167">
        <v>44616</v>
      </c>
      <c r="B2085" s="168" t="s">
        <v>65</v>
      </c>
      <c r="C2085" s="168" t="s">
        <v>6847</v>
      </c>
      <c r="D2085" s="168" t="s">
        <v>708</v>
      </c>
      <c r="E2085" s="168"/>
      <c r="F2085" s="168">
        <v>10099</v>
      </c>
      <c r="G2085" s="168" t="s">
        <v>6848</v>
      </c>
      <c r="H2085" s="168"/>
      <c r="I2085" s="168" t="s">
        <v>639</v>
      </c>
      <c r="J2085" s="168">
        <v>92100</v>
      </c>
      <c r="K2085" s="168" t="s">
        <v>6849</v>
      </c>
      <c r="L2085" s="168" t="s">
        <v>5595</v>
      </c>
      <c r="M2085" s="168" t="s">
        <v>123</v>
      </c>
      <c r="N2085" s="379">
        <v>5.5E-2</v>
      </c>
      <c r="O2085" s="195">
        <v>7982</v>
      </c>
      <c r="P2085" s="371">
        <v>7982</v>
      </c>
      <c r="Q2085" s="444">
        <f t="shared" si="81"/>
        <v>7565.8767772511856</v>
      </c>
      <c r="R2085" s="337"/>
      <c r="S2085" s="266"/>
    </row>
    <row r="2086" spans="1:20" s="451" customFormat="1" ht="22.5" customHeight="1" x14ac:dyDescent="0.25">
      <c r="A2086" s="667">
        <v>44607</v>
      </c>
      <c r="B2086" s="668" t="s">
        <v>17</v>
      </c>
      <c r="C2086" s="668" t="s">
        <v>4973</v>
      </c>
      <c r="D2086" s="668" t="s">
        <v>4974</v>
      </c>
      <c r="E2086" s="668"/>
      <c r="F2086" s="668" t="s">
        <v>6225</v>
      </c>
      <c r="G2086" s="668" t="s">
        <v>4976</v>
      </c>
      <c r="H2086" s="668" t="s">
        <v>4977</v>
      </c>
      <c r="I2086" s="668" t="s">
        <v>22</v>
      </c>
      <c r="J2086" s="668">
        <v>75010</v>
      </c>
      <c r="K2086" s="668" t="s">
        <v>4978</v>
      </c>
      <c r="L2086" s="668" t="s">
        <v>3827</v>
      </c>
      <c r="M2086" s="668" t="s">
        <v>6850</v>
      </c>
      <c r="N2086" s="669">
        <v>5.5E-2</v>
      </c>
      <c r="O2086" s="78">
        <f>P2086/2</f>
        <v>2500</v>
      </c>
      <c r="P2086" s="670">
        <v>5000</v>
      </c>
      <c r="Q2086" s="671">
        <f t="shared" si="81"/>
        <v>4739.3364928909959</v>
      </c>
      <c r="R2086" s="450"/>
      <c r="S2086" s="262"/>
    </row>
    <row r="2087" spans="1:20" s="679" customFormat="1" ht="22.5" customHeight="1" x14ac:dyDescent="0.25">
      <c r="A2087" s="672">
        <v>44622</v>
      </c>
      <c r="B2087" s="673" t="s">
        <v>65</v>
      </c>
      <c r="C2087" s="673" t="s">
        <v>3625</v>
      </c>
      <c r="D2087" s="673" t="s">
        <v>3626</v>
      </c>
      <c r="E2087" s="673"/>
      <c r="F2087" s="673">
        <v>10159</v>
      </c>
      <c r="G2087" s="673" t="s">
        <v>3627</v>
      </c>
      <c r="H2087" s="673" t="s">
        <v>3628</v>
      </c>
      <c r="I2087" s="673" t="s">
        <v>133</v>
      </c>
      <c r="J2087" s="673">
        <v>92400</v>
      </c>
      <c r="K2087" s="673" t="s">
        <v>3629</v>
      </c>
      <c r="L2087" s="673" t="s">
        <v>5306</v>
      </c>
      <c r="M2087" s="673" t="s">
        <v>418</v>
      </c>
      <c r="N2087" s="674">
        <v>0.1</v>
      </c>
      <c r="O2087" s="78">
        <f>P2087/2</f>
        <v>4291</v>
      </c>
      <c r="P2087" s="675">
        <v>8582</v>
      </c>
      <c r="Q2087" s="676">
        <f t="shared" si="81"/>
        <v>7801.8181818181811</v>
      </c>
      <c r="R2087" s="677"/>
      <c r="S2087" s="678"/>
    </row>
    <row r="2088" spans="1:20" ht="22.5" customHeight="1" x14ac:dyDescent="0.25">
      <c r="A2088" s="504">
        <v>44617</v>
      </c>
      <c r="B2088" s="505" t="s">
        <v>65</v>
      </c>
      <c r="C2088" s="505" t="s">
        <v>6851</v>
      </c>
      <c r="D2088" s="505" t="s">
        <v>162</v>
      </c>
      <c r="E2088" s="505"/>
      <c r="F2088" s="505">
        <v>60072</v>
      </c>
      <c r="G2088" s="505" t="s">
        <v>6852</v>
      </c>
      <c r="H2088" s="505" t="s">
        <v>6853</v>
      </c>
      <c r="I2088" s="505" t="s">
        <v>1523</v>
      </c>
      <c r="J2088" s="505">
        <v>92130</v>
      </c>
      <c r="K2088" s="505" t="s">
        <v>6854</v>
      </c>
      <c r="L2088" s="505" t="s">
        <v>6855</v>
      </c>
      <c r="M2088" s="505" t="s">
        <v>6856</v>
      </c>
      <c r="N2088" s="506">
        <v>0.1</v>
      </c>
      <c r="O2088" s="78">
        <f>P2088/2</f>
        <v>6500</v>
      </c>
      <c r="P2088" s="507">
        <v>13000</v>
      </c>
      <c r="Q2088" s="680">
        <f t="shared" si="81"/>
        <v>11818.181818181818</v>
      </c>
      <c r="R2088" s="337"/>
      <c r="S2088" s="266"/>
    </row>
    <row r="2089" spans="1:20" ht="22.5" customHeight="1" x14ac:dyDescent="0.25">
      <c r="A2089" s="167">
        <v>44617</v>
      </c>
      <c r="B2089" s="168" t="s">
        <v>65</v>
      </c>
      <c r="C2089" s="168" t="s">
        <v>6857</v>
      </c>
      <c r="D2089" s="168" t="s">
        <v>992</v>
      </c>
      <c r="E2089" s="168"/>
      <c r="F2089" s="168">
        <v>10438</v>
      </c>
      <c r="G2089" s="168" t="s">
        <v>6858</v>
      </c>
      <c r="H2089" s="168" t="s">
        <v>6859</v>
      </c>
      <c r="I2089" s="168" t="s">
        <v>22</v>
      </c>
      <c r="J2089" s="168">
        <v>75012</v>
      </c>
      <c r="K2089" s="168" t="s">
        <v>6860</v>
      </c>
      <c r="L2089" s="168" t="s">
        <v>5719</v>
      </c>
      <c r="M2089" s="168" t="s">
        <v>205</v>
      </c>
      <c r="N2089" s="379">
        <v>0.1</v>
      </c>
      <c r="O2089" s="195">
        <v>9882</v>
      </c>
      <c r="P2089" s="371">
        <v>9882</v>
      </c>
      <c r="Q2089" s="444">
        <f t="shared" si="81"/>
        <v>8983.6363636363621</v>
      </c>
      <c r="R2089" s="337"/>
      <c r="S2089" s="266"/>
    </row>
    <row r="2090" spans="1:20" ht="22.5" customHeight="1" x14ac:dyDescent="0.25">
      <c r="A2090" s="167">
        <v>44600</v>
      </c>
      <c r="B2090" s="168" t="s">
        <v>65</v>
      </c>
      <c r="C2090" s="168" t="s">
        <v>6412</v>
      </c>
      <c r="D2090" s="168" t="s">
        <v>1272</v>
      </c>
      <c r="E2090" s="168"/>
      <c r="F2090" s="168" t="s">
        <v>6815</v>
      </c>
      <c r="G2090" s="168" t="s">
        <v>6414</v>
      </c>
      <c r="H2090" s="168" t="s">
        <v>6415</v>
      </c>
      <c r="I2090" s="168" t="s">
        <v>1682</v>
      </c>
      <c r="J2090" s="168">
        <v>94260</v>
      </c>
      <c r="K2090" s="168" t="s">
        <v>6416</v>
      </c>
      <c r="L2090" s="168" t="s">
        <v>1694</v>
      </c>
      <c r="M2090" s="168" t="s">
        <v>751</v>
      </c>
      <c r="N2090" s="379">
        <v>5.5E-2</v>
      </c>
      <c r="O2090" s="78">
        <f t="shared" ref="O2090:O2096" si="83">P2090/2</f>
        <v>1000</v>
      </c>
      <c r="P2090" s="371">
        <v>2000</v>
      </c>
      <c r="Q2090" s="264">
        <f t="shared" si="81"/>
        <v>1895.7345971563982</v>
      </c>
      <c r="R2090" s="337"/>
      <c r="S2090" s="266"/>
    </row>
    <row r="2091" spans="1:20" ht="22.5" customHeight="1" x14ac:dyDescent="0.25">
      <c r="A2091" s="173">
        <v>44629</v>
      </c>
      <c r="B2091" s="174" t="s">
        <v>65</v>
      </c>
      <c r="C2091" s="174" t="s">
        <v>6861</v>
      </c>
      <c r="D2091" s="174" t="s">
        <v>1642</v>
      </c>
      <c r="E2091" s="174"/>
      <c r="F2091" s="174">
        <v>10221</v>
      </c>
      <c r="G2091" s="174" t="s">
        <v>6862</v>
      </c>
      <c r="H2091" s="174" t="s">
        <v>6863</v>
      </c>
      <c r="I2091" s="174" t="s">
        <v>4186</v>
      </c>
      <c r="J2091" s="174">
        <v>93100</v>
      </c>
      <c r="K2091" s="174" t="s">
        <v>6864</v>
      </c>
      <c r="L2091" s="174" t="s">
        <v>6118</v>
      </c>
      <c r="M2091" s="174" t="s">
        <v>6865</v>
      </c>
      <c r="N2091" s="334">
        <v>0.1</v>
      </c>
      <c r="O2091" s="78">
        <f t="shared" si="83"/>
        <v>6262.5</v>
      </c>
      <c r="P2091" s="196">
        <v>12525</v>
      </c>
      <c r="Q2091" s="681">
        <f t="shared" si="81"/>
        <v>11386.363636363636</v>
      </c>
      <c r="R2091" s="336"/>
      <c r="S2091" s="121"/>
      <c r="T2091" s="74" t="s">
        <v>44</v>
      </c>
    </row>
    <row r="2092" spans="1:20" ht="22.5" customHeight="1" x14ac:dyDescent="0.25">
      <c r="A2092" s="167">
        <v>44621</v>
      </c>
      <c r="B2092" s="168" t="s">
        <v>17</v>
      </c>
      <c r="C2092" s="168" t="s">
        <v>6644</v>
      </c>
      <c r="D2092" s="168" t="s">
        <v>40</v>
      </c>
      <c r="E2092" s="168"/>
      <c r="F2092" s="168" t="s">
        <v>6645</v>
      </c>
      <c r="G2092" s="168" t="s">
        <v>6646</v>
      </c>
      <c r="H2092" s="168" t="s">
        <v>6647</v>
      </c>
      <c r="I2092" s="168" t="s">
        <v>6648</v>
      </c>
      <c r="J2092" s="168">
        <v>94580</v>
      </c>
      <c r="K2092" s="168" t="s">
        <v>6649</v>
      </c>
      <c r="L2092" s="168" t="s">
        <v>5973</v>
      </c>
      <c r="M2092" s="168" t="s">
        <v>6866</v>
      </c>
      <c r="N2092" s="379">
        <v>5.5E-2</v>
      </c>
      <c r="O2092" s="78">
        <f t="shared" si="83"/>
        <v>4750</v>
      </c>
      <c r="P2092" s="371">
        <v>9500</v>
      </c>
      <c r="Q2092" s="444">
        <f t="shared" si="81"/>
        <v>9004.7393364928921</v>
      </c>
      <c r="R2092" s="337"/>
      <c r="S2092" s="266"/>
    </row>
    <row r="2093" spans="1:20" ht="22.5" customHeight="1" x14ac:dyDescent="0.25">
      <c r="A2093" s="167">
        <v>44568</v>
      </c>
      <c r="B2093" s="168" t="s">
        <v>17</v>
      </c>
      <c r="C2093" s="168" t="s">
        <v>5429</v>
      </c>
      <c r="D2093" s="168" t="s">
        <v>1267</v>
      </c>
      <c r="E2093" s="168"/>
      <c r="F2093" s="168">
        <v>10076</v>
      </c>
      <c r="G2093" s="168" t="s">
        <v>6725</v>
      </c>
      <c r="H2093" s="168" t="s">
        <v>6726</v>
      </c>
      <c r="I2093" s="168" t="s">
        <v>69</v>
      </c>
      <c r="J2093" s="168">
        <v>94700</v>
      </c>
      <c r="K2093" s="168" t="s">
        <v>6727</v>
      </c>
      <c r="L2093" s="168" t="s">
        <v>6050</v>
      </c>
      <c r="M2093" s="168" t="s">
        <v>123</v>
      </c>
      <c r="N2093" s="379">
        <v>5.5E-2</v>
      </c>
      <c r="O2093" s="78">
        <f t="shared" si="83"/>
        <v>3491</v>
      </c>
      <c r="P2093" s="371">
        <v>6982</v>
      </c>
      <c r="Q2093" s="444">
        <f t="shared" si="81"/>
        <v>6618.009478672986</v>
      </c>
      <c r="R2093" s="337"/>
      <c r="S2093" s="266"/>
    </row>
    <row r="2094" spans="1:20" ht="22.5" customHeight="1" x14ac:dyDescent="0.25">
      <c r="A2094" s="342">
        <v>44621</v>
      </c>
      <c r="B2094" s="168" t="s">
        <v>65</v>
      </c>
      <c r="C2094" s="167" t="s">
        <v>5429</v>
      </c>
      <c r="D2094" s="167" t="s">
        <v>2974</v>
      </c>
      <c r="E2094" s="167"/>
      <c r="F2094" s="417">
        <v>10271</v>
      </c>
      <c r="G2094" s="168" t="s">
        <v>5430</v>
      </c>
      <c r="H2094" s="168" t="s">
        <v>6867</v>
      </c>
      <c r="I2094" s="168" t="s">
        <v>22</v>
      </c>
      <c r="J2094" s="168">
        <v>75017</v>
      </c>
      <c r="K2094" s="168" t="s">
        <v>6868</v>
      </c>
      <c r="L2094" s="241" t="s">
        <v>4803</v>
      </c>
      <c r="M2094" s="167" t="s">
        <v>6869</v>
      </c>
      <c r="N2094" s="380">
        <v>5.5E-2</v>
      </c>
      <c r="O2094" s="78">
        <f t="shared" si="83"/>
        <v>3975</v>
      </c>
      <c r="P2094" s="189">
        <v>7950</v>
      </c>
      <c r="Q2094" s="372">
        <f t="shared" si="81"/>
        <v>7535.5450236966826</v>
      </c>
      <c r="R2094" s="373"/>
      <c r="S2094" s="374"/>
    </row>
    <row r="2095" spans="1:20" ht="22.5" customHeight="1" x14ac:dyDescent="0.25">
      <c r="A2095" s="167">
        <v>44621</v>
      </c>
      <c r="B2095" s="168" t="s">
        <v>17</v>
      </c>
      <c r="C2095" s="168" t="s">
        <v>6870</v>
      </c>
      <c r="D2095" s="168" t="s">
        <v>306</v>
      </c>
      <c r="E2095" s="168"/>
      <c r="F2095" s="168">
        <v>10189</v>
      </c>
      <c r="G2095" s="168" t="s">
        <v>6871</v>
      </c>
      <c r="H2095" s="168" t="s">
        <v>6872</v>
      </c>
      <c r="I2095" s="168" t="s">
        <v>3522</v>
      </c>
      <c r="J2095" s="168">
        <v>92240</v>
      </c>
      <c r="K2095" s="168" t="s">
        <v>6873</v>
      </c>
      <c r="L2095" s="168" t="s">
        <v>6874</v>
      </c>
      <c r="M2095" s="168" t="s">
        <v>170</v>
      </c>
      <c r="N2095" s="379">
        <v>0.1</v>
      </c>
      <c r="O2095" s="78">
        <f t="shared" si="83"/>
        <v>5500</v>
      </c>
      <c r="P2095" s="371">
        <v>11000</v>
      </c>
      <c r="Q2095" s="444">
        <f t="shared" si="81"/>
        <v>10000</v>
      </c>
      <c r="R2095" s="337"/>
      <c r="S2095" s="266"/>
    </row>
    <row r="2096" spans="1:20" ht="22.5" customHeight="1" x14ac:dyDescent="0.25">
      <c r="A2096" s="167">
        <v>44623</v>
      </c>
      <c r="B2096" s="168" t="s">
        <v>342</v>
      </c>
      <c r="C2096" s="168" t="s">
        <v>3406</v>
      </c>
      <c r="D2096" s="168" t="s">
        <v>1806</v>
      </c>
      <c r="E2096" s="168"/>
      <c r="F2096" s="168">
        <v>10490</v>
      </c>
      <c r="G2096" s="168" t="s">
        <v>6875</v>
      </c>
      <c r="H2096" s="168" t="s">
        <v>6876</v>
      </c>
      <c r="I2096" s="168" t="s">
        <v>155</v>
      </c>
      <c r="J2096" s="168">
        <v>91940</v>
      </c>
      <c r="K2096" s="168" t="s">
        <v>6877</v>
      </c>
      <c r="L2096" s="168" t="s">
        <v>3934</v>
      </c>
      <c r="M2096" s="168" t="s">
        <v>6878</v>
      </c>
      <c r="N2096" s="379">
        <v>5.5E-2</v>
      </c>
      <c r="O2096" s="78">
        <f t="shared" si="83"/>
        <v>6250</v>
      </c>
      <c r="P2096" s="371">
        <v>12500</v>
      </c>
      <c r="Q2096" s="444">
        <f t="shared" si="81"/>
        <v>11848.341232227489</v>
      </c>
      <c r="R2096" s="337"/>
      <c r="S2096" s="266"/>
    </row>
    <row r="2097" spans="1:19" ht="22.5" customHeight="1" x14ac:dyDescent="0.25">
      <c r="A2097" s="167">
        <v>44622</v>
      </c>
      <c r="B2097" s="168" t="s">
        <v>65</v>
      </c>
      <c r="C2097" s="168" t="s">
        <v>1724</v>
      </c>
      <c r="D2097" s="168" t="s">
        <v>747</v>
      </c>
      <c r="E2097" s="168"/>
      <c r="F2097" s="168">
        <v>10167</v>
      </c>
      <c r="G2097" s="168" t="s">
        <v>1725</v>
      </c>
      <c r="H2097" s="168" t="s">
        <v>1726</v>
      </c>
      <c r="I2097" s="168" t="s">
        <v>22</v>
      </c>
      <c r="J2097" s="168">
        <v>75011</v>
      </c>
      <c r="K2097" s="168" t="s">
        <v>6879</v>
      </c>
      <c r="L2097" s="168" t="s">
        <v>37</v>
      </c>
      <c r="M2097" s="168" t="s">
        <v>6880</v>
      </c>
      <c r="N2097" s="169">
        <v>0.1</v>
      </c>
      <c r="O2097" s="195">
        <v>2482</v>
      </c>
      <c r="P2097" s="189">
        <v>2482</v>
      </c>
      <c r="Q2097" s="255">
        <f t="shared" si="81"/>
        <v>2256.363636363636</v>
      </c>
      <c r="R2097" s="333"/>
      <c r="S2097" s="159"/>
    </row>
    <row r="2098" spans="1:19" ht="22.5" customHeight="1" x14ac:dyDescent="0.25">
      <c r="A2098" s="167">
        <v>44622</v>
      </c>
      <c r="B2098" s="168"/>
      <c r="C2098" s="168" t="s">
        <v>4608</v>
      </c>
      <c r="D2098" s="168" t="s">
        <v>424</v>
      </c>
      <c r="E2098" s="168"/>
      <c r="F2098" s="168">
        <v>10448</v>
      </c>
      <c r="G2098" s="168" t="s">
        <v>2952</v>
      </c>
      <c r="H2098" s="168" t="s">
        <v>6641</v>
      </c>
      <c r="I2098" s="168" t="s">
        <v>22</v>
      </c>
      <c r="J2098" s="168">
        <v>75015</v>
      </c>
      <c r="K2098" s="168" t="s">
        <v>6881</v>
      </c>
      <c r="L2098" s="168" t="s">
        <v>6777</v>
      </c>
      <c r="M2098" s="168" t="s">
        <v>86</v>
      </c>
      <c r="N2098" s="379">
        <v>0.1</v>
      </c>
      <c r="O2098" s="78">
        <f>P2098/2</f>
        <v>800</v>
      </c>
      <c r="P2098" s="371">
        <v>1600</v>
      </c>
      <c r="Q2098" s="444">
        <f t="shared" si="81"/>
        <v>1454.5454545454545</v>
      </c>
      <c r="R2098" s="337"/>
      <c r="S2098" s="266"/>
    </row>
    <row r="2099" spans="1:19" ht="22.5" customHeight="1" x14ac:dyDescent="0.25">
      <c r="A2099" s="167">
        <v>44627</v>
      </c>
      <c r="B2099" s="168"/>
      <c r="C2099" s="168" t="s">
        <v>5685</v>
      </c>
      <c r="D2099" s="168" t="s">
        <v>219</v>
      </c>
      <c r="E2099" s="168"/>
      <c r="F2099" s="168">
        <v>10089</v>
      </c>
      <c r="G2099" s="168" t="s">
        <v>5686</v>
      </c>
      <c r="H2099" s="168" t="s">
        <v>5687</v>
      </c>
      <c r="I2099" s="168" t="s">
        <v>1523</v>
      </c>
      <c r="J2099" s="168">
        <v>92130</v>
      </c>
      <c r="K2099" s="168" t="s">
        <v>5688</v>
      </c>
      <c r="L2099" s="168" t="s">
        <v>4935</v>
      </c>
      <c r="M2099" s="168" t="s">
        <v>6882</v>
      </c>
      <c r="N2099" s="379">
        <v>0.1</v>
      </c>
      <c r="O2099" s="78">
        <f>P2099/2</f>
        <v>4775</v>
      </c>
      <c r="P2099" s="371">
        <v>9550</v>
      </c>
      <c r="Q2099" s="444">
        <f t="shared" si="81"/>
        <v>8681.818181818182</v>
      </c>
      <c r="R2099" s="337"/>
      <c r="S2099" s="266"/>
    </row>
    <row r="2100" spans="1:19" ht="22.5" customHeight="1" x14ac:dyDescent="0.25">
      <c r="A2100" s="167">
        <v>44627</v>
      </c>
      <c r="B2100" s="168"/>
      <c r="C2100" s="168" t="s">
        <v>6883</v>
      </c>
      <c r="D2100" s="168" t="s">
        <v>395</v>
      </c>
      <c r="E2100" s="168"/>
      <c r="F2100" s="168"/>
      <c r="G2100" s="168" t="s">
        <v>6884</v>
      </c>
      <c r="H2100" s="168" t="s">
        <v>6885</v>
      </c>
      <c r="I2100" s="168" t="s">
        <v>6886</v>
      </c>
      <c r="J2100" s="168">
        <v>91400</v>
      </c>
      <c r="K2100" s="168" t="s">
        <v>6887</v>
      </c>
      <c r="L2100" s="168" t="s">
        <v>4606</v>
      </c>
      <c r="M2100" s="168" t="s">
        <v>123</v>
      </c>
      <c r="N2100" s="379">
        <v>5.5E-2</v>
      </c>
      <c r="O2100" s="78">
        <f>P2100/2</f>
        <v>2390</v>
      </c>
      <c r="P2100" s="371">
        <v>4780</v>
      </c>
      <c r="Q2100" s="444">
        <f t="shared" si="81"/>
        <v>4530.8056872037914</v>
      </c>
      <c r="R2100" s="337"/>
      <c r="S2100" s="266"/>
    </row>
    <row r="2101" spans="1:19" ht="22.5" customHeight="1" x14ac:dyDescent="0.25">
      <c r="A2101" s="167">
        <v>44630</v>
      </c>
      <c r="B2101" s="168"/>
      <c r="C2101" s="168" t="s">
        <v>6888</v>
      </c>
      <c r="D2101" s="168"/>
      <c r="E2101" s="168"/>
      <c r="F2101" s="168" t="s">
        <v>4719</v>
      </c>
      <c r="G2101" s="168" t="s">
        <v>6889</v>
      </c>
      <c r="H2101" s="168"/>
      <c r="I2101" s="168" t="s">
        <v>22</v>
      </c>
      <c r="J2101" s="168">
        <v>75011</v>
      </c>
      <c r="K2101" s="168"/>
      <c r="L2101" s="168" t="s">
        <v>6890</v>
      </c>
      <c r="M2101" s="168" t="s">
        <v>205</v>
      </c>
      <c r="N2101" s="168">
        <v>20</v>
      </c>
      <c r="O2101" s="195">
        <v>2500</v>
      </c>
      <c r="P2101" s="371">
        <v>2500</v>
      </c>
      <c r="Q2101" s="444">
        <v>2083.33</v>
      </c>
      <c r="R2101" s="337"/>
      <c r="S2101" s="266"/>
    </row>
    <row r="2102" spans="1:19" ht="22.5" customHeight="1" x14ac:dyDescent="0.25">
      <c r="A2102" s="167">
        <v>44627</v>
      </c>
      <c r="B2102" s="168"/>
      <c r="C2102" s="168" t="s">
        <v>6891</v>
      </c>
      <c r="D2102" s="168" t="s">
        <v>6892</v>
      </c>
      <c r="E2102" s="168"/>
      <c r="F2102" s="168">
        <v>101137</v>
      </c>
      <c r="G2102" s="168" t="s">
        <v>6893</v>
      </c>
      <c r="H2102" s="168">
        <v>3</v>
      </c>
      <c r="I2102" s="168" t="s">
        <v>639</v>
      </c>
      <c r="J2102" s="168">
        <v>92100</v>
      </c>
      <c r="K2102" s="168" t="s">
        <v>6894</v>
      </c>
      <c r="L2102" s="168" t="s">
        <v>6895</v>
      </c>
      <c r="M2102" s="168" t="s">
        <v>6896</v>
      </c>
      <c r="N2102" s="379">
        <v>5.5E-2</v>
      </c>
      <c r="O2102" s="195">
        <v>1800</v>
      </c>
      <c r="P2102" s="371">
        <v>1800</v>
      </c>
      <c r="Q2102" s="444">
        <f t="shared" ref="Q2102:Q2165" si="84">IF(ISBLANK(N2102),"",P2102/(1+N2102))</f>
        <v>1706.1611374407585</v>
      </c>
      <c r="R2102" s="337"/>
      <c r="S2102" s="266"/>
    </row>
    <row r="2103" spans="1:19" ht="22.5" customHeight="1" x14ac:dyDescent="0.25">
      <c r="A2103" s="153">
        <v>44641</v>
      </c>
      <c r="B2103" s="154" t="s">
        <v>65</v>
      </c>
      <c r="C2103" s="154" t="s">
        <v>981</v>
      </c>
      <c r="D2103" s="154" t="s">
        <v>982</v>
      </c>
      <c r="E2103" s="154"/>
      <c r="F2103" s="154">
        <v>1236</v>
      </c>
      <c r="G2103" s="154" t="s">
        <v>983</v>
      </c>
      <c r="H2103" s="154" t="s">
        <v>984</v>
      </c>
      <c r="I2103" s="154" t="s">
        <v>22</v>
      </c>
      <c r="J2103" s="154">
        <v>75011</v>
      </c>
      <c r="K2103" s="154" t="s">
        <v>6395</v>
      </c>
      <c r="L2103" s="154" t="s">
        <v>37</v>
      </c>
      <c r="M2103" s="154" t="s">
        <v>6396</v>
      </c>
      <c r="N2103" s="160">
        <v>5.5E-2</v>
      </c>
      <c r="O2103" s="78">
        <v>16449</v>
      </c>
      <c r="P2103" s="403">
        <v>16449</v>
      </c>
      <c r="Q2103" s="78">
        <f t="shared" si="84"/>
        <v>15591.469194312796</v>
      </c>
      <c r="R2103" s="373"/>
      <c r="S2103" s="374"/>
    </row>
    <row r="2104" spans="1:19" ht="22.5" customHeight="1" x14ac:dyDescent="0.25">
      <c r="A2104" s="167">
        <v>44622</v>
      </c>
      <c r="B2104" s="168" t="s">
        <v>17</v>
      </c>
      <c r="C2104" s="168" t="s">
        <v>6608</v>
      </c>
      <c r="D2104" s="168" t="s">
        <v>1406</v>
      </c>
      <c r="E2104" s="168"/>
      <c r="F2104" s="168">
        <v>10467</v>
      </c>
      <c r="G2104" s="168" t="s">
        <v>6609</v>
      </c>
      <c r="H2104" s="168">
        <v>10433</v>
      </c>
      <c r="I2104" s="168" t="s">
        <v>6610</v>
      </c>
      <c r="J2104" s="168">
        <v>95150</v>
      </c>
      <c r="K2104" s="168" t="s">
        <v>6897</v>
      </c>
      <c r="L2104" s="168" t="s">
        <v>5719</v>
      </c>
      <c r="M2104" s="168" t="s">
        <v>6898</v>
      </c>
      <c r="N2104" s="379">
        <v>5.5E-2</v>
      </c>
      <c r="O2104" s="195">
        <v>1100</v>
      </c>
      <c r="P2104" s="371">
        <v>1100</v>
      </c>
      <c r="Q2104" s="444">
        <f t="shared" si="84"/>
        <v>1042.654028436019</v>
      </c>
      <c r="R2104" s="337"/>
      <c r="S2104" s="266"/>
    </row>
    <row r="2105" spans="1:19" ht="22.5" customHeight="1" x14ac:dyDescent="0.25">
      <c r="A2105" s="342">
        <v>44631</v>
      </c>
      <c r="B2105" s="168" t="s">
        <v>17</v>
      </c>
      <c r="C2105" s="167" t="s">
        <v>3145</v>
      </c>
      <c r="D2105" s="167" t="s">
        <v>4523</v>
      </c>
      <c r="E2105" s="167"/>
      <c r="F2105" s="417">
        <v>51422</v>
      </c>
      <c r="G2105" s="168" t="s">
        <v>4524</v>
      </c>
      <c r="H2105" s="168" t="s">
        <v>6899</v>
      </c>
      <c r="I2105" s="168" t="s">
        <v>22</v>
      </c>
      <c r="J2105" s="168">
        <v>75015</v>
      </c>
      <c r="K2105" s="168" t="s">
        <v>6900</v>
      </c>
      <c r="L2105" s="168" t="s">
        <v>3934</v>
      </c>
      <c r="M2105" s="167" t="s">
        <v>6901</v>
      </c>
      <c r="N2105" s="379">
        <v>0.1</v>
      </c>
      <c r="O2105" s="78">
        <f>P2105/2</f>
        <v>3241</v>
      </c>
      <c r="P2105" s="371">
        <v>6482</v>
      </c>
      <c r="Q2105" s="264">
        <f t="shared" si="84"/>
        <v>5892.7272727272721</v>
      </c>
      <c r="R2105" s="337"/>
      <c r="S2105" s="266"/>
    </row>
    <row r="2106" spans="1:19" ht="22.5" customHeight="1" x14ac:dyDescent="0.25">
      <c r="A2106" s="167">
        <v>44629</v>
      </c>
      <c r="B2106" s="168" t="s">
        <v>17</v>
      </c>
      <c r="C2106" s="168" t="s">
        <v>6902</v>
      </c>
      <c r="D2106" s="168" t="s">
        <v>2523</v>
      </c>
      <c r="E2106" s="168"/>
      <c r="F2106" s="168">
        <v>10286</v>
      </c>
      <c r="G2106" s="168" t="s">
        <v>6903</v>
      </c>
      <c r="H2106" s="168" t="s">
        <v>6904</v>
      </c>
      <c r="I2106" s="168" t="s">
        <v>2290</v>
      </c>
      <c r="J2106" s="168">
        <v>92360</v>
      </c>
      <c r="K2106" s="168" t="s">
        <v>6905</v>
      </c>
      <c r="L2106" s="168" t="s">
        <v>5563</v>
      </c>
      <c r="M2106" s="168" t="s">
        <v>86</v>
      </c>
      <c r="N2106" s="379">
        <v>0.1</v>
      </c>
      <c r="O2106" s="195">
        <v>3882</v>
      </c>
      <c r="P2106" s="371">
        <v>3882</v>
      </c>
      <c r="Q2106" s="444">
        <f t="shared" si="84"/>
        <v>3529.090909090909</v>
      </c>
      <c r="R2106" s="337"/>
      <c r="S2106" s="266"/>
    </row>
    <row r="2107" spans="1:19" ht="22.5" customHeight="1" x14ac:dyDescent="0.25">
      <c r="A2107" s="342">
        <v>44628</v>
      </c>
      <c r="B2107" s="168" t="s">
        <v>17</v>
      </c>
      <c r="C2107" s="167" t="s">
        <v>6119</v>
      </c>
      <c r="D2107" s="167" t="s">
        <v>4695</v>
      </c>
      <c r="E2107" s="167"/>
      <c r="F2107" s="417">
        <v>10059</v>
      </c>
      <c r="G2107" s="168" t="s">
        <v>6120</v>
      </c>
      <c r="H2107" s="168" t="s">
        <v>6906</v>
      </c>
      <c r="I2107" s="168" t="s">
        <v>97</v>
      </c>
      <c r="J2107" s="168">
        <v>92600</v>
      </c>
      <c r="K2107" s="168" t="s">
        <v>6121</v>
      </c>
      <c r="L2107" s="168" t="s">
        <v>5719</v>
      </c>
      <c r="M2107" s="167" t="s">
        <v>123</v>
      </c>
      <c r="N2107" s="379">
        <v>5.5E-2</v>
      </c>
      <c r="O2107" s="195">
        <v>5482</v>
      </c>
      <c r="P2107" s="371">
        <v>5482</v>
      </c>
      <c r="Q2107" s="264">
        <f t="shared" si="84"/>
        <v>5196.2085308056876</v>
      </c>
      <c r="R2107" s="337"/>
      <c r="S2107" s="266"/>
    </row>
    <row r="2108" spans="1:19" ht="22.5" customHeight="1" x14ac:dyDescent="0.25">
      <c r="A2108" s="342">
        <v>44628</v>
      </c>
      <c r="B2108" s="168" t="s">
        <v>65</v>
      </c>
      <c r="C2108" s="167" t="s">
        <v>5923</v>
      </c>
      <c r="D2108" s="167" t="s">
        <v>243</v>
      </c>
      <c r="E2108" s="167"/>
      <c r="F2108" s="417">
        <v>10214</v>
      </c>
      <c r="G2108" s="168" t="s">
        <v>5924</v>
      </c>
      <c r="H2108" s="168" t="s">
        <v>5925</v>
      </c>
      <c r="I2108" s="168" t="s">
        <v>22</v>
      </c>
      <c r="J2108" s="168">
        <v>75013</v>
      </c>
      <c r="K2108" s="168" t="s">
        <v>5926</v>
      </c>
      <c r="L2108" s="168" t="s">
        <v>3731</v>
      </c>
      <c r="M2108" s="167" t="s">
        <v>2521</v>
      </c>
      <c r="N2108" s="379">
        <v>0.1</v>
      </c>
      <c r="O2108" s="78">
        <f>P2108/2</f>
        <v>5000</v>
      </c>
      <c r="P2108" s="371">
        <v>10000</v>
      </c>
      <c r="Q2108" s="510">
        <f t="shared" si="84"/>
        <v>9090.9090909090901</v>
      </c>
      <c r="R2108" s="333"/>
      <c r="S2108" s="159"/>
    </row>
    <row r="2109" spans="1:19" ht="22.5" customHeight="1" x14ac:dyDescent="0.25">
      <c r="A2109" s="342">
        <v>44631</v>
      </c>
      <c r="B2109" s="168" t="s">
        <v>17</v>
      </c>
      <c r="C2109" s="167" t="s">
        <v>6322</v>
      </c>
      <c r="D2109" s="167" t="s">
        <v>28</v>
      </c>
      <c r="E2109" s="167"/>
      <c r="F2109" s="417">
        <v>93224</v>
      </c>
      <c r="G2109" s="168" t="s">
        <v>6323</v>
      </c>
      <c r="H2109" s="168" t="s">
        <v>6324</v>
      </c>
      <c r="I2109" s="168" t="s">
        <v>1497</v>
      </c>
      <c r="J2109" s="168">
        <v>92210</v>
      </c>
      <c r="K2109" s="168" t="s">
        <v>6325</v>
      </c>
      <c r="L2109" s="168" t="s">
        <v>6907</v>
      </c>
      <c r="M2109" s="167" t="s">
        <v>5648</v>
      </c>
      <c r="N2109" s="379">
        <v>5.5E-2</v>
      </c>
      <c r="O2109" s="78">
        <f>P2109/2</f>
        <v>3975</v>
      </c>
      <c r="P2109" s="371">
        <v>7950</v>
      </c>
      <c r="Q2109" s="339">
        <f t="shared" si="84"/>
        <v>7535.5450236966826</v>
      </c>
      <c r="R2109" s="333"/>
      <c r="S2109" s="159"/>
    </row>
    <row r="2110" spans="1:19" ht="22.5" customHeight="1" x14ac:dyDescent="0.25">
      <c r="A2110" s="167">
        <v>44643</v>
      </c>
      <c r="B2110" s="168" t="s">
        <v>17</v>
      </c>
      <c r="C2110" s="168" t="s">
        <v>2123</v>
      </c>
      <c r="D2110" s="168" t="s">
        <v>428</v>
      </c>
      <c r="E2110" s="168"/>
      <c r="F2110" s="168">
        <v>10137</v>
      </c>
      <c r="G2110" s="168" t="s">
        <v>5641</v>
      </c>
      <c r="H2110" s="168" t="s">
        <v>6435</v>
      </c>
      <c r="I2110" s="168" t="s">
        <v>184</v>
      </c>
      <c r="J2110" s="168">
        <v>92170</v>
      </c>
      <c r="K2110" s="168" t="s">
        <v>6908</v>
      </c>
      <c r="L2110" s="168" t="s">
        <v>6436</v>
      </c>
      <c r="M2110" s="168" t="s">
        <v>123</v>
      </c>
      <c r="N2110" s="379">
        <v>5.5E-2</v>
      </c>
      <c r="O2110" s="78">
        <f>P2110/2</f>
        <v>3741</v>
      </c>
      <c r="P2110" s="371">
        <v>7482</v>
      </c>
      <c r="Q2110" s="264">
        <f t="shared" si="84"/>
        <v>7091.9431279620858</v>
      </c>
      <c r="R2110" s="337"/>
      <c r="S2110" s="266"/>
    </row>
    <row r="2111" spans="1:19" ht="22.5" customHeight="1" x14ac:dyDescent="0.25">
      <c r="A2111" s="167">
        <v>44631</v>
      </c>
      <c r="B2111" s="168" t="s">
        <v>17</v>
      </c>
      <c r="C2111" s="168" t="s">
        <v>6315</v>
      </c>
      <c r="D2111" s="168" t="s">
        <v>563</v>
      </c>
      <c r="E2111" s="168"/>
      <c r="F2111" s="168">
        <v>10270</v>
      </c>
      <c r="G2111" s="168" t="s">
        <v>6316</v>
      </c>
      <c r="H2111" s="168" t="s">
        <v>6317</v>
      </c>
      <c r="I2111" s="168" t="s">
        <v>5181</v>
      </c>
      <c r="J2111" s="168">
        <v>92800</v>
      </c>
      <c r="K2111" s="168" t="s">
        <v>6318</v>
      </c>
      <c r="L2111" s="168" t="s">
        <v>6909</v>
      </c>
      <c r="M2111" s="168" t="s">
        <v>1792</v>
      </c>
      <c r="N2111" s="379">
        <v>5.5E-2</v>
      </c>
      <c r="O2111" s="78">
        <f>P2111/2</f>
        <v>1775</v>
      </c>
      <c r="P2111" s="263">
        <v>3550</v>
      </c>
      <c r="Q2111" s="339">
        <f t="shared" si="84"/>
        <v>3364.9289099526068</v>
      </c>
      <c r="R2111" s="333"/>
      <c r="S2111" s="159"/>
    </row>
    <row r="2112" spans="1:19" ht="22.5" customHeight="1" x14ac:dyDescent="0.25">
      <c r="A2112" s="167">
        <v>44635</v>
      </c>
      <c r="B2112" s="168" t="s">
        <v>65</v>
      </c>
      <c r="C2112" s="168" t="s">
        <v>6910</v>
      </c>
      <c r="D2112" s="168" t="s">
        <v>2206</v>
      </c>
      <c r="E2112" s="168"/>
      <c r="F2112" s="168" t="s">
        <v>4719</v>
      </c>
      <c r="G2112" s="168" t="s">
        <v>6911</v>
      </c>
      <c r="H2112" s="168" t="s">
        <v>6218</v>
      </c>
      <c r="I2112" s="168" t="s">
        <v>22</v>
      </c>
      <c r="J2112" s="168">
        <v>75016</v>
      </c>
      <c r="K2112" s="168" t="s">
        <v>6912</v>
      </c>
      <c r="L2112" s="168" t="s">
        <v>37</v>
      </c>
      <c r="M2112" s="168" t="s">
        <v>160</v>
      </c>
      <c r="N2112" s="379">
        <v>0.1</v>
      </c>
      <c r="O2112" s="195">
        <v>8900</v>
      </c>
      <c r="P2112" s="371">
        <v>8900</v>
      </c>
      <c r="Q2112" s="444">
        <f t="shared" si="84"/>
        <v>8090.9090909090901</v>
      </c>
      <c r="R2112" s="337"/>
      <c r="S2112" s="266"/>
    </row>
    <row r="2113" spans="1:20" ht="22.5" customHeight="1" x14ac:dyDescent="0.25">
      <c r="A2113" s="167">
        <v>44630</v>
      </c>
      <c r="B2113" s="168" t="s">
        <v>65</v>
      </c>
      <c r="C2113" s="168" t="s">
        <v>6913</v>
      </c>
      <c r="D2113" s="168" t="s">
        <v>395</v>
      </c>
      <c r="E2113" s="168"/>
      <c r="F2113" s="168">
        <v>10122</v>
      </c>
      <c r="G2113" s="168" t="s">
        <v>6689</v>
      </c>
      <c r="H2113" s="168" t="s">
        <v>6914</v>
      </c>
      <c r="I2113" s="168" t="s">
        <v>22</v>
      </c>
      <c r="J2113" s="168">
        <v>75011</v>
      </c>
      <c r="K2113" s="168" t="s">
        <v>6915</v>
      </c>
      <c r="L2113" s="168" t="s">
        <v>5912</v>
      </c>
      <c r="M2113" s="168" t="s">
        <v>3516</v>
      </c>
      <c r="N2113" s="379">
        <v>5.5E-2</v>
      </c>
      <c r="O2113" s="78">
        <f>P2113/2</f>
        <v>3991</v>
      </c>
      <c r="P2113" s="371">
        <v>7982</v>
      </c>
      <c r="Q2113" s="444">
        <f t="shared" si="84"/>
        <v>7565.8767772511856</v>
      </c>
      <c r="R2113" s="337"/>
      <c r="S2113" s="266"/>
    </row>
    <row r="2114" spans="1:20" ht="22.5" customHeight="1" x14ac:dyDescent="0.25">
      <c r="A2114" s="167">
        <v>44635</v>
      </c>
      <c r="B2114" s="168" t="s">
        <v>17</v>
      </c>
      <c r="C2114" s="168" t="s">
        <v>4892</v>
      </c>
      <c r="D2114" s="168" t="s">
        <v>1267</v>
      </c>
      <c r="E2114" s="168"/>
      <c r="F2114" s="168">
        <v>10195</v>
      </c>
      <c r="G2114" s="168" t="s">
        <v>4893</v>
      </c>
      <c r="H2114" s="168" t="s">
        <v>4675</v>
      </c>
      <c r="I2114" s="168" t="s">
        <v>4894</v>
      </c>
      <c r="J2114" s="168">
        <v>77400</v>
      </c>
      <c r="K2114" s="168" t="s">
        <v>4895</v>
      </c>
      <c r="L2114" s="168" t="s">
        <v>4606</v>
      </c>
      <c r="M2114" s="168" t="s">
        <v>6916</v>
      </c>
      <c r="N2114" s="379">
        <v>0.1</v>
      </c>
      <c r="O2114" s="78">
        <f>P2114/2</f>
        <v>6000</v>
      </c>
      <c r="P2114" s="371">
        <v>12000</v>
      </c>
      <c r="Q2114" s="264">
        <f t="shared" si="84"/>
        <v>10909.090909090908</v>
      </c>
      <c r="R2114" s="337"/>
      <c r="S2114" s="266"/>
    </row>
    <row r="2115" spans="1:20" ht="22.5" customHeight="1" x14ac:dyDescent="0.25">
      <c r="A2115" s="173">
        <v>44637</v>
      </c>
      <c r="B2115" s="174" t="s">
        <v>65</v>
      </c>
      <c r="C2115" s="174" t="s">
        <v>6744</v>
      </c>
      <c r="D2115" s="174" t="s">
        <v>1478</v>
      </c>
      <c r="E2115" s="174"/>
      <c r="F2115" s="174">
        <v>10126</v>
      </c>
      <c r="G2115" s="174" t="s">
        <v>6745</v>
      </c>
      <c r="H2115" s="174" t="s">
        <v>6746</v>
      </c>
      <c r="I2115" s="174" t="s">
        <v>221</v>
      </c>
      <c r="J2115" s="174">
        <v>92260</v>
      </c>
      <c r="K2115" s="174" t="s">
        <v>6747</v>
      </c>
      <c r="L2115" s="174" t="s">
        <v>4874</v>
      </c>
      <c r="M2115" s="174" t="s">
        <v>2950</v>
      </c>
      <c r="N2115" s="328">
        <v>0.1</v>
      </c>
      <c r="O2115" s="78">
        <f>P2115/2</f>
        <v>3991</v>
      </c>
      <c r="P2115" s="196">
        <v>7982</v>
      </c>
      <c r="Q2115" s="533">
        <f t="shared" si="84"/>
        <v>7256.363636363636</v>
      </c>
      <c r="R2115" s="389"/>
      <c r="S2115" s="89"/>
      <c r="T2115" s="74" t="s">
        <v>44</v>
      </c>
    </row>
    <row r="2116" spans="1:20" ht="22.5" customHeight="1" x14ac:dyDescent="0.25">
      <c r="A2116" s="167">
        <v>44635</v>
      </c>
      <c r="B2116" s="168" t="s">
        <v>65</v>
      </c>
      <c r="C2116" s="168" t="s">
        <v>6728</v>
      </c>
      <c r="D2116" s="168" t="s">
        <v>177</v>
      </c>
      <c r="E2116" s="168"/>
      <c r="F2116" s="168">
        <v>10153</v>
      </c>
      <c r="G2116" s="168" t="s">
        <v>6729</v>
      </c>
      <c r="H2116" s="168">
        <v>3</v>
      </c>
      <c r="I2116" s="168" t="s">
        <v>558</v>
      </c>
      <c r="J2116" s="168">
        <v>94170</v>
      </c>
      <c r="K2116" s="168" t="s">
        <v>6730</v>
      </c>
      <c r="L2116" s="168" t="s">
        <v>6917</v>
      </c>
      <c r="M2116" s="168" t="s">
        <v>1052</v>
      </c>
      <c r="N2116" s="379">
        <v>0.1</v>
      </c>
      <c r="O2116" s="78">
        <f>P2116/2</f>
        <v>4975</v>
      </c>
      <c r="P2116" s="371">
        <v>9950</v>
      </c>
      <c r="Q2116" s="444">
        <f t="shared" si="84"/>
        <v>9045.4545454545441</v>
      </c>
      <c r="R2116" s="337"/>
      <c r="S2116" s="266"/>
    </row>
    <row r="2117" spans="1:20" ht="22.5" customHeight="1" thickBot="1" x14ac:dyDescent="0.3">
      <c r="A2117" s="525">
        <v>44645</v>
      </c>
      <c r="B2117" s="497" t="s">
        <v>17</v>
      </c>
      <c r="C2117" s="498" t="s">
        <v>6255</v>
      </c>
      <c r="D2117" s="498" t="s">
        <v>6256</v>
      </c>
      <c r="E2117" s="498"/>
      <c r="F2117" s="499">
        <v>10445</v>
      </c>
      <c r="G2117" s="497" t="s">
        <v>6257</v>
      </c>
      <c r="H2117" s="497" t="s">
        <v>6258</v>
      </c>
      <c r="I2117" s="497" t="s">
        <v>2930</v>
      </c>
      <c r="J2117" s="497">
        <v>94200</v>
      </c>
      <c r="K2117" s="497" t="s">
        <v>6918</v>
      </c>
      <c r="L2117" s="497" t="s">
        <v>5563</v>
      </c>
      <c r="M2117" s="498" t="s">
        <v>2162</v>
      </c>
      <c r="N2117" s="500">
        <v>0.1</v>
      </c>
      <c r="O2117" s="501">
        <v>14282</v>
      </c>
      <c r="P2117" s="502">
        <v>14282</v>
      </c>
      <c r="Q2117" s="583">
        <f t="shared" si="84"/>
        <v>12983.636363636362</v>
      </c>
      <c r="R2117" s="333"/>
      <c r="S2117" s="159"/>
    </row>
    <row r="2118" spans="1:20" ht="22.5" customHeight="1" x14ac:dyDescent="0.25">
      <c r="A2118" s="167">
        <v>44649</v>
      </c>
      <c r="B2118" s="168" t="s">
        <v>65</v>
      </c>
      <c r="C2118" s="168" t="s">
        <v>6919</v>
      </c>
      <c r="D2118" s="168" t="s">
        <v>6920</v>
      </c>
      <c r="E2118" s="168"/>
      <c r="F2118" s="168">
        <v>10491</v>
      </c>
      <c r="G2118" s="168" t="s">
        <v>6921</v>
      </c>
      <c r="H2118" s="168" t="s">
        <v>6922</v>
      </c>
      <c r="I2118" s="168" t="s">
        <v>22</v>
      </c>
      <c r="J2118" s="168">
        <v>75020</v>
      </c>
      <c r="K2118" s="168" t="s">
        <v>6923</v>
      </c>
      <c r="L2118" s="168" t="s">
        <v>1993</v>
      </c>
      <c r="M2118" s="168" t="s">
        <v>4236</v>
      </c>
      <c r="N2118" s="379">
        <v>5.5E-2</v>
      </c>
      <c r="O2118" s="195">
        <v>2480</v>
      </c>
      <c r="P2118" s="371">
        <v>2480</v>
      </c>
      <c r="Q2118" s="444">
        <f t="shared" si="84"/>
        <v>2350.7109004739336</v>
      </c>
      <c r="R2118" s="337"/>
      <c r="S2118" s="266"/>
    </row>
    <row r="2119" spans="1:20" ht="22.5" customHeight="1" x14ac:dyDescent="0.25">
      <c r="A2119" s="167">
        <v>44641</v>
      </c>
      <c r="B2119" s="168" t="s">
        <v>65</v>
      </c>
      <c r="C2119" s="168" t="s">
        <v>6795</v>
      </c>
      <c r="D2119" s="168" t="s">
        <v>6796</v>
      </c>
      <c r="E2119" s="168"/>
      <c r="F2119" s="168">
        <v>10263</v>
      </c>
      <c r="G2119" s="168" t="s">
        <v>6797</v>
      </c>
      <c r="H2119" s="168" t="s">
        <v>6798</v>
      </c>
      <c r="I2119" s="168" t="s">
        <v>308</v>
      </c>
      <c r="J2119" s="168">
        <v>94130</v>
      </c>
      <c r="K2119" s="168" t="s">
        <v>6799</v>
      </c>
      <c r="L2119" s="168" t="s">
        <v>5894</v>
      </c>
      <c r="M2119" s="168" t="s">
        <v>6924</v>
      </c>
      <c r="N2119" s="379">
        <v>5.5E-2</v>
      </c>
      <c r="O2119" s="195">
        <v>7900</v>
      </c>
      <c r="P2119" s="371">
        <v>7900</v>
      </c>
      <c r="Q2119" s="444">
        <f t="shared" si="84"/>
        <v>7488.1516587677734</v>
      </c>
      <c r="R2119" s="337"/>
      <c r="S2119" s="266"/>
    </row>
    <row r="2120" spans="1:20" ht="22.5" customHeight="1" x14ac:dyDescent="0.25">
      <c r="A2120" s="342">
        <v>44642</v>
      </c>
      <c r="B2120" s="187" t="s">
        <v>17</v>
      </c>
      <c r="C2120" s="187" t="s">
        <v>2892</v>
      </c>
      <c r="D2120" s="187" t="s">
        <v>131</v>
      </c>
      <c r="E2120" s="187"/>
      <c r="F2120" s="168">
        <v>10054</v>
      </c>
      <c r="G2120" s="187" t="s">
        <v>2893</v>
      </c>
      <c r="H2120" s="187" t="s">
        <v>2894</v>
      </c>
      <c r="I2120" s="168" t="s">
        <v>22</v>
      </c>
      <c r="J2120" s="168">
        <v>75013</v>
      </c>
      <c r="K2120" s="187" t="s">
        <v>2895</v>
      </c>
      <c r="L2120" s="304" t="s">
        <v>6334</v>
      </c>
      <c r="M2120" s="187" t="s">
        <v>6925</v>
      </c>
      <c r="N2120" s="379">
        <v>0.1</v>
      </c>
      <c r="O2120" s="345"/>
      <c r="P2120" s="263">
        <v>6000</v>
      </c>
      <c r="Q2120" s="264">
        <f t="shared" si="84"/>
        <v>5454.545454545454</v>
      </c>
      <c r="R2120" s="337"/>
      <c r="S2120" s="266"/>
    </row>
    <row r="2121" spans="1:20" ht="22.5" customHeight="1" x14ac:dyDescent="0.25">
      <c r="A2121" s="167">
        <v>44641</v>
      </c>
      <c r="B2121" s="168" t="s">
        <v>65</v>
      </c>
      <c r="C2121" s="168" t="s">
        <v>6672</v>
      </c>
      <c r="D2121" s="168" t="s">
        <v>113</v>
      </c>
      <c r="E2121" s="168"/>
      <c r="F2121" s="168">
        <v>10444</v>
      </c>
      <c r="G2121" s="168" t="s">
        <v>6673</v>
      </c>
      <c r="H2121" s="168" t="s">
        <v>6674</v>
      </c>
      <c r="I2121" s="168" t="s">
        <v>923</v>
      </c>
      <c r="J2121" s="168">
        <v>92100</v>
      </c>
      <c r="K2121" s="168" t="s">
        <v>6675</v>
      </c>
      <c r="L2121" s="168" t="s">
        <v>5563</v>
      </c>
      <c r="M2121" s="168" t="s">
        <v>2719</v>
      </c>
      <c r="N2121" s="379">
        <v>0.1</v>
      </c>
      <c r="O2121" s="195">
        <v>4982</v>
      </c>
      <c r="P2121" s="371">
        <v>4982</v>
      </c>
      <c r="Q2121" s="444">
        <f t="shared" si="84"/>
        <v>4529.090909090909</v>
      </c>
      <c r="R2121" s="337"/>
      <c r="S2121" s="266"/>
    </row>
    <row r="2122" spans="1:20" ht="22.5" customHeight="1" x14ac:dyDescent="0.25">
      <c r="A2122" s="167">
        <v>44642</v>
      </c>
      <c r="B2122" s="168" t="s">
        <v>65</v>
      </c>
      <c r="C2122" s="168" t="s">
        <v>6768</v>
      </c>
      <c r="D2122" s="168" t="s">
        <v>172</v>
      </c>
      <c r="E2122" s="168"/>
      <c r="F2122" s="168">
        <v>10453</v>
      </c>
      <c r="G2122" s="168" t="s">
        <v>6769</v>
      </c>
      <c r="H2122" s="168">
        <v>2</v>
      </c>
      <c r="I2122" s="168" t="s">
        <v>22</v>
      </c>
      <c r="J2122" s="168">
        <v>75020</v>
      </c>
      <c r="K2122" s="168" t="s">
        <v>6926</v>
      </c>
      <c r="L2122" s="168" t="s">
        <v>6927</v>
      </c>
      <c r="M2122" s="168" t="s">
        <v>1840</v>
      </c>
      <c r="N2122" s="379">
        <v>5.5E-2</v>
      </c>
      <c r="O2122" s="78">
        <f>P2122/2</f>
        <v>2725</v>
      </c>
      <c r="P2122" s="371">
        <v>5450</v>
      </c>
      <c r="Q2122" s="444">
        <f t="shared" si="84"/>
        <v>5165.8767772511856</v>
      </c>
      <c r="R2122" s="337"/>
      <c r="S2122" s="266"/>
    </row>
    <row r="2123" spans="1:20" ht="22.5" customHeight="1" x14ac:dyDescent="0.25">
      <c r="A2123" s="342">
        <v>44642</v>
      </c>
      <c r="B2123" s="168" t="s">
        <v>65</v>
      </c>
      <c r="C2123" s="167" t="s">
        <v>5496</v>
      </c>
      <c r="D2123" s="167" t="s">
        <v>5497</v>
      </c>
      <c r="E2123" s="167"/>
      <c r="F2123" s="417">
        <v>38</v>
      </c>
      <c r="G2123" s="168" t="s">
        <v>5498</v>
      </c>
      <c r="H2123" s="168"/>
      <c r="I2123" s="168" t="s">
        <v>22</v>
      </c>
      <c r="J2123" s="168">
        <v>75011</v>
      </c>
      <c r="K2123" s="168" t="s">
        <v>5499</v>
      </c>
      <c r="L2123" s="168" t="s">
        <v>1993</v>
      </c>
      <c r="M2123" s="167" t="s">
        <v>2360</v>
      </c>
      <c r="N2123" s="379">
        <v>5.5E-2</v>
      </c>
      <c r="O2123" s="195">
        <v>1300</v>
      </c>
      <c r="P2123" s="371">
        <v>1300</v>
      </c>
      <c r="Q2123" s="264">
        <f t="shared" si="84"/>
        <v>1232.2274881516589</v>
      </c>
      <c r="R2123" s="337"/>
      <c r="S2123" s="266"/>
    </row>
    <row r="2124" spans="1:20" ht="22.5" customHeight="1" x14ac:dyDescent="0.25">
      <c r="A2124" s="167">
        <v>44641</v>
      </c>
      <c r="B2124" s="168" t="s">
        <v>17</v>
      </c>
      <c r="C2124" s="168" t="s">
        <v>532</v>
      </c>
      <c r="D2124" s="168" t="s">
        <v>4377</v>
      </c>
      <c r="E2124" s="168"/>
      <c r="F2124" s="168">
        <v>10458</v>
      </c>
      <c r="G2124" s="168" t="s">
        <v>5107</v>
      </c>
      <c r="H2124" s="168" t="s">
        <v>5108</v>
      </c>
      <c r="I2124" s="168" t="s">
        <v>22</v>
      </c>
      <c r="J2124" s="168">
        <v>75116</v>
      </c>
      <c r="K2124" s="168" t="s">
        <v>5110</v>
      </c>
      <c r="L2124" s="168" t="s">
        <v>5832</v>
      </c>
      <c r="M2124" s="168" t="s">
        <v>4236</v>
      </c>
      <c r="N2124" s="379">
        <v>5.5E-2</v>
      </c>
      <c r="O2124" s="78">
        <f>P2124/2</f>
        <v>1000</v>
      </c>
      <c r="P2124" s="371">
        <v>2000</v>
      </c>
      <c r="Q2124" s="444">
        <f t="shared" si="84"/>
        <v>1895.7345971563982</v>
      </c>
      <c r="R2124" s="337"/>
      <c r="S2124" s="266"/>
    </row>
    <row r="2125" spans="1:20" ht="22.5" customHeight="1" x14ac:dyDescent="0.25">
      <c r="A2125" s="167">
        <v>44641</v>
      </c>
      <c r="B2125" s="168" t="s">
        <v>65</v>
      </c>
      <c r="C2125" s="168" t="s">
        <v>6928</v>
      </c>
      <c r="D2125" s="168" t="s">
        <v>6929</v>
      </c>
      <c r="E2125" s="168"/>
      <c r="F2125" s="168">
        <v>10222</v>
      </c>
      <c r="G2125" s="168" t="s">
        <v>6930</v>
      </c>
      <c r="H2125" s="168" t="s">
        <v>6931</v>
      </c>
      <c r="I2125" s="168" t="s">
        <v>22</v>
      </c>
      <c r="J2125" s="168">
        <v>75018</v>
      </c>
      <c r="K2125" s="168" t="s">
        <v>6932</v>
      </c>
      <c r="L2125" s="168" t="s">
        <v>6933</v>
      </c>
      <c r="M2125" s="168" t="s">
        <v>6934</v>
      </c>
      <c r="N2125" s="379">
        <v>5.5E-2</v>
      </c>
      <c r="O2125" s="78">
        <f>P2125/2</f>
        <v>1950</v>
      </c>
      <c r="P2125" s="371">
        <v>3900</v>
      </c>
      <c r="Q2125" s="444">
        <f t="shared" si="84"/>
        <v>3696.6824644549765</v>
      </c>
      <c r="R2125" s="337"/>
      <c r="S2125" s="266"/>
    </row>
    <row r="2126" spans="1:20" ht="22.5" customHeight="1" x14ac:dyDescent="0.25">
      <c r="A2126" s="167">
        <v>44642</v>
      </c>
      <c r="B2126" s="168" t="s">
        <v>65</v>
      </c>
      <c r="C2126" s="168" t="s">
        <v>6679</v>
      </c>
      <c r="D2126" s="168" t="s">
        <v>6680</v>
      </c>
      <c r="E2126" s="168"/>
      <c r="F2126" s="168">
        <v>10377</v>
      </c>
      <c r="G2126" s="168" t="s">
        <v>6681</v>
      </c>
      <c r="H2126" s="168" t="s">
        <v>6682</v>
      </c>
      <c r="I2126" s="168" t="s">
        <v>121</v>
      </c>
      <c r="J2126" s="168">
        <v>94100</v>
      </c>
      <c r="K2126" s="168" t="s">
        <v>6683</v>
      </c>
      <c r="L2126" s="168" t="s">
        <v>5894</v>
      </c>
      <c r="M2126" s="168" t="s">
        <v>2415</v>
      </c>
      <c r="N2126" s="379">
        <v>5.5E-2</v>
      </c>
      <c r="O2126" s="195">
        <v>3842</v>
      </c>
      <c r="P2126" s="371">
        <v>3842</v>
      </c>
      <c r="Q2126" s="444">
        <f t="shared" si="84"/>
        <v>3641.7061611374411</v>
      </c>
      <c r="R2126" s="337"/>
      <c r="S2126" s="266"/>
    </row>
    <row r="2127" spans="1:20" ht="22.5" customHeight="1" x14ac:dyDescent="0.25">
      <c r="A2127" s="167">
        <v>44642</v>
      </c>
      <c r="B2127" s="168" t="s">
        <v>17</v>
      </c>
      <c r="C2127" s="168" t="s">
        <v>6935</v>
      </c>
      <c r="D2127" s="168" t="s">
        <v>886</v>
      </c>
      <c r="E2127" s="168"/>
      <c r="F2127" s="168">
        <v>10492</v>
      </c>
      <c r="G2127" s="168" t="s">
        <v>6936</v>
      </c>
      <c r="H2127" s="168" t="s">
        <v>6937</v>
      </c>
      <c r="I2127" s="168" t="s">
        <v>22</v>
      </c>
      <c r="J2127" s="168">
        <v>75017</v>
      </c>
      <c r="K2127" s="168" t="s">
        <v>6938</v>
      </c>
      <c r="L2127" s="168" t="s">
        <v>4874</v>
      </c>
      <c r="M2127" s="168" t="s">
        <v>1810</v>
      </c>
      <c r="N2127" s="379">
        <v>5.5E-2</v>
      </c>
      <c r="O2127" s="78">
        <f>P2127/2</f>
        <v>3750</v>
      </c>
      <c r="P2127" s="371">
        <v>7500</v>
      </c>
      <c r="Q2127" s="444">
        <f t="shared" si="84"/>
        <v>7109.004739336493</v>
      </c>
      <c r="R2127" s="337"/>
      <c r="S2127" s="266"/>
    </row>
    <row r="2128" spans="1:20" ht="22.5" customHeight="1" x14ac:dyDescent="0.25">
      <c r="A2128" s="342">
        <v>44643</v>
      </c>
      <c r="B2128" s="168" t="s">
        <v>342</v>
      </c>
      <c r="C2128" s="167" t="s">
        <v>5532</v>
      </c>
      <c r="D2128" s="167" t="s">
        <v>3301</v>
      </c>
      <c r="E2128" s="167"/>
      <c r="F2128" s="417"/>
      <c r="G2128" s="168" t="s">
        <v>5533</v>
      </c>
      <c r="H2128" s="168" t="s">
        <v>5534</v>
      </c>
      <c r="I2128" s="168" t="s">
        <v>22</v>
      </c>
      <c r="J2128" s="168">
        <v>75015</v>
      </c>
      <c r="K2128" s="168" t="s">
        <v>5535</v>
      </c>
      <c r="L2128" s="168" t="s">
        <v>5536</v>
      </c>
      <c r="M2128" s="167" t="s">
        <v>3566</v>
      </c>
      <c r="N2128" s="379">
        <v>5.5E-2</v>
      </c>
      <c r="O2128" s="78">
        <f>P2128/2</f>
        <v>1100</v>
      </c>
      <c r="P2128" s="371">
        <v>2200</v>
      </c>
      <c r="Q2128" s="350">
        <f t="shared" si="84"/>
        <v>2085.3080568720379</v>
      </c>
      <c r="R2128" s="337"/>
      <c r="S2128" s="266"/>
    </row>
    <row r="2129" spans="1:20" ht="22.5" customHeight="1" x14ac:dyDescent="0.25">
      <c r="A2129" s="342">
        <v>44651</v>
      </c>
      <c r="B2129" s="168" t="s">
        <v>17</v>
      </c>
      <c r="C2129" s="167" t="s">
        <v>6001</v>
      </c>
      <c r="D2129" s="167" t="s">
        <v>2814</v>
      </c>
      <c r="E2129" s="167"/>
      <c r="F2129" s="417">
        <v>100278</v>
      </c>
      <c r="G2129" s="168" t="s">
        <v>6002</v>
      </c>
      <c r="H2129" s="168" t="s">
        <v>6075</v>
      </c>
      <c r="I2129" s="168" t="s">
        <v>22</v>
      </c>
      <c r="J2129" s="168">
        <v>75011</v>
      </c>
      <c r="K2129" s="168" t="s">
        <v>6076</v>
      </c>
      <c r="L2129" s="168" t="s">
        <v>5490</v>
      </c>
      <c r="M2129" s="167" t="s">
        <v>86</v>
      </c>
      <c r="N2129" s="379">
        <v>0.1</v>
      </c>
      <c r="O2129" s="78">
        <f>P2129/2</f>
        <v>2490</v>
      </c>
      <c r="P2129" s="371">
        <v>4980</v>
      </c>
      <c r="Q2129" s="444">
        <f t="shared" si="84"/>
        <v>4527.272727272727</v>
      </c>
      <c r="R2129" s="337"/>
      <c r="S2129" s="266"/>
    </row>
    <row r="2130" spans="1:20" ht="22.5" customHeight="1" x14ac:dyDescent="0.25">
      <c r="A2130" s="167">
        <v>44641</v>
      </c>
      <c r="B2130" s="168" t="s">
        <v>65</v>
      </c>
      <c r="C2130" s="168" t="s">
        <v>6445</v>
      </c>
      <c r="D2130" s="168" t="s">
        <v>67</v>
      </c>
      <c r="E2130" s="168"/>
      <c r="F2130" s="168">
        <v>10391</v>
      </c>
      <c r="G2130" s="168" t="s">
        <v>6446</v>
      </c>
      <c r="H2130" s="168" t="s">
        <v>6939</v>
      </c>
      <c r="I2130" s="168" t="s">
        <v>184</v>
      </c>
      <c r="J2130" s="168">
        <v>92190</v>
      </c>
      <c r="K2130" s="168" t="s">
        <v>6940</v>
      </c>
      <c r="L2130" s="168" t="s">
        <v>6449</v>
      </c>
      <c r="M2130" s="168" t="s">
        <v>6653</v>
      </c>
      <c r="N2130" s="379">
        <v>5.5E-2</v>
      </c>
      <c r="O2130" s="78">
        <f>P2130/2</f>
        <v>2491</v>
      </c>
      <c r="P2130" s="263">
        <v>4982</v>
      </c>
      <c r="Q2130" s="372">
        <f t="shared" si="84"/>
        <v>4722.2748815165878</v>
      </c>
      <c r="R2130" s="373"/>
      <c r="S2130" s="374"/>
    </row>
    <row r="2131" spans="1:20" ht="22.5" customHeight="1" x14ac:dyDescent="0.25">
      <c r="A2131" s="167">
        <v>44649</v>
      </c>
      <c r="B2131" s="168" t="s">
        <v>65</v>
      </c>
      <c r="C2131" s="168" t="s">
        <v>6941</v>
      </c>
      <c r="D2131" s="168" t="s">
        <v>2940</v>
      </c>
      <c r="E2131" s="168"/>
      <c r="F2131" s="168">
        <v>10111</v>
      </c>
      <c r="G2131" s="168" t="s">
        <v>6942</v>
      </c>
      <c r="H2131" s="168" t="s">
        <v>6943</v>
      </c>
      <c r="I2131" s="168" t="s">
        <v>22</v>
      </c>
      <c r="J2131" s="168">
        <v>75020</v>
      </c>
      <c r="K2131" s="168" t="s">
        <v>6944</v>
      </c>
      <c r="L2131" s="168" t="s">
        <v>4874</v>
      </c>
      <c r="M2131" s="168" t="s">
        <v>2415</v>
      </c>
      <c r="N2131" s="379">
        <v>5.5E-2</v>
      </c>
      <c r="O2131" s="78">
        <f>P2131/2</f>
        <v>1491</v>
      </c>
      <c r="P2131" s="371">
        <v>2982</v>
      </c>
      <c r="Q2131" s="444">
        <f t="shared" si="84"/>
        <v>2826.5402843601896</v>
      </c>
      <c r="R2131" s="337"/>
      <c r="S2131" s="266"/>
    </row>
    <row r="2132" spans="1:20" ht="22.5" customHeight="1" x14ac:dyDescent="0.25">
      <c r="A2132" s="167">
        <v>44642</v>
      </c>
      <c r="B2132" s="168" t="s">
        <v>65</v>
      </c>
      <c r="C2132" s="168" t="s">
        <v>6679</v>
      </c>
      <c r="D2132" s="168" t="s">
        <v>6680</v>
      </c>
      <c r="E2132" s="168"/>
      <c r="F2132" s="168">
        <v>10377</v>
      </c>
      <c r="G2132" s="168" t="s">
        <v>6681</v>
      </c>
      <c r="H2132" s="168" t="s">
        <v>6682</v>
      </c>
      <c r="I2132" s="168" t="s">
        <v>121</v>
      </c>
      <c r="J2132" s="168">
        <v>94100</v>
      </c>
      <c r="K2132" s="168" t="s">
        <v>6683</v>
      </c>
      <c r="L2132" s="168" t="s">
        <v>5894</v>
      </c>
      <c r="M2132" s="168" t="s">
        <v>2415</v>
      </c>
      <c r="N2132" s="379">
        <v>5.5E-2</v>
      </c>
      <c r="O2132" s="195">
        <v>3165</v>
      </c>
      <c r="P2132" s="371">
        <v>3165</v>
      </c>
      <c r="Q2132" s="444">
        <f t="shared" si="84"/>
        <v>3000</v>
      </c>
      <c r="R2132" s="337"/>
      <c r="S2132" s="266"/>
    </row>
    <row r="2133" spans="1:20" ht="22.5" customHeight="1" x14ac:dyDescent="0.25">
      <c r="A2133" s="342">
        <v>44643</v>
      </c>
      <c r="B2133" s="168" t="s">
        <v>65</v>
      </c>
      <c r="C2133" s="167" t="s">
        <v>5429</v>
      </c>
      <c r="D2133" s="167" t="s">
        <v>6945</v>
      </c>
      <c r="E2133" s="167"/>
      <c r="F2133" s="417" t="s">
        <v>6946</v>
      </c>
      <c r="G2133" s="168" t="s">
        <v>6947</v>
      </c>
      <c r="H2133" s="168" t="s">
        <v>6948</v>
      </c>
      <c r="I2133" s="168" t="s">
        <v>22</v>
      </c>
      <c r="J2133" s="168">
        <v>75014</v>
      </c>
      <c r="K2133" s="168" t="s">
        <v>6949</v>
      </c>
      <c r="L2133" s="241" t="s">
        <v>4803</v>
      </c>
      <c r="M2133" s="167" t="s">
        <v>6950</v>
      </c>
      <c r="N2133" s="380">
        <v>5.5E-2</v>
      </c>
      <c r="O2133" s="78">
        <f t="shared" ref="O2133:O2140" si="85">P2133/2</f>
        <v>10000</v>
      </c>
      <c r="P2133" s="189">
        <v>20000</v>
      </c>
      <c r="Q2133" s="372">
        <f t="shared" si="84"/>
        <v>18957.345971563984</v>
      </c>
      <c r="R2133" s="373"/>
      <c r="S2133" s="374"/>
    </row>
    <row r="2134" spans="1:20" ht="22.5" customHeight="1" x14ac:dyDescent="0.25">
      <c r="A2134" s="167">
        <v>44651</v>
      </c>
      <c r="B2134" s="168" t="s">
        <v>65</v>
      </c>
      <c r="C2134" s="168" t="s">
        <v>727</v>
      </c>
      <c r="D2134" s="168" t="s">
        <v>268</v>
      </c>
      <c r="E2134" s="168"/>
      <c r="F2134" s="168">
        <v>10040</v>
      </c>
      <c r="G2134" s="168" t="s">
        <v>3927</v>
      </c>
      <c r="H2134" s="168" t="s">
        <v>4852</v>
      </c>
      <c r="I2134" s="168" t="s">
        <v>3160</v>
      </c>
      <c r="J2134" s="168">
        <v>95200</v>
      </c>
      <c r="K2134" s="168" t="s">
        <v>3929</v>
      </c>
      <c r="L2134" s="168" t="s">
        <v>5603</v>
      </c>
      <c r="M2134" s="168" t="s">
        <v>6951</v>
      </c>
      <c r="N2134" s="320">
        <v>0.1</v>
      </c>
      <c r="O2134" s="78">
        <f t="shared" si="85"/>
        <v>1500</v>
      </c>
      <c r="P2134" s="263">
        <v>3000</v>
      </c>
      <c r="Q2134" s="255">
        <f t="shared" si="84"/>
        <v>2727.272727272727</v>
      </c>
      <c r="R2134" s="333"/>
      <c r="S2134" s="159"/>
    </row>
    <row r="2135" spans="1:20" ht="22.5" customHeight="1" x14ac:dyDescent="0.25">
      <c r="A2135" s="153">
        <v>44651</v>
      </c>
      <c r="B2135" s="154" t="s">
        <v>65</v>
      </c>
      <c r="C2135" s="154" t="s">
        <v>106</v>
      </c>
      <c r="D2135" s="154" t="s">
        <v>107</v>
      </c>
      <c r="E2135" s="154"/>
      <c r="F2135" s="154">
        <v>1419</v>
      </c>
      <c r="G2135" s="154" t="s">
        <v>108</v>
      </c>
      <c r="H2135" s="154"/>
      <c r="I2135" s="154" t="s">
        <v>22</v>
      </c>
      <c r="J2135" s="154">
        <v>75017</v>
      </c>
      <c r="K2135" s="154" t="s">
        <v>109</v>
      </c>
      <c r="L2135" s="154" t="s">
        <v>110</v>
      </c>
      <c r="M2135" s="154" t="s">
        <v>111</v>
      </c>
      <c r="N2135" s="160">
        <v>0.1</v>
      </c>
      <c r="O2135" s="78">
        <f t="shared" si="85"/>
        <v>5625</v>
      </c>
      <c r="P2135" s="403">
        <v>11250</v>
      </c>
      <c r="Q2135" s="78">
        <f t="shared" si="84"/>
        <v>10227.272727272726</v>
      </c>
      <c r="R2135" s="373"/>
      <c r="S2135" s="374"/>
    </row>
    <row r="2136" spans="1:20" ht="22.5" customHeight="1" x14ac:dyDescent="0.25">
      <c r="A2136" s="167">
        <v>44651</v>
      </c>
      <c r="B2136" s="168" t="s">
        <v>17</v>
      </c>
      <c r="C2136" s="168" t="s">
        <v>6952</v>
      </c>
      <c r="D2136" s="168" t="s">
        <v>19</v>
      </c>
      <c r="E2136" s="168"/>
      <c r="F2136" s="168">
        <v>10151</v>
      </c>
      <c r="G2136" s="168" t="s">
        <v>6953</v>
      </c>
      <c r="H2136" s="168" t="s">
        <v>6954</v>
      </c>
      <c r="I2136" s="168" t="s">
        <v>22</v>
      </c>
      <c r="J2136" s="168">
        <v>75012</v>
      </c>
      <c r="K2136" s="168" t="s">
        <v>6955</v>
      </c>
      <c r="L2136" s="168" t="s">
        <v>6956</v>
      </c>
      <c r="M2136" s="168" t="s">
        <v>2521</v>
      </c>
      <c r="N2136" s="379">
        <v>0.1</v>
      </c>
      <c r="O2136" s="78">
        <f t="shared" si="85"/>
        <v>6150</v>
      </c>
      <c r="P2136" s="371">
        <v>12300</v>
      </c>
      <c r="Q2136" s="78">
        <f t="shared" si="84"/>
        <v>11181.81818181818</v>
      </c>
      <c r="R2136" s="373"/>
      <c r="S2136" s="374"/>
    </row>
    <row r="2137" spans="1:20" ht="22.5" customHeight="1" x14ac:dyDescent="0.25">
      <c r="A2137" s="167">
        <v>44651</v>
      </c>
      <c r="B2137" s="187" t="s">
        <v>65</v>
      </c>
      <c r="C2137" s="187" t="s">
        <v>4654</v>
      </c>
      <c r="D2137" s="187" t="s">
        <v>113</v>
      </c>
      <c r="E2137" s="187"/>
      <c r="F2137" s="168">
        <v>10075</v>
      </c>
      <c r="G2137" s="187" t="s">
        <v>4655</v>
      </c>
      <c r="H2137" s="187" t="s">
        <v>4656</v>
      </c>
      <c r="I2137" s="168" t="s">
        <v>3548</v>
      </c>
      <c r="J2137" s="168">
        <v>94800</v>
      </c>
      <c r="K2137" s="187" t="s">
        <v>4657</v>
      </c>
      <c r="L2137" s="168" t="s">
        <v>6303</v>
      </c>
      <c r="M2137" s="187" t="s">
        <v>123</v>
      </c>
      <c r="N2137" s="211">
        <v>5.5E-2</v>
      </c>
      <c r="O2137" s="78">
        <f t="shared" si="85"/>
        <v>2741</v>
      </c>
      <c r="P2137" s="189">
        <v>5482</v>
      </c>
      <c r="Q2137" s="372">
        <f t="shared" si="84"/>
        <v>5196.2085308056876</v>
      </c>
      <c r="R2137" s="373"/>
      <c r="S2137" s="374"/>
    </row>
    <row r="2138" spans="1:20" ht="22.5" customHeight="1" x14ac:dyDescent="0.25">
      <c r="A2138" s="682">
        <v>44635</v>
      </c>
      <c r="B2138" s="274" t="s">
        <v>17</v>
      </c>
      <c r="C2138" s="274" t="s">
        <v>4973</v>
      </c>
      <c r="D2138" s="274" t="s">
        <v>4974</v>
      </c>
      <c r="E2138" s="274"/>
      <c r="F2138" s="274" t="s">
        <v>6225</v>
      </c>
      <c r="G2138" s="274" t="s">
        <v>4976</v>
      </c>
      <c r="H2138" s="274" t="s">
        <v>4977</v>
      </c>
      <c r="I2138" s="274" t="s">
        <v>22</v>
      </c>
      <c r="J2138" s="274">
        <v>75010</v>
      </c>
      <c r="K2138" s="274" t="s">
        <v>6957</v>
      </c>
      <c r="L2138" s="274" t="s">
        <v>4381</v>
      </c>
      <c r="M2138" s="274" t="s">
        <v>6958</v>
      </c>
      <c r="N2138" s="683">
        <v>0.1</v>
      </c>
      <c r="O2138" s="78">
        <f t="shared" si="85"/>
        <v>0</v>
      </c>
      <c r="P2138" s="684">
        <v>0</v>
      </c>
      <c r="Q2138" s="685">
        <f t="shared" si="84"/>
        <v>0</v>
      </c>
      <c r="R2138" s="336"/>
      <c r="S2138" s="121"/>
      <c r="T2138" s="74" t="s">
        <v>44</v>
      </c>
    </row>
    <row r="2139" spans="1:20" ht="22.5" customHeight="1" x14ac:dyDescent="0.25">
      <c r="A2139" s="342">
        <v>44658</v>
      </c>
      <c r="B2139" s="168" t="s">
        <v>65</v>
      </c>
      <c r="C2139" s="167" t="s">
        <v>4357</v>
      </c>
      <c r="D2139" s="167" t="s">
        <v>4358</v>
      </c>
      <c r="E2139" s="167"/>
      <c r="F2139" s="168">
        <v>19062</v>
      </c>
      <c r="G2139" s="168" t="s">
        <v>4359</v>
      </c>
      <c r="H2139" s="168" t="s">
        <v>4360</v>
      </c>
      <c r="I2139" s="168" t="s">
        <v>3542</v>
      </c>
      <c r="J2139" s="168">
        <v>94400</v>
      </c>
      <c r="K2139" s="168" t="s">
        <v>4361</v>
      </c>
      <c r="L2139" s="168" t="s">
        <v>4217</v>
      </c>
      <c r="M2139" s="167" t="s">
        <v>123</v>
      </c>
      <c r="N2139" s="379">
        <v>5.5E-2</v>
      </c>
      <c r="O2139" s="78">
        <f t="shared" si="85"/>
        <v>2600</v>
      </c>
      <c r="P2139" s="371">
        <v>5200</v>
      </c>
      <c r="Q2139" s="444">
        <f t="shared" si="84"/>
        <v>4928.9099526066357</v>
      </c>
      <c r="R2139" s="337"/>
      <c r="S2139" s="266"/>
    </row>
    <row r="2140" spans="1:20" ht="22.5" customHeight="1" x14ac:dyDescent="0.25">
      <c r="A2140" s="342">
        <v>44659</v>
      </c>
      <c r="B2140" s="168" t="s">
        <v>65</v>
      </c>
      <c r="C2140" s="167" t="s">
        <v>4746</v>
      </c>
      <c r="D2140" s="167" t="s">
        <v>1951</v>
      </c>
      <c r="E2140" s="167"/>
      <c r="F2140" s="417">
        <v>10186</v>
      </c>
      <c r="G2140" s="168" t="s">
        <v>4747</v>
      </c>
      <c r="H2140" s="168" t="s">
        <v>4748</v>
      </c>
      <c r="I2140" s="168" t="s">
        <v>22</v>
      </c>
      <c r="J2140" s="168">
        <v>75013</v>
      </c>
      <c r="K2140" s="168" t="s">
        <v>4749</v>
      </c>
      <c r="L2140" s="168" t="s">
        <v>4381</v>
      </c>
      <c r="M2140" s="167" t="s">
        <v>4019</v>
      </c>
      <c r="N2140" s="379">
        <v>5.5E-2</v>
      </c>
      <c r="O2140" s="78">
        <f t="shared" si="85"/>
        <v>5941</v>
      </c>
      <c r="P2140" s="371">
        <v>11882</v>
      </c>
      <c r="Q2140" s="444">
        <f t="shared" si="84"/>
        <v>11262.559241706162</v>
      </c>
      <c r="R2140" s="337"/>
      <c r="S2140" s="266"/>
    </row>
    <row r="2141" spans="1:20" ht="22.5" customHeight="1" x14ac:dyDescent="0.25">
      <c r="A2141" s="167">
        <v>44663</v>
      </c>
      <c r="B2141" s="168" t="s">
        <v>65</v>
      </c>
      <c r="C2141" s="168" t="s">
        <v>6812</v>
      </c>
      <c r="D2141" s="168" t="s">
        <v>1333</v>
      </c>
      <c r="E2141" s="168"/>
      <c r="F2141" s="168">
        <v>10276</v>
      </c>
      <c r="G2141" s="168" t="s">
        <v>6813</v>
      </c>
      <c r="H2141" s="168">
        <v>10276</v>
      </c>
      <c r="I2141" s="168" t="s">
        <v>667</v>
      </c>
      <c r="J2141" s="168">
        <v>94300</v>
      </c>
      <c r="K2141" s="168" t="s">
        <v>6814</v>
      </c>
      <c r="L2141" s="168" t="s">
        <v>5595</v>
      </c>
      <c r="M2141" s="168" t="s">
        <v>1896</v>
      </c>
      <c r="N2141" s="379">
        <v>5.5E-2</v>
      </c>
      <c r="O2141" s="195">
        <v>12982</v>
      </c>
      <c r="P2141" s="371">
        <v>12982</v>
      </c>
      <c r="Q2141" s="444">
        <f t="shared" si="84"/>
        <v>12305.213270142181</v>
      </c>
      <c r="R2141" s="337"/>
      <c r="S2141" s="266"/>
    </row>
    <row r="2142" spans="1:20" ht="22.5" customHeight="1" x14ac:dyDescent="0.25">
      <c r="A2142" s="342">
        <v>44657</v>
      </c>
      <c r="B2142" s="168" t="s">
        <v>65</v>
      </c>
      <c r="C2142" s="167" t="s">
        <v>5934</v>
      </c>
      <c r="D2142" s="167" t="s">
        <v>306</v>
      </c>
      <c r="E2142" s="167"/>
      <c r="F2142" s="417">
        <v>10318</v>
      </c>
      <c r="G2142" s="168" t="s">
        <v>5935</v>
      </c>
      <c r="H2142" s="168" t="s">
        <v>5936</v>
      </c>
      <c r="I2142" s="168" t="s">
        <v>22</v>
      </c>
      <c r="J2142" s="168">
        <v>75014</v>
      </c>
      <c r="K2142" s="168" t="s">
        <v>4460</v>
      </c>
      <c r="L2142" s="168" t="s">
        <v>4381</v>
      </c>
      <c r="M2142" s="167" t="s">
        <v>3362</v>
      </c>
      <c r="N2142" s="379">
        <v>5.5E-2</v>
      </c>
      <c r="O2142" s="78">
        <f>P2142/2</f>
        <v>4975</v>
      </c>
      <c r="P2142" s="371">
        <v>9950</v>
      </c>
      <c r="Q2142" s="444">
        <f t="shared" si="84"/>
        <v>9431.2796208530817</v>
      </c>
      <c r="R2142" s="337"/>
      <c r="S2142" s="266"/>
    </row>
    <row r="2143" spans="1:20" ht="22.5" customHeight="1" x14ac:dyDescent="0.25">
      <c r="A2143" s="167">
        <v>44656</v>
      </c>
      <c r="B2143" s="168" t="s">
        <v>17</v>
      </c>
      <c r="C2143" s="168" t="s">
        <v>6959</v>
      </c>
      <c r="D2143" s="168" t="s">
        <v>131</v>
      </c>
      <c r="E2143" s="168"/>
      <c r="F2143" s="168">
        <v>10125</v>
      </c>
      <c r="G2143" s="168" t="s">
        <v>6960</v>
      </c>
      <c r="H2143" s="168" t="s">
        <v>6961</v>
      </c>
      <c r="I2143" s="168" t="s">
        <v>22</v>
      </c>
      <c r="J2143" s="168">
        <v>75012</v>
      </c>
      <c r="K2143" s="168" t="s">
        <v>6962</v>
      </c>
      <c r="L2143" s="168" t="s">
        <v>5595</v>
      </c>
      <c r="M2143" s="168" t="s">
        <v>6963</v>
      </c>
      <c r="N2143" s="379">
        <v>0.1</v>
      </c>
      <c r="O2143" s="195">
        <v>2482</v>
      </c>
      <c r="P2143" s="371">
        <v>2482</v>
      </c>
      <c r="Q2143" s="444">
        <f t="shared" si="84"/>
        <v>2256.363636363636</v>
      </c>
      <c r="R2143" s="337"/>
      <c r="S2143" s="266"/>
    </row>
    <row r="2144" spans="1:20" ht="22.5" customHeight="1" x14ac:dyDescent="0.25">
      <c r="A2144" s="686">
        <v>44671</v>
      </c>
      <c r="B2144" s="687" t="s">
        <v>17</v>
      </c>
      <c r="C2144" s="687" t="s">
        <v>6169</v>
      </c>
      <c r="D2144" s="687" t="s">
        <v>1375</v>
      </c>
      <c r="E2144" s="687"/>
      <c r="F2144" s="688">
        <v>10060</v>
      </c>
      <c r="G2144" s="687" t="s">
        <v>6472</v>
      </c>
      <c r="H2144" s="689" t="s">
        <v>6453</v>
      </c>
      <c r="I2144" s="687" t="s">
        <v>774</v>
      </c>
      <c r="J2144" s="688">
        <v>93100</v>
      </c>
      <c r="K2144" s="687" t="s">
        <v>6964</v>
      </c>
      <c r="L2144" s="687" t="s">
        <v>4217</v>
      </c>
      <c r="M2144" s="687" t="s">
        <v>6965</v>
      </c>
      <c r="N2144" s="379">
        <v>5.5E-2</v>
      </c>
      <c r="O2144" s="78">
        <f>P2144/2</f>
        <v>5000</v>
      </c>
      <c r="P2144" s="371">
        <v>10000</v>
      </c>
      <c r="Q2144" s="444">
        <f t="shared" si="84"/>
        <v>9478.6729857819919</v>
      </c>
      <c r="R2144" s="337"/>
      <c r="S2144" s="266"/>
    </row>
    <row r="2145" spans="1:20" ht="22.5" customHeight="1" x14ac:dyDescent="0.25">
      <c r="A2145" s="167">
        <v>44662</v>
      </c>
      <c r="B2145" s="168" t="s">
        <v>17</v>
      </c>
      <c r="C2145" s="168" t="s">
        <v>5610</v>
      </c>
      <c r="D2145" s="168" t="s">
        <v>5611</v>
      </c>
      <c r="E2145" s="168"/>
      <c r="F2145" s="168">
        <v>10273</v>
      </c>
      <c r="G2145" s="168" t="s">
        <v>5612</v>
      </c>
      <c r="H2145" s="168" t="s">
        <v>5613</v>
      </c>
      <c r="I2145" s="168" t="s">
        <v>22</v>
      </c>
      <c r="J2145" s="168">
        <v>75011</v>
      </c>
      <c r="K2145" s="168" t="s">
        <v>6966</v>
      </c>
      <c r="L2145" s="168" t="s">
        <v>5603</v>
      </c>
      <c r="M2145" s="168" t="s">
        <v>6967</v>
      </c>
      <c r="N2145" s="379">
        <v>0.1</v>
      </c>
      <c r="O2145" s="78">
        <f>P2145/2</f>
        <v>3991</v>
      </c>
      <c r="P2145" s="371">
        <v>7982</v>
      </c>
      <c r="Q2145" s="264">
        <f t="shared" si="84"/>
        <v>7256.363636363636</v>
      </c>
      <c r="R2145" s="337"/>
      <c r="S2145" s="266"/>
    </row>
    <row r="2146" spans="1:20" ht="22.5" customHeight="1" x14ac:dyDescent="0.25">
      <c r="A2146" s="167">
        <v>44671</v>
      </c>
      <c r="B2146" s="168" t="s">
        <v>17</v>
      </c>
      <c r="C2146" s="168" t="s">
        <v>6968</v>
      </c>
      <c r="D2146" s="168" t="s">
        <v>6969</v>
      </c>
      <c r="E2146" s="168"/>
      <c r="F2146" s="168">
        <v>10480</v>
      </c>
      <c r="G2146" s="168" t="s">
        <v>6970</v>
      </c>
      <c r="H2146" s="168"/>
      <c r="I2146" s="168" t="s">
        <v>4127</v>
      </c>
      <c r="J2146" s="168">
        <v>95120</v>
      </c>
      <c r="K2146" s="168" t="s">
        <v>6971</v>
      </c>
      <c r="L2146" s="168" t="s">
        <v>6972</v>
      </c>
      <c r="M2146" s="168" t="s">
        <v>2620</v>
      </c>
      <c r="N2146" s="379">
        <v>5.5E-2</v>
      </c>
      <c r="O2146" s="78">
        <f>P2146/2</f>
        <v>5450</v>
      </c>
      <c r="P2146" s="371">
        <v>10900</v>
      </c>
      <c r="Q2146" s="444">
        <f t="shared" si="84"/>
        <v>10331.753554502371</v>
      </c>
      <c r="R2146" s="337"/>
      <c r="S2146" s="266"/>
    </row>
    <row r="2147" spans="1:20" ht="22.5" customHeight="1" x14ac:dyDescent="0.25">
      <c r="A2147" s="167">
        <v>44671</v>
      </c>
      <c r="B2147" s="168" t="s">
        <v>17</v>
      </c>
      <c r="C2147" s="167" t="s">
        <v>4595</v>
      </c>
      <c r="D2147" s="417" t="s">
        <v>19</v>
      </c>
      <c r="E2147" s="417"/>
      <c r="F2147" s="417" t="s">
        <v>6973</v>
      </c>
      <c r="G2147" s="168" t="s">
        <v>4596</v>
      </c>
      <c r="H2147" s="168" t="s">
        <v>4597</v>
      </c>
      <c r="I2147" s="168" t="s">
        <v>22</v>
      </c>
      <c r="J2147" s="168">
        <v>75014</v>
      </c>
      <c r="K2147" s="168" t="s">
        <v>4598</v>
      </c>
      <c r="L2147" s="168" t="s">
        <v>6809</v>
      </c>
      <c r="M2147" s="167" t="s">
        <v>6974</v>
      </c>
      <c r="N2147" s="379">
        <v>0.1</v>
      </c>
      <c r="O2147" s="345"/>
      <c r="P2147" s="371">
        <v>7830</v>
      </c>
      <c r="Q2147" s="264">
        <f t="shared" si="84"/>
        <v>7118.181818181818</v>
      </c>
      <c r="R2147" s="337"/>
      <c r="S2147" s="266"/>
    </row>
    <row r="2148" spans="1:20" ht="22.5" customHeight="1" x14ac:dyDescent="0.25">
      <c r="A2148" s="167">
        <v>44670</v>
      </c>
      <c r="B2148" s="168" t="s">
        <v>65</v>
      </c>
      <c r="C2148" s="168" t="s">
        <v>5212</v>
      </c>
      <c r="D2148" s="168" t="s">
        <v>2506</v>
      </c>
      <c r="E2148" s="168"/>
      <c r="F2148" s="168" t="s">
        <v>4719</v>
      </c>
      <c r="G2148" s="168" t="s">
        <v>6975</v>
      </c>
      <c r="H2148" s="168" t="s">
        <v>6976</v>
      </c>
      <c r="I2148" s="168" t="s">
        <v>22</v>
      </c>
      <c r="J2148" s="168">
        <v>75019</v>
      </c>
      <c r="K2148" s="168" t="s">
        <v>6977</v>
      </c>
      <c r="L2148" s="168" t="s">
        <v>5582</v>
      </c>
      <c r="M2148" s="168" t="s">
        <v>791</v>
      </c>
      <c r="N2148" s="379">
        <v>0.1</v>
      </c>
      <c r="O2148" s="78">
        <f>P2148/2</f>
        <v>1000</v>
      </c>
      <c r="P2148" s="371">
        <v>2000</v>
      </c>
      <c r="Q2148" s="444">
        <f t="shared" si="84"/>
        <v>1818.181818181818</v>
      </c>
      <c r="R2148" s="337"/>
      <c r="S2148" s="266"/>
    </row>
    <row r="2149" spans="1:20" ht="22.5" customHeight="1" x14ac:dyDescent="0.25">
      <c r="A2149" s="167">
        <v>44662</v>
      </c>
      <c r="B2149" s="168" t="s">
        <v>65</v>
      </c>
      <c r="C2149" s="168" t="s">
        <v>6978</v>
      </c>
      <c r="D2149" s="168" t="s">
        <v>1642</v>
      </c>
      <c r="E2149" s="168"/>
      <c r="F2149" s="168">
        <v>10155</v>
      </c>
      <c r="G2149" s="168" t="s">
        <v>6979</v>
      </c>
      <c r="H2149" s="168" t="s">
        <v>6980</v>
      </c>
      <c r="I2149" s="168" t="s">
        <v>115</v>
      </c>
      <c r="J2149" s="168">
        <v>93250</v>
      </c>
      <c r="K2149" s="168" t="s">
        <v>6981</v>
      </c>
      <c r="L2149" s="168" t="s">
        <v>6956</v>
      </c>
      <c r="M2149" s="168" t="s">
        <v>123</v>
      </c>
      <c r="N2149" s="379">
        <v>5.5E-2</v>
      </c>
      <c r="O2149" s="78">
        <f>P2149/2</f>
        <v>2791</v>
      </c>
      <c r="P2149" s="371">
        <v>5582</v>
      </c>
      <c r="Q2149" s="444">
        <f t="shared" si="84"/>
        <v>5290.995260663507</v>
      </c>
      <c r="R2149" s="337"/>
      <c r="S2149" s="266"/>
    </row>
    <row r="2150" spans="1:20" ht="22.5" customHeight="1" x14ac:dyDescent="0.25">
      <c r="A2150" s="167">
        <v>44673</v>
      </c>
      <c r="B2150" s="168" t="s">
        <v>17</v>
      </c>
      <c r="C2150" s="168" t="s">
        <v>45</v>
      </c>
      <c r="D2150" s="168" t="s">
        <v>46</v>
      </c>
      <c r="E2150" s="168"/>
      <c r="F2150" s="168">
        <v>10210</v>
      </c>
      <c r="G2150" s="168" t="s">
        <v>47</v>
      </c>
      <c r="H2150" s="168" t="s">
        <v>4059</v>
      </c>
      <c r="I2150" s="168" t="s">
        <v>48</v>
      </c>
      <c r="J2150" s="168">
        <v>92300</v>
      </c>
      <c r="K2150" s="168" t="s">
        <v>4060</v>
      </c>
      <c r="L2150" s="168" t="s">
        <v>4217</v>
      </c>
      <c r="M2150" s="168" t="s">
        <v>4724</v>
      </c>
      <c r="N2150" s="379">
        <v>0.1</v>
      </c>
      <c r="O2150" s="78">
        <f>P2150/2</f>
        <v>9975</v>
      </c>
      <c r="P2150" s="263">
        <v>19950</v>
      </c>
      <c r="Q2150" s="339">
        <f t="shared" si="84"/>
        <v>18136.363636363636</v>
      </c>
      <c r="R2150" s="333"/>
      <c r="S2150" s="159"/>
    </row>
    <row r="2151" spans="1:20" ht="22.5" customHeight="1" x14ac:dyDescent="0.25">
      <c r="A2151" s="167">
        <v>44673</v>
      </c>
      <c r="B2151" s="187" t="s">
        <v>236</v>
      </c>
      <c r="C2151" s="187" t="s">
        <v>5347</v>
      </c>
      <c r="D2151" s="187" t="s">
        <v>708</v>
      </c>
      <c r="E2151" s="187"/>
      <c r="F2151" s="168">
        <v>10208</v>
      </c>
      <c r="G2151" s="187" t="s">
        <v>5348</v>
      </c>
      <c r="H2151" s="187" t="s">
        <v>5349</v>
      </c>
      <c r="I2151" s="168" t="s">
        <v>22</v>
      </c>
      <c r="J2151" s="168">
        <v>75020</v>
      </c>
      <c r="K2151" s="187" t="s">
        <v>5350</v>
      </c>
      <c r="L2151" s="168" t="s">
        <v>4606</v>
      </c>
      <c r="M2151" s="187" t="s">
        <v>4724</v>
      </c>
      <c r="N2151" s="211">
        <v>0.1</v>
      </c>
      <c r="O2151" s="78">
        <f>P2151/2</f>
        <v>2975</v>
      </c>
      <c r="P2151" s="189">
        <v>5950</v>
      </c>
      <c r="Q2151" s="372">
        <f t="shared" si="84"/>
        <v>5409.090909090909</v>
      </c>
      <c r="R2151" s="373"/>
      <c r="S2151" s="374"/>
    </row>
    <row r="2152" spans="1:20" ht="22.5" customHeight="1" x14ac:dyDescent="0.25">
      <c r="A2152" s="167">
        <v>44676</v>
      </c>
      <c r="B2152" s="168" t="s">
        <v>65</v>
      </c>
      <c r="C2152" s="168" t="s">
        <v>6982</v>
      </c>
      <c r="D2152" s="168" t="s">
        <v>219</v>
      </c>
      <c r="E2152" s="168"/>
      <c r="F2152" s="168">
        <v>110281</v>
      </c>
      <c r="G2152" s="168" t="s">
        <v>6983</v>
      </c>
      <c r="H2152" s="168" t="s">
        <v>6984</v>
      </c>
      <c r="I2152" s="168" t="s">
        <v>22</v>
      </c>
      <c r="J2152" s="168">
        <v>75009</v>
      </c>
      <c r="K2152" s="168" t="s">
        <v>6985</v>
      </c>
      <c r="L2152" s="168" t="s">
        <v>4874</v>
      </c>
      <c r="M2152" s="168" t="s">
        <v>5093</v>
      </c>
      <c r="N2152" s="379">
        <v>0.1</v>
      </c>
      <c r="O2152" s="78">
        <f>P2152/2</f>
        <v>1800</v>
      </c>
      <c r="P2152" s="371">
        <v>3600</v>
      </c>
      <c r="Q2152" s="444">
        <f t="shared" si="84"/>
        <v>3272.7272727272725</v>
      </c>
      <c r="R2152" s="337"/>
      <c r="S2152" s="266"/>
    </row>
    <row r="2153" spans="1:20" ht="22.5" customHeight="1" x14ac:dyDescent="0.25">
      <c r="A2153" s="167">
        <v>44673</v>
      </c>
      <c r="B2153" s="168" t="s">
        <v>17</v>
      </c>
      <c r="C2153" s="168" t="s">
        <v>6756</v>
      </c>
      <c r="D2153" s="168" t="s">
        <v>563</v>
      </c>
      <c r="E2153" s="168"/>
      <c r="F2153" s="168" t="s">
        <v>6757</v>
      </c>
      <c r="G2153" s="168" t="s">
        <v>6758</v>
      </c>
      <c r="H2153" s="168" t="s">
        <v>6759</v>
      </c>
      <c r="I2153" s="168" t="s">
        <v>22</v>
      </c>
      <c r="J2153" s="168">
        <v>75018</v>
      </c>
      <c r="K2153" s="168" t="s">
        <v>6760</v>
      </c>
      <c r="L2153" s="168" t="s">
        <v>1993</v>
      </c>
      <c r="M2153" s="168" t="s">
        <v>6986</v>
      </c>
      <c r="N2153" s="379">
        <v>5.5E-2</v>
      </c>
      <c r="O2153" s="195">
        <v>3782</v>
      </c>
      <c r="P2153" s="371">
        <v>3782</v>
      </c>
      <c r="Q2153" s="444">
        <f t="shared" si="84"/>
        <v>3584.834123222749</v>
      </c>
      <c r="R2153" s="337"/>
      <c r="S2153" s="266"/>
    </row>
    <row r="2154" spans="1:20" ht="22.5" customHeight="1" x14ac:dyDescent="0.25">
      <c r="A2154" s="167">
        <v>44677</v>
      </c>
      <c r="B2154" s="168" t="s">
        <v>342</v>
      </c>
      <c r="C2154" s="168" t="s">
        <v>6987</v>
      </c>
      <c r="D2154" s="168" t="s">
        <v>94</v>
      </c>
      <c r="E2154" s="168"/>
      <c r="F2154" s="168" t="s">
        <v>4719</v>
      </c>
      <c r="G2154" s="168" t="s">
        <v>6988</v>
      </c>
      <c r="H2154" s="168" t="s">
        <v>6989</v>
      </c>
      <c r="I2154" s="168" t="s">
        <v>3756</v>
      </c>
      <c r="J2154" s="168">
        <v>78600</v>
      </c>
      <c r="K2154" s="168" t="s">
        <v>6990</v>
      </c>
      <c r="L2154" s="168" t="s">
        <v>1033</v>
      </c>
      <c r="M2154" s="168" t="s">
        <v>6991</v>
      </c>
      <c r="N2154" s="379">
        <v>5.5E-2</v>
      </c>
      <c r="O2154" s="78">
        <f>P2154/2</f>
        <v>22638</v>
      </c>
      <c r="P2154" s="371">
        <v>45276</v>
      </c>
      <c r="Q2154" s="444">
        <f t="shared" si="84"/>
        <v>42915.639810426546</v>
      </c>
      <c r="R2154" s="337"/>
      <c r="S2154" s="266"/>
    </row>
    <row r="2155" spans="1:20" ht="22.5" customHeight="1" x14ac:dyDescent="0.25">
      <c r="A2155" s="167">
        <v>44673</v>
      </c>
      <c r="B2155" s="168" t="s">
        <v>17</v>
      </c>
      <c r="C2155" s="168" t="s">
        <v>669</v>
      </c>
      <c r="D2155" s="168" t="s">
        <v>198</v>
      </c>
      <c r="E2155" s="168"/>
      <c r="F2155" s="168">
        <v>10105</v>
      </c>
      <c r="G2155" s="168" t="s">
        <v>1294</v>
      </c>
      <c r="H2155" s="168" t="s">
        <v>6992</v>
      </c>
      <c r="I2155" s="168" t="s">
        <v>22</v>
      </c>
      <c r="J2155" s="168">
        <v>75016</v>
      </c>
      <c r="K2155" s="168" t="s">
        <v>671</v>
      </c>
      <c r="L2155" s="168" t="s">
        <v>4381</v>
      </c>
      <c r="M2155" s="168" t="s">
        <v>6993</v>
      </c>
      <c r="N2155" s="211">
        <v>0.1</v>
      </c>
      <c r="O2155" s="78">
        <f>P2155/2</f>
        <v>2500</v>
      </c>
      <c r="P2155" s="189">
        <v>5000</v>
      </c>
      <c r="Q2155" s="255">
        <f t="shared" si="84"/>
        <v>4545.454545454545</v>
      </c>
      <c r="R2155" s="333"/>
      <c r="S2155" s="159"/>
    </row>
    <row r="2156" spans="1:20" ht="22.5" customHeight="1" x14ac:dyDescent="0.25">
      <c r="A2156" s="167">
        <v>44671</v>
      </c>
      <c r="B2156" s="168" t="s">
        <v>65</v>
      </c>
      <c r="C2156" s="168" t="s">
        <v>6994</v>
      </c>
      <c r="D2156" s="168" t="s">
        <v>747</v>
      </c>
      <c r="E2156" s="168"/>
      <c r="F2156" s="168">
        <v>10470</v>
      </c>
      <c r="G2156" s="168" t="s">
        <v>6995</v>
      </c>
      <c r="H2156" s="168" t="s">
        <v>6996</v>
      </c>
      <c r="I2156" s="168" t="s">
        <v>69</v>
      </c>
      <c r="J2156" s="168">
        <v>94100</v>
      </c>
      <c r="K2156" s="168" t="s">
        <v>6997</v>
      </c>
      <c r="L2156" s="168" t="s">
        <v>43</v>
      </c>
      <c r="M2156" s="168" t="s">
        <v>781</v>
      </c>
      <c r="N2156" s="379">
        <v>5.5E-2</v>
      </c>
      <c r="O2156" s="195">
        <v>6982</v>
      </c>
      <c r="P2156" s="371">
        <v>6982</v>
      </c>
      <c r="Q2156" s="444">
        <f t="shared" si="84"/>
        <v>6618.009478672986</v>
      </c>
      <c r="R2156" s="337"/>
      <c r="S2156" s="266"/>
    </row>
    <row r="2157" spans="1:20" ht="22.5" customHeight="1" x14ac:dyDescent="0.25">
      <c r="A2157" s="267">
        <v>44678</v>
      </c>
      <c r="B2157" s="268" t="s">
        <v>65</v>
      </c>
      <c r="C2157" s="268" t="s">
        <v>6998</v>
      </c>
      <c r="D2157" s="268" t="s">
        <v>6999</v>
      </c>
      <c r="E2157" s="268"/>
      <c r="F2157" s="268">
        <v>10296</v>
      </c>
      <c r="G2157" s="268" t="s">
        <v>7000</v>
      </c>
      <c r="H2157" s="268" t="s">
        <v>7001</v>
      </c>
      <c r="I2157" s="268" t="s">
        <v>3149</v>
      </c>
      <c r="J2157" s="268">
        <v>75010</v>
      </c>
      <c r="K2157" s="268" t="s">
        <v>7002</v>
      </c>
      <c r="L2157" s="268" t="s">
        <v>5719</v>
      </c>
      <c r="M2157" s="268" t="s">
        <v>86</v>
      </c>
      <c r="N2157" s="387">
        <v>0.1</v>
      </c>
      <c r="O2157" s="195">
        <v>7150</v>
      </c>
      <c r="P2157" s="270">
        <v>7150</v>
      </c>
      <c r="Q2157" s="533">
        <f t="shared" si="84"/>
        <v>6499.9999999999991</v>
      </c>
      <c r="R2157" s="389"/>
      <c r="S2157" s="89"/>
      <c r="T2157" s="74" t="s">
        <v>44</v>
      </c>
    </row>
    <row r="2158" spans="1:20" ht="22.5" customHeight="1" x14ac:dyDescent="0.25">
      <c r="A2158" s="267">
        <v>44680</v>
      </c>
      <c r="B2158" s="268" t="s">
        <v>65</v>
      </c>
      <c r="C2158" s="268" t="s">
        <v>7003</v>
      </c>
      <c r="D2158" s="268" t="s">
        <v>660</v>
      </c>
      <c r="E2158" s="268"/>
      <c r="F2158" s="268">
        <v>10298</v>
      </c>
      <c r="G2158" s="268" t="s">
        <v>7004</v>
      </c>
      <c r="H2158" s="268" t="s">
        <v>7005</v>
      </c>
      <c r="I2158" s="268" t="s">
        <v>2510</v>
      </c>
      <c r="J2158" s="268">
        <v>92160</v>
      </c>
      <c r="K2158" s="268" t="s">
        <v>7006</v>
      </c>
      <c r="L2158" s="268" t="s">
        <v>5719</v>
      </c>
      <c r="M2158" s="268" t="s">
        <v>86</v>
      </c>
      <c r="N2158" s="387">
        <v>0.1</v>
      </c>
      <c r="O2158" s="195">
        <v>3384</v>
      </c>
      <c r="P2158" s="270">
        <v>3384</v>
      </c>
      <c r="Q2158" s="533">
        <f t="shared" si="84"/>
        <v>3076.363636363636</v>
      </c>
      <c r="R2158" s="389"/>
      <c r="S2158" s="89"/>
      <c r="T2158" s="74" t="s">
        <v>44</v>
      </c>
    </row>
    <row r="2159" spans="1:20" ht="22.5" customHeight="1" x14ac:dyDescent="0.25">
      <c r="A2159" s="303">
        <v>44684</v>
      </c>
      <c r="B2159" s="304" t="s">
        <v>65</v>
      </c>
      <c r="C2159" s="304" t="s">
        <v>655</v>
      </c>
      <c r="D2159" s="304" t="s">
        <v>965</v>
      </c>
      <c r="E2159" s="304"/>
      <c r="F2159" s="304">
        <v>10361</v>
      </c>
      <c r="G2159" s="304" t="s">
        <v>2164</v>
      </c>
      <c r="H2159" s="304" t="s">
        <v>3374</v>
      </c>
      <c r="I2159" s="304" t="s">
        <v>22</v>
      </c>
      <c r="J2159" s="304">
        <v>75011</v>
      </c>
      <c r="K2159" s="304" t="s">
        <v>7007</v>
      </c>
      <c r="L2159" s="304" t="s">
        <v>4217</v>
      </c>
      <c r="M2159" s="304" t="s">
        <v>7008</v>
      </c>
      <c r="N2159" s="320">
        <v>0.1</v>
      </c>
      <c r="O2159" s="78">
        <f>P2159/2</f>
        <v>7475</v>
      </c>
      <c r="P2159" s="263">
        <v>14950</v>
      </c>
      <c r="Q2159" s="264">
        <f t="shared" si="84"/>
        <v>13590.90909090909</v>
      </c>
      <c r="R2159" s="337"/>
      <c r="S2159" s="266"/>
    </row>
    <row r="2160" spans="1:20" ht="22.5" customHeight="1" x14ac:dyDescent="0.25">
      <c r="A2160" s="167">
        <v>44685</v>
      </c>
      <c r="B2160" s="168" t="s">
        <v>17</v>
      </c>
      <c r="C2160" s="168" t="s">
        <v>7009</v>
      </c>
      <c r="D2160" s="168" t="s">
        <v>6518</v>
      </c>
      <c r="E2160" s="168"/>
      <c r="F2160" s="168" t="s">
        <v>4719</v>
      </c>
      <c r="G2160" s="168" t="s">
        <v>7010</v>
      </c>
      <c r="H2160" s="168" t="s">
        <v>7011</v>
      </c>
      <c r="I2160" s="168" t="s">
        <v>22</v>
      </c>
      <c r="J2160" s="168">
        <v>75009</v>
      </c>
      <c r="K2160" s="168" t="s">
        <v>7012</v>
      </c>
      <c r="L2160" s="168" t="s">
        <v>3934</v>
      </c>
      <c r="M2160" s="168" t="s">
        <v>6702</v>
      </c>
      <c r="N2160" s="379">
        <v>0.1</v>
      </c>
      <c r="O2160" s="78">
        <f>P2160/2</f>
        <v>34440</v>
      </c>
      <c r="P2160" s="371">
        <v>68880</v>
      </c>
      <c r="Q2160" s="264">
        <f t="shared" si="84"/>
        <v>62618.181818181816</v>
      </c>
      <c r="R2160" s="337"/>
      <c r="S2160" s="266"/>
    </row>
    <row r="2161" spans="1:20" ht="22.5" customHeight="1" x14ac:dyDescent="0.25">
      <c r="A2161" s="167">
        <v>44694</v>
      </c>
      <c r="B2161" s="168" t="s">
        <v>17</v>
      </c>
      <c r="C2161" s="168" t="s">
        <v>6902</v>
      </c>
      <c r="D2161" s="168" t="s">
        <v>2523</v>
      </c>
      <c r="E2161" s="168"/>
      <c r="F2161" s="168">
        <v>10286</v>
      </c>
      <c r="G2161" s="168" t="s">
        <v>6903</v>
      </c>
      <c r="H2161" s="168" t="s">
        <v>6904</v>
      </c>
      <c r="I2161" s="168" t="s">
        <v>2290</v>
      </c>
      <c r="J2161" s="168">
        <v>92360</v>
      </c>
      <c r="K2161" s="168" t="s">
        <v>6905</v>
      </c>
      <c r="L2161" s="168" t="s">
        <v>5563</v>
      </c>
      <c r="M2161" s="168" t="s">
        <v>86</v>
      </c>
      <c r="N2161" s="379">
        <v>0.1</v>
      </c>
      <c r="O2161" s="195">
        <v>2500</v>
      </c>
      <c r="P2161" s="371">
        <v>2500</v>
      </c>
      <c r="Q2161" s="264">
        <f t="shared" si="84"/>
        <v>2272.7272727272725</v>
      </c>
      <c r="R2161" s="337"/>
      <c r="S2161" s="266"/>
    </row>
    <row r="2162" spans="1:20" ht="22.5" customHeight="1" x14ac:dyDescent="0.25">
      <c r="A2162" s="167">
        <v>44682</v>
      </c>
      <c r="B2162" s="168" t="s">
        <v>17</v>
      </c>
      <c r="C2162" s="168" t="s">
        <v>6707</v>
      </c>
      <c r="D2162" s="168" t="s">
        <v>94</v>
      </c>
      <c r="E2162" s="168"/>
      <c r="F2162" s="168">
        <v>10103</v>
      </c>
      <c r="G2162" s="168" t="s">
        <v>6825</v>
      </c>
      <c r="H2162" s="168">
        <v>13</v>
      </c>
      <c r="I2162" s="168" t="s">
        <v>6709</v>
      </c>
      <c r="J2162" s="168">
        <v>95210</v>
      </c>
      <c r="K2162" s="168" t="s">
        <v>6710</v>
      </c>
      <c r="L2162" s="168" t="s">
        <v>6422</v>
      </c>
      <c r="M2162" s="168" t="s">
        <v>7013</v>
      </c>
      <c r="N2162" s="379">
        <v>0.1</v>
      </c>
      <c r="O2162" s="78">
        <f>P2162/2</f>
        <v>1750</v>
      </c>
      <c r="P2162" s="371">
        <v>3500</v>
      </c>
      <c r="Q2162" s="444">
        <f t="shared" si="84"/>
        <v>3181.8181818181815</v>
      </c>
      <c r="R2162" s="337"/>
      <c r="S2162" s="266"/>
    </row>
    <row r="2163" spans="1:20" ht="22.5" customHeight="1" x14ac:dyDescent="0.25">
      <c r="A2163" s="303">
        <v>44686</v>
      </c>
      <c r="B2163" s="304" t="s">
        <v>65</v>
      </c>
      <c r="C2163" s="304" t="s">
        <v>2356</v>
      </c>
      <c r="D2163" s="304" t="s">
        <v>2130</v>
      </c>
      <c r="E2163" s="304"/>
      <c r="F2163" s="304">
        <v>10417</v>
      </c>
      <c r="G2163" s="304" t="s">
        <v>2357</v>
      </c>
      <c r="H2163" s="304" t="s">
        <v>2358</v>
      </c>
      <c r="I2163" s="304" t="s">
        <v>121</v>
      </c>
      <c r="J2163" s="304">
        <v>94100</v>
      </c>
      <c r="K2163" s="304" t="s">
        <v>2359</v>
      </c>
      <c r="L2163" s="304" t="s">
        <v>5495</v>
      </c>
      <c r="M2163" s="304" t="s">
        <v>7014</v>
      </c>
      <c r="N2163" s="305">
        <v>5.5E-2</v>
      </c>
      <c r="O2163" s="195">
        <v>15000</v>
      </c>
      <c r="P2163" s="263">
        <v>15000</v>
      </c>
      <c r="Q2163" s="264">
        <f t="shared" si="84"/>
        <v>14218.009478672986</v>
      </c>
      <c r="R2163" s="337"/>
      <c r="S2163" s="266"/>
    </row>
    <row r="2164" spans="1:20" ht="22.5" customHeight="1" x14ac:dyDescent="0.25">
      <c r="A2164" s="167">
        <v>44686</v>
      </c>
      <c r="B2164" s="168" t="s">
        <v>65</v>
      </c>
      <c r="C2164" s="168" t="s">
        <v>7015</v>
      </c>
      <c r="D2164" s="168" t="s">
        <v>67</v>
      </c>
      <c r="E2164" s="168"/>
      <c r="F2164" s="168">
        <v>10300</v>
      </c>
      <c r="G2164" s="168" t="s">
        <v>7016</v>
      </c>
      <c r="H2164" s="168"/>
      <c r="I2164" s="168" t="s">
        <v>22</v>
      </c>
      <c r="J2164" s="168">
        <v>75015</v>
      </c>
      <c r="K2164" s="168" t="s">
        <v>7017</v>
      </c>
      <c r="L2164" s="168" t="s">
        <v>5563</v>
      </c>
      <c r="M2164" s="168" t="s">
        <v>7018</v>
      </c>
      <c r="N2164" s="379">
        <v>5.5E-2</v>
      </c>
      <c r="O2164" s="195">
        <v>13000</v>
      </c>
      <c r="P2164" s="371">
        <v>13000</v>
      </c>
      <c r="Q2164" s="444">
        <f t="shared" si="84"/>
        <v>12322.274881516589</v>
      </c>
      <c r="R2164" s="337"/>
      <c r="S2164" s="266"/>
    </row>
    <row r="2165" spans="1:20" ht="22.5" customHeight="1" x14ac:dyDescent="0.25">
      <c r="A2165" s="167">
        <v>44686</v>
      </c>
      <c r="B2165" s="168" t="s">
        <v>65</v>
      </c>
      <c r="C2165" s="168" t="s">
        <v>7019</v>
      </c>
      <c r="D2165" s="168" t="s">
        <v>992</v>
      </c>
      <c r="E2165" s="168"/>
      <c r="F2165" s="168">
        <v>10271</v>
      </c>
      <c r="G2165" s="168" t="s">
        <v>7020</v>
      </c>
      <c r="H2165" s="168" t="s">
        <v>7021</v>
      </c>
      <c r="I2165" s="168" t="s">
        <v>298</v>
      </c>
      <c r="J2165" s="168">
        <v>92229</v>
      </c>
      <c r="K2165" s="168" t="s">
        <v>7022</v>
      </c>
      <c r="L2165" s="168" t="s">
        <v>5719</v>
      </c>
      <c r="M2165" s="168" t="s">
        <v>7023</v>
      </c>
      <c r="N2165" s="379">
        <v>0.1</v>
      </c>
      <c r="O2165" s="195">
        <v>2000</v>
      </c>
      <c r="P2165" s="371">
        <v>2000</v>
      </c>
      <c r="Q2165" s="444">
        <f t="shared" si="84"/>
        <v>1818.181818181818</v>
      </c>
      <c r="R2165" s="337"/>
      <c r="S2165" s="266"/>
    </row>
    <row r="2166" spans="1:20" ht="22.5" customHeight="1" x14ac:dyDescent="0.25">
      <c r="A2166" s="167">
        <v>44687</v>
      </c>
      <c r="B2166" s="168" t="s">
        <v>65</v>
      </c>
      <c r="C2166" s="168" t="s">
        <v>7019</v>
      </c>
      <c r="D2166" s="168" t="s">
        <v>992</v>
      </c>
      <c r="E2166" s="168"/>
      <c r="F2166" s="168">
        <v>10272</v>
      </c>
      <c r="G2166" s="168" t="s">
        <v>7024</v>
      </c>
      <c r="H2166" s="168" t="s">
        <v>5012</v>
      </c>
      <c r="I2166" s="168" t="s">
        <v>298</v>
      </c>
      <c r="J2166" s="168">
        <v>92230</v>
      </c>
      <c r="K2166" s="168" t="s">
        <v>7025</v>
      </c>
      <c r="L2166" s="168" t="s">
        <v>5719</v>
      </c>
      <c r="M2166" s="168" t="s">
        <v>160</v>
      </c>
      <c r="N2166" s="379">
        <v>0.1</v>
      </c>
      <c r="O2166" s="195">
        <v>9490</v>
      </c>
      <c r="P2166" s="371">
        <v>9490</v>
      </c>
      <c r="Q2166" s="444">
        <f t="shared" ref="Q2166:Q2223" si="86">IF(ISBLANK(N2166),"",P2166/(1+N2166))</f>
        <v>8627.2727272727261</v>
      </c>
      <c r="R2166" s="337"/>
      <c r="S2166" s="266"/>
    </row>
    <row r="2167" spans="1:20" ht="22.5" customHeight="1" x14ac:dyDescent="0.25">
      <c r="A2167" s="173">
        <v>44684</v>
      </c>
      <c r="B2167" s="174" t="s">
        <v>65</v>
      </c>
      <c r="C2167" s="174" t="s">
        <v>7026</v>
      </c>
      <c r="D2167" s="174"/>
      <c r="E2167" s="174"/>
      <c r="F2167" s="174" t="s">
        <v>4719</v>
      </c>
      <c r="G2167" s="174" t="s">
        <v>7027</v>
      </c>
      <c r="H2167" s="174" t="s">
        <v>7028</v>
      </c>
      <c r="I2167" s="174" t="s">
        <v>3230</v>
      </c>
      <c r="J2167" s="174">
        <v>94160</v>
      </c>
      <c r="K2167" s="174"/>
      <c r="L2167" s="174" t="s">
        <v>37</v>
      </c>
      <c r="M2167" s="174" t="s">
        <v>6668</v>
      </c>
      <c r="N2167" s="328">
        <v>5.5E-2</v>
      </c>
      <c r="O2167" s="195">
        <v>15173</v>
      </c>
      <c r="P2167" s="196">
        <v>15173</v>
      </c>
      <c r="Q2167" s="457">
        <f t="shared" si="86"/>
        <v>14381.990521327016</v>
      </c>
      <c r="R2167" s="336"/>
      <c r="S2167" s="121"/>
      <c r="T2167" s="74" t="s">
        <v>44</v>
      </c>
    </row>
    <row r="2168" spans="1:20" ht="22.5" customHeight="1" x14ac:dyDescent="0.25">
      <c r="A2168" s="342">
        <v>44686</v>
      </c>
      <c r="B2168" s="168" t="s">
        <v>65</v>
      </c>
      <c r="C2168" s="167" t="s">
        <v>1502</v>
      </c>
      <c r="D2168" s="167" t="s">
        <v>7029</v>
      </c>
      <c r="E2168" s="167"/>
      <c r="F2168" s="417">
        <v>10078</v>
      </c>
      <c r="G2168" s="168" t="s">
        <v>4728</v>
      </c>
      <c r="H2168" s="168" t="s">
        <v>1564</v>
      </c>
      <c r="I2168" s="168" t="s">
        <v>22</v>
      </c>
      <c r="J2168" s="168">
        <v>75019</v>
      </c>
      <c r="K2168" s="168" t="s">
        <v>7030</v>
      </c>
      <c r="L2168" s="168" t="s">
        <v>4426</v>
      </c>
      <c r="M2168" s="167" t="s">
        <v>7031</v>
      </c>
      <c r="N2168" s="379">
        <v>5.5E-2</v>
      </c>
      <c r="O2168" s="78">
        <f>P2168/2</f>
        <v>3741</v>
      </c>
      <c r="P2168" s="371">
        <v>7482</v>
      </c>
      <c r="Q2168" s="444">
        <f t="shared" si="86"/>
        <v>7091.9431279620858</v>
      </c>
      <c r="R2168" s="337"/>
      <c r="S2168" s="266"/>
    </row>
    <row r="2169" spans="1:20" ht="22.5" customHeight="1" x14ac:dyDescent="0.25">
      <c r="A2169" s="167">
        <v>44691</v>
      </c>
      <c r="B2169" s="168" t="s">
        <v>65</v>
      </c>
      <c r="C2169" s="168" t="s">
        <v>7032</v>
      </c>
      <c r="D2169" s="168" t="s">
        <v>7033</v>
      </c>
      <c r="E2169" s="168"/>
      <c r="F2169" s="168" t="s">
        <v>4719</v>
      </c>
      <c r="G2169" s="168" t="s">
        <v>7034</v>
      </c>
      <c r="H2169" s="168" t="s">
        <v>7035</v>
      </c>
      <c r="I2169" s="168" t="s">
        <v>22</v>
      </c>
      <c r="J2169" s="168">
        <v>75019</v>
      </c>
      <c r="K2169" s="168" t="s">
        <v>7036</v>
      </c>
      <c r="L2169" s="168" t="s">
        <v>3934</v>
      </c>
      <c r="M2169" s="168" t="s">
        <v>7037</v>
      </c>
      <c r="N2169" s="379">
        <v>0.1</v>
      </c>
      <c r="O2169" s="78">
        <f>P2169/2</f>
        <v>3240</v>
      </c>
      <c r="P2169" s="371">
        <v>6480</v>
      </c>
      <c r="Q2169" s="444">
        <f t="shared" si="86"/>
        <v>5890.9090909090901</v>
      </c>
      <c r="R2169" s="337"/>
      <c r="S2169" s="266"/>
    </row>
    <row r="2170" spans="1:20" ht="22.5" customHeight="1" x14ac:dyDescent="0.25">
      <c r="A2170" s="167">
        <v>44691</v>
      </c>
      <c r="B2170" s="168" t="s">
        <v>65</v>
      </c>
      <c r="C2170" s="168" t="s">
        <v>6717</v>
      </c>
      <c r="D2170" s="168" t="s">
        <v>1642</v>
      </c>
      <c r="E2170" s="168"/>
      <c r="F2170" s="168">
        <v>10484</v>
      </c>
      <c r="G2170" s="168" t="s">
        <v>6718</v>
      </c>
      <c r="H2170" s="168" t="s">
        <v>6719</v>
      </c>
      <c r="I2170" s="168" t="s">
        <v>22</v>
      </c>
      <c r="J2170" s="168">
        <v>75020</v>
      </c>
      <c r="K2170" s="168" t="s">
        <v>7038</v>
      </c>
      <c r="L2170" s="168" t="s">
        <v>7039</v>
      </c>
      <c r="M2170" s="168" t="s">
        <v>7040</v>
      </c>
      <c r="N2170" s="379">
        <v>5.5E-2</v>
      </c>
      <c r="O2170" s="195">
        <v>10000</v>
      </c>
      <c r="P2170" s="371">
        <v>10000</v>
      </c>
      <c r="Q2170" s="444">
        <f t="shared" si="86"/>
        <v>9478.6729857819919</v>
      </c>
      <c r="R2170" s="337"/>
      <c r="S2170" s="266"/>
    </row>
    <row r="2171" spans="1:20" ht="22.5" customHeight="1" x14ac:dyDescent="0.25">
      <c r="A2171" s="167">
        <v>44693</v>
      </c>
      <c r="B2171" s="187" t="s">
        <v>236</v>
      </c>
      <c r="C2171" s="187" t="s">
        <v>5347</v>
      </c>
      <c r="D2171" s="187" t="s">
        <v>708</v>
      </c>
      <c r="E2171" s="187"/>
      <c r="F2171" s="168">
        <v>10208</v>
      </c>
      <c r="G2171" s="187" t="s">
        <v>5348</v>
      </c>
      <c r="H2171" s="187" t="s">
        <v>5349</v>
      </c>
      <c r="I2171" s="168" t="s">
        <v>22</v>
      </c>
      <c r="J2171" s="168">
        <v>75020</v>
      </c>
      <c r="K2171" s="187" t="s">
        <v>5350</v>
      </c>
      <c r="L2171" s="168" t="s">
        <v>4606</v>
      </c>
      <c r="M2171" s="187" t="s">
        <v>2217</v>
      </c>
      <c r="N2171" s="211">
        <v>0.1</v>
      </c>
      <c r="O2171" s="78">
        <f>P2171/2</f>
        <v>2975</v>
      </c>
      <c r="P2171" s="189">
        <v>5950</v>
      </c>
      <c r="Q2171" s="372">
        <f t="shared" si="86"/>
        <v>5409.090909090909</v>
      </c>
      <c r="R2171" s="373"/>
      <c r="S2171" s="374"/>
    </row>
    <row r="2172" spans="1:20" ht="22.5" customHeight="1" x14ac:dyDescent="0.25">
      <c r="A2172" s="173">
        <v>44698</v>
      </c>
      <c r="B2172" s="174" t="s">
        <v>65</v>
      </c>
      <c r="C2172" s="174" t="s">
        <v>7041</v>
      </c>
      <c r="D2172" s="174" t="s">
        <v>5834</v>
      </c>
      <c r="E2172" s="174"/>
      <c r="F2172" s="174">
        <v>10333</v>
      </c>
      <c r="G2172" s="174" t="s">
        <v>7042</v>
      </c>
      <c r="H2172" s="174" t="s">
        <v>7043</v>
      </c>
      <c r="I2172" s="174" t="s">
        <v>4186</v>
      </c>
      <c r="J2172" s="174">
        <v>93100</v>
      </c>
      <c r="K2172" s="174" t="s">
        <v>7044</v>
      </c>
      <c r="L2172" s="174" t="s">
        <v>6956</v>
      </c>
      <c r="M2172" s="174" t="s">
        <v>7045</v>
      </c>
      <c r="N2172" s="328">
        <v>5.5E-2</v>
      </c>
      <c r="O2172" s="78">
        <f>P2172/2</f>
        <v>9491</v>
      </c>
      <c r="P2172" s="196">
        <v>18982</v>
      </c>
      <c r="Q2172" s="457">
        <f t="shared" si="86"/>
        <v>17992.417061611377</v>
      </c>
      <c r="R2172" s="336"/>
      <c r="S2172" s="121"/>
      <c r="T2172" s="74" t="s">
        <v>44</v>
      </c>
    </row>
    <row r="2173" spans="1:20" ht="22.5" customHeight="1" x14ac:dyDescent="0.25">
      <c r="A2173" s="167">
        <v>44694</v>
      </c>
      <c r="B2173" s="168" t="s">
        <v>17</v>
      </c>
      <c r="C2173" s="168" t="s">
        <v>6902</v>
      </c>
      <c r="D2173" s="168" t="s">
        <v>2523</v>
      </c>
      <c r="E2173" s="168"/>
      <c r="F2173" s="168">
        <v>10286</v>
      </c>
      <c r="G2173" s="168" t="s">
        <v>6903</v>
      </c>
      <c r="H2173" s="168" t="s">
        <v>6904</v>
      </c>
      <c r="I2173" s="168" t="s">
        <v>2290</v>
      </c>
      <c r="J2173" s="168">
        <v>92360</v>
      </c>
      <c r="K2173" s="168" t="s">
        <v>6905</v>
      </c>
      <c r="L2173" s="168" t="s">
        <v>5563</v>
      </c>
      <c r="M2173" s="168" t="s">
        <v>1145</v>
      </c>
      <c r="N2173" s="379">
        <v>0.1</v>
      </c>
      <c r="O2173" s="195">
        <v>3096</v>
      </c>
      <c r="P2173" s="371">
        <v>3096</v>
      </c>
      <c r="Q2173" s="264">
        <f t="shared" si="86"/>
        <v>2814.5454545454545</v>
      </c>
      <c r="R2173" s="337"/>
      <c r="S2173" s="266"/>
    </row>
    <row r="2174" spans="1:20" ht="22.5" customHeight="1" x14ac:dyDescent="0.25">
      <c r="A2174" s="167">
        <v>44698</v>
      </c>
      <c r="B2174" s="168" t="s">
        <v>17</v>
      </c>
      <c r="C2174" s="168" t="s">
        <v>7046</v>
      </c>
      <c r="D2174" s="168" t="s">
        <v>886</v>
      </c>
      <c r="E2174" s="168"/>
      <c r="F2174" s="168">
        <v>10114</v>
      </c>
      <c r="G2174" s="168" t="s">
        <v>7047</v>
      </c>
      <c r="H2174" s="168" t="s">
        <v>7048</v>
      </c>
      <c r="I2174" s="168" t="s">
        <v>22</v>
      </c>
      <c r="J2174" s="168">
        <v>75017</v>
      </c>
      <c r="K2174" s="168" t="s">
        <v>7049</v>
      </c>
      <c r="L2174" s="168" t="s">
        <v>4606</v>
      </c>
      <c r="M2174" s="168" t="s">
        <v>2415</v>
      </c>
      <c r="N2174" s="379">
        <v>5.5E-2</v>
      </c>
      <c r="O2174" s="78">
        <f t="shared" ref="O2174:O2179" si="87">P2174/2</f>
        <v>980</v>
      </c>
      <c r="P2174" s="371">
        <v>1960</v>
      </c>
      <c r="Q2174" s="444">
        <f t="shared" si="86"/>
        <v>1857.8199052132702</v>
      </c>
      <c r="R2174" s="337"/>
      <c r="S2174" s="266"/>
    </row>
    <row r="2175" spans="1:20" ht="22.5" customHeight="1" x14ac:dyDescent="0.25">
      <c r="A2175" s="167">
        <v>44456</v>
      </c>
      <c r="B2175" s="168" t="s">
        <v>65</v>
      </c>
      <c r="C2175" s="168" t="s">
        <v>5897</v>
      </c>
      <c r="D2175" s="168" t="s">
        <v>5898</v>
      </c>
      <c r="E2175" s="168"/>
      <c r="F2175" s="168">
        <v>10249</v>
      </c>
      <c r="G2175" s="168" t="s">
        <v>5899</v>
      </c>
      <c r="H2175" s="168" t="s">
        <v>5900</v>
      </c>
      <c r="I2175" s="168" t="s">
        <v>22</v>
      </c>
      <c r="J2175" s="168">
        <v>75015</v>
      </c>
      <c r="K2175" s="168" t="s">
        <v>5901</v>
      </c>
      <c r="L2175" s="168" t="s">
        <v>5536</v>
      </c>
      <c r="M2175" s="168" t="s">
        <v>170</v>
      </c>
      <c r="N2175" s="379">
        <v>0.1</v>
      </c>
      <c r="O2175" s="78">
        <f t="shared" si="87"/>
        <v>4841</v>
      </c>
      <c r="P2175" s="371">
        <v>9682</v>
      </c>
      <c r="Q2175" s="444">
        <f t="shared" si="86"/>
        <v>8801.818181818182</v>
      </c>
      <c r="R2175" s="337"/>
      <c r="S2175" s="266"/>
    </row>
    <row r="2176" spans="1:20" ht="22.5" customHeight="1" x14ac:dyDescent="0.25">
      <c r="A2176" s="167">
        <v>44696</v>
      </c>
      <c r="B2176" s="187" t="s">
        <v>65</v>
      </c>
      <c r="C2176" s="187" t="s">
        <v>1533</v>
      </c>
      <c r="D2176" s="187" t="s">
        <v>113</v>
      </c>
      <c r="E2176" s="187"/>
      <c r="F2176" s="168">
        <v>10246</v>
      </c>
      <c r="G2176" s="187" t="s">
        <v>1534</v>
      </c>
      <c r="H2176" s="187" t="s">
        <v>1535</v>
      </c>
      <c r="I2176" s="168" t="s">
        <v>639</v>
      </c>
      <c r="J2176" s="168">
        <v>92100</v>
      </c>
      <c r="K2176" s="187" t="s">
        <v>1536</v>
      </c>
      <c r="L2176" s="241" t="s">
        <v>4217</v>
      </c>
      <c r="M2176" s="187" t="s">
        <v>438</v>
      </c>
      <c r="N2176" s="169">
        <v>0.1</v>
      </c>
      <c r="O2176" s="78">
        <f t="shared" si="87"/>
        <v>2950</v>
      </c>
      <c r="P2176" s="189">
        <v>5900</v>
      </c>
      <c r="Q2176" s="255">
        <f t="shared" si="86"/>
        <v>5363.6363636363631</v>
      </c>
      <c r="R2176" s="333"/>
      <c r="S2176" s="159"/>
    </row>
    <row r="2177" spans="1:19" ht="22.5" customHeight="1" x14ac:dyDescent="0.25">
      <c r="A2177" s="167">
        <v>44691</v>
      </c>
      <c r="B2177" s="168" t="s">
        <v>65</v>
      </c>
      <c r="C2177" s="168" t="s">
        <v>7050</v>
      </c>
      <c r="D2177" s="168" t="s">
        <v>1478</v>
      </c>
      <c r="E2177" s="168"/>
      <c r="F2177" s="168">
        <v>10338</v>
      </c>
      <c r="G2177" s="168" t="s">
        <v>7051</v>
      </c>
      <c r="H2177" s="168" t="s">
        <v>7052</v>
      </c>
      <c r="I2177" s="168" t="s">
        <v>3526</v>
      </c>
      <c r="J2177" s="168">
        <v>91380</v>
      </c>
      <c r="K2177" s="168" t="s">
        <v>7053</v>
      </c>
      <c r="L2177" s="168" t="s">
        <v>4874</v>
      </c>
      <c r="M2177" s="168" t="s">
        <v>7054</v>
      </c>
      <c r="N2177" s="379">
        <v>0.1</v>
      </c>
      <c r="O2177" s="78">
        <f t="shared" si="87"/>
        <v>9275</v>
      </c>
      <c r="P2177" s="371">
        <v>18550</v>
      </c>
      <c r="Q2177" s="444">
        <f t="shared" si="86"/>
        <v>16863.636363636364</v>
      </c>
      <c r="R2177" s="337"/>
      <c r="S2177" s="266"/>
    </row>
    <row r="2178" spans="1:19" ht="22.5" customHeight="1" x14ac:dyDescent="0.25">
      <c r="A2178" s="167">
        <v>44690</v>
      </c>
      <c r="B2178" s="168" t="s">
        <v>17</v>
      </c>
      <c r="C2178" s="168" t="s">
        <v>7055</v>
      </c>
      <c r="D2178" s="168" t="s">
        <v>7056</v>
      </c>
      <c r="E2178" s="168"/>
      <c r="F2178" s="168" t="s">
        <v>5099</v>
      </c>
      <c r="G2178" s="168" t="s">
        <v>7057</v>
      </c>
      <c r="H2178" s="168" t="s">
        <v>2772</v>
      </c>
      <c r="I2178" s="168" t="s">
        <v>3149</v>
      </c>
      <c r="J2178" s="168">
        <v>75020</v>
      </c>
      <c r="K2178" s="168" t="s">
        <v>7058</v>
      </c>
      <c r="L2178" s="168" t="s">
        <v>5299</v>
      </c>
      <c r="M2178" s="168" t="s">
        <v>4336</v>
      </c>
      <c r="N2178" s="379">
        <v>0.1</v>
      </c>
      <c r="O2178" s="78">
        <f t="shared" si="87"/>
        <v>10500</v>
      </c>
      <c r="P2178" s="371">
        <v>21000</v>
      </c>
      <c r="Q2178" s="444">
        <f t="shared" si="86"/>
        <v>19090.909090909088</v>
      </c>
      <c r="R2178" s="337"/>
      <c r="S2178" s="266"/>
    </row>
    <row r="2179" spans="1:19" ht="22.5" customHeight="1" x14ac:dyDescent="0.25">
      <c r="A2179" s="167"/>
      <c r="B2179" s="168" t="s">
        <v>17</v>
      </c>
      <c r="C2179" s="168" t="s">
        <v>7059</v>
      </c>
      <c r="D2179" s="168" t="s">
        <v>947</v>
      </c>
      <c r="E2179" s="168"/>
      <c r="F2179" s="168">
        <v>10162</v>
      </c>
      <c r="G2179" s="168" t="s">
        <v>7060</v>
      </c>
      <c r="H2179" s="168" t="s">
        <v>7061</v>
      </c>
      <c r="I2179" s="168" t="s">
        <v>4000</v>
      </c>
      <c r="J2179" s="168">
        <v>93220</v>
      </c>
      <c r="K2179" s="168" t="s">
        <v>7062</v>
      </c>
      <c r="L2179" s="168" t="s">
        <v>4935</v>
      </c>
      <c r="M2179" s="168" t="s">
        <v>438</v>
      </c>
      <c r="N2179" s="379">
        <v>0.1</v>
      </c>
      <c r="O2179" s="78">
        <f t="shared" si="87"/>
        <v>7475</v>
      </c>
      <c r="P2179" s="371">
        <v>14950</v>
      </c>
      <c r="Q2179" s="444">
        <f t="shared" si="86"/>
        <v>13590.90909090909</v>
      </c>
      <c r="R2179" s="337"/>
      <c r="S2179" s="266"/>
    </row>
    <row r="2180" spans="1:19" ht="22.5" customHeight="1" x14ac:dyDescent="0.25">
      <c r="A2180" s="167">
        <v>44692</v>
      </c>
      <c r="B2180" s="168" t="s">
        <v>65</v>
      </c>
      <c r="C2180" s="168" t="s">
        <v>7063</v>
      </c>
      <c r="D2180" s="168" t="s">
        <v>7064</v>
      </c>
      <c r="E2180" s="168"/>
      <c r="F2180" s="168" t="s">
        <v>5099</v>
      </c>
      <c r="G2180" s="168" t="s">
        <v>7065</v>
      </c>
      <c r="H2180" s="168"/>
      <c r="I2180" s="168" t="s">
        <v>22</v>
      </c>
      <c r="J2180" s="168">
        <v>75011</v>
      </c>
      <c r="K2180" s="168"/>
      <c r="L2180" s="168" t="s">
        <v>7066</v>
      </c>
      <c r="M2180" s="168" t="s">
        <v>7067</v>
      </c>
      <c r="N2180" s="379">
        <v>0.1</v>
      </c>
      <c r="O2180" s="345"/>
      <c r="P2180" s="371">
        <v>18700</v>
      </c>
      <c r="Q2180" s="444">
        <f t="shared" si="86"/>
        <v>17000</v>
      </c>
      <c r="R2180" s="337"/>
      <c r="S2180" s="266"/>
    </row>
    <row r="2181" spans="1:19" ht="22.5" customHeight="1" x14ac:dyDescent="0.25">
      <c r="A2181" s="167">
        <v>44694</v>
      </c>
      <c r="B2181" s="168" t="s">
        <v>65</v>
      </c>
      <c r="C2181" s="168" t="s">
        <v>7068</v>
      </c>
      <c r="D2181" s="168" t="s">
        <v>219</v>
      </c>
      <c r="E2181" s="168"/>
      <c r="F2181" s="168">
        <v>10307</v>
      </c>
      <c r="G2181" s="168" t="s">
        <v>5715</v>
      </c>
      <c r="H2181" s="168" t="s">
        <v>7069</v>
      </c>
      <c r="I2181" s="168" t="s">
        <v>7070</v>
      </c>
      <c r="J2181" s="168">
        <v>95210</v>
      </c>
      <c r="K2181" s="168" t="s">
        <v>7071</v>
      </c>
      <c r="L2181" s="168" t="s">
        <v>5719</v>
      </c>
      <c r="M2181" s="168" t="s">
        <v>7072</v>
      </c>
      <c r="N2181" s="379">
        <v>5.5E-2</v>
      </c>
      <c r="O2181" s="195">
        <v>19000</v>
      </c>
      <c r="P2181" s="371">
        <v>19000</v>
      </c>
      <c r="Q2181" s="444">
        <f t="shared" si="86"/>
        <v>18009.478672985784</v>
      </c>
      <c r="R2181" s="337"/>
      <c r="S2181" s="266"/>
    </row>
    <row r="2182" spans="1:19" ht="22.5" customHeight="1" x14ac:dyDescent="0.25">
      <c r="A2182" s="342">
        <v>44698</v>
      </c>
      <c r="B2182" s="168" t="s">
        <v>65</v>
      </c>
      <c r="C2182" s="168" t="s">
        <v>3594</v>
      </c>
      <c r="D2182" s="168" t="s">
        <v>219</v>
      </c>
      <c r="E2182" s="168"/>
      <c r="F2182" s="168">
        <v>93700</v>
      </c>
      <c r="G2182" s="168" t="s">
        <v>3595</v>
      </c>
      <c r="H2182" s="168" t="s">
        <v>3596</v>
      </c>
      <c r="I2182" s="168" t="s">
        <v>133</v>
      </c>
      <c r="J2182" s="168">
        <v>92400</v>
      </c>
      <c r="K2182" s="168" t="s">
        <v>3597</v>
      </c>
      <c r="L2182" s="168" t="s">
        <v>5112</v>
      </c>
      <c r="M2182" s="168" t="s">
        <v>7073</v>
      </c>
      <c r="N2182" s="379">
        <v>0.1</v>
      </c>
      <c r="O2182" s="78">
        <f t="shared" ref="O2182:O2188" si="88">P2182/2</f>
        <v>3991</v>
      </c>
      <c r="P2182" s="371">
        <v>7982</v>
      </c>
      <c r="Q2182" s="372">
        <f t="shared" si="86"/>
        <v>7256.363636363636</v>
      </c>
      <c r="R2182" s="373"/>
      <c r="S2182" s="374"/>
    </row>
    <row r="2183" spans="1:19" ht="22.5" customHeight="1" x14ac:dyDescent="0.25">
      <c r="A2183" s="167">
        <v>44698</v>
      </c>
      <c r="B2183" s="168" t="s">
        <v>17</v>
      </c>
      <c r="C2183" s="168" t="s">
        <v>7074</v>
      </c>
      <c r="D2183" s="168" t="s">
        <v>147</v>
      </c>
      <c r="E2183" s="168"/>
      <c r="F2183" s="168">
        <v>75001</v>
      </c>
      <c r="G2183" s="168" t="s">
        <v>7075</v>
      </c>
      <c r="H2183" s="168" t="s">
        <v>7076</v>
      </c>
      <c r="I2183" s="168" t="s">
        <v>22</v>
      </c>
      <c r="J2183" s="168">
        <v>75001</v>
      </c>
      <c r="K2183" s="168" t="s">
        <v>7077</v>
      </c>
      <c r="L2183" s="168" t="s">
        <v>9700</v>
      </c>
      <c r="M2183" s="168" t="s">
        <v>7078</v>
      </c>
      <c r="N2183" s="379">
        <v>5.5E-2</v>
      </c>
      <c r="O2183" s="78">
        <f t="shared" si="88"/>
        <v>4491</v>
      </c>
      <c r="P2183" s="371">
        <v>8982</v>
      </c>
      <c r="Q2183" s="444">
        <f t="shared" si="86"/>
        <v>8513.7440758293851</v>
      </c>
      <c r="R2183" s="337"/>
      <c r="S2183" s="266"/>
    </row>
    <row r="2184" spans="1:19" ht="22.5" customHeight="1" x14ac:dyDescent="0.25">
      <c r="A2184" s="167">
        <v>44697</v>
      </c>
      <c r="B2184" s="168" t="s">
        <v>17</v>
      </c>
      <c r="C2184" s="168" t="s">
        <v>6644</v>
      </c>
      <c r="D2184" s="168" t="s">
        <v>40</v>
      </c>
      <c r="E2184" s="168"/>
      <c r="F2184" s="168" t="s">
        <v>6645</v>
      </c>
      <c r="G2184" s="168" t="s">
        <v>6646</v>
      </c>
      <c r="H2184" s="168" t="s">
        <v>6647</v>
      </c>
      <c r="I2184" s="168" t="s">
        <v>6648</v>
      </c>
      <c r="J2184" s="168">
        <v>94580</v>
      </c>
      <c r="K2184" s="168" t="s">
        <v>6649</v>
      </c>
      <c r="L2184" s="168" t="s">
        <v>5112</v>
      </c>
      <c r="M2184" s="168" t="s">
        <v>2415</v>
      </c>
      <c r="N2184" s="379">
        <v>5.5E-2</v>
      </c>
      <c r="O2184" s="78">
        <f t="shared" si="88"/>
        <v>1750</v>
      </c>
      <c r="P2184" s="371">
        <v>3500</v>
      </c>
      <c r="Q2184" s="444">
        <f t="shared" si="86"/>
        <v>3317.5355450236971</v>
      </c>
      <c r="R2184" s="337"/>
      <c r="S2184" s="266"/>
    </row>
    <row r="2185" spans="1:19" ht="22.5" customHeight="1" x14ac:dyDescent="0.25">
      <c r="A2185" s="342">
        <v>44704</v>
      </c>
      <c r="B2185" s="168" t="s">
        <v>17</v>
      </c>
      <c r="C2185" s="167" t="s">
        <v>6131</v>
      </c>
      <c r="D2185" s="167" t="s">
        <v>886</v>
      </c>
      <c r="E2185" s="167"/>
      <c r="F2185" s="417">
        <v>110149</v>
      </c>
      <c r="G2185" s="168" t="s">
        <v>6132</v>
      </c>
      <c r="H2185" s="168" t="s">
        <v>6133</v>
      </c>
      <c r="I2185" s="168" t="s">
        <v>5561</v>
      </c>
      <c r="J2185" s="168">
        <v>94350</v>
      </c>
      <c r="K2185" s="276" t="s">
        <v>7079</v>
      </c>
      <c r="L2185" s="168" t="s">
        <v>4606</v>
      </c>
      <c r="M2185" s="167" t="s">
        <v>6776</v>
      </c>
      <c r="N2185" s="379">
        <v>0.1</v>
      </c>
      <c r="O2185" s="78">
        <f t="shared" si="88"/>
        <v>1250</v>
      </c>
      <c r="P2185" s="371">
        <v>2500</v>
      </c>
      <c r="Q2185" s="444">
        <f t="shared" si="86"/>
        <v>2272.7272727272725</v>
      </c>
      <c r="R2185" s="337"/>
      <c r="S2185" s="266"/>
    </row>
    <row r="2186" spans="1:19" ht="22.5" customHeight="1" x14ac:dyDescent="0.25">
      <c r="A2186" s="167">
        <v>44706</v>
      </c>
      <c r="B2186" s="168" t="s">
        <v>17</v>
      </c>
      <c r="C2186" s="168" t="s">
        <v>7080</v>
      </c>
      <c r="D2186" s="168" t="s">
        <v>94</v>
      </c>
      <c r="E2186" s="168"/>
      <c r="F2186" s="168">
        <v>10297</v>
      </c>
      <c r="G2186" s="168" t="s">
        <v>7081</v>
      </c>
      <c r="H2186" s="168" t="s">
        <v>7082</v>
      </c>
      <c r="I2186" s="168" t="s">
        <v>3542</v>
      </c>
      <c r="J2186" s="168">
        <v>94400</v>
      </c>
      <c r="K2186" s="168" t="s">
        <v>7083</v>
      </c>
      <c r="L2186" s="168" t="s">
        <v>7084</v>
      </c>
      <c r="M2186" s="168" t="s">
        <v>7072</v>
      </c>
      <c r="N2186" s="379">
        <v>5.5E-2</v>
      </c>
      <c r="O2186" s="78">
        <f t="shared" si="88"/>
        <v>12291</v>
      </c>
      <c r="P2186" s="371">
        <v>24582</v>
      </c>
      <c r="Q2186" s="444">
        <f t="shared" si="86"/>
        <v>23300.473933649289</v>
      </c>
      <c r="R2186" s="337"/>
      <c r="S2186" s="266"/>
    </row>
    <row r="2187" spans="1:19" ht="22.5" customHeight="1" x14ac:dyDescent="0.25">
      <c r="A2187" s="167">
        <v>44712</v>
      </c>
      <c r="B2187" s="168" t="s">
        <v>65</v>
      </c>
      <c r="C2187" s="168" t="s">
        <v>6941</v>
      </c>
      <c r="D2187" s="168" t="s">
        <v>7085</v>
      </c>
      <c r="E2187" s="168"/>
      <c r="F2187" s="168">
        <v>110214</v>
      </c>
      <c r="G2187" s="168" t="s">
        <v>6942</v>
      </c>
      <c r="H2187" s="168" t="s">
        <v>7086</v>
      </c>
      <c r="I2187" s="168" t="s">
        <v>22</v>
      </c>
      <c r="J2187" s="168">
        <v>75020</v>
      </c>
      <c r="K2187" s="168" t="s">
        <v>6944</v>
      </c>
      <c r="L2187" s="168" t="s">
        <v>4874</v>
      </c>
      <c r="M2187" s="168" t="s">
        <v>7087</v>
      </c>
      <c r="N2187" s="379">
        <v>0.1</v>
      </c>
      <c r="O2187" s="78">
        <f t="shared" si="88"/>
        <v>1990</v>
      </c>
      <c r="P2187" s="371">
        <v>3980</v>
      </c>
      <c r="Q2187" s="444">
        <f t="shared" si="86"/>
        <v>3618.181818181818</v>
      </c>
      <c r="R2187" s="337"/>
      <c r="S2187" s="266"/>
    </row>
    <row r="2188" spans="1:19" ht="22.5" customHeight="1" x14ac:dyDescent="0.25">
      <c r="A2188" s="342">
        <v>44712</v>
      </c>
      <c r="B2188" s="168" t="s">
        <v>65</v>
      </c>
      <c r="C2188" s="167" t="s">
        <v>5511</v>
      </c>
      <c r="D2188" s="167" t="s">
        <v>5512</v>
      </c>
      <c r="E2188" s="167"/>
      <c r="F2188" s="417">
        <v>10200</v>
      </c>
      <c r="G2188" s="168" t="s">
        <v>5513</v>
      </c>
      <c r="H2188" s="168" t="s">
        <v>5227</v>
      </c>
      <c r="I2188" s="168" t="s">
        <v>22</v>
      </c>
      <c r="J2188" s="168">
        <v>75018</v>
      </c>
      <c r="K2188" s="168" t="s">
        <v>5514</v>
      </c>
      <c r="L2188" s="168" t="s">
        <v>5726</v>
      </c>
      <c r="M2188" s="167" t="s">
        <v>2415</v>
      </c>
      <c r="N2188" s="379">
        <v>5.5E-2</v>
      </c>
      <c r="O2188" s="78">
        <f t="shared" si="88"/>
        <v>890</v>
      </c>
      <c r="P2188" s="371">
        <v>1780</v>
      </c>
      <c r="Q2188" s="444">
        <f t="shared" si="86"/>
        <v>1687.2037914691944</v>
      </c>
      <c r="R2188" s="337"/>
      <c r="S2188" s="266"/>
    </row>
    <row r="2189" spans="1:19" ht="22.5" customHeight="1" x14ac:dyDescent="0.25">
      <c r="A2189" s="167">
        <v>44711</v>
      </c>
      <c r="B2189" s="168" t="s">
        <v>65</v>
      </c>
      <c r="C2189" s="168" t="s">
        <v>7088</v>
      </c>
      <c r="D2189" s="168" t="s">
        <v>113</v>
      </c>
      <c r="E2189" s="168"/>
      <c r="F2189" s="168">
        <v>10427</v>
      </c>
      <c r="G2189" s="168" t="s">
        <v>7089</v>
      </c>
      <c r="H2189" s="168" t="s">
        <v>7090</v>
      </c>
      <c r="I2189" s="168" t="s">
        <v>7091</v>
      </c>
      <c r="J2189" s="168">
        <v>78310</v>
      </c>
      <c r="K2189" s="168" t="s">
        <v>7092</v>
      </c>
      <c r="L2189" s="168" t="s">
        <v>43</v>
      </c>
      <c r="M2189" s="168" t="s">
        <v>170</v>
      </c>
      <c r="N2189" s="379">
        <v>0.1</v>
      </c>
      <c r="O2189" s="195">
        <v>9982</v>
      </c>
      <c r="P2189" s="371">
        <v>9982</v>
      </c>
      <c r="Q2189" s="444">
        <f t="shared" si="86"/>
        <v>9074.545454545454</v>
      </c>
      <c r="R2189" s="337"/>
      <c r="S2189" s="266"/>
    </row>
    <row r="2190" spans="1:19" ht="22.5" customHeight="1" x14ac:dyDescent="0.25">
      <c r="A2190" s="342">
        <v>44643</v>
      </c>
      <c r="B2190" s="168" t="s">
        <v>342</v>
      </c>
      <c r="C2190" s="167" t="s">
        <v>5532</v>
      </c>
      <c r="D2190" s="167" t="s">
        <v>3301</v>
      </c>
      <c r="E2190" s="167"/>
      <c r="F2190" s="417"/>
      <c r="G2190" s="168" t="s">
        <v>5533</v>
      </c>
      <c r="H2190" s="168" t="s">
        <v>5534</v>
      </c>
      <c r="I2190" s="168" t="s">
        <v>22</v>
      </c>
      <c r="J2190" s="168">
        <v>75015</v>
      </c>
      <c r="K2190" s="168" t="s">
        <v>5535</v>
      </c>
      <c r="L2190" s="168" t="s">
        <v>5536</v>
      </c>
      <c r="M2190" s="167" t="s">
        <v>7093</v>
      </c>
      <c r="N2190" s="379">
        <v>5.5E-2</v>
      </c>
      <c r="O2190" s="78">
        <f>P2190/2</f>
        <v>3700</v>
      </c>
      <c r="P2190" s="371">
        <v>7400</v>
      </c>
      <c r="Q2190" s="350">
        <f t="shared" si="86"/>
        <v>7014.2180094786736</v>
      </c>
      <c r="R2190" s="337"/>
      <c r="S2190" s="266"/>
    </row>
    <row r="2191" spans="1:19" ht="22.5" customHeight="1" x14ac:dyDescent="0.25">
      <c r="A2191" s="167">
        <v>44719</v>
      </c>
      <c r="B2191" s="168" t="s">
        <v>65</v>
      </c>
      <c r="C2191" s="168" t="s">
        <v>6728</v>
      </c>
      <c r="D2191" s="168" t="s">
        <v>177</v>
      </c>
      <c r="E2191" s="168"/>
      <c r="F2191" s="168">
        <v>10153</v>
      </c>
      <c r="G2191" s="168" t="s">
        <v>6729</v>
      </c>
      <c r="H2191" s="168">
        <v>3</v>
      </c>
      <c r="I2191" s="168" t="s">
        <v>558</v>
      </c>
      <c r="J2191" s="168">
        <v>94170</v>
      </c>
      <c r="K2191" s="168" t="s">
        <v>6730</v>
      </c>
      <c r="L2191" s="168" t="s">
        <v>4935</v>
      </c>
      <c r="M2191" s="168" t="s">
        <v>7094</v>
      </c>
      <c r="N2191" s="379">
        <v>0.1</v>
      </c>
      <c r="O2191" s="78">
        <f>P2191/2</f>
        <v>7775</v>
      </c>
      <c r="P2191" s="371">
        <v>15550</v>
      </c>
      <c r="Q2191" s="444">
        <f t="shared" si="86"/>
        <v>14136.363636363636</v>
      </c>
      <c r="R2191" s="337"/>
      <c r="S2191" s="266"/>
    </row>
    <row r="2192" spans="1:19" ht="22.5" customHeight="1" x14ac:dyDescent="0.25">
      <c r="A2192" s="167">
        <v>44721</v>
      </c>
      <c r="B2192" s="168"/>
      <c r="C2192" s="168" t="s">
        <v>7095</v>
      </c>
      <c r="D2192" s="168"/>
      <c r="E2192" s="168"/>
      <c r="F2192" s="168" t="s">
        <v>4719</v>
      </c>
      <c r="G2192" s="168" t="s">
        <v>7096</v>
      </c>
      <c r="H2192" s="168"/>
      <c r="I2192" s="168" t="s">
        <v>22</v>
      </c>
      <c r="J2192" s="168">
        <v>75018</v>
      </c>
      <c r="K2192" s="168" t="s">
        <v>7097</v>
      </c>
      <c r="L2192" s="168" t="s">
        <v>5582</v>
      </c>
      <c r="M2192" s="168" t="s">
        <v>86</v>
      </c>
      <c r="N2192" s="379">
        <v>0.1</v>
      </c>
      <c r="O2192" s="78">
        <f>P2192/2</f>
        <v>1500</v>
      </c>
      <c r="P2192" s="371">
        <v>3000</v>
      </c>
      <c r="Q2192" s="444">
        <f t="shared" si="86"/>
        <v>2727.272727272727</v>
      </c>
      <c r="R2192" s="337"/>
      <c r="S2192" s="266"/>
    </row>
    <row r="2193" spans="1:20" ht="22.5" customHeight="1" x14ac:dyDescent="0.25">
      <c r="A2193" s="167">
        <v>44721</v>
      </c>
      <c r="B2193" s="187" t="s">
        <v>17</v>
      </c>
      <c r="C2193" s="187" t="s">
        <v>3103</v>
      </c>
      <c r="D2193" s="187" t="s">
        <v>248</v>
      </c>
      <c r="E2193" s="187"/>
      <c r="F2193" s="168">
        <v>10026</v>
      </c>
      <c r="G2193" s="187" t="s">
        <v>3104</v>
      </c>
      <c r="H2193" s="187" t="s">
        <v>3105</v>
      </c>
      <c r="I2193" s="168" t="s">
        <v>22</v>
      </c>
      <c r="J2193" s="168">
        <v>75011</v>
      </c>
      <c r="K2193" s="187" t="s">
        <v>3106</v>
      </c>
      <c r="L2193" s="168" t="s">
        <v>7098</v>
      </c>
      <c r="M2193" s="187" t="s">
        <v>7099</v>
      </c>
      <c r="N2193" s="211">
        <v>0.1</v>
      </c>
      <c r="O2193" s="345"/>
      <c r="P2193" s="189">
        <v>7000</v>
      </c>
      <c r="Q2193" s="255">
        <f t="shared" si="86"/>
        <v>6363.6363636363631</v>
      </c>
      <c r="R2193" s="333"/>
      <c r="S2193" s="159"/>
    </row>
    <row r="2194" spans="1:20" ht="22.5" customHeight="1" x14ac:dyDescent="0.25">
      <c r="A2194" s="173">
        <v>44720</v>
      </c>
      <c r="B2194" s="174" t="s">
        <v>17</v>
      </c>
      <c r="C2194" s="174" t="s">
        <v>7100</v>
      </c>
      <c r="D2194" s="174" t="s">
        <v>232</v>
      </c>
      <c r="E2194" s="174"/>
      <c r="F2194" s="174">
        <v>10144</v>
      </c>
      <c r="G2194" s="174" t="s">
        <v>7101</v>
      </c>
      <c r="H2194" s="174"/>
      <c r="I2194" s="174" t="s">
        <v>774</v>
      </c>
      <c r="J2194" s="174">
        <v>93100</v>
      </c>
      <c r="K2194" s="174" t="s">
        <v>7102</v>
      </c>
      <c r="L2194" s="174" t="s">
        <v>5112</v>
      </c>
      <c r="M2194" s="174" t="s">
        <v>7103</v>
      </c>
      <c r="N2194" s="328">
        <v>5.5E-2</v>
      </c>
      <c r="O2194" s="78">
        <f>P2194/2</f>
        <v>6250</v>
      </c>
      <c r="P2194" s="196">
        <v>12500</v>
      </c>
      <c r="Q2194" s="457">
        <f t="shared" si="86"/>
        <v>11848.341232227489</v>
      </c>
      <c r="R2194" s="336"/>
      <c r="S2194" s="121"/>
      <c r="T2194" s="74" t="s">
        <v>44</v>
      </c>
    </row>
    <row r="2195" spans="1:20" ht="22.5" customHeight="1" x14ac:dyDescent="0.25">
      <c r="A2195" s="167">
        <v>44728</v>
      </c>
      <c r="B2195" s="168" t="s">
        <v>17</v>
      </c>
      <c r="C2195" s="168" t="s">
        <v>5863</v>
      </c>
      <c r="D2195" s="168" t="s">
        <v>73</v>
      </c>
      <c r="E2195" s="168"/>
      <c r="F2195" s="168" t="s">
        <v>5868</v>
      </c>
      <c r="G2195" s="168" t="s">
        <v>5864</v>
      </c>
      <c r="H2195" s="168" t="s">
        <v>5865</v>
      </c>
      <c r="I2195" s="168" t="s">
        <v>22</v>
      </c>
      <c r="J2195" s="168">
        <v>75012</v>
      </c>
      <c r="K2195" s="168" t="s">
        <v>5866</v>
      </c>
      <c r="L2195" s="168" t="s">
        <v>5867</v>
      </c>
      <c r="M2195" s="168" t="s">
        <v>38</v>
      </c>
      <c r="N2195" s="379">
        <v>5.5E-2</v>
      </c>
      <c r="O2195" s="78">
        <f>P2195/2</f>
        <v>1825</v>
      </c>
      <c r="P2195" s="371">
        <v>3650</v>
      </c>
      <c r="Q2195" s="444">
        <f t="shared" si="86"/>
        <v>3459.7156398104266</v>
      </c>
      <c r="R2195" s="337"/>
      <c r="S2195" s="266"/>
    </row>
    <row r="2196" spans="1:20" ht="22.5" customHeight="1" x14ac:dyDescent="0.25">
      <c r="A2196" s="167">
        <v>44713</v>
      </c>
      <c r="B2196" s="168" t="s">
        <v>65</v>
      </c>
      <c r="C2196" s="168" t="s">
        <v>6795</v>
      </c>
      <c r="D2196" s="168" t="s">
        <v>6796</v>
      </c>
      <c r="E2196" s="168"/>
      <c r="F2196" s="168">
        <v>10263</v>
      </c>
      <c r="G2196" s="168" t="s">
        <v>6797</v>
      </c>
      <c r="H2196" s="168" t="s">
        <v>6798</v>
      </c>
      <c r="I2196" s="168" t="s">
        <v>308</v>
      </c>
      <c r="J2196" s="168">
        <v>94130</v>
      </c>
      <c r="K2196" s="168" t="s">
        <v>6799</v>
      </c>
      <c r="L2196" s="168" t="s">
        <v>6210</v>
      </c>
      <c r="M2196" s="168" t="s">
        <v>6924</v>
      </c>
      <c r="N2196" s="379">
        <v>5.5E-2</v>
      </c>
      <c r="O2196" s="78">
        <f>P2196/2</f>
        <v>10191</v>
      </c>
      <c r="P2196" s="371">
        <v>20382</v>
      </c>
      <c r="Q2196" s="444">
        <f t="shared" si="86"/>
        <v>19319.431279620854</v>
      </c>
      <c r="R2196" s="337"/>
      <c r="S2196" s="266"/>
    </row>
    <row r="2197" spans="1:20" ht="22.5" customHeight="1" x14ac:dyDescent="0.25">
      <c r="A2197" s="167">
        <v>44726</v>
      </c>
      <c r="B2197" s="168" t="s">
        <v>65</v>
      </c>
      <c r="C2197" s="168" t="s">
        <v>6982</v>
      </c>
      <c r="D2197" s="168" t="s">
        <v>219</v>
      </c>
      <c r="E2197" s="168"/>
      <c r="F2197" s="168">
        <v>110281</v>
      </c>
      <c r="G2197" s="168" t="s">
        <v>6983</v>
      </c>
      <c r="H2197" s="168" t="s">
        <v>6984</v>
      </c>
      <c r="I2197" s="168" t="s">
        <v>22</v>
      </c>
      <c r="J2197" s="168">
        <v>75009</v>
      </c>
      <c r="K2197" s="168" t="s">
        <v>6985</v>
      </c>
      <c r="L2197" s="168" t="s">
        <v>4874</v>
      </c>
      <c r="M2197" s="168" t="s">
        <v>7104</v>
      </c>
      <c r="N2197" s="379">
        <v>0.1</v>
      </c>
      <c r="O2197" s="78">
        <f>P2197/2</f>
        <v>1950</v>
      </c>
      <c r="P2197" s="371">
        <v>3900</v>
      </c>
      <c r="Q2197" s="444">
        <f t="shared" si="86"/>
        <v>3545.454545454545</v>
      </c>
      <c r="R2197" s="337"/>
      <c r="S2197" s="266"/>
    </row>
    <row r="2198" spans="1:20" ht="22.5" customHeight="1" x14ac:dyDescent="0.25">
      <c r="A2198" s="342">
        <v>44722</v>
      </c>
      <c r="B2198" s="168" t="s">
        <v>17</v>
      </c>
      <c r="C2198" s="167" t="s">
        <v>5542</v>
      </c>
      <c r="D2198" s="167" t="s">
        <v>2030</v>
      </c>
      <c r="E2198" s="167"/>
      <c r="F2198" s="417">
        <v>1010116</v>
      </c>
      <c r="G2198" s="168" t="s">
        <v>5543</v>
      </c>
      <c r="H2198" s="168" t="s">
        <v>5544</v>
      </c>
      <c r="I2198" s="168" t="s">
        <v>3045</v>
      </c>
      <c r="J2198" s="168">
        <v>93110</v>
      </c>
      <c r="K2198" s="168" t="s">
        <v>7105</v>
      </c>
      <c r="L2198" s="168" t="s">
        <v>4606</v>
      </c>
      <c r="M2198" s="167" t="s">
        <v>2521</v>
      </c>
      <c r="N2198" s="379">
        <v>0.1</v>
      </c>
      <c r="O2198" s="78">
        <f>P2198/2</f>
        <v>5991</v>
      </c>
      <c r="P2198" s="371">
        <v>11982</v>
      </c>
      <c r="Q2198" s="444">
        <f t="shared" si="86"/>
        <v>10892.727272727272</v>
      </c>
      <c r="R2198" s="337"/>
      <c r="S2198" s="266"/>
    </row>
    <row r="2199" spans="1:20" ht="22.5" customHeight="1" x14ac:dyDescent="0.25">
      <c r="A2199" s="167">
        <v>44721</v>
      </c>
      <c r="B2199" s="168" t="s">
        <v>65</v>
      </c>
      <c r="C2199" s="168" t="s">
        <v>7106</v>
      </c>
      <c r="D2199" s="168" t="s">
        <v>395</v>
      </c>
      <c r="E2199" s="168"/>
      <c r="F2199" s="168">
        <v>10539</v>
      </c>
      <c r="G2199" s="168" t="s">
        <v>6673</v>
      </c>
      <c r="H2199" s="168" t="s">
        <v>7107</v>
      </c>
      <c r="I2199" s="168" t="s">
        <v>639</v>
      </c>
      <c r="J2199" s="168">
        <v>92100</v>
      </c>
      <c r="K2199" s="168" t="s">
        <v>7108</v>
      </c>
      <c r="L2199" s="168" t="s">
        <v>5563</v>
      </c>
      <c r="M2199" s="168" t="s">
        <v>3687</v>
      </c>
      <c r="N2199" s="379">
        <v>5.5E-2</v>
      </c>
      <c r="O2199" s="195">
        <v>7182</v>
      </c>
      <c r="P2199" s="371">
        <v>7182</v>
      </c>
      <c r="Q2199" s="444">
        <f t="shared" si="86"/>
        <v>6807.5829383886257</v>
      </c>
      <c r="R2199" s="337"/>
      <c r="S2199" s="266"/>
    </row>
    <row r="2200" spans="1:20" ht="22.5" customHeight="1" x14ac:dyDescent="0.25">
      <c r="A2200" s="167">
        <v>44727</v>
      </c>
      <c r="B2200" s="168" t="s">
        <v>65</v>
      </c>
      <c r="C2200" s="167" t="s">
        <v>6231</v>
      </c>
      <c r="D2200" s="167" t="s">
        <v>1272</v>
      </c>
      <c r="E2200" s="167"/>
      <c r="F2200" s="417">
        <v>10107</v>
      </c>
      <c r="G2200" s="168" t="s">
        <v>6232</v>
      </c>
      <c r="H2200" s="168" t="s">
        <v>6233</v>
      </c>
      <c r="I2200" s="168" t="s">
        <v>308</v>
      </c>
      <c r="J2200" s="168">
        <v>94130</v>
      </c>
      <c r="K2200" s="168" t="s">
        <v>6234</v>
      </c>
      <c r="L2200" s="168" t="s">
        <v>2926</v>
      </c>
      <c r="M2200" s="167" t="s">
        <v>6018</v>
      </c>
      <c r="N2200" s="379">
        <v>0.1</v>
      </c>
      <c r="O2200" s="78">
        <f>P2200/2</f>
        <v>3991</v>
      </c>
      <c r="P2200" s="371">
        <v>7982</v>
      </c>
      <c r="Q2200" s="383">
        <f t="shared" si="86"/>
        <v>7256.363636363636</v>
      </c>
      <c r="R2200" s="333"/>
      <c r="S2200" s="159"/>
    </row>
    <row r="2201" spans="1:20" ht="22.5" customHeight="1" x14ac:dyDescent="0.25">
      <c r="A2201" s="167">
        <v>44725</v>
      </c>
      <c r="B2201" s="168" t="s">
        <v>17</v>
      </c>
      <c r="C2201" s="168" t="s">
        <v>7109</v>
      </c>
      <c r="D2201" s="168" t="s">
        <v>94</v>
      </c>
      <c r="E2201" s="168"/>
      <c r="F2201" s="168">
        <v>110168</v>
      </c>
      <c r="G2201" s="168" t="s">
        <v>7110</v>
      </c>
      <c r="H2201" s="168" t="s">
        <v>7111</v>
      </c>
      <c r="I2201" s="168" t="s">
        <v>3553</v>
      </c>
      <c r="J2201" s="168">
        <v>94270</v>
      </c>
      <c r="K2201" s="168" t="s">
        <v>7112</v>
      </c>
      <c r="L2201" s="168" t="s">
        <v>1993</v>
      </c>
      <c r="M2201" s="168" t="s">
        <v>4874</v>
      </c>
      <c r="N2201" s="379">
        <v>0.1</v>
      </c>
      <c r="O2201" s="195">
        <v>5300</v>
      </c>
      <c r="P2201" s="371">
        <v>5300</v>
      </c>
      <c r="Q2201" s="444">
        <f t="shared" si="86"/>
        <v>4818.181818181818</v>
      </c>
      <c r="R2201" s="337"/>
      <c r="S2201" s="266"/>
    </row>
    <row r="2202" spans="1:20" ht="22.5" customHeight="1" x14ac:dyDescent="0.25">
      <c r="A2202" s="267">
        <v>44734</v>
      </c>
      <c r="B2202" s="268" t="s">
        <v>17</v>
      </c>
      <c r="C2202" s="268" t="s">
        <v>7113</v>
      </c>
      <c r="D2202" s="268" t="s">
        <v>3880</v>
      </c>
      <c r="E2202" s="268"/>
      <c r="F2202" s="268">
        <v>10331</v>
      </c>
      <c r="G2202" s="268" t="s">
        <v>7114</v>
      </c>
      <c r="H2202" s="268" t="s">
        <v>7115</v>
      </c>
      <c r="I2202" s="268" t="s">
        <v>308</v>
      </c>
      <c r="J2202" s="268">
        <v>94130</v>
      </c>
      <c r="K2202" s="268" t="s">
        <v>7116</v>
      </c>
      <c r="L2202" s="268" t="s">
        <v>6956</v>
      </c>
      <c r="M2202" s="268" t="s">
        <v>5220</v>
      </c>
      <c r="N2202" s="387">
        <v>5.5E-2</v>
      </c>
      <c r="O2202" s="78">
        <f>P2202/2</f>
        <v>3691</v>
      </c>
      <c r="P2202" s="270">
        <v>7382</v>
      </c>
      <c r="Q2202" s="533">
        <f t="shared" si="86"/>
        <v>6997.1563981042655</v>
      </c>
      <c r="R2202" s="389"/>
      <c r="S2202" s="89"/>
      <c r="T2202" s="74" t="s">
        <v>44</v>
      </c>
    </row>
    <row r="2203" spans="1:20" ht="22.5" customHeight="1" x14ac:dyDescent="0.25">
      <c r="A2203" s="167">
        <v>44728</v>
      </c>
      <c r="B2203" s="168" t="s">
        <v>342</v>
      </c>
      <c r="C2203" s="168" t="s">
        <v>7117</v>
      </c>
      <c r="D2203" s="168" t="s">
        <v>7118</v>
      </c>
      <c r="E2203" s="168"/>
      <c r="F2203" s="168">
        <v>10452</v>
      </c>
      <c r="G2203" s="168" t="s">
        <v>3302</v>
      </c>
      <c r="H2203" s="168" t="s">
        <v>7119</v>
      </c>
      <c r="I2203" s="168" t="s">
        <v>22</v>
      </c>
      <c r="J2203" s="168">
        <v>75011</v>
      </c>
      <c r="K2203" s="168" t="s">
        <v>7120</v>
      </c>
      <c r="L2203" s="168" t="s">
        <v>7121</v>
      </c>
      <c r="M2203" s="168" t="s">
        <v>7122</v>
      </c>
      <c r="N2203" s="379">
        <v>0.1</v>
      </c>
      <c r="O2203" s="345"/>
      <c r="P2203" s="371">
        <v>15582</v>
      </c>
      <c r="Q2203" s="444">
        <f t="shared" si="86"/>
        <v>14165.454545454544</v>
      </c>
      <c r="R2203" s="337"/>
      <c r="S2203" s="266"/>
    </row>
    <row r="2204" spans="1:20" ht="22.5" customHeight="1" x14ac:dyDescent="0.25">
      <c r="A2204" s="167">
        <v>44735</v>
      </c>
      <c r="B2204" s="168" t="s">
        <v>65</v>
      </c>
      <c r="C2204" s="168" t="s">
        <v>7123</v>
      </c>
      <c r="D2204" s="168" t="s">
        <v>1760</v>
      </c>
      <c r="E2204" s="168"/>
      <c r="F2204" s="168">
        <v>10325</v>
      </c>
      <c r="G2204" s="168" t="s">
        <v>7124</v>
      </c>
      <c r="H2204" s="168" t="s">
        <v>7125</v>
      </c>
      <c r="I2204" s="168" t="s">
        <v>121</v>
      </c>
      <c r="J2204" s="168">
        <v>94100</v>
      </c>
      <c r="K2204" s="168" t="s">
        <v>7126</v>
      </c>
      <c r="L2204" s="168" t="s">
        <v>5712</v>
      </c>
      <c r="M2204" s="168" t="s">
        <v>5018</v>
      </c>
      <c r="N2204" s="379">
        <v>5.5E-2</v>
      </c>
      <c r="O2204" s="78">
        <f>P2204/2</f>
        <v>991</v>
      </c>
      <c r="P2204" s="371">
        <v>1982</v>
      </c>
      <c r="Q2204" s="264">
        <f t="shared" si="86"/>
        <v>1878.6729857819905</v>
      </c>
      <c r="R2204" s="337"/>
      <c r="S2204" s="266"/>
    </row>
    <row r="2205" spans="1:20" ht="22.5" customHeight="1" x14ac:dyDescent="0.25">
      <c r="A2205" s="167">
        <v>44734</v>
      </c>
      <c r="B2205" s="168" t="s">
        <v>17</v>
      </c>
      <c r="C2205" s="168" t="s">
        <v>1989</v>
      </c>
      <c r="D2205" s="168" t="s">
        <v>765</v>
      </c>
      <c r="E2205" s="168"/>
      <c r="F2205" s="168" t="s">
        <v>6737</v>
      </c>
      <c r="G2205" s="168" t="s">
        <v>1990</v>
      </c>
      <c r="H2205" s="168" t="s">
        <v>5044</v>
      </c>
      <c r="I2205" s="168" t="s">
        <v>22</v>
      </c>
      <c r="J2205" s="168">
        <v>75018</v>
      </c>
      <c r="K2205" s="168" t="s">
        <v>1992</v>
      </c>
      <c r="L2205" s="168" t="s">
        <v>1993</v>
      </c>
      <c r="M2205" s="168" t="s">
        <v>2261</v>
      </c>
      <c r="N2205" s="379">
        <v>0.1</v>
      </c>
      <c r="O2205" s="195">
        <v>14780</v>
      </c>
      <c r="P2205" s="371">
        <v>14780</v>
      </c>
      <c r="Q2205" s="264">
        <f t="shared" si="86"/>
        <v>13436.363636363636</v>
      </c>
      <c r="R2205" s="337"/>
      <c r="S2205" s="266"/>
    </row>
    <row r="2206" spans="1:20" ht="22.5" customHeight="1" x14ac:dyDescent="0.25">
      <c r="A2206" s="686">
        <v>44740</v>
      </c>
      <c r="B2206" s="687" t="s">
        <v>17</v>
      </c>
      <c r="C2206" s="687" t="s">
        <v>6474</v>
      </c>
      <c r="D2206" s="687" t="s">
        <v>6475</v>
      </c>
      <c r="E2206" s="687"/>
      <c r="F2206" s="687" t="s">
        <v>6476</v>
      </c>
      <c r="G2206" s="687" t="s">
        <v>6477</v>
      </c>
      <c r="H2206" s="689" t="s">
        <v>6453</v>
      </c>
      <c r="I2206" s="687" t="s">
        <v>22</v>
      </c>
      <c r="J2206" s="688">
        <v>75011</v>
      </c>
      <c r="K2206" s="687" t="s">
        <v>6478</v>
      </c>
      <c r="L2206" s="687" t="s">
        <v>7127</v>
      </c>
      <c r="M2206" s="687" t="s">
        <v>7128</v>
      </c>
      <c r="N2206" s="379">
        <v>5.5E-2</v>
      </c>
      <c r="O2206" s="78">
        <f t="shared" ref="O2206:O2211" si="89">P2206/2</f>
        <v>9975</v>
      </c>
      <c r="P2206" s="371">
        <v>19950</v>
      </c>
      <c r="Q2206" s="264">
        <f t="shared" si="86"/>
        <v>18909.952606635074</v>
      </c>
      <c r="R2206" s="337"/>
      <c r="S2206" s="266"/>
    </row>
    <row r="2207" spans="1:20" ht="22.5" customHeight="1" x14ac:dyDescent="0.25">
      <c r="A2207" s="342">
        <v>44740</v>
      </c>
      <c r="B2207" s="168" t="s">
        <v>65</v>
      </c>
      <c r="C2207" s="167" t="s">
        <v>4631</v>
      </c>
      <c r="D2207" s="167" t="s">
        <v>2062</v>
      </c>
      <c r="E2207" s="167"/>
      <c r="F2207" s="417" t="s">
        <v>7129</v>
      </c>
      <c r="G2207" s="168" t="s">
        <v>5524</v>
      </c>
      <c r="H2207" s="168" t="s">
        <v>5525</v>
      </c>
      <c r="I2207" s="168" t="s">
        <v>22</v>
      </c>
      <c r="J2207" s="168">
        <v>75018</v>
      </c>
      <c r="K2207" s="168" t="s">
        <v>6228</v>
      </c>
      <c r="L2207" s="168" t="s">
        <v>6229</v>
      </c>
      <c r="M2207" s="167" t="s">
        <v>7130</v>
      </c>
      <c r="N2207" s="379">
        <v>5.5E-2</v>
      </c>
      <c r="O2207" s="78">
        <f t="shared" si="89"/>
        <v>3800</v>
      </c>
      <c r="P2207" s="371">
        <v>7600</v>
      </c>
      <c r="Q2207" s="264">
        <f t="shared" si="86"/>
        <v>7203.7914691943133</v>
      </c>
      <c r="R2207" s="337"/>
      <c r="S2207" s="266"/>
    </row>
    <row r="2208" spans="1:20" ht="22.5" customHeight="1" x14ac:dyDescent="0.25">
      <c r="A2208" s="167">
        <v>44733</v>
      </c>
      <c r="B2208" s="168" t="s">
        <v>17</v>
      </c>
      <c r="C2208" s="168" t="s">
        <v>7131</v>
      </c>
      <c r="D2208" s="168" t="s">
        <v>19</v>
      </c>
      <c r="E2208" s="168"/>
      <c r="F2208" s="168">
        <v>10156</v>
      </c>
      <c r="G2208" s="168" t="s">
        <v>7132</v>
      </c>
      <c r="H2208" s="168" t="s">
        <v>7133</v>
      </c>
      <c r="I2208" s="168" t="s">
        <v>3542</v>
      </c>
      <c r="J2208" s="168">
        <v>94400</v>
      </c>
      <c r="K2208" s="168" t="s">
        <v>7134</v>
      </c>
      <c r="L2208" s="168" t="s">
        <v>4381</v>
      </c>
      <c r="M2208" s="168" t="s">
        <v>6653</v>
      </c>
      <c r="N2208" s="379">
        <v>5.5E-2</v>
      </c>
      <c r="O2208" s="78">
        <f t="shared" si="89"/>
        <v>2475</v>
      </c>
      <c r="P2208" s="371">
        <v>4950</v>
      </c>
      <c r="Q2208" s="264">
        <f t="shared" si="86"/>
        <v>4691.9431279620858</v>
      </c>
      <c r="R2208" s="337"/>
      <c r="S2208" s="266"/>
    </row>
    <row r="2209" spans="1:20" ht="22.5" customHeight="1" x14ac:dyDescent="0.25">
      <c r="A2209" s="293">
        <v>44725</v>
      </c>
      <c r="B2209" s="294" t="s">
        <v>65</v>
      </c>
      <c r="C2209" s="294" t="s">
        <v>3625</v>
      </c>
      <c r="D2209" s="294" t="s">
        <v>3626</v>
      </c>
      <c r="E2209" s="294"/>
      <c r="F2209" s="294">
        <v>10159</v>
      </c>
      <c r="G2209" s="294" t="s">
        <v>3627</v>
      </c>
      <c r="H2209" s="294" t="s">
        <v>3628</v>
      </c>
      <c r="I2209" s="294" t="s">
        <v>133</v>
      </c>
      <c r="J2209" s="294">
        <v>92400</v>
      </c>
      <c r="K2209" s="294" t="s">
        <v>3629</v>
      </c>
      <c r="L2209" s="294" t="s">
        <v>4935</v>
      </c>
      <c r="M2209" s="294" t="s">
        <v>4816</v>
      </c>
      <c r="N2209" s="379">
        <v>0.1</v>
      </c>
      <c r="O2209" s="78">
        <f t="shared" si="89"/>
        <v>7500</v>
      </c>
      <c r="P2209" s="296">
        <v>15000</v>
      </c>
      <c r="Q2209" s="519">
        <f t="shared" si="86"/>
        <v>13636.363636363636</v>
      </c>
      <c r="R2209" s="531"/>
      <c r="S2209" s="299"/>
    </row>
    <row r="2210" spans="1:20" ht="22.5" customHeight="1" x14ac:dyDescent="0.25">
      <c r="A2210" s="235">
        <v>44684</v>
      </c>
      <c r="B2210" s="236" t="s">
        <v>65</v>
      </c>
      <c r="C2210" s="236" t="s">
        <v>655</v>
      </c>
      <c r="D2210" s="236" t="s">
        <v>965</v>
      </c>
      <c r="E2210" s="236"/>
      <c r="F2210" s="236">
        <v>10361</v>
      </c>
      <c r="G2210" s="236" t="s">
        <v>2164</v>
      </c>
      <c r="H2210" s="236" t="s">
        <v>3374</v>
      </c>
      <c r="I2210" s="236" t="s">
        <v>22</v>
      </c>
      <c r="J2210" s="236">
        <v>75011</v>
      </c>
      <c r="K2210" s="236" t="s">
        <v>7007</v>
      </c>
      <c r="L2210" s="236" t="s">
        <v>4047</v>
      </c>
      <c r="M2210" s="236" t="s">
        <v>4942</v>
      </c>
      <c r="N2210" s="328">
        <v>0.1</v>
      </c>
      <c r="O2210" s="78">
        <f t="shared" si="89"/>
        <v>4975</v>
      </c>
      <c r="P2210" s="196">
        <v>9950</v>
      </c>
      <c r="Q2210" s="321">
        <f t="shared" si="86"/>
        <v>9045.4545454545441</v>
      </c>
      <c r="R2210" s="336"/>
      <c r="S2210" s="121"/>
      <c r="T2210" s="74" t="s">
        <v>44</v>
      </c>
    </row>
    <row r="2211" spans="1:20" ht="22.5" customHeight="1" x14ac:dyDescent="0.25">
      <c r="A2211" s="167">
        <v>44735</v>
      </c>
      <c r="B2211" s="168" t="s">
        <v>65</v>
      </c>
      <c r="C2211" s="168" t="s">
        <v>7135</v>
      </c>
      <c r="D2211" s="168" t="s">
        <v>172</v>
      </c>
      <c r="E2211" s="168"/>
      <c r="F2211" s="168">
        <v>10082</v>
      </c>
      <c r="G2211" s="168" t="s">
        <v>7136</v>
      </c>
      <c r="H2211" s="168" t="s">
        <v>7137</v>
      </c>
      <c r="I2211" s="168" t="s">
        <v>558</v>
      </c>
      <c r="J2211" s="168">
        <v>94170</v>
      </c>
      <c r="K2211" s="168" t="s">
        <v>7138</v>
      </c>
      <c r="L2211" s="168" t="s">
        <v>4217</v>
      </c>
      <c r="M2211" s="168" t="s">
        <v>7139</v>
      </c>
      <c r="N2211" s="379">
        <v>5.5E-2</v>
      </c>
      <c r="O2211" s="78">
        <f t="shared" si="89"/>
        <v>991</v>
      </c>
      <c r="P2211" s="371">
        <v>1982</v>
      </c>
      <c r="Q2211" s="264">
        <f t="shared" si="86"/>
        <v>1878.6729857819905</v>
      </c>
      <c r="R2211" s="337"/>
      <c r="S2211" s="266"/>
    </row>
    <row r="2212" spans="1:20" ht="22.5" customHeight="1" x14ac:dyDescent="0.25">
      <c r="A2212" s="267">
        <v>44735</v>
      </c>
      <c r="B2212" s="268" t="s">
        <v>17</v>
      </c>
      <c r="C2212" s="268" t="s">
        <v>7140</v>
      </c>
      <c r="D2212" s="268" t="s">
        <v>306</v>
      </c>
      <c r="E2212" s="268"/>
      <c r="F2212" s="268">
        <v>10432</v>
      </c>
      <c r="G2212" s="268" t="s">
        <v>7141</v>
      </c>
      <c r="H2212" s="268" t="s">
        <v>7142</v>
      </c>
      <c r="I2212" s="268" t="s">
        <v>3542</v>
      </c>
      <c r="J2212" s="268">
        <v>94400</v>
      </c>
      <c r="K2212" s="268" t="s">
        <v>7143</v>
      </c>
      <c r="L2212" s="268" t="s">
        <v>7144</v>
      </c>
      <c r="M2212" s="268" t="s">
        <v>443</v>
      </c>
      <c r="N2212" s="387">
        <v>0.1</v>
      </c>
      <c r="O2212" s="345"/>
      <c r="P2212" s="270">
        <v>10000</v>
      </c>
      <c r="Q2212" s="388">
        <f t="shared" si="86"/>
        <v>9090.9090909090901</v>
      </c>
      <c r="R2212" s="389"/>
      <c r="S2212" s="89"/>
    </row>
    <row r="2213" spans="1:20" ht="22.5" customHeight="1" x14ac:dyDescent="0.25">
      <c r="A2213" s="173">
        <v>44735</v>
      </c>
      <c r="B2213" s="174" t="s">
        <v>65</v>
      </c>
      <c r="C2213" s="174" t="s">
        <v>7145</v>
      </c>
      <c r="D2213" s="174" t="s">
        <v>172</v>
      </c>
      <c r="E2213" s="174"/>
      <c r="F2213" s="174">
        <v>10067</v>
      </c>
      <c r="G2213" s="174" t="s">
        <v>7146</v>
      </c>
      <c r="H2213" s="174" t="s">
        <v>7147</v>
      </c>
      <c r="I2213" s="174" t="s">
        <v>7148</v>
      </c>
      <c r="J2213" s="174">
        <v>78230</v>
      </c>
      <c r="K2213" s="174" t="s">
        <v>7149</v>
      </c>
      <c r="L2213" s="174" t="s">
        <v>7150</v>
      </c>
      <c r="M2213" s="174" t="s">
        <v>5288</v>
      </c>
      <c r="N2213" s="328">
        <v>5.5E-2</v>
      </c>
      <c r="O2213" s="78">
        <f t="shared" ref="O2213:O2218" si="90">P2213/2</f>
        <v>4300</v>
      </c>
      <c r="P2213" s="196">
        <v>8600</v>
      </c>
      <c r="Q2213" s="321">
        <f t="shared" si="86"/>
        <v>8151.658767772512</v>
      </c>
      <c r="R2213" s="336"/>
      <c r="S2213" s="121"/>
      <c r="T2213" s="74" t="s">
        <v>44</v>
      </c>
    </row>
    <row r="2214" spans="1:20" ht="22.5" customHeight="1" x14ac:dyDescent="0.25">
      <c r="A2214" s="173">
        <v>44747</v>
      </c>
      <c r="B2214" s="174" t="s">
        <v>65</v>
      </c>
      <c r="C2214" s="174" t="s">
        <v>6431</v>
      </c>
      <c r="D2214" s="174" t="s">
        <v>1679</v>
      </c>
      <c r="E2214" s="174"/>
      <c r="F2214" s="174" t="s">
        <v>4719</v>
      </c>
      <c r="G2214" s="174" t="s">
        <v>7151</v>
      </c>
      <c r="H2214" s="174" t="s">
        <v>1468</v>
      </c>
      <c r="I2214" s="174" t="s">
        <v>184</v>
      </c>
      <c r="J2214" s="174">
        <v>92170</v>
      </c>
      <c r="K2214" s="174" t="s">
        <v>7152</v>
      </c>
      <c r="L2214" s="174" t="s">
        <v>5663</v>
      </c>
      <c r="M2214" s="174" t="s">
        <v>7153</v>
      </c>
      <c r="N2214" s="328">
        <v>0.1</v>
      </c>
      <c r="O2214" s="78">
        <f t="shared" si="90"/>
        <v>725</v>
      </c>
      <c r="P2214" s="196">
        <v>1450</v>
      </c>
      <c r="Q2214" s="321">
        <f t="shared" si="86"/>
        <v>1318.181818181818</v>
      </c>
      <c r="R2214" s="336"/>
      <c r="S2214" s="121"/>
      <c r="T2214" s="74" t="s">
        <v>44</v>
      </c>
    </row>
    <row r="2215" spans="1:20" ht="22.5" customHeight="1" x14ac:dyDescent="0.25">
      <c r="A2215" s="400">
        <v>44748</v>
      </c>
      <c r="B2215" s="168" t="s">
        <v>65</v>
      </c>
      <c r="C2215" s="168" t="s">
        <v>2785</v>
      </c>
      <c r="D2215" s="168" t="s">
        <v>2786</v>
      </c>
      <c r="E2215" s="168"/>
      <c r="F2215" s="168">
        <v>10061</v>
      </c>
      <c r="G2215" s="168" t="s">
        <v>2787</v>
      </c>
      <c r="H2215" s="168" t="s">
        <v>3973</v>
      </c>
      <c r="I2215" s="168" t="s">
        <v>22</v>
      </c>
      <c r="J2215" s="168">
        <v>75011</v>
      </c>
      <c r="K2215" s="168" t="s">
        <v>7154</v>
      </c>
      <c r="L2215" s="168" t="s">
        <v>4217</v>
      </c>
      <c r="M2215" s="168" t="s">
        <v>3577</v>
      </c>
      <c r="N2215" s="379">
        <v>0.1</v>
      </c>
      <c r="O2215" s="78">
        <f t="shared" si="90"/>
        <v>2500</v>
      </c>
      <c r="P2215" s="371">
        <v>5000</v>
      </c>
      <c r="Q2215" s="264">
        <f t="shared" si="86"/>
        <v>4545.454545454545</v>
      </c>
      <c r="R2215" s="337"/>
      <c r="S2215" s="266"/>
    </row>
    <row r="2216" spans="1:20" ht="22.5" customHeight="1" x14ac:dyDescent="0.25">
      <c r="A2216" s="252">
        <v>44748</v>
      </c>
      <c r="B2216" s="253" t="s">
        <v>17</v>
      </c>
      <c r="C2216" s="253" t="s">
        <v>5721</v>
      </c>
      <c r="D2216" s="253" t="s">
        <v>2338</v>
      </c>
      <c r="E2216" s="253"/>
      <c r="F2216" s="253">
        <v>10096</v>
      </c>
      <c r="G2216" s="253" t="s">
        <v>5723</v>
      </c>
      <c r="H2216" s="253" t="s">
        <v>6193</v>
      </c>
      <c r="I2216" s="253" t="s">
        <v>22</v>
      </c>
      <c r="J2216" s="253">
        <v>75017</v>
      </c>
      <c r="K2216" s="253" t="s">
        <v>6194</v>
      </c>
      <c r="L2216" s="253" t="s">
        <v>5726</v>
      </c>
      <c r="M2216" s="253" t="s">
        <v>3608</v>
      </c>
      <c r="N2216" s="536">
        <v>5.5E-2</v>
      </c>
      <c r="O2216" s="78">
        <f t="shared" si="90"/>
        <v>1500</v>
      </c>
      <c r="P2216" s="537">
        <v>3000</v>
      </c>
      <c r="Q2216" s="538">
        <f t="shared" si="86"/>
        <v>2843.6018957345973</v>
      </c>
      <c r="R2216" s="337"/>
      <c r="S2216" s="266"/>
    </row>
    <row r="2217" spans="1:20" ht="22.5" customHeight="1" x14ac:dyDescent="0.25">
      <c r="A2217" s="167">
        <v>44748</v>
      </c>
      <c r="B2217" s="168" t="s">
        <v>17</v>
      </c>
      <c r="C2217" s="168" t="s">
        <v>45</v>
      </c>
      <c r="D2217" s="168" t="s">
        <v>46</v>
      </c>
      <c r="E2217" s="168"/>
      <c r="F2217" s="168">
        <v>10210</v>
      </c>
      <c r="G2217" s="168" t="s">
        <v>47</v>
      </c>
      <c r="H2217" s="168" t="s">
        <v>4059</v>
      </c>
      <c r="I2217" s="168" t="s">
        <v>48</v>
      </c>
      <c r="J2217" s="168">
        <v>92300</v>
      </c>
      <c r="K2217" s="168" t="s">
        <v>4060</v>
      </c>
      <c r="L2217" s="168" t="s">
        <v>4217</v>
      </c>
      <c r="M2217" s="168" t="s">
        <v>7155</v>
      </c>
      <c r="N2217" s="379">
        <v>0.1</v>
      </c>
      <c r="O2217" s="78">
        <f t="shared" si="90"/>
        <v>19975</v>
      </c>
      <c r="P2217" s="263">
        <v>39950</v>
      </c>
      <c r="Q2217" s="339">
        <f t="shared" si="86"/>
        <v>36318.181818181816</v>
      </c>
      <c r="R2217" s="333"/>
      <c r="S2217" s="159"/>
    </row>
    <row r="2218" spans="1:20" ht="22.5" customHeight="1" x14ac:dyDescent="0.25">
      <c r="A2218" s="167">
        <v>44743</v>
      </c>
      <c r="B2218" s="168" t="s">
        <v>236</v>
      </c>
      <c r="C2218" s="168" t="s">
        <v>7156</v>
      </c>
      <c r="D2218" s="168" t="s">
        <v>1760</v>
      </c>
      <c r="E2218" s="168"/>
      <c r="F2218" s="168">
        <v>10260</v>
      </c>
      <c r="G2218" s="168" t="s">
        <v>7157</v>
      </c>
      <c r="H2218" s="168" t="s">
        <v>3916</v>
      </c>
      <c r="I2218" s="168" t="s">
        <v>4807</v>
      </c>
      <c r="J2218" s="168">
        <v>92500</v>
      </c>
      <c r="K2218" s="168" t="s">
        <v>7158</v>
      </c>
      <c r="L2218" s="168" t="s">
        <v>4606</v>
      </c>
      <c r="M2218" s="168" t="s">
        <v>7159</v>
      </c>
      <c r="N2218" s="379">
        <v>0.1</v>
      </c>
      <c r="O2218" s="78">
        <f t="shared" si="90"/>
        <v>5000</v>
      </c>
      <c r="P2218" s="371">
        <v>10000</v>
      </c>
      <c r="Q2218" s="264">
        <f t="shared" si="86"/>
        <v>9090.9090909090901</v>
      </c>
      <c r="R2218" s="337"/>
      <c r="S2218" s="266"/>
    </row>
    <row r="2219" spans="1:20" ht="22.5" customHeight="1" x14ac:dyDescent="0.25">
      <c r="A2219" s="167">
        <v>44741</v>
      </c>
      <c r="B2219" s="168" t="s">
        <v>65</v>
      </c>
      <c r="C2219" s="168" t="s">
        <v>7160</v>
      </c>
      <c r="D2219" s="168" t="s">
        <v>424</v>
      </c>
      <c r="E2219" s="168"/>
      <c r="F2219" s="168">
        <v>10340</v>
      </c>
      <c r="G2219" s="168" t="s">
        <v>7161</v>
      </c>
      <c r="H2219" s="168" t="s">
        <v>7162</v>
      </c>
      <c r="I2219" s="168" t="s">
        <v>923</v>
      </c>
      <c r="J2219" s="168">
        <v>92100</v>
      </c>
      <c r="K2219" s="168" t="s">
        <v>7163</v>
      </c>
      <c r="L2219" s="168" t="s">
        <v>5595</v>
      </c>
      <c r="M2219" s="168" t="s">
        <v>2360</v>
      </c>
      <c r="N2219" s="379">
        <v>5.5E-2</v>
      </c>
      <c r="O2219" s="195">
        <v>1700</v>
      </c>
      <c r="P2219" s="371">
        <v>1700</v>
      </c>
      <c r="Q2219" s="264">
        <f t="shared" si="86"/>
        <v>1611.3744075829384</v>
      </c>
      <c r="R2219" s="337"/>
      <c r="S2219" s="266"/>
    </row>
    <row r="2220" spans="1:20" ht="22.5" customHeight="1" x14ac:dyDescent="0.25">
      <c r="A2220" s="167">
        <v>44742</v>
      </c>
      <c r="B2220" s="168" t="s">
        <v>65</v>
      </c>
      <c r="C2220" s="168" t="s">
        <v>7164</v>
      </c>
      <c r="D2220" s="168" t="s">
        <v>113</v>
      </c>
      <c r="E2220" s="168"/>
      <c r="F2220" s="168">
        <v>10166</v>
      </c>
      <c r="G2220" s="168" t="s">
        <v>7165</v>
      </c>
      <c r="H2220" s="168" t="s">
        <v>7166</v>
      </c>
      <c r="I2220" s="168" t="s">
        <v>7167</v>
      </c>
      <c r="J2220" s="168">
        <v>93160</v>
      </c>
      <c r="K2220" s="168" t="s">
        <v>7168</v>
      </c>
      <c r="L2220" s="168" t="s">
        <v>4606</v>
      </c>
      <c r="M2220" s="168" t="s">
        <v>190</v>
      </c>
      <c r="N2220" s="379">
        <v>0.1</v>
      </c>
      <c r="O2220" s="78">
        <f>P2220/2</f>
        <v>2840</v>
      </c>
      <c r="P2220" s="371">
        <v>5680</v>
      </c>
      <c r="Q2220" s="264">
        <f t="shared" si="86"/>
        <v>5163.6363636363631</v>
      </c>
      <c r="R2220" s="337"/>
      <c r="S2220" s="266"/>
    </row>
    <row r="2221" spans="1:20" ht="22.5" customHeight="1" x14ac:dyDescent="0.25">
      <c r="A2221" s="167">
        <v>44748</v>
      </c>
      <c r="B2221" s="168" t="s">
        <v>65</v>
      </c>
      <c r="C2221" s="168" t="s">
        <v>7169</v>
      </c>
      <c r="D2221" s="168" t="s">
        <v>772</v>
      </c>
      <c r="E2221" s="168"/>
      <c r="F2221" s="168">
        <v>10121</v>
      </c>
      <c r="G2221" s="168" t="s">
        <v>6432</v>
      </c>
      <c r="H2221" s="168" t="s">
        <v>7170</v>
      </c>
      <c r="I2221" s="168" t="s">
        <v>184</v>
      </c>
      <c r="J2221" s="168">
        <v>92170</v>
      </c>
      <c r="K2221" s="168" t="s">
        <v>7171</v>
      </c>
      <c r="L2221" s="168" t="s">
        <v>5894</v>
      </c>
      <c r="M2221" s="168" t="s">
        <v>840</v>
      </c>
      <c r="N2221" s="379">
        <v>5.5E-2</v>
      </c>
      <c r="O2221" s="195">
        <v>1882</v>
      </c>
      <c r="P2221" s="371">
        <v>1882</v>
      </c>
      <c r="Q2221" s="264">
        <f t="shared" si="86"/>
        <v>1783.8862559241707</v>
      </c>
      <c r="R2221" s="337"/>
      <c r="S2221" s="266"/>
    </row>
    <row r="2222" spans="1:20" ht="22.5" customHeight="1" x14ac:dyDescent="0.25">
      <c r="A2222" s="167">
        <v>44747</v>
      </c>
      <c r="B2222" s="168" t="s">
        <v>65</v>
      </c>
      <c r="C2222" s="168" t="s">
        <v>7172</v>
      </c>
      <c r="D2222" s="168" t="s">
        <v>7173</v>
      </c>
      <c r="E2222" s="168"/>
      <c r="F2222" s="168">
        <v>10523</v>
      </c>
      <c r="G2222" s="168" t="s">
        <v>7174</v>
      </c>
      <c r="H2222" s="168" t="s">
        <v>7175</v>
      </c>
      <c r="I2222" s="168" t="s">
        <v>923</v>
      </c>
      <c r="J2222" s="168">
        <v>92100</v>
      </c>
      <c r="K2222" s="168" t="s">
        <v>7176</v>
      </c>
      <c r="L2222" s="168" t="s">
        <v>43</v>
      </c>
      <c r="M2222" s="168" t="s">
        <v>3516</v>
      </c>
      <c r="N2222" s="379">
        <v>5.5E-2</v>
      </c>
      <c r="O2222" s="195">
        <v>6300</v>
      </c>
      <c r="P2222" s="371">
        <v>6300</v>
      </c>
      <c r="Q2222" s="264">
        <f t="shared" si="86"/>
        <v>5971.5639810426546</v>
      </c>
      <c r="R2222" s="337"/>
      <c r="S2222" s="266"/>
    </row>
    <row r="2223" spans="1:20" ht="22.5" customHeight="1" x14ac:dyDescent="0.25">
      <c r="A2223" s="173">
        <v>44726</v>
      </c>
      <c r="B2223" s="174" t="s">
        <v>65</v>
      </c>
      <c r="C2223" s="174" t="s">
        <v>7177</v>
      </c>
      <c r="D2223" s="174" t="s">
        <v>4885</v>
      </c>
      <c r="E2223" s="174"/>
      <c r="F2223" s="174">
        <v>1082</v>
      </c>
      <c r="G2223" s="174" t="s">
        <v>4887</v>
      </c>
      <c r="H2223" s="174"/>
      <c r="I2223" s="174" t="s">
        <v>639</v>
      </c>
      <c r="J2223" s="174">
        <v>92100</v>
      </c>
      <c r="K2223" s="174" t="s">
        <v>4888</v>
      </c>
      <c r="L2223" s="174" t="s">
        <v>2570</v>
      </c>
      <c r="M2223" s="174" t="s">
        <v>7054</v>
      </c>
      <c r="N2223" s="328">
        <v>5.5E-2</v>
      </c>
      <c r="O2223" s="78">
        <f>P2223/2</f>
        <v>5940</v>
      </c>
      <c r="P2223" s="196">
        <v>11880</v>
      </c>
      <c r="Q2223" s="321">
        <f t="shared" si="86"/>
        <v>11260.663507109006</v>
      </c>
      <c r="R2223" s="336"/>
      <c r="S2223" s="121"/>
      <c r="T2223" s="74" t="s">
        <v>44</v>
      </c>
    </row>
    <row r="2224" spans="1:20" ht="22.5" customHeight="1" x14ac:dyDescent="0.25">
      <c r="A2224" s="167">
        <v>44749</v>
      </c>
      <c r="B2224" s="168" t="s">
        <v>65</v>
      </c>
      <c r="C2224" s="168" t="s">
        <v>6632</v>
      </c>
      <c r="D2224" s="168" t="s">
        <v>113</v>
      </c>
      <c r="E2224" s="168"/>
      <c r="F2224" s="168" t="s">
        <v>7178</v>
      </c>
      <c r="G2224" s="168" t="s">
        <v>6722</v>
      </c>
      <c r="H2224" s="168" t="s">
        <v>6723</v>
      </c>
      <c r="I2224" s="168" t="s">
        <v>6648</v>
      </c>
      <c r="J2224" s="168">
        <v>94550</v>
      </c>
      <c r="K2224" s="168" t="s">
        <v>7179</v>
      </c>
      <c r="L2224" s="168" t="s">
        <v>4935</v>
      </c>
      <c r="M2224" s="168" t="s">
        <v>7180</v>
      </c>
      <c r="N2224" s="379">
        <v>5.5E-2</v>
      </c>
      <c r="O2224" s="78">
        <f>P2224/2</f>
        <v>12645.5</v>
      </c>
      <c r="P2224" s="371">
        <v>25291</v>
      </c>
      <c r="Q2224" s="444">
        <v>25291</v>
      </c>
      <c r="R2224" s="337"/>
      <c r="S2224" s="266"/>
    </row>
    <row r="2225" spans="1:20" ht="22.5" customHeight="1" x14ac:dyDescent="0.25">
      <c r="A2225" s="167">
        <v>44748</v>
      </c>
      <c r="B2225" s="168" t="s">
        <v>65</v>
      </c>
      <c r="C2225" s="168" t="s">
        <v>3683</v>
      </c>
      <c r="D2225" s="168" t="s">
        <v>992</v>
      </c>
      <c r="E2225" s="168"/>
      <c r="F2225" s="168">
        <v>10259</v>
      </c>
      <c r="G2225" s="168" t="s">
        <v>3684</v>
      </c>
      <c r="H2225" s="168" t="s">
        <v>3685</v>
      </c>
      <c r="I2225" s="168" t="s">
        <v>22</v>
      </c>
      <c r="J2225" s="168">
        <v>75013</v>
      </c>
      <c r="K2225" s="168" t="s">
        <v>3686</v>
      </c>
      <c r="L2225" s="168" t="s">
        <v>7181</v>
      </c>
      <c r="M2225" s="168" t="s">
        <v>5805</v>
      </c>
      <c r="N2225" s="320">
        <v>0.1</v>
      </c>
      <c r="O2225" s="345"/>
      <c r="P2225" s="263">
        <v>8482</v>
      </c>
      <c r="Q2225" s="444">
        <f t="shared" ref="Q2225:Q2233" si="91">IF(ISBLANK(N2225),"",P2225/(1+N2225))</f>
        <v>7710.9090909090901</v>
      </c>
      <c r="R2225" s="337"/>
      <c r="S2225" s="266"/>
    </row>
    <row r="2226" spans="1:20" ht="22.5" customHeight="1" x14ac:dyDescent="0.25">
      <c r="A2226" s="173">
        <v>44755</v>
      </c>
      <c r="B2226" s="174" t="s">
        <v>236</v>
      </c>
      <c r="C2226" s="174" t="s">
        <v>6057</v>
      </c>
      <c r="D2226" s="174" t="s">
        <v>113</v>
      </c>
      <c r="E2226" s="174"/>
      <c r="F2226" s="174">
        <v>10257</v>
      </c>
      <c r="G2226" s="174" t="s">
        <v>6058</v>
      </c>
      <c r="H2226" s="174" t="s">
        <v>6059</v>
      </c>
      <c r="I2226" s="174" t="s">
        <v>22</v>
      </c>
      <c r="J2226" s="174">
        <v>75020</v>
      </c>
      <c r="K2226" s="174" t="s">
        <v>6060</v>
      </c>
      <c r="L2226" s="174" t="s">
        <v>6436</v>
      </c>
      <c r="M2226" s="174" t="s">
        <v>7182</v>
      </c>
      <c r="N2226" s="328">
        <v>0.1</v>
      </c>
      <c r="O2226" s="78">
        <f>P2226/2</f>
        <v>4991</v>
      </c>
      <c r="P2226" s="196">
        <v>9982</v>
      </c>
      <c r="Q2226" s="457">
        <f t="shared" si="91"/>
        <v>9074.545454545454</v>
      </c>
      <c r="R2226" s="336"/>
      <c r="S2226" s="121"/>
      <c r="T2226" s="74" t="s">
        <v>44</v>
      </c>
    </row>
    <row r="2227" spans="1:20" ht="22.5" customHeight="1" x14ac:dyDescent="0.25">
      <c r="A2227" s="167">
        <v>44759</v>
      </c>
      <c r="B2227" s="168" t="s">
        <v>65</v>
      </c>
      <c r="C2227" s="168" t="s">
        <v>7183</v>
      </c>
      <c r="D2227" s="168" t="s">
        <v>7184</v>
      </c>
      <c r="E2227" s="168"/>
      <c r="F2227" s="168">
        <v>10435</v>
      </c>
      <c r="G2227" s="168" t="s">
        <v>7185</v>
      </c>
      <c r="H2227" s="168" t="s">
        <v>7186</v>
      </c>
      <c r="I2227" s="168" t="s">
        <v>22</v>
      </c>
      <c r="J2227" s="168">
        <v>75015</v>
      </c>
      <c r="K2227" s="168" t="s">
        <v>7187</v>
      </c>
      <c r="L2227" s="168" t="s">
        <v>5563</v>
      </c>
      <c r="M2227" s="168" t="s">
        <v>7188</v>
      </c>
      <c r="N2227" s="379">
        <v>0.1</v>
      </c>
      <c r="O2227" s="195">
        <v>8842</v>
      </c>
      <c r="P2227" s="371">
        <v>8842</v>
      </c>
      <c r="Q2227" s="264">
        <f t="shared" si="91"/>
        <v>8038.1818181818171</v>
      </c>
      <c r="R2227" s="337"/>
      <c r="S2227" s="266"/>
    </row>
    <row r="2228" spans="1:20" ht="22.5" customHeight="1" x14ac:dyDescent="0.25">
      <c r="A2228" s="342">
        <v>44749</v>
      </c>
      <c r="B2228" s="168" t="s">
        <v>65</v>
      </c>
      <c r="C2228" s="167" t="s">
        <v>6341</v>
      </c>
      <c r="D2228" s="167" t="s">
        <v>263</v>
      </c>
      <c r="E2228" s="167"/>
      <c r="F2228" s="417">
        <v>10103</v>
      </c>
      <c r="G2228" s="168" t="s">
        <v>6342</v>
      </c>
      <c r="H2228" s="168" t="s">
        <v>6343</v>
      </c>
      <c r="I2228" s="168" t="s">
        <v>3548</v>
      </c>
      <c r="J2228" s="168">
        <v>94800</v>
      </c>
      <c r="K2228" s="168" t="s">
        <v>6344</v>
      </c>
      <c r="L2228" s="168" t="s">
        <v>6777</v>
      </c>
      <c r="M2228" s="167" t="s">
        <v>2085</v>
      </c>
      <c r="N2228" s="379">
        <v>5.5E-2</v>
      </c>
      <c r="O2228" s="78">
        <f>P2228/2</f>
        <v>3275</v>
      </c>
      <c r="P2228" s="371">
        <v>6550</v>
      </c>
      <c r="Q2228" s="339">
        <f t="shared" si="91"/>
        <v>6208.5308056872045</v>
      </c>
      <c r="R2228" s="333"/>
      <c r="S2228" s="159"/>
    </row>
    <row r="2229" spans="1:20" ht="22.5" customHeight="1" x14ac:dyDescent="0.25">
      <c r="A2229" s="167">
        <v>44749</v>
      </c>
      <c r="B2229" s="168" t="s">
        <v>17</v>
      </c>
      <c r="C2229" s="168" t="s">
        <v>7189</v>
      </c>
      <c r="D2229" s="168" t="s">
        <v>2540</v>
      </c>
      <c r="E2229" s="168"/>
      <c r="F2229" s="168">
        <v>10023</v>
      </c>
      <c r="G2229" s="168" t="s">
        <v>41</v>
      </c>
      <c r="H2229" s="168" t="s">
        <v>7190</v>
      </c>
      <c r="I2229" s="168" t="s">
        <v>22</v>
      </c>
      <c r="J2229" s="168">
        <v>75012</v>
      </c>
      <c r="K2229" s="168" t="s">
        <v>7191</v>
      </c>
      <c r="L2229" s="168" t="s">
        <v>7192</v>
      </c>
      <c r="M2229" s="168" t="s">
        <v>31</v>
      </c>
      <c r="N2229" s="379">
        <v>0.1</v>
      </c>
      <c r="O2229" s="345"/>
      <c r="P2229" s="371">
        <v>8482</v>
      </c>
      <c r="Q2229" s="264">
        <f t="shared" si="91"/>
        <v>7710.9090909090901</v>
      </c>
      <c r="R2229" s="337"/>
      <c r="S2229" s="266"/>
    </row>
    <row r="2230" spans="1:20" ht="22.5" customHeight="1" x14ac:dyDescent="0.25">
      <c r="A2230" s="167">
        <v>44749</v>
      </c>
      <c r="B2230" s="168" t="s">
        <v>65</v>
      </c>
      <c r="C2230" s="168" t="s">
        <v>7193</v>
      </c>
      <c r="D2230" s="168" t="s">
        <v>67</v>
      </c>
      <c r="E2230" s="168"/>
      <c r="F2230" s="168" t="s">
        <v>7194</v>
      </c>
      <c r="G2230" s="168" t="s">
        <v>7195</v>
      </c>
      <c r="H2230" s="168" t="s">
        <v>5238</v>
      </c>
      <c r="I2230" s="168" t="s">
        <v>22</v>
      </c>
      <c r="J2230" s="168">
        <v>75020</v>
      </c>
      <c r="K2230" s="168" t="s">
        <v>7196</v>
      </c>
      <c r="L2230" s="168" t="s">
        <v>43</v>
      </c>
      <c r="M2230" s="168" t="s">
        <v>7197</v>
      </c>
      <c r="N2230" s="379">
        <v>5.5E-2</v>
      </c>
      <c r="O2230" s="195">
        <v>10880</v>
      </c>
      <c r="P2230" s="371">
        <v>10880</v>
      </c>
      <c r="Q2230" s="264">
        <f t="shared" si="91"/>
        <v>10312.796208530806</v>
      </c>
      <c r="R2230" s="337"/>
      <c r="S2230" s="266"/>
    </row>
    <row r="2231" spans="1:20" ht="22.5" customHeight="1" x14ac:dyDescent="0.25">
      <c r="A2231" s="167">
        <v>44750</v>
      </c>
      <c r="B2231" s="168"/>
      <c r="C2231" s="168" t="s">
        <v>6883</v>
      </c>
      <c r="D2231" s="168" t="s">
        <v>395</v>
      </c>
      <c r="E2231" s="168"/>
      <c r="F2231" s="168"/>
      <c r="G2231" s="168" t="s">
        <v>6884</v>
      </c>
      <c r="H2231" s="168" t="s">
        <v>6885</v>
      </c>
      <c r="I2231" s="168" t="s">
        <v>6886</v>
      </c>
      <c r="J2231" s="168">
        <v>91400</v>
      </c>
      <c r="K2231" s="168" t="s">
        <v>6887</v>
      </c>
      <c r="L2231" s="168" t="s">
        <v>4606</v>
      </c>
      <c r="M2231" s="168" t="s">
        <v>484</v>
      </c>
      <c r="N2231" s="379">
        <v>0.1</v>
      </c>
      <c r="O2231" s="78">
        <f>P2231/2</f>
        <v>3980</v>
      </c>
      <c r="P2231" s="371">
        <v>7960</v>
      </c>
      <c r="Q2231" s="444">
        <f t="shared" si="91"/>
        <v>7236.363636363636</v>
      </c>
      <c r="R2231" s="337"/>
      <c r="S2231" s="266"/>
    </row>
    <row r="2232" spans="1:20" ht="22.5" customHeight="1" x14ac:dyDescent="0.25">
      <c r="A2232" s="690">
        <v>42286</v>
      </c>
      <c r="B2232" s="691" t="s">
        <v>17</v>
      </c>
      <c r="C2232" s="691" t="s">
        <v>18</v>
      </c>
      <c r="D2232" s="691" t="s">
        <v>19</v>
      </c>
      <c r="E2232" s="691"/>
      <c r="F2232" s="691">
        <v>1251</v>
      </c>
      <c r="G2232" s="691" t="s">
        <v>20</v>
      </c>
      <c r="H2232" s="692" t="s">
        <v>21</v>
      </c>
      <c r="I2232" s="691" t="s">
        <v>22</v>
      </c>
      <c r="J2232" s="691">
        <v>75020</v>
      </c>
      <c r="K2232" s="691" t="s">
        <v>23</v>
      </c>
      <c r="L2232" s="691" t="s">
        <v>24</v>
      </c>
      <c r="M2232" s="691" t="s">
        <v>25</v>
      </c>
      <c r="N2232" s="693">
        <v>0.1</v>
      </c>
      <c r="O2232" s="694">
        <v>8882</v>
      </c>
      <c r="P2232" s="695">
        <v>8882</v>
      </c>
      <c r="Q2232" s="696">
        <f t="shared" si="91"/>
        <v>8074.545454545454</v>
      </c>
      <c r="R2232" s="697"/>
      <c r="S2232" s="698"/>
      <c r="T2232" s="74" t="s">
        <v>44</v>
      </c>
    </row>
    <row r="2233" spans="1:20" ht="22.5" customHeight="1" x14ac:dyDescent="0.25">
      <c r="A2233" s="690">
        <v>42290</v>
      </c>
      <c r="B2233" s="691" t="s">
        <v>17</v>
      </c>
      <c r="C2233" s="691" t="s">
        <v>27</v>
      </c>
      <c r="D2233" s="691" t="s">
        <v>28</v>
      </c>
      <c r="E2233" s="691"/>
      <c r="F2233" s="691">
        <v>1310</v>
      </c>
      <c r="G2233" s="691" t="s">
        <v>29</v>
      </c>
      <c r="H2233" s="691"/>
      <c r="I2233" s="691" t="s">
        <v>22</v>
      </c>
      <c r="J2233" s="691">
        <v>75015</v>
      </c>
      <c r="K2233" s="691" t="s">
        <v>30</v>
      </c>
      <c r="L2233" s="691" t="s">
        <v>24</v>
      </c>
      <c r="M2233" s="691" t="s">
        <v>31</v>
      </c>
      <c r="N2233" s="693">
        <v>0.1</v>
      </c>
      <c r="O2233" s="694">
        <v>19999</v>
      </c>
      <c r="P2233" s="695">
        <v>19999</v>
      </c>
      <c r="Q2233" s="696">
        <f t="shared" si="91"/>
        <v>18180.909090909088</v>
      </c>
      <c r="R2233" s="697"/>
      <c r="S2233" s="698"/>
      <c r="T2233" s="74" t="s">
        <v>44</v>
      </c>
    </row>
    <row r="2234" spans="1:20" ht="22.5" customHeight="1" x14ac:dyDescent="0.25">
      <c r="A2234" s="699">
        <v>44334</v>
      </c>
      <c r="B2234" s="700" t="s">
        <v>17</v>
      </c>
      <c r="C2234" s="700" t="s">
        <v>5634</v>
      </c>
      <c r="D2234" s="700" t="s">
        <v>620</v>
      </c>
      <c r="E2234" s="700"/>
      <c r="F2234" s="701">
        <v>10232</v>
      </c>
      <c r="G2234" s="700" t="s">
        <v>6452</v>
      </c>
      <c r="H2234" s="702" t="s">
        <v>6453</v>
      </c>
      <c r="I2234" s="700" t="s">
        <v>22</v>
      </c>
      <c r="J2234" s="701">
        <v>75013</v>
      </c>
      <c r="K2234" s="700" t="s">
        <v>6454</v>
      </c>
      <c r="L2234" s="700" t="s">
        <v>3498</v>
      </c>
      <c r="M2234" s="700" t="s">
        <v>86</v>
      </c>
      <c r="N2234" s="703">
        <v>0.1</v>
      </c>
      <c r="O2234" s="704">
        <v>6982</v>
      </c>
      <c r="P2234" s="705">
        <v>6982</v>
      </c>
      <c r="Q2234" s="702" t="s">
        <v>9639</v>
      </c>
      <c r="R2234" s="706"/>
      <c r="S2234" s="707"/>
      <c r="T2234" s="74" t="s">
        <v>44</v>
      </c>
    </row>
    <row r="2235" spans="1:20" ht="22.5" customHeight="1" x14ac:dyDescent="0.25">
      <c r="A2235" s="699">
        <v>44321</v>
      </c>
      <c r="B2235" s="700" t="s">
        <v>17</v>
      </c>
      <c r="C2235" s="700" t="s">
        <v>5884</v>
      </c>
      <c r="D2235" s="700" t="s">
        <v>147</v>
      </c>
      <c r="E2235" s="700"/>
      <c r="F2235" s="701">
        <v>10196</v>
      </c>
      <c r="G2235" s="700" t="s">
        <v>6455</v>
      </c>
      <c r="H2235" s="702" t="s">
        <v>6456</v>
      </c>
      <c r="I2235" s="700" t="s">
        <v>22</v>
      </c>
      <c r="J2235" s="701">
        <v>75009</v>
      </c>
      <c r="K2235" s="700" t="s">
        <v>6457</v>
      </c>
      <c r="L2235" s="700" t="s">
        <v>3498</v>
      </c>
      <c r="M2235" s="700" t="s">
        <v>6458</v>
      </c>
      <c r="N2235" s="703">
        <v>0.1</v>
      </c>
      <c r="O2235" s="708" t="s">
        <v>9640</v>
      </c>
      <c r="P2235" s="709" t="s">
        <v>9640</v>
      </c>
      <c r="Q2235" s="702" t="s">
        <v>9641</v>
      </c>
      <c r="R2235" s="706"/>
      <c r="S2235" s="707"/>
      <c r="T2235" s="74" t="s">
        <v>44</v>
      </c>
    </row>
    <row r="2236" spans="1:20" ht="22.5" customHeight="1" x14ac:dyDescent="0.25">
      <c r="A2236" s="699">
        <v>44336</v>
      </c>
      <c r="B2236" s="700" t="s">
        <v>17</v>
      </c>
      <c r="C2236" s="700" t="s">
        <v>2004</v>
      </c>
      <c r="D2236" s="700" t="s">
        <v>5939</v>
      </c>
      <c r="E2236" s="700"/>
      <c r="F2236" s="701">
        <v>10117</v>
      </c>
      <c r="G2236" s="700" t="s">
        <v>5940</v>
      </c>
      <c r="H2236" s="702" t="s">
        <v>6459</v>
      </c>
      <c r="I2236" s="700" t="s">
        <v>22</v>
      </c>
      <c r="J2236" s="701">
        <v>75015</v>
      </c>
      <c r="K2236" s="700" t="s">
        <v>6460</v>
      </c>
      <c r="L2236" s="700" t="s">
        <v>24</v>
      </c>
      <c r="M2236" s="700" t="s">
        <v>438</v>
      </c>
      <c r="N2236" s="703">
        <v>0.1</v>
      </c>
      <c r="O2236" s="708" t="s">
        <v>9642</v>
      </c>
      <c r="P2236" s="709" t="s">
        <v>9642</v>
      </c>
      <c r="Q2236" s="702" t="s">
        <v>9643</v>
      </c>
      <c r="R2236" s="706"/>
      <c r="S2236" s="707"/>
      <c r="T2236" s="74" t="s">
        <v>44</v>
      </c>
    </row>
    <row r="2237" spans="1:20" ht="22.5" customHeight="1" x14ac:dyDescent="0.25">
      <c r="A2237" s="701"/>
      <c r="B2237" s="700" t="s">
        <v>17</v>
      </c>
      <c r="C2237" s="700" t="s">
        <v>6461</v>
      </c>
      <c r="D2237" s="700" t="s">
        <v>4518</v>
      </c>
      <c r="E2237" s="700"/>
      <c r="F2237" s="701"/>
      <c r="G2237" s="700" t="s">
        <v>6030</v>
      </c>
      <c r="H2237" s="702" t="s">
        <v>6453</v>
      </c>
      <c r="I2237" s="700" t="s">
        <v>6031</v>
      </c>
      <c r="J2237" s="701">
        <v>93140</v>
      </c>
      <c r="K2237" s="700" t="s">
        <v>6462</v>
      </c>
      <c r="L2237" s="700" t="s">
        <v>1993</v>
      </c>
      <c r="M2237" s="700" t="s">
        <v>6463</v>
      </c>
      <c r="N2237" s="710">
        <v>5.5E-2</v>
      </c>
      <c r="O2237" s="708" t="s">
        <v>9644</v>
      </c>
      <c r="P2237" s="709" t="s">
        <v>9644</v>
      </c>
      <c r="Q2237" s="702" t="s">
        <v>9645</v>
      </c>
      <c r="R2237" s="706"/>
      <c r="S2237" s="707"/>
      <c r="T2237" s="74" t="s">
        <v>44</v>
      </c>
    </row>
    <row r="2238" spans="1:20" ht="22.5" customHeight="1" x14ac:dyDescent="0.25">
      <c r="A2238" s="701"/>
      <c r="B2238" s="700" t="s">
        <v>17</v>
      </c>
      <c r="C2238" s="700" t="s">
        <v>6407</v>
      </c>
      <c r="D2238" s="700" t="s">
        <v>177</v>
      </c>
      <c r="E2238" s="700"/>
      <c r="F2238" s="701">
        <v>10356</v>
      </c>
      <c r="G2238" s="700" t="s">
        <v>6464</v>
      </c>
      <c r="H2238" s="700">
        <v>28348</v>
      </c>
      <c r="I2238" s="700" t="s">
        <v>6465</v>
      </c>
      <c r="J2238" s="701">
        <v>94220</v>
      </c>
      <c r="K2238" s="700" t="s">
        <v>6466</v>
      </c>
      <c r="L2238" s="700" t="s">
        <v>37</v>
      </c>
      <c r="M2238" s="700" t="s">
        <v>751</v>
      </c>
      <c r="N2238" s="703">
        <v>5.5E-2</v>
      </c>
      <c r="O2238" s="708" t="s">
        <v>9646</v>
      </c>
      <c r="P2238" s="709" t="s">
        <v>9646</v>
      </c>
      <c r="Q2238" s="702" t="s">
        <v>9647</v>
      </c>
      <c r="R2238" s="706"/>
      <c r="S2238" s="707"/>
      <c r="T2238" s="74" t="s">
        <v>44</v>
      </c>
    </row>
    <row r="2239" spans="1:20" ht="22.5" customHeight="1" x14ac:dyDescent="0.25">
      <c r="A2239" s="701"/>
      <c r="B2239" s="700" t="s">
        <v>17</v>
      </c>
      <c r="C2239" s="700" t="s">
        <v>6374</v>
      </c>
      <c r="D2239" s="700" t="s">
        <v>477</v>
      </c>
      <c r="E2239" s="700"/>
      <c r="F2239" s="701">
        <v>10443</v>
      </c>
      <c r="G2239" s="700" t="s">
        <v>6467</v>
      </c>
      <c r="H2239" s="700">
        <v>5365</v>
      </c>
      <c r="I2239" s="700" t="s">
        <v>1682</v>
      </c>
      <c r="J2239" s="701">
        <v>94260</v>
      </c>
      <c r="K2239" s="700" t="s">
        <v>6377</v>
      </c>
      <c r="L2239" s="700" t="s">
        <v>5563</v>
      </c>
      <c r="M2239" s="700" t="s">
        <v>751</v>
      </c>
      <c r="N2239" s="703">
        <v>5.5E-2</v>
      </c>
      <c r="O2239" s="708" t="s">
        <v>9648</v>
      </c>
      <c r="P2239" s="709" t="s">
        <v>9648</v>
      </c>
      <c r="Q2239" s="702" t="s">
        <v>9649</v>
      </c>
      <c r="R2239" s="706"/>
      <c r="S2239" s="707"/>
      <c r="T2239" s="74" t="s">
        <v>44</v>
      </c>
    </row>
    <row r="2240" spans="1:20" ht="22.5" customHeight="1" x14ac:dyDescent="0.25">
      <c r="A2240" s="699">
        <v>44483</v>
      </c>
      <c r="B2240" s="700" t="s">
        <v>17</v>
      </c>
      <c r="C2240" s="700" t="s">
        <v>5801</v>
      </c>
      <c r="D2240" s="700" t="s">
        <v>2940</v>
      </c>
      <c r="E2240" s="700"/>
      <c r="F2240" s="701">
        <v>10231</v>
      </c>
      <c r="G2240" s="700" t="s">
        <v>6468</v>
      </c>
      <c r="H2240" s="700" t="s">
        <v>6469</v>
      </c>
      <c r="I2240" s="700" t="s">
        <v>22</v>
      </c>
      <c r="J2240" s="701">
        <v>75011</v>
      </c>
      <c r="K2240" s="700" t="s">
        <v>6470</v>
      </c>
      <c r="L2240" s="700" t="s">
        <v>3498</v>
      </c>
      <c r="M2240" s="700" t="s">
        <v>6471</v>
      </c>
      <c r="N2240" s="703">
        <v>5.5E-2</v>
      </c>
      <c r="O2240" s="41" t="s">
        <v>9650</v>
      </c>
      <c r="P2240" s="711" t="s">
        <v>9650</v>
      </c>
      <c r="Q2240" s="702" t="s">
        <v>9651</v>
      </c>
      <c r="R2240" s="706"/>
      <c r="S2240" s="707"/>
      <c r="T2240" s="74" t="s">
        <v>44</v>
      </c>
    </row>
    <row r="2241" spans="1:20" ht="22.5" customHeight="1" x14ac:dyDescent="0.25">
      <c r="A2241" s="699">
        <v>44477</v>
      </c>
      <c r="B2241" s="700" t="s">
        <v>17</v>
      </c>
      <c r="C2241" s="700" t="s">
        <v>6169</v>
      </c>
      <c r="D2241" s="700" t="s">
        <v>1375</v>
      </c>
      <c r="E2241" s="700"/>
      <c r="F2241" s="701">
        <v>10060</v>
      </c>
      <c r="G2241" s="700" t="s">
        <v>6472</v>
      </c>
      <c r="H2241" s="702" t="s">
        <v>6453</v>
      </c>
      <c r="I2241" s="700" t="s">
        <v>774</v>
      </c>
      <c r="J2241" s="701">
        <v>93100</v>
      </c>
      <c r="K2241" s="700" t="s">
        <v>6473</v>
      </c>
      <c r="L2241" s="700" t="s">
        <v>4217</v>
      </c>
      <c r="M2241" s="700" t="s">
        <v>5980</v>
      </c>
      <c r="N2241" s="703">
        <v>5.5E-2</v>
      </c>
      <c r="O2241" s="78">
        <f>P2241/2</f>
        <v>6250</v>
      </c>
      <c r="P2241" s="709" t="s">
        <v>9652</v>
      </c>
      <c r="Q2241" s="702" t="s">
        <v>9653</v>
      </c>
      <c r="R2241" s="706"/>
      <c r="S2241" s="707"/>
      <c r="T2241" s="74" t="s">
        <v>44</v>
      </c>
    </row>
    <row r="2242" spans="1:20" ht="22.5" customHeight="1" x14ac:dyDescent="0.25">
      <c r="A2242" s="701"/>
      <c r="B2242" s="700" t="s">
        <v>17</v>
      </c>
      <c r="C2242" s="700" t="s">
        <v>6480</v>
      </c>
      <c r="D2242" s="700" t="s">
        <v>19</v>
      </c>
      <c r="E2242" s="700"/>
      <c r="F2242" s="701">
        <v>10381</v>
      </c>
      <c r="G2242" s="700" t="s">
        <v>6481</v>
      </c>
      <c r="H2242" s="702" t="s">
        <v>6453</v>
      </c>
      <c r="I2242" s="700" t="s">
        <v>6482</v>
      </c>
      <c r="J2242" s="701">
        <v>94120</v>
      </c>
      <c r="K2242" s="700" t="s">
        <v>6483</v>
      </c>
      <c r="L2242" s="700" t="s">
        <v>5894</v>
      </c>
      <c r="M2242" s="700" t="s">
        <v>751</v>
      </c>
      <c r="N2242" s="703">
        <v>5.5E-2</v>
      </c>
      <c r="O2242" s="708" t="s">
        <v>9656</v>
      </c>
      <c r="P2242" s="709" t="s">
        <v>9656</v>
      </c>
      <c r="Q2242" s="702" t="s">
        <v>9657</v>
      </c>
      <c r="R2242" s="706"/>
      <c r="S2242" s="707"/>
      <c r="T2242" s="74" t="s">
        <v>44</v>
      </c>
    </row>
    <row r="2243" spans="1:20" ht="22.5" customHeight="1" x14ac:dyDescent="0.25">
      <c r="A2243" s="701"/>
      <c r="B2243" s="700" t="s">
        <v>17</v>
      </c>
      <c r="C2243" s="700" t="s">
        <v>6484</v>
      </c>
      <c r="D2243" s="700" t="s">
        <v>306</v>
      </c>
      <c r="E2243" s="700"/>
      <c r="F2243" s="701">
        <v>10082</v>
      </c>
      <c r="G2243" s="700" t="s">
        <v>6485</v>
      </c>
      <c r="H2243" s="702"/>
      <c r="I2243" s="700" t="s">
        <v>22</v>
      </c>
      <c r="J2243" s="701">
        <v>75014</v>
      </c>
      <c r="K2243" s="700" t="s">
        <v>6486</v>
      </c>
      <c r="L2243" s="700"/>
      <c r="M2243" s="700" t="s">
        <v>484</v>
      </c>
      <c r="N2243" s="712">
        <v>0.1</v>
      </c>
      <c r="O2243" s="78">
        <f>P2243/2</f>
        <v>4491</v>
      </c>
      <c r="P2243" s="709" t="s">
        <v>9658</v>
      </c>
      <c r="Q2243" s="702" t="s">
        <v>9659</v>
      </c>
      <c r="R2243" s="706"/>
      <c r="S2243" s="707"/>
      <c r="T2243" s="74" t="s">
        <v>44</v>
      </c>
    </row>
    <row r="2244" spans="1:20" ht="22.5" customHeight="1" x14ac:dyDescent="0.25">
      <c r="A2244" s="701"/>
      <c r="B2244" s="700" t="s">
        <v>17</v>
      </c>
      <c r="C2244" s="700" t="s">
        <v>5846</v>
      </c>
      <c r="D2244" s="700" t="s">
        <v>5847</v>
      </c>
      <c r="E2244" s="700"/>
      <c r="F2244" s="700" t="s">
        <v>6487</v>
      </c>
      <c r="G2244" s="700" t="s">
        <v>6488</v>
      </c>
      <c r="H2244" s="702" t="s">
        <v>6489</v>
      </c>
      <c r="I2244" s="700" t="s">
        <v>22</v>
      </c>
      <c r="J2244" s="701">
        <v>75011</v>
      </c>
      <c r="K2244" s="700" t="s">
        <v>5849</v>
      </c>
      <c r="L2244" s="700" t="s">
        <v>1993</v>
      </c>
      <c r="M2244" s="700" t="s">
        <v>6490</v>
      </c>
      <c r="N2244" s="703">
        <v>5.5E-2</v>
      </c>
      <c r="O2244" s="708" t="s">
        <v>9660</v>
      </c>
      <c r="P2244" s="709" t="s">
        <v>9660</v>
      </c>
      <c r="Q2244" s="702" t="s">
        <v>6491</v>
      </c>
      <c r="R2244" s="706"/>
      <c r="S2244" s="707"/>
      <c r="T2244" s="74" t="s">
        <v>44</v>
      </c>
    </row>
    <row r="2245" spans="1:20" ht="22.5" customHeight="1" x14ac:dyDescent="0.25">
      <c r="A2245" s="699">
        <v>44469</v>
      </c>
      <c r="B2245" s="700" t="s">
        <v>17</v>
      </c>
      <c r="C2245" s="700" t="s">
        <v>5089</v>
      </c>
      <c r="D2245" s="700" t="s">
        <v>4695</v>
      </c>
      <c r="E2245" s="700"/>
      <c r="F2245" s="700" t="s">
        <v>6492</v>
      </c>
      <c r="G2245" s="700" t="s">
        <v>6493</v>
      </c>
      <c r="H2245" s="702"/>
      <c r="I2245" s="700" t="s">
        <v>6282</v>
      </c>
      <c r="J2245" s="701">
        <v>93250</v>
      </c>
      <c r="K2245" s="700" t="s">
        <v>6494</v>
      </c>
      <c r="L2245" s="700" t="s">
        <v>43</v>
      </c>
      <c r="M2245" s="700" t="s">
        <v>6495</v>
      </c>
      <c r="N2245" s="703">
        <v>5.5E-2</v>
      </c>
      <c r="O2245" s="708" t="s">
        <v>9661</v>
      </c>
      <c r="P2245" s="709" t="s">
        <v>9661</v>
      </c>
      <c r="Q2245" s="702" t="s">
        <v>9662</v>
      </c>
      <c r="R2245" s="706"/>
      <c r="S2245" s="707"/>
      <c r="T2245" s="74" t="s">
        <v>44</v>
      </c>
    </row>
    <row r="2246" spans="1:20" ht="22.5" customHeight="1" x14ac:dyDescent="0.25">
      <c r="A2246" s="699">
        <v>44385</v>
      </c>
      <c r="B2246" s="700" t="s">
        <v>6496</v>
      </c>
      <c r="C2246" s="700" t="s">
        <v>3950</v>
      </c>
      <c r="D2246" s="700" t="s">
        <v>804</v>
      </c>
      <c r="E2246" s="700"/>
      <c r="F2246" s="701">
        <v>10029</v>
      </c>
      <c r="G2246" s="700" t="s">
        <v>6497</v>
      </c>
      <c r="H2246" s="702">
        <v>111</v>
      </c>
      <c r="I2246" s="700" t="s">
        <v>1101</v>
      </c>
      <c r="J2246" s="701">
        <v>92110</v>
      </c>
      <c r="K2246" s="700" t="s">
        <v>6498</v>
      </c>
      <c r="L2246" s="700" t="s">
        <v>43</v>
      </c>
      <c r="M2246" s="700" t="s">
        <v>6499</v>
      </c>
      <c r="N2246" s="703">
        <v>5.5E-2</v>
      </c>
      <c r="O2246" s="708" t="s">
        <v>9663</v>
      </c>
      <c r="P2246" s="709" t="s">
        <v>9663</v>
      </c>
      <c r="Q2246" s="713">
        <v>8229.39</v>
      </c>
      <c r="R2246" s="714"/>
      <c r="S2246" s="715"/>
      <c r="T2246" s="74" t="s">
        <v>44</v>
      </c>
    </row>
    <row r="2247" spans="1:20" ht="22.5" customHeight="1" x14ac:dyDescent="0.25">
      <c r="A2247" s="701"/>
      <c r="B2247" s="700" t="s">
        <v>17</v>
      </c>
      <c r="C2247" s="700" t="s">
        <v>5850</v>
      </c>
      <c r="D2247" s="700" t="s">
        <v>832</v>
      </c>
      <c r="E2247" s="700"/>
      <c r="F2247" s="701">
        <v>10102</v>
      </c>
      <c r="G2247" s="700" t="s">
        <v>7198</v>
      </c>
      <c r="H2247" s="702" t="s">
        <v>6500</v>
      </c>
      <c r="I2247" s="700" t="s">
        <v>22</v>
      </c>
      <c r="J2247" s="701">
        <v>75020</v>
      </c>
      <c r="K2247" s="700" t="s">
        <v>5854</v>
      </c>
      <c r="L2247" s="700" t="s">
        <v>24</v>
      </c>
      <c r="M2247" s="700" t="s">
        <v>6501</v>
      </c>
      <c r="N2247" s="712">
        <v>0.1</v>
      </c>
      <c r="O2247" s="708" t="s">
        <v>9664</v>
      </c>
      <c r="P2247" s="709" t="s">
        <v>9664</v>
      </c>
      <c r="Q2247" s="702" t="s">
        <v>9665</v>
      </c>
      <c r="R2247" s="706"/>
      <c r="S2247" s="707"/>
      <c r="T2247" s="74" t="s">
        <v>44</v>
      </c>
    </row>
    <row r="2248" spans="1:20" ht="22.5" customHeight="1" x14ac:dyDescent="0.25">
      <c r="A2248" s="699">
        <v>44454</v>
      </c>
      <c r="B2248" s="700" t="s">
        <v>6496</v>
      </c>
      <c r="C2248" s="700" t="s">
        <v>6101</v>
      </c>
      <c r="D2248" s="700" t="s">
        <v>4781</v>
      </c>
      <c r="E2248" s="700"/>
      <c r="F2248" s="701">
        <v>10096</v>
      </c>
      <c r="G2248" s="700" t="s">
        <v>4783</v>
      </c>
      <c r="H2248" s="700">
        <v>1407</v>
      </c>
      <c r="I2248" s="700" t="s">
        <v>22</v>
      </c>
      <c r="J2248" s="701">
        <v>75015</v>
      </c>
      <c r="K2248" s="700" t="s">
        <v>6102</v>
      </c>
      <c r="L2248" s="700" t="s">
        <v>3498</v>
      </c>
      <c r="M2248" s="700" t="s">
        <v>6499</v>
      </c>
      <c r="N2248" s="703">
        <v>5.5E-2</v>
      </c>
      <c r="O2248" s="708" t="s">
        <v>9666</v>
      </c>
      <c r="P2248" s="709" t="s">
        <v>9666</v>
      </c>
      <c r="Q2248" s="702" t="s">
        <v>9667</v>
      </c>
      <c r="R2248" s="706"/>
      <c r="S2248" s="707"/>
      <c r="T2248" s="74" t="s">
        <v>44</v>
      </c>
    </row>
    <row r="2249" spans="1:20" ht="22.5" customHeight="1" x14ac:dyDescent="0.25">
      <c r="A2249" s="699">
        <v>44286</v>
      </c>
      <c r="B2249" s="700" t="s">
        <v>6496</v>
      </c>
      <c r="C2249" s="700" t="s">
        <v>4824</v>
      </c>
      <c r="D2249" s="700" t="s">
        <v>2710</v>
      </c>
      <c r="E2249" s="700"/>
      <c r="F2249" s="701">
        <v>10184</v>
      </c>
      <c r="G2249" s="700" t="s">
        <v>6504</v>
      </c>
      <c r="H2249" s="702" t="s">
        <v>6505</v>
      </c>
      <c r="I2249" s="700" t="s">
        <v>667</v>
      </c>
      <c r="J2249" s="701">
        <v>94300</v>
      </c>
      <c r="K2249" s="700" t="s">
        <v>5756</v>
      </c>
      <c r="L2249" s="700" t="s">
        <v>24</v>
      </c>
      <c r="M2249" s="700" t="s">
        <v>2261</v>
      </c>
      <c r="N2249" s="712">
        <v>0.1</v>
      </c>
      <c r="O2249" s="708" t="s">
        <v>9668</v>
      </c>
      <c r="P2249" s="709" t="s">
        <v>9668</v>
      </c>
      <c r="Q2249" s="702" t="s">
        <v>9669</v>
      </c>
      <c r="R2249" s="706"/>
      <c r="S2249" s="707"/>
      <c r="T2249" s="74" t="s">
        <v>44</v>
      </c>
    </row>
    <row r="2250" spans="1:20" ht="22.5" customHeight="1" x14ac:dyDescent="0.25">
      <c r="A2250" s="701"/>
      <c r="B2250" s="700" t="s">
        <v>17</v>
      </c>
      <c r="C2250" s="700" t="s">
        <v>5939</v>
      </c>
      <c r="D2250" s="700" t="s">
        <v>2004</v>
      </c>
      <c r="E2250" s="700"/>
      <c r="F2250" s="701">
        <v>10117</v>
      </c>
      <c r="G2250" s="700" t="s">
        <v>5940</v>
      </c>
      <c r="H2250" s="702" t="s">
        <v>6459</v>
      </c>
      <c r="I2250" s="700" t="s">
        <v>22</v>
      </c>
      <c r="J2250" s="701">
        <v>75015</v>
      </c>
      <c r="K2250" s="700" t="s">
        <v>6460</v>
      </c>
      <c r="L2250" s="700" t="s">
        <v>24</v>
      </c>
      <c r="M2250" s="700" t="s">
        <v>2162</v>
      </c>
      <c r="N2250" s="712">
        <v>0.1</v>
      </c>
      <c r="O2250" s="708" t="s">
        <v>9642</v>
      </c>
      <c r="P2250" s="709" t="s">
        <v>9642</v>
      </c>
      <c r="Q2250" s="702" t="s">
        <v>9643</v>
      </c>
      <c r="R2250" s="706"/>
      <c r="S2250" s="707"/>
      <c r="T2250" s="74" t="s">
        <v>44</v>
      </c>
    </row>
    <row r="2251" spans="1:20" ht="22.5" customHeight="1" x14ac:dyDescent="0.25">
      <c r="A2251" s="699">
        <v>44348</v>
      </c>
      <c r="B2251" s="700" t="s">
        <v>17</v>
      </c>
      <c r="C2251" s="700" t="s">
        <v>5992</v>
      </c>
      <c r="D2251" s="700" t="s">
        <v>655</v>
      </c>
      <c r="E2251" s="700"/>
      <c r="F2251" s="701">
        <v>10197</v>
      </c>
      <c r="G2251" s="700" t="s">
        <v>6506</v>
      </c>
      <c r="H2251" s="702" t="s">
        <v>6453</v>
      </c>
      <c r="I2251" s="700" t="s">
        <v>779</v>
      </c>
      <c r="J2251" s="701">
        <v>91200</v>
      </c>
      <c r="K2251" s="700" t="s">
        <v>6507</v>
      </c>
      <c r="L2251" s="700" t="s">
        <v>3498</v>
      </c>
      <c r="M2251" s="700" t="s">
        <v>160</v>
      </c>
      <c r="N2251" s="703">
        <v>5.5E-2</v>
      </c>
      <c r="O2251" s="708" t="s">
        <v>9670</v>
      </c>
      <c r="P2251" s="709" t="s">
        <v>9670</v>
      </c>
      <c r="Q2251" s="702" t="s">
        <v>9671</v>
      </c>
      <c r="R2251" s="706"/>
      <c r="S2251" s="707"/>
      <c r="T2251" s="74" t="s">
        <v>44</v>
      </c>
    </row>
    <row r="2252" spans="1:20" ht="22.5" customHeight="1" x14ac:dyDescent="0.25">
      <c r="A2252" s="701"/>
      <c r="B2252" s="700" t="s">
        <v>6496</v>
      </c>
      <c r="C2252" s="700" t="s">
        <v>5259</v>
      </c>
      <c r="D2252" s="700" t="s">
        <v>6508</v>
      </c>
      <c r="E2252" s="700"/>
      <c r="F2252" s="701">
        <v>10137</v>
      </c>
      <c r="G2252" s="700" t="s">
        <v>6509</v>
      </c>
      <c r="H2252" s="702" t="s">
        <v>6510</v>
      </c>
      <c r="I2252" s="700" t="s">
        <v>22</v>
      </c>
      <c r="J2252" s="701">
        <v>75017</v>
      </c>
      <c r="K2252" s="700" t="s">
        <v>5262</v>
      </c>
      <c r="L2252" s="700" t="s">
        <v>3498</v>
      </c>
      <c r="M2252" s="700" t="s">
        <v>6511</v>
      </c>
      <c r="N2252" s="712">
        <v>0.1</v>
      </c>
      <c r="O2252" s="708" t="s">
        <v>9672</v>
      </c>
      <c r="P2252" s="709" t="s">
        <v>9672</v>
      </c>
      <c r="Q2252" s="702" t="s">
        <v>9673</v>
      </c>
      <c r="R2252" s="706"/>
      <c r="S2252" s="707"/>
      <c r="T2252" s="74" t="s">
        <v>44</v>
      </c>
    </row>
    <row r="2253" spans="1:20" ht="22.5" customHeight="1" x14ac:dyDescent="0.25">
      <c r="A2253" s="699">
        <v>44317</v>
      </c>
      <c r="B2253" s="700" t="s">
        <v>17</v>
      </c>
      <c r="C2253" s="700" t="s">
        <v>5877</v>
      </c>
      <c r="D2253" s="700" t="s">
        <v>94</v>
      </c>
      <c r="E2253" s="700"/>
      <c r="F2253" s="701">
        <v>10219</v>
      </c>
      <c r="G2253" s="700" t="s">
        <v>6512</v>
      </c>
      <c r="H2253" s="702"/>
      <c r="I2253" s="700" t="s">
        <v>22</v>
      </c>
      <c r="J2253" s="701">
        <v>75005</v>
      </c>
      <c r="K2253" s="700" t="s">
        <v>5880</v>
      </c>
      <c r="L2253" s="700" t="s">
        <v>5595</v>
      </c>
      <c r="M2253" s="700" t="s">
        <v>1655</v>
      </c>
      <c r="N2253" s="703">
        <v>5.5E-2</v>
      </c>
      <c r="O2253" s="704">
        <v>900</v>
      </c>
      <c r="P2253" s="705">
        <v>900</v>
      </c>
      <c r="Q2253" s="713">
        <v>853.08</v>
      </c>
      <c r="R2253" s="714"/>
      <c r="S2253" s="715"/>
      <c r="T2253" s="74" t="s">
        <v>44</v>
      </c>
    </row>
    <row r="2254" spans="1:20" ht="22.5" customHeight="1" x14ac:dyDescent="0.25">
      <c r="A2254" s="699">
        <v>44334</v>
      </c>
      <c r="B2254" s="700" t="s">
        <v>17</v>
      </c>
      <c r="C2254" s="700" t="s">
        <v>5634</v>
      </c>
      <c r="D2254" s="700" t="s">
        <v>620</v>
      </c>
      <c r="E2254" s="700"/>
      <c r="F2254" s="701">
        <v>10232</v>
      </c>
      <c r="G2254" s="700" t="s">
        <v>6513</v>
      </c>
      <c r="H2254" s="702" t="s">
        <v>6453</v>
      </c>
      <c r="I2254" s="700" t="s">
        <v>22</v>
      </c>
      <c r="J2254" s="701">
        <v>75013</v>
      </c>
      <c r="K2254" s="700" t="s">
        <v>6454</v>
      </c>
      <c r="L2254" s="700" t="s">
        <v>3498</v>
      </c>
      <c r="M2254" s="700" t="s">
        <v>86</v>
      </c>
      <c r="N2254" s="712">
        <v>0.1</v>
      </c>
      <c r="O2254" s="708" t="s">
        <v>9639</v>
      </c>
      <c r="P2254" s="709" t="s">
        <v>9639</v>
      </c>
      <c r="Q2254" s="702" t="s">
        <v>9671</v>
      </c>
      <c r="R2254" s="706"/>
      <c r="S2254" s="707"/>
      <c r="T2254" s="74" t="s">
        <v>44</v>
      </c>
    </row>
    <row r="2255" spans="1:20" ht="22.5" customHeight="1" x14ac:dyDescent="0.25">
      <c r="A2255" s="699">
        <v>44321</v>
      </c>
      <c r="B2255" s="700" t="s">
        <v>17</v>
      </c>
      <c r="C2255" s="700" t="s">
        <v>5884</v>
      </c>
      <c r="D2255" s="700" t="s">
        <v>147</v>
      </c>
      <c r="E2255" s="700"/>
      <c r="F2255" s="701">
        <v>10096</v>
      </c>
      <c r="G2255" s="700" t="s">
        <v>6514</v>
      </c>
      <c r="H2255" s="702" t="s">
        <v>6515</v>
      </c>
      <c r="I2255" s="700" t="s">
        <v>22</v>
      </c>
      <c r="J2255" s="701">
        <v>75009</v>
      </c>
      <c r="K2255" s="700" t="s">
        <v>6516</v>
      </c>
      <c r="L2255" s="700" t="s">
        <v>3498</v>
      </c>
      <c r="M2255" s="700" t="s">
        <v>6517</v>
      </c>
      <c r="N2255" s="703">
        <v>5.5E-2</v>
      </c>
      <c r="O2255" s="708" t="s">
        <v>9640</v>
      </c>
      <c r="P2255" s="709" t="s">
        <v>9640</v>
      </c>
      <c r="Q2255" s="702" t="s">
        <v>9674</v>
      </c>
      <c r="R2255" s="706"/>
      <c r="S2255" s="707"/>
      <c r="T2255" s="74" t="s">
        <v>44</v>
      </c>
    </row>
    <row r="2256" spans="1:20" ht="22.5" customHeight="1" x14ac:dyDescent="0.25">
      <c r="A2256" s="699">
        <v>44321</v>
      </c>
      <c r="B2256" s="700" t="s">
        <v>17</v>
      </c>
      <c r="C2256" s="700" t="s">
        <v>5890</v>
      </c>
      <c r="D2256" s="700" t="s">
        <v>6518</v>
      </c>
      <c r="E2256" s="700"/>
      <c r="F2256" s="701"/>
      <c r="G2256" s="700" t="s">
        <v>6519</v>
      </c>
      <c r="H2256" s="702"/>
      <c r="I2256" s="700" t="s">
        <v>22</v>
      </c>
      <c r="J2256" s="701">
        <v>75011</v>
      </c>
      <c r="K2256" s="700" t="s">
        <v>5893</v>
      </c>
      <c r="L2256" s="700" t="s">
        <v>5894</v>
      </c>
      <c r="M2256" s="700" t="s">
        <v>751</v>
      </c>
      <c r="N2256" s="703">
        <v>5.5E-2</v>
      </c>
      <c r="O2256" s="716">
        <v>4382</v>
      </c>
      <c r="P2256" s="717">
        <v>4382</v>
      </c>
      <c r="Q2256" s="718">
        <v>4153.55</v>
      </c>
      <c r="R2256" s="719"/>
      <c r="S2256" s="720"/>
      <c r="T2256" s="74" t="s">
        <v>44</v>
      </c>
    </row>
    <row r="2257" spans="1:20" ht="22.5" customHeight="1" x14ac:dyDescent="0.25">
      <c r="A2257" s="699">
        <v>44343</v>
      </c>
      <c r="B2257" s="700" t="s">
        <v>6496</v>
      </c>
      <c r="C2257" s="700" t="s">
        <v>5974</v>
      </c>
      <c r="D2257" s="700" t="s">
        <v>6520</v>
      </c>
      <c r="E2257" s="700"/>
      <c r="F2257" s="701">
        <v>10217</v>
      </c>
      <c r="G2257" s="700" t="s">
        <v>6521</v>
      </c>
      <c r="H2257" s="702"/>
      <c r="I2257" s="700" t="s">
        <v>2510</v>
      </c>
      <c r="J2257" s="701">
        <v>92160</v>
      </c>
      <c r="K2257" s="700" t="s">
        <v>6522</v>
      </c>
      <c r="L2257" s="700" t="s">
        <v>43</v>
      </c>
      <c r="M2257" s="700" t="s">
        <v>86</v>
      </c>
      <c r="N2257" s="712">
        <v>0.1</v>
      </c>
      <c r="O2257" s="716">
        <v>4882</v>
      </c>
      <c r="P2257" s="717">
        <v>4882</v>
      </c>
      <c r="Q2257" s="718">
        <v>4438.1899999999996</v>
      </c>
      <c r="R2257" s="719"/>
      <c r="S2257" s="720"/>
      <c r="T2257" s="74" t="s">
        <v>44</v>
      </c>
    </row>
    <row r="2258" spans="1:20" ht="22.5" customHeight="1" x14ac:dyDescent="0.25">
      <c r="A2258" s="701"/>
      <c r="B2258" s="700" t="s">
        <v>6496</v>
      </c>
      <c r="C2258" s="700" t="s">
        <v>324</v>
      </c>
      <c r="D2258" s="700" t="s">
        <v>6523</v>
      </c>
      <c r="E2258" s="700"/>
      <c r="F2258" s="701">
        <v>10452</v>
      </c>
      <c r="G2258" s="700" t="s">
        <v>6524</v>
      </c>
      <c r="H2258" s="702" t="s">
        <v>6525</v>
      </c>
      <c r="I2258" s="700" t="s">
        <v>3052</v>
      </c>
      <c r="J2258" s="701">
        <v>92350</v>
      </c>
      <c r="K2258" s="700" t="s">
        <v>6526</v>
      </c>
      <c r="L2258" s="700" t="s">
        <v>5595</v>
      </c>
      <c r="M2258" s="700" t="s">
        <v>751</v>
      </c>
      <c r="N2258" s="712">
        <v>0.1</v>
      </c>
      <c r="O2258" s="708" t="s">
        <v>9675</v>
      </c>
      <c r="P2258" s="709" t="s">
        <v>9675</v>
      </c>
      <c r="Q2258" s="702" t="s">
        <v>9676</v>
      </c>
      <c r="R2258" s="706"/>
      <c r="S2258" s="707"/>
      <c r="T2258" s="74" t="s">
        <v>44</v>
      </c>
    </row>
    <row r="2259" spans="1:20" ht="22.5" customHeight="1" x14ac:dyDescent="0.25">
      <c r="A2259" s="701"/>
      <c r="B2259" s="700"/>
      <c r="C2259" s="700" t="s">
        <v>5276</v>
      </c>
      <c r="D2259" s="700" t="s">
        <v>6527</v>
      </c>
      <c r="E2259" s="700"/>
      <c r="F2259" s="701">
        <v>10022</v>
      </c>
      <c r="G2259" s="700" t="s">
        <v>5277</v>
      </c>
      <c r="H2259" s="702" t="s">
        <v>6528</v>
      </c>
      <c r="I2259" s="700" t="s">
        <v>22</v>
      </c>
      <c r="J2259" s="701">
        <v>75018</v>
      </c>
      <c r="K2259" s="700" t="s">
        <v>6529</v>
      </c>
      <c r="L2259" s="700" t="s">
        <v>3498</v>
      </c>
      <c r="M2259" s="700" t="s">
        <v>6499</v>
      </c>
      <c r="N2259" s="703">
        <v>5.5E-2</v>
      </c>
      <c r="O2259" s="708" t="s">
        <v>9677</v>
      </c>
      <c r="P2259" s="709" t="s">
        <v>9677</v>
      </c>
      <c r="Q2259" s="702" t="s">
        <v>9678</v>
      </c>
      <c r="R2259" s="706"/>
      <c r="S2259" s="707"/>
      <c r="T2259" s="74" t="s">
        <v>44</v>
      </c>
    </row>
    <row r="2260" spans="1:20" ht="22.5" customHeight="1" x14ac:dyDescent="0.25">
      <c r="A2260" s="701"/>
      <c r="B2260" s="700" t="s">
        <v>17</v>
      </c>
      <c r="C2260" s="700" t="s">
        <v>6403</v>
      </c>
      <c r="D2260" s="700" t="s">
        <v>19</v>
      </c>
      <c r="E2260" s="700"/>
      <c r="F2260" s="701" t="s">
        <v>6533</v>
      </c>
      <c r="G2260" s="700" t="s">
        <v>6534</v>
      </c>
      <c r="H2260" s="702" t="s">
        <v>6453</v>
      </c>
      <c r="I2260" s="700" t="s">
        <v>6535</v>
      </c>
      <c r="J2260" s="701">
        <v>78100</v>
      </c>
      <c r="K2260" s="700" t="s">
        <v>6406</v>
      </c>
      <c r="L2260" s="700" t="s">
        <v>1993</v>
      </c>
      <c r="M2260" s="700" t="s">
        <v>2205</v>
      </c>
      <c r="N2260" s="712">
        <v>0.1</v>
      </c>
      <c r="O2260" s="708" t="s">
        <v>9681</v>
      </c>
      <c r="P2260" s="709" t="s">
        <v>9681</v>
      </c>
      <c r="Q2260" s="702"/>
      <c r="R2260" s="706"/>
      <c r="S2260" s="707"/>
      <c r="T2260" s="74" t="s">
        <v>44</v>
      </c>
    </row>
    <row r="2261" spans="1:20" ht="22.5" customHeight="1" x14ac:dyDescent="0.25">
      <c r="A2261" s="701"/>
      <c r="B2261" s="700" t="s">
        <v>17</v>
      </c>
      <c r="C2261" s="700" t="s">
        <v>6536</v>
      </c>
      <c r="D2261" s="700" t="s">
        <v>151</v>
      </c>
      <c r="E2261" s="700"/>
      <c r="F2261" s="701">
        <v>1031</v>
      </c>
      <c r="G2261" s="700" t="s">
        <v>6537</v>
      </c>
      <c r="H2261" s="702" t="s">
        <v>6453</v>
      </c>
      <c r="I2261" s="700" t="s">
        <v>22</v>
      </c>
      <c r="J2261" s="701">
        <v>75012</v>
      </c>
      <c r="K2261" s="700" t="s">
        <v>6354</v>
      </c>
      <c r="L2261" s="700" t="s">
        <v>5475</v>
      </c>
      <c r="M2261" s="700" t="s">
        <v>6539</v>
      </c>
      <c r="N2261" s="712">
        <v>0.1</v>
      </c>
      <c r="O2261" s="78">
        <v>987</v>
      </c>
      <c r="P2261" s="709" t="s">
        <v>9682</v>
      </c>
      <c r="Q2261" s="702" t="s">
        <v>9683</v>
      </c>
      <c r="R2261" s="706"/>
      <c r="S2261" s="707"/>
      <c r="T2261" s="74" t="s">
        <v>44</v>
      </c>
    </row>
    <row r="2262" spans="1:20" ht="22.5" customHeight="1" x14ac:dyDescent="0.25">
      <c r="A2262" s="701"/>
      <c r="B2262" s="700" t="s">
        <v>17</v>
      </c>
      <c r="C2262" s="700" t="s">
        <v>6540</v>
      </c>
      <c r="D2262" s="700" t="s">
        <v>219</v>
      </c>
      <c r="E2262" s="700"/>
      <c r="F2262" s="701">
        <v>10425</v>
      </c>
      <c r="G2262" s="700" t="s">
        <v>6541</v>
      </c>
      <c r="H2262" s="702" t="s">
        <v>6542</v>
      </c>
      <c r="I2262" s="700" t="s">
        <v>22</v>
      </c>
      <c r="J2262" s="701">
        <v>75018</v>
      </c>
      <c r="K2262" s="700" t="s">
        <v>6543</v>
      </c>
      <c r="L2262" s="700" t="s">
        <v>37</v>
      </c>
      <c r="M2262" s="700" t="s">
        <v>1655</v>
      </c>
      <c r="N2262" s="703">
        <v>5.5E-2</v>
      </c>
      <c r="O2262" s="708"/>
      <c r="P2262" s="709"/>
      <c r="Q2262" s="702" t="s">
        <v>9684</v>
      </c>
      <c r="R2262" s="706"/>
      <c r="S2262" s="707"/>
      <c r="T2262" s="74" t="s">
        <v>44</v>
      </c>
    </row>
    <row r="2263" spans="1:20" ht="22.5" customHeight="1" x14ac:dyDescent="0.25">
      <c r="A2263" s="701"/>
      <c r="B2263" s="700" t="s">
        <v>6544</v>
      </c>
      <c r="C2263" s="700" t="s">
        <v>6545</v>
      </c>
      <c r="D2263" s="700" t="s">
        <v>6546</v>
      </c>
      <c r="E2263" s="700"/>
      <c r="F2263" s="701">
        <v>10269</v>
      </c>
      <c r="G2263" s="700" t="s">
        <v>6547</v>
      </c>
      <c r="H2263" s="702"/>
      <c r="I2263" s="700" t="s">
        <v>6548</v>
      </c>
      <c r="J2263" s="701">
        <v>94370</v>
      </c>
      <c r="K2263" s="700" t="s">
        <v>6549</v>
      </c>
      <c r="L2263" s="700" t="s">
        <v>5563</v>
      </c>
      <c r="M2263" s="700" t="s">
        <v>6550</v>
      </c>
      <c r="N2263" s="712">
        <v>0.1</v>
      </c>
      <c r="O2263" s="708" t="s">
        <v>9685</v>
      </c>
      <c r="P2263" s="709" t="s">
        <v>9685</v>
      </c>
      <c r="Q2263" s="702" t="s">
        <v>9686</v>
      </c>
      <c r="R2263" s="706"/>
      <c r="S2263" s="707"/>
      <c r="T2263" s="74" t="s">
        <v>44</v>
      </c>
    </row>
    <row r="2264" spans="1:20" ht="22.5" customHeight="1" x14ac:dyDescent="0.25">
      <c r="A2264" s="701"/>
      <c r="B2264" s="700" t="s">
        <v>17</v>
      </c>
      <c r="C2264" s="700" t="s">
        <v>2182</v>
      </c>
      <c r="D2264" s="700" t="s">
        <v>28</v>
      </c>
      <c r="E2264" s="700"/>
      <c r="F2264" s="701">
        <v>10404</v>
      </c>
      <c r="G2264" s="700" t="s">
        <v>6551</v>
      </c>
      <c r="H2264" s="702" t="s">
        <v>6552</v>
      </c>
      <c r="I2264" s="700" t="s">
        <v>22</v>
      </c>
      <c r="J2264" s="701">
        <v>75020</v>
      </c>
      <c r="K2264" s="700" t="s">
        <v>6553</v>
      </c>
      <c r="L2264" s="700" t="s">
        <v>5719</v>
      </c>
      <c r="M2264" s="700" t="s">
        <v>6554</v>
      </c>
      <c r="N2264" s="712">
        <v>0.1</v>
      </c>
      <c r="O2264" s="708" t="s">
        <v>9675</v>
      </c>
      <c r="P2264" s="709" t="s">
        <v>9675</v>
      </c>
      <c r="Q2264" s="702" t="s">
        <v>9687</v>
      </c>
      <c r="R2264" s="706"/>
      <c r="S2264" s="707"/>
      <c r="T2264" s="74" t="s">
        <v>44</v>
      </c>
    </row>
    <row r="2265" spans="1:20" ht="22.5" customHeight="1" x14ac:dyDescent="0.25">
      <c r="A2265" s="701"/>
      <c r="B2265" s="700" t="s">
        <v>17</v>
      </c>
      <c r="C2265" s="700" t="s">
        <v>3901</v>
      </c>
      <c r="D2265" s="700" t="s">
        <v>251</v>
      </c>
      <c r="E2265" s="700"/>
      <c r="F2265" s="701">
        <v>10002</v>
      </c>
      <c r="G2265" s="700" t="s">
        <v>3427</v>
      </c>
      <c r="H2265" s="702"/>
      <c r="I2265" s="700" t="s">
        <v>1523</v>
      </c>
      <c r="J2265" s="701">
        <v>92130</v>
      </c>
      <c r="K2265" s="700" t="s">
        <v>3903</v>
      </c>
      <c r="L2265" s="700" t="s">
        <v>399</v>
      </c>
      <c r="M2265" s="700" t="s">
        <v>840</v>
      </c>
      <c r="N2265" s="703">
        <v>5.5E-2</v>
      </c>
      <c r="O2265" s="646" t="s">
        <v>9688</v>
      </c>
      <c r="P2265" s="721" t="s">
        <v>9688</v>
      </c>
      <c r="Q2265" s="722" t="s">
        <v>9689</v>
      </c>
      <c r="R2265" s="723"/>
      <c r="S2265" s="724"/>
      <c r="T2265" s="74" t="s">
        <v>44</v>
      </c>
    </row>
    <row r="2266" spans="1:20" ht="22.5" customHeight="1" x14ac:dyDescent="0.25">
      <c r="A2266" s="701"/>
      <c r="B2266" s="700" t="s">
        <v>6496</v>
      </c>
      <c r="C2266" s="700" t="s">
        <v>5976</v>
      </c>
      <c r="D2266" s="700" t="s">
        <v>6555</v>
      </c>
      <c r="E2266" s="700"/>
      <c r="F2266" s="701">
        <v>10055</v>
      </c>
      <c r="G2266" s="700" t="s">
        <v>5977</v>
      </c>
      <c r="H2266" s="702">
        <v>75011</v>
      </c>
      <c r="I2266" s="700" t="s">
        <v>22</v>
      </c>
      <c r="J2266" s="701">
        <v>75011</v>
      </c>
      <c r="K2266" s="700"/>
      <c r="L2266" s="700" t="s">
        <v>24</v>
      </c>
      <c r="M2266" s="700" t="s">
        <v>5990</v>
      </c>
      <c r="N2266" s="703">
        <v>0.1</v>
      </c>
      <c r="O2266" s="708" t="s">
        <v>9690</v>
      </c>
      <c r="P2266" s="709" t="s">
        <v>9690</v>
      </c>
      <c r="Q2266" s="702" t="s">
        <v>9691</v>
      </c>
      <c r="R2266" s="706"/>
      <c r="S2266" s="707"/>
      <c r="T2266" s="74" t="s">
        <v>44</v>
      </c>
    </row>
    <row r="2267" spans="1:20" ht="22.5" customHeight="1" x14ac:dyDescent="0.25">
      <c r="A2267" s="701"/>
      <c r="B2267" s="700" t="s">
        <v>17</v>
      </c>
      <c r="C2267" s="700" t="s">
        <v>1816</v>
      </c>
      <c r="D2267" s="700" t="s">
        <v>147</v>
      </c>
      <c r="E2267" s="700"/>
      <c r="F2267" s="701"/>
      <c r="G2267" s="700" t="s">
        <v>6556</v>
      </c>
      <c r="H2267" s="702" t="s">
        <v>6557</v>
      </c>
      <c r="I2267" s="700" t="s">
        <v>22</v>
      </c>
      <c r="J2267" s="701">
        <v>75011</v>
      </c>
      <c r="K2267" s="700" t="s">
        <v>1819</v>
      </c>
      <c r="L2267" s="700" t="s">
        <v>3498</v>
      </c>
      <c r="M2267" s="700" t="s">
        <v>86</v>
      </c>
      <c r="N2267" s="703">
        <v>0.1</v>
      </c>
      <c r="O2267" s="708" t="s">
        <v>9692</v>
      </c>
      <c r="P2267" s="709" t="s">
        <v>9692</v>
      </c>
      <c r="Q2267" s="702"/>
      <c r="R2267" s="706"/>
      <c r="S2267" s="707"/>
      <c r="T2267" s="74" t="s">
        <v>44</v>
      </c>
    </row>
    <row r="2268" spans="1:20" ht="22.5" customHeight="1" x14ac:dyDescent="0.25">
      <c r="A2268" s="699">
        <v>44384</v>
      </c>
      <c r="B2268" s="700" t="s">
        <v>6496</v>
      </c>
      <c r="C2268" s="700" t="s">
        <v>6156</v>
      </c>
      <c r="D2268" s="700" t="s">
        <v>645</v>
      </c>
      <c r="E2268" s="700"/>
      <c r="F2268" s="701">
        <v>10079</v>
      </c>
      <c r="G2268" s="700" t="s">
        <v>6558</v>
      </c>
      <c r="H2268" s="702" t="s">
        <v>6559</v>
      </c>
      <c r="I2268" s="700" t="s">
        <v>6560</v>
      </c>
      <c r="J2268" s="701">
        <v>91300</v>
      </c>
      <c r="K2268" s="700" t="s">
        <v>6561</v>
      </c>
      <c r="L2268" s="700" t="s">
        <v>3498</v>
      </c>
      <c r="M2268" s="700" t="s">
        <v>408</v>
      </c>
      <c r="N2268" s="703">
        <v>5.5E-2</v>
      </c>
      <c r="O2268" s="708" t="s">
        <v>9693</v>
      </c>
      <c r="P2268" s="709" t="s">
        <v>9693</v>
      </c>
      <c r="Q2268" s="702" t="s">
        <v>9694</v>
      </c>
      <c r="R2268" s="706"/>
      <c r="S2268" s="707"/>
      <c r="T2268" s="74" t="s">
        <v>44</v>
      </c>
    </row>
    <row r="2269" spans="1:20" ht="22.5" customHeight="1" x14ac:dyDescent="0.25">
      <c r="A2269" s="701"/>
      <c r="B2269" s="700" t="s">
        <v>17</v>
      </c>
      <c r="C2269" s="725" t="s">
        <v>6562</v>
      </c>
      <c r="D2269" s="700" t="s">
        <v>94</v>
      </c>
      <c r="E2269" s="700"/>
      <c r="F2269" s="701">
        <v>1109</v>
      </c>
      <c r="G2269" s="700" t="s">
        <v>6563</v>
      </c>
      <c r="H2269" s="702" t="s">
        <v>6453</v>
      </c>
      <c r="I2269" s="700" t="s">
        <v>22</v>
      </c>
      <c r="J2269" s="701">
        <v>75002</v>
      </c>
      <c r="K2269" s="700" t="s">
        <v>4023</v>
      </c>
      <c r="L2269" s="700" t="s">
        <v>3498</v>
      </c>
      <c r="M2269" s="700" t="s">
        <v>71</v>
      </c>
      <c r="N2269" s="703">
        <v>5.5E-2</v>
      </c>
      <c r="O2269" s="708" t="s">
        <v>9671</v>
      </c>
      <c r="P2269" s="709" t="s">
        <v>9671</v>
      </c>
      <c r="Q2269" s="702"/>
      <c r="R2269" s="706"/>
      <c r="S2269" s="707"/>
      <c r="T2269" s="74" t="s">
        <v>44</v>
      </c>
    </row>
    <row r="2270" spans="1:20" ht="22.5" customHeight="1" x14ac:dyDescent="0.25">
      <c r="A2270" s="699">
        <v>44029</v>
      </c>
      <c r="B2270" s="700" t="s">
        <v>6496</v>
      </c>
      <c r="C2270" s="700" t="s">
        <v>2982</v>
      </c>
      <c r="D2270" s="700" t="s">
        <v>747</v>
      </c>
      <c r="E2270" s="700"/>
      <c r="F2270" s="726">
        <v>10103</v>
      </c>
      <c r="G2270" s="700" t="s">
        <v>2983</v>
      </c>
      <c r="H2270" s="702" t="s">
        <v>6564</v>
      </c>
      <c r="I2270" s="700" t="s">
        <v>501</v>
      </c>
      <c r="J2270" s="701">
        <v>93260</v>
      </c>
      <c r="K2270" s="700" t="s">
        <v>6565</v>
      </c>
      <c r="L2270" s="700" t="s">
        <v>3498</v>
      </c>
      <c r="M2270" s="700" t="s">
        <v>6566</v>
      </c>
      <c r="N2270" s="703">
        <v>5.5E-2</v>
      </c>
      <c r="O2270" s="708" t="s">
        <v>9640</v>
      </c>
      <c r="P2270" s="709" t="s">
        <v>9640</v>
      </c>
      <c r="Q2270" s="702" t="s">
        <v>9641</v>
      </c>
      <c r="R2270" s="706"/>
      <c r="S2270" s="707"/>
      <c r="T2270" s="74" t="s">
        <v>44</v>
      </c>
    </row>
    <row r="2271" spans="1:20" ht="22.5" customHeight="1" x14ac:dyDescent="0.25">
      <c r="A2271" s="699">
        <v>43889</v>
      </c>
      <c r="B2271" s="700" t="s">
        <v>6496</v>
      </c>
      <c r="C2271" s="700" t="s">
        <v>4517</v>
      </c>
      <c r="D2271" s="700" t="s">
        <v>243</v>
      </c>
      <c r="E2271" s="700"/>
      <c r="F2271" s="701">
        <v>10057</v>
      </c>
      <c r="G2271" s="700" t="s">
        <v>6567</v>
      </c>
      <c r="H2271" s="702"/>
      <c r="I2271" s="700" t="s">
        <v>22</v>
      </c>
      <c r="J2271" s="701">
        <v>75011</v>
      </c>
      <c r="K2271" s="700" t="s">
        <v>6568</v>
      </c>
      <c r="L2271" s="700" t="s">
        <v>399</v>
      </c>
      <c r="M2271" s="700" t="s">
        <v>6569</v>
      </c>
      <c r="N2271" s="703">
        <v>5.5E-2</v>
      </c>
      <c r="O2271" s="646" t="s">
        <v>9695</v>
      </c>
      <c r="P2271" s="721" t="s">
        <v>9695</v>
      </c>
      <c r="Q2271" s="722" t="s">
        <v>9696</v>
      </c>
      <c r="R2271" s="723"/>
      <c r="S2271" s="724"/>
      <c r="T2271" s="74" t="s">
        <v>44</v>
      </c>
    </row>
    <row r="2272" spans="1:20" ht="22.5" customHeight="1" x14ac:dyDescent="0.25">
      <c r="A2272" s="701"/>
      <c r="B2272" s="700" t="s">
        <v>6496</v>
      </c>
      <c r="C2272" s="700" t="s">
        <v>6570</v>
      </c>
      <c r="D2272" s="700" t="s">
        <v>590</v>
      </c>
      <c r="E2272" s="700"/>
      <c r="F2272" s="701"/>
      <c r="G2272" s="700" t="s">
        <v>6571</v>
      </c>
      <c r="H2272" s="702" t="s">
        <v>6572</v>
      </c>
      <c r="I2272" s="700" t="s">
        <v>22</v>
      </c>
      <c r="J2272" s="701">
        <v>75018</v>
      </c>
      <c r="K2272" s="700" t="s">
        <v>6573</v>
      </c>
      <c r="L2272" s="700" t="s">
        <v>24</v>
      </c>
      <c r="M2272" s="700" t="s">
        <v>443</v>
      </c>
      <c r="N2272" s="703">
        <v>0.1</v>
      </c>
      <c r="O2272" s="708" t="s">
        <v>9697</v>
      </c>
      <c r="P2272" s="709" t="s">
        <v>9697</v>
      </c>
      <c r="Q2272" s="702"/>
      <c r="R2272" s="706"/>
      <c r="S2272" s="707"/>
      <c r="T2272" s="74" t="s">
        <v>44</v>
      </c>
    </row>
    <row r="2273" spans="1:20" ht="22.5" customHeight="1" x14ac:dyDescent="0.25">
      <c r="A2273" s="701"/>
      <c r="B2273" s="700" t="s">
        <v>17</v>
      </c>
      <c r="C2273" s="700" t="s">
        <v>6574</v>
      </c>
      <c r="D2273" s="700" t="s">
        <v>6575</v>
      </c>
      <c r="E2273" s="700"/>
      <c r="F2273" s="701">
        <v>10394</v>
      </c>
      <c r="G2273" s="700" t="s">
        <v>6576</v>
      </c>
      <c r="H2273" s="702" t="s">
        <v>6577</v>
      </c>
      <c r="I2273" s="700" t="s">
        <v>6578</v>
      </c>
      <c r="J2273" s="701">
        <v>94500</v>
      </c>
      <c r="K2273" s="700" t="s">
        <v>6579</v>
      </c>
      <c r="L2273" s="700" t="s">
        <v>43</v>
      </c>
      <c r="M2273" s="700" t="s">
        <v>6580</v>
      </c>
      <c r="N2273" s="703">
        <v>5.5E-2</v>
      </c>
      <c r="O2273" s="708" t="s">
        <v>9698</v>
      </c>
      <c r="P2273" s="709" t="s">
        <v>9698</v>
      </c>
      <c r="Q2273" s="727" t="s">
        <v>1416</v>
      </c>
      <c r="R2273" s="706"/>
      <c r="S2273" s="707"/>
      <c r="T2273" s="74" t="s">
        <v>44</v>
      </c>
    </row>
    <row r="2274" spans="1:20" ht="22.5" customHeight="1" x14ac:dyDescent="0.25">
      <c r="A2274" s="167">
        <v>44754</v>
      </c>
      <c r="B2274" s="187" t="s">
        <v>65</v>
      </c>
      <c r="C2274" s="187" t="s">
        <v>4654</v>
      </c>
      <c r="D2274" s="187" t="s">
        <v>113</v>
      </c>
      <c r="E2274" s="187"/>
      <c r="F2274" s="168">
        <v>10075</v>
      </c>
      <c r="G2274" s="187" t="s">
        <v>4655</v>
      </c>
      <c r="H2274" s="187" t="s">
        <v>4656</v>
      </c>
      <c r="I2274" s="168" t="s">
        <v>3548</v>
      </c>
      <c r="J2274" s="168">
        <v>94800</v>
      </c>
      <c r="K2274" s="187" t="s">
        <v>4657</v>
      </c>
      <c r="L2274" s="168" t="s">
        <v>6303</v>
      </c>
      <c r="M2274" s="187" t="s">
        <v>5812</v>
      </c>
      <c r="N2274" s="211">
        <v>0.1</v>
      </c>
      <c r="O2274" s="78">
        <f>P2274/2</f>
        <v>3475</v>
      </c>
      <c r="P2274" s="189">
        <v>6950</v>
      </c>
      <c r="Q2274" s="372">
        <f t="shared" ref="Q2274:Q2337" si="92">IF(ISBLANK(N2274),"",P2274/(1+N2274))</f>
        <v>6318.181818181818</v>
      </c>
      <c r="R2274" s="373"/>
      <c r="S2274" s="374"/>
    </row>
    <row r="2275" spans="1:20" ht="22.5" customHeight="1" x14ac:dyDescent="0.25">
      <c r="A2275" s="167">
        <v>44761</v>
      </c>
      <c r="B2275" s="168" t="s">
        <v>65</v>
      </c>
      <c r="C2275" s="168" t="s">
        <v>7199</v>
      </c>
      <c r="D2275" s="168" t="s">
        <v>5512</v>
      </c>
      <c r="E2275" s="168"/>
      <c r="F2275" s="168" t="s">
        <v>4719</v>
      </c>
      <c r="G2275" s="168" t="s">
        <v>7200</v>
      </c>
      <c r="H2275" s="168" t="s">
        <v>7201</v>
      </c>
      <c r="I2275" s="168" t="s">
        <v>22</v>
      </c>
      <c r="J2275" s="168">
        <v>75015</v>
      </c>
      <c r="K2275" s="168" t="s">
        <v>7202</v>
      </c>
      <c r="L2275" s="168" t="s">
        <v>3934</v>
      </c>
      <c r="M2275" s="168" t="s">
        <v>7203</v>
      </c>
      <c r="N2275" s="379">
        <v>5.5E-2</v>
      </c>
      <c r="O2275" s="78">
        <f>P2275/2</f>
        <v>4491</v>
      </c>
      <c r="P2275" s="371">
        <v>8982</v>
      </c>
      <c r="Q2275" s="372">
        <f t="shared" si="92"/>
        <v>8513.7440758293851</v>
      </c>
      <c r="R2275" s="373"/>
      <c r="S2275" s="374"/>
    </row>
    <row r="2276" spans="1:20" ht="22.5" customHeight="1" x14ac:dyDescent="0.25">
      <c r="A2276" s="267">
        <v>44748</v>
      </c>
      <c r="B2276" s="268" t="s">
        <v>65</v>
      </c>
      <c r="C2276" s="268" t="s">
        <v>5780</v>
      </c>
      <c r="D2276" s="268" t="s">
        <v>1095</v>
      </c>
      <c r="E2276" s="268"/>
      <c r="F2276" s="268">
        <v>10194</v>
      </c>
      <c r="G2276" s="268" t="s">
        <v>5781</v>
      </c>
      <c r="H2276" s="268" t="s">
        <v>5782</v>
      </c>
      <c r="I2276" s="268" t="s">
        <v>22</v>
      </c>
      <c r="J2276" s="268">
        <v>75015</v>
      </c>
      <c r="K2276" s="268" t="s">
        <v>5783</v>
      </c>
      <c r="L2276" s="268" t="s">
        <v>5563</v>
      </c>
      <c r="M2276" s="268" t="s">
        <v>2360</v>
      </c>
      <c r="N2276" s="387">
        <v>5.5E-2</v>
      </c>
      <c r="O2276" s="195">
        <v>3882</v>
      </c>
      <c r="P2276" s="270">
        <v>3882</v>
      </c>
      <c r="Q2276" s="533">
        <f t="shared" si="92"/>
        <v>3679.6208530805688</v>
      </c>
      <c r="R2276" s="389"/>
      <c r="S2276" s="89"/>
      <c r="T2276" s="74" t="s">
        <v>44</v>
      </c>
    </row>
    <row r="2277" spans="1:20" ht="22.5" customHeight="1" x14ac:dyDescent="0.25">
      <c r="A2277" s="167">
        <v>44763</v>
      </c>
      <c r="B2277" s="168" t="s">
        <v>65</v>
      </c>
      <c r="C2277" s="168" t="s">
        <v>3506</v>
      </c>
      <c r="D2277" s="168" t="s">
        <v>2206</v>
      </c>
      <c r="E2277" s="168"/>
      <c r="F2277" s="168">
        <v>10367</v>
      </c>
      <c r="G2277" s="168" t="s">
        <v>3507</v>
      </c>
      <c r="H2277" s="168" t="s">
        <v>3508</v>
      </c>
      <c r="I2277" s="168" t="s">
        <v>3509</v>
      </c>
      <c r="J2277" s="168">
        <v>78300</v>
      </c>
      <c r="K2277" s="168" t="s">
        <v>3510</v>
      </c>
      <c r="L2277" s="168" t="s">
        <v>1993</v>
      </c>
      <c r="M2277" s="168" t="s">
        <v>4284</v>
      </c>
      <c r="N2277" s="379">
        <v>0.1</v>
      </c>
      <c r="O2277" s="195">
        <v>1300</v>
      </c>
      <c r="P2277" s="371">
        <v>1300</v>
      </c>
      <c r="Q2277" s="372">
        <f t="shared" si="92"/>
        <v>1181.8181818181818</v>
      </c>
      <c r="R2277" s="373"/>
      <c r="S2277" s="374"/>
    </row>
    <row r="2278" spans="1:20" ht="22.5" customHeight="1" x14ac:dyDescent="0.25">
      <c r="A2278" s="173">
        <v>44763</v>
      </c>
      <c r="B2278" s="174"/>
      <c r="C2278" s="174" t="s">
        <v>7204</v>
      </c>
      <c r="D2278" s="174"/>
      <c r="E2278" s="174"/>
      <c r="F2278" s="174" t="s">
        <v>4719</v>
      </c>
      <c r="G2278" s="174" t="s">
        <v>7205</v>
      </c>
      <c r="H2278" s="174"/>
      <c r="I2278" s="174" t="s">
        <v>133</v>
      </c>
      <c r="J2278" s="174">
        <v>92400</v>
      </c>
      <c r="K2278" s="174"/>
      <c r="L2278" s="174" t="s">
        <v>37</v>
      </c>
      <c r="M2278" s="174" t="s">
        <v>7206</v>
      </c>
      <c r="N2278" s="328">
        <v>0.1</v>
      </c>
      <c r="O2278" s="195">
        <v>3500</v>
      </c>
      <c r="P2278" s="196">
        <v>3500</v>
      </c>
      <c r="Q2278" s="321">
        <f t="shared" si="92"/>
        <v>3181.8181818181815</v>
      </c>
      <c r="R2278" s="336"/>
      <c r="S2278" s="121"/>
      <c r="T2278" s="74" t="s">
        <v>44</v>
      </c>
    </row>
    <row r="2279" spans="1:20" ht="22.5" customHeight="1" x14ac:dyDescent="0.25">
      <c r="A2279" s="167">
        <v>44763</v>
      </c>
      <c r="B2279" s="168"/>
      <c r="C2279" s="168" t="s">
        <v>7207</v>
      </c>
      <c r="D2279" s="168" t="s">
        <v>4828</v>
      </c>
      <c r="E2279" s="168"/>
      <c r="F2279" s="168" t="s">
        <v>4719</v>
      </c>
      <c r="G2279" s="168" t="s">
        <v>7208</v>
      </c>
      <c r="H2279" s="168"/>
      <c r="I2279" s="168" t="s">
        <v>22</v>
      </c>
      <c r="J2279" s="168">
        <v>75020</v>
      </c>
      <c r="K2279" s="168"/>
      <c r="L2279" s="168" t="s">
        <v>7209</v>
      </c>
      <c r="M2279" s="168" t="s">
        <v>2360</v>
      </c>
      <c r="N2279" s="379">
        <v>5.5E-2</v>
      </c>
      <c r="O2279" s="345"/>
      <c r="P2279" s="371">
        <v>1982</v>
      </c>
      <c r="Q2279" s="372">
        <f t="shared" si="92"/>
        <v>1878.6729857819905</v>
      </c>
      <c r="R2279" s="373"/>
      <c r="S2279" s="374"/>
    </row>
    <row r="2280" spans="1:20" ht="22.5" customHeight="1" x14ac:dyDescent="0.25">
      <c r="A2280" s="267">
        <v>44768</v>
      </c>
      <c r="B2280" s="268" t="s">
        <v>17</v>
      </c>
      <c r="C2280" s="268" t="s">
        <v>6315</v>
      </c>
      <c r="D2280" s="268" t="s">
        <v>563</v>
      </c>
      <c r="E2280" s="268"/>
      <c r="F2280" s="268">
        <v>10270</v>
      </c>
      <c r="G2280" s="268" t="s">
        <v>6316</v>
      </c>
      <c r="H2280" s="268" t="s">
        <v>6317</v>
      </c>
      <c r="I2280" s="268" t="s">
        <v>5181</v>
      </c>
      <c r="J2280" s="268">
        <v>92800</v>
      </c>
      <c r="K2280" s="268" t="s">
        <v>6318</v>
      </c>
      <c r="L2280" s="268" t="s">
        <v>6907</v>
      </c>
      <c r="M2280" s="268" t="s">
        <v>2950</v>
      </c>
      <c r="N2280" s="387">
        <v>0.1</v>
      </c>
      <c r="O2280" s="78">
        <f>P2280/2</f>
        <v>3775</v>
      </c>
      <c r="P2280" s="270">
        <v>7550</v>
      </c>
      <c r="Q2280" s="388">
        <f t="shared" si="92"/>
        <v>6863.6363636363631</v>
      </c>
      <c r="R2280" s="389"/>
      <c r="S2280" s="89"/>
      <c r="T2280" s="74" t="s">
        <v>44</v>
      </c>
    </row>
    <row r="2281" spans="1:20" ht="22.5" customHeight="1" x14ac:dyDescent="0.25">
      <c r="A2281" s="167">
        <v>44760</v>
      </c>
      <c r="B2281" s="168" t="s">
        <v>65</v>
      </c>
      <c r="C2281" s="168" t="s">
        <v>7210</v>
      </c>
      <c r="D2281" s="168" t="s">
        <v>992</v>
      </c>
      <c r="E2281" s="168"/>
      <c r="F2281" s="168">
        <v>10314</v>
      </c>
      <c r="G2281" s="168" t="s">
        <v>7211</v>
      </c>
      <c r="H2281" s="168" t="s">
        <v>7212</v>
      </c>
      <c r="I2281" s="168" t="s">
        <v>5561</v>
      </c>
      <c r="J2281" s="168">
        <v>94350</v>
      </c>
      <c r="K2281" s="168" t="s">
        <v>7213</v>
      </c>
      <c r="L2281" s="168" t="s">
        <v>7214</v>
      </c>
      <c r="M2281" s="168"/>
      <c r="N2281" s="379"/>
      <c r="O2281" s="345"/>
      <c r="P2281" s="371">
        <v>1800</v>
      </c>
      <c r="Q2281" s="372" t="str">
        <f t="shared" si="92"/>
        <v/>
      </c>
      <c r="R2281" s="373"/>
      <c r="S2281" s="374"/>
    </row>
    <row r="2282" spans="1:20" ht="22.5" customHeight="1" x14ac:dyDescent="0.25">
      <c r="A2282" s="167">
        <v>44762</v>
      </c>
      <c r="B2282" s="168" t="s">
        <v>17</v>
      </c>
      <c r="C2282" s="168" t="s">
        <v>6644</v>
      </c>
      <c r="D2282" s="168" t="s">
        <v>40</v>
      </c>
      <c r="E2282" s="168"/>
      <c r="F2282" s="168" t="s">
        <v>6645</v>
      </c>
      <c r="G2282" s="168" t="s">
        <v>6646</v>
      </c>
      <c r="H2282" s="168" t="s">
        <v>6647</v>
      </c>
      <c r="I2282" s="168" t="s">
        <v>6648</v>
      </c>
      <c r="J2282" s="168">
        <v>94580</v>
      </c>
      <c r="K2282" s="168" t="s">
        <v>6649</v>
      </c>
      <c r="L2282" s="168" t="s">
        <v>7215</v>
      </c>
      <c r="M2282" s="168" t="s">
        <v>5805</v>
      </c>
      <c r="N2282" s="379">
        <v>5.5E-2</v>
      </c>
      <c r="O2282" s="345"/>
      <c r="P2282" s="371">
        <v>6500</v>
      </c>
      <c r="Q2282" s="444">
        <f t="shared" si="92"/>
        <v>6161.1374407582944</v>
      </c>
      <c r="R2282" s="337"/>
      <c r="S2282" s="266"/>
    </row>
    <row r="2283" spans="1:20" ht="22.5" customHeight="1" x14ac:dyDescent="0.25">
      <c r="A2283" s="167">
        <v>44768</v>
      </c>
      <c r="B2283" s="168" t="s">
        <v>65</v>
      </c>
      <c r="C2283" s="168" t="s">
        <v>6669</v>
      </c>
      <c r="D2283" s="168" t="s">
        <v>2506</v>
      </c>
      <c r="E2283" s="168"/>
      <c r="F2283" s="168" t="s">
        <v>5099</v>
      </c>
      <c r="G2283" s="168" t="s">
        <v>6670</v>
      </c>
      <c r="H2283" s="168"/>
      <c r="I2283" s="168" t="s">
        <v>22</v>
      </c>
      <c r="J2283" s="168">
        <v>75011</v>
      </c>
      <c r="K2283" s="168"/>
      <c r="L2283" s="168" t="s">
        <v>37</v>
      </c>
      <c r="M2283" s="168" t="s">
        <v>123</v>
      </c>
      <c r="N2283" s="379">
        <v>5.5E-2</v>
      </c>
      <c r="O2283" s="195">
        <v>4950</v>
      </c>
      <c r="P2283" s="371">
        <v>4950</v>
      </c>
      <c r="Q2283" s="444">
        <f t="shared" si="92"/>
        <v>4691.9431279620858</v>
      </c>
      <c r="R2283" s="337"/>
      <c r="S2283" s="266"/>
    </row>
    <row r="2284" spans="1:20" ht="22.5" customHeight="1" x14ac:dyDescent="0.25">
      <c r="A2284" s="167">
        <v>44767</v>
      </c>
      <c r="B2284" s="168" t="s">
        <v>65</v>
      </c>
      <c r="C2284" s="168" t="s">
        <v>7216</v>
      </c>
      <c r="D2284" s="168" t="s">
        <v>7217</v>
      </c>
      <c r="E2284" s="168"/>
      <c r="F2284" s="168" t="s">
        <v>4719</v>
      </c>
      <c r="G2284" s="168" t="s">
        <v>7218</v>
      </c>
      <c r="H2284" s="168"/>
      <c r="I2284" s="168" t="s">
        <v>22</v>
      </c>
      <c r="J2284" s="168">
        <v>75020</v>
      </c>
      <c r="K2284" s="168"/>
      <c r="L2284" s="168" t="s">
        <v>37</v>
      </c>
      <c r="M2284" s="168" t="s">
        <v>4019</v>
      </c>
      <c r="N2284" s="379">
        <v>5.5E-2</v>
      </c>
      <c r="O2284" s="195">
        <v>5200</v>
      </c>
      <c r="P2284" s="371">
        <v>5200</v>
      </c>
      <c r="Q2284" s="372">
        <f t="shared" si="92"/>
        <v>4928.9099526066357</v>
      </c>
      <c r="R2284" s="373"/>
      <c r="S2284" s="374"/>
    </row>
    <row r="2285" spans="1:20" ht="22.5" customHeight="1" x14ac:dyDescent="0.25">
      <c r="A2285" s="167">
        <v>44764</v>
      </c>
      <c r="B2285" s="168" t="s">
        <v>65</v>
      </c>
      <c r="C2285" s="168" t="s">
        <v>945</v>
      </c>
      <c r="D2285" s="168" t="s">
        <v>1354</v>
      </c>
      <c r="E2285" s="168"/>
      <c r="F2285" s="168">
        <v>10129</v>
      </c>
      <c r="G2285" s="168" t="s">
        <v>3507</v>
      </c>
      <c r="H2285" s="168" t="s">
        <v>7219</v>
      </c>
      <c r="I2285" s="168" t="s">
        <v>2455</v>
      </c>
      <c r="J2285" s="168">
        <v>78320</v>
      </c>
      <c r="K2285" s="168" t="s">
        <v>7220</v>
      </c>
      <c r="L2285" s="168" t="s">
        <v>5719</v>
      </c>
      <c r="M2285" s="168" t="s">
        <v>123</v>
      </c>
      <c r="N2285" s="379">
        <v>5.5E-2</v>
      </c>
      <c r="O2285" s="195">
        <v>5982</v>
      </c>
      <c r="P2285" s="371">
        <v>5982</v>
      </c>
      <c r="Q2285" s="372">
        <f t="shared" si="92"/>
        <v>5670.1421800947874</v>
      </c>
      <c r="R2285" s="373"/>
      <c r="S2285" s="374"/>
    </row>
    <row r="2286" spans="1:20" ht="22.5" customHeight="1" x14ac:dyDescent="0.25">
      <c r="A2286" s="167">
        <v>44748</v>
      </c>
      <c r="B2286" s="168" t="s">
        <v>17</v>
      </c>
      <c r="C2286" s="168" t="s">
        <v>45</v>
      </c>
      <c r="D2286" s="168" t="s">
        <v>46</v>
      </c>
      <c r="E2286" s="168"/>
      <c r="F2286" s="168" t="s">
        <v>7221</v>
      </c>
      <c r="G2286" s="168" t="s">
        <v>47</v>
      </c>
      <c r="H2286" s="168" t="s">
        <v>4059</v>
      </c>
      <c r="I2286" s="168" t="s">
        <v>48</v>
      </c>
      <c r="J2286" s="168">
        <v>92300</v>
      </c>
      <c r="K2286" s="168" t="s">
        <v>4060</v>
      </c>
      <c r="L2286" s="168" t="s">
        <v>4217</v>
      </c>
      <c r="M2286" s="168" t="s">
        <v>7222</v>
      </c>
      <c r="N2286" s="379">
        <v>0.1</v>
      </c>
      <c r="O2286" s="78">
        <f>P2286/2</f>
        <v>29975</v>
      </c>
      <c r="P2286" s="263">
        <v>59950</v>
      </c>
      <c r="Q2286" s="339">
        <f t="shared" si="92"/>
        <v>54499.999999999993</v>
      </c>
      <c r="R2286" s="333"/>
      <c r="S2286" s="159"/>
    </row>
    <row r="2287" spans="1:20" ht="22.5" customHeight="1" x14ac:dyDescent="0.25">
      <c r="A2287" s="167">
        <v>44764</v>
      </c>
      <c r="B2287" s="168" t="s">
        <v>17</v>
      </c>
      <c r="C2287" s="168" t="s">
        <v>7223</v>
      </c>
      <c r="D2287" s="168" t="s">
        <v>886</v>
      </c>
      <c r="E2287" s="168"/>
      <c r="F2287" s="168">
        <v>10304</v>
      </c>
      <c r="G2287" s="168" t="s">
        <v>7224</v>
      </c>
      <c r="H2287" s="168" t="s">
        <v>7225</v>
      </c>
      <c r="I2287" s="168" t="s">
        <v>22</v>
      </c>
      <c r="J2287" s="168">
        <v>75010</v>
      </c>
      <c r="K2287" s="168" t="s">
        <v>7226</v>
      </c>
      <c r="L2287" s="168" t="s">
        <v>5719</v>
      </c>
      <c r="M2287" s="168" t="s">
        <v>2451</v>
      </c>
      <c r="N2287" s="379">
        <v>5.5E-2</v>
      </c>
      <c r="O2287" s="195">
        <v>5425</v>
      </c>
      <c r="P2287" s="371">
        <v>5425</v>
      </c>
      <c r="Q2287" s="372">
        <f t="shared" si="92"/>
        <v>5142.1800947867305</v>
      </c>
      <c r="R2287" s="373"/>
      <c r="S2287" s="374"/>
    </row>
    <row r="2288" spans="1:20" ht="22.5" customHeight="1" x14ac:dyDescent="0.25">
      <c r="A2288" s="167">
        <v>44776</v>
      </c>
      <c r="B2288" s="168" t="s">
        <v>65</v>
      </c>
      <c r="C2288" s="168" t="s">
        <v>6857</v>
      </c>
      <c r="D2288" s="168" t="s">
        <v>992</v>
      </c>
      <c r="E2288" s="168"/>
      <c r="F2288" s="168">
        <v>10438</v>
      </c>
      <c r="G2288" s="168" t="s">
        <v>6858</v>
      </c>
      <c r="H2288" s="168" t="s">
        <v>6859</v>
      </c>
      <c r="I2288" s="168" t="s">
        <v>22</v>
      </c>
      <c r="J2288" s="168">
        <v>75012</v>
      </c>
      <c r="K2288" s="168" t="s">
        <v>6860</v>
      </c>
      <c r="L2288" s="168" t="s">
        <v>5719</v>
      </c>
      <c r="M2288" s="168" t="s">
        <v>205</v>
      </c>
      <c r="N2288" s="379">
        <v>5.5E-2</v>
      </c>
      <c r="O2288" s="195">
        <v>2491</v>
      </c>
      <c r="P2288" s="371">
        <v>2491</v>
      </c>
      <c r="Q2288" s="444">
        <f t="shared" si="92"/>
        <v>2361.1374407582939</v>
      </c>
      <c r="R2288" s="337"/>
      <c r="S2288" s="266"/>
    </row>
    <row r="2289" spans="1:20" ht="22.5" customHeight="1" x14ac:dyDescent="0.25">
      <c r="A2289" s="167">
        <v>44776</v>
      </c>
      <c r="B2289" s="168" t="s">
        <v>17</v>
      </c>
      <c r="C2289" s="167" t="s">
        <v>6177</v>
      </c>
      <c r="D2289" s="167" t="s">
        <v>1509</v>
      </c>
      <c r="E2289" s="167"/>
      <c r="F2289" s="417">
        <v>10408</v>
      </c>
      <c r="G2289" s="168" t="s">
        <v>6178</v>
      </c>
      <c r="H2289" s="168" t="s">
        <v>6179</v>
      </c>
      <c r="I2289" s="168" t="s">
        <v>22</v>
      </c>
      <c r="J2289" s="168">
        <v>75014</v>
      </c>
      <c r="K2289" s="168" t="s">
        <v>6180</v>
      </c>
      <c r="L2289" s="168" t="s">
        <v>5719</v>
      </c>
      <c r="M2289" s="167" t="s">
        <v>123</v>
      </c>
      <c r="N2289" s="379">
        <v>5.5E-2</v>
      </c>
      <c r="O2289" s="195">
        <v>5982</v>
      </c>
      <c r="P2289" s="371">
        <v>5982</v>
      </c>
      <c r="Q2289" s="444">
        <f t="shared" si="92"/>
        <v>5670.1421800947874</v>
      </c>
      <c r="R2289" s="337"/>
      <c r="S2289" s="266"/>
    </row>
    <row r="2290" spans="1:20" ht="22.5" customHeight="1" x14ac:dyDescent="0.25">
      <c r="A2290" s="686">
        <v>44804</v>
      </c>
      <c r="B2290" s="687" t="s">
        <v>17</v>
      </c>
      <c r="C2290" s="687" t="s">
        <v>6474</v>
      </c>
      <c r="D2290" s="687" t="s">
        <v>6475</v>
      </c>
      <c r="E2290" s="687"/>
      <c r="F2290" s="687">
        <v>10161</v>
      </c>
      <c r="G2290" s="687" t="s">
        <v>6477</v>
      </c>
      <c r="H2290" s="689" t="s">
        <v>6453</v>
      </c>
      <c r="I2290" s="687" t="s">
        <v>22</v>
      </c>
      <c r="J2290" s="688">
        <v>75011</v>
      </c>
      <c r="K2290" s="687" t="s">
        <v>6478</v>
      </c>
      <c r="L2290" s="687" t="s">
        <v>7127</v>
      </c>
      <c r="M2290" s="687" t="s">
        <v>7227</v>
      </c>
      <c r="N2290" s="379">
        <v>5.5E-2</v>
      </c>
      <c r="O2290" s="78">
        <f>P2290/2</f>
        <v>5000</v>
      </c>
      <c r="P2290" s="371">
        <v>10000</v>
      </c>
      <c r="Q2290" s="264">
        <f t="shared" si="92"/>
        <v>9478.6729857819919</v>
      </c>
      <c r="R2290" s="337"/>
      <c r="S2290" s="266"/>
    </row>
    <row r="2291" spans="1:20" ht="22.5" customHeight="1" x14ac:dyDescent="0.25">
      <c r="A2291" s="167">
        <v>44804</v>
      </c>
      <c r="B2291" s="168" t="s">
        <v>65</v>
      </c>
      <c r="C2291" s="168" t="s">
        <v>7050</v>
      </c>
      <c r="D2291" s="168" t="s">
        <v>1478</v>
      </c>
      <c r="E2291" s="168"/>
      <c r="F2291" s="168">
        <v>10148</v>
      </c>
      <c r="G2291" s="168" t="s">
        <v>7051</v>
      </c>
      <c r="H2291" s="168" t="s">
        <v>7052</v>
      </c>
      <c r="I2291" s="168" t="s">
        <v>3526</v>
      </c>
      <c r="J2291" s="168">
        <v>91380</v>
      </c>
      <c r="K2291" s="168" t="s">
        <v>7053</v>
      </c>
      <c r="L2291" s="168" t="s">
        <v>4874</v>
      </c>
      <c r="M2291" s="168" t="s">
        <v>7228</v>
      </c>
      <c r="N2291" s="379">
        <v>0.1</v>
      </c>
      <c r="O2291" s="78">
        <f>P2291/2</f>
        <v>3000</v>
      </c>
      <c r="P2291" s="371">
        <v>6000</v>
      </c>
      <c r="Q2291" s="444">
        <f t="shared" si="92"/>
        <v>5454.545454545454</v>
      </c>
      <c r="R2291" s="337"/>
      <c r="S2291" s="266"/>
    </row>
    <row r="2292" spans="1:20" ht="22.5" customHeight="1" x14ac:dyDescent="0.25">
      <c r="A2292" s="167">
        <v>44805</v>
      </c>
      <c r="B2292" s="168" t="s">
        <v>17</v>
      </c>
      <c r="C2292" s="168" t="s">
        <v>45</v>
      </c>
      <c r="D2292" s="168" t="s">
        <v>46</v>
      </c>
      <c r="E2292" s="168"/>
      <c r="F2292" s="168" t="s">
        <v>7221</v>
      </c>
      <c r="G2292" s="168" t="s">
        <v>47</v>
      </c>
      <c r="H2292" s="168" t="s">
        <v>4059</v>
      </c>
      <c r="I2292" s="168" t="s">
        <v>48</v>
      </c>
      <c r="J2292" s="168">
        <v>92300</v>
      </c>
      <c r="K2292" s="168" t="s">
        <v>4060</v>
      </c>
      <c r="L2292" s="168" t="s">
        <v>4217</v>
      </c>
      <c r="M2292" s="168" t="s">
        <v>3329</v>
      </c>
      <c r="N2292" s="379">
        <v>5.5E-2</v>
      </c>
      <c r="O2292" s="78">
        <f>P2292/2</f>
        <v>19975</v>
      </c>
      <c r="P2292" s="263">
        <v>39950</v>
      </c>
      <c r="Q2292" s="339">
        <f t="shared" si="92"/>
        <v>37867.298578199057</v>
      </c>
      <c r="R2292" s="333"/>
      <c r="S2292" s="159"/>
    </row>
    <row r="2293" spans="1:20" ht="22.5" customHeight="1" x14ac:dyDescent="0.25">
      <c r="A2293" s="173">
        <v>44805</v>
      </c>
      <c r="B2293" s="174" t="s">
        <v>17</v>
      </c>
      <c r="C2293" s="174" t="s">
        <v>6707</v>
      </c>
      <c r="D2293" s="174" t="s">
        <v>94</v>
      </c>
      <c r="E2293" s="174"/>
      <c r="F2293" s="174">
        <v>10103</v>
      </c>
      <c r="G2293" s="174" t="s">
        <v>6825</v>
      </c>
      <c r="H2293" s="174">
        <v>13</v>
      </c>
      <c r="I2293" s="174" t="s">
        <v>6709</v>
      </c>
      <c r="J2293" s="174">
        <v>95210</v>
      </c>
      <c r="K2293" s="174" t="s">
        <v>6710</v>
      </c>
      <c r="L2293" s="174" t="s">
        <v>6422</v>
      </c>
      <c r="M2293" s="174" t="s">
        <v>2442</v>
      </c>
      <c r="N2293" s="328">
        <v>5.5E-2</v>
      </c>
      <c r="O2293" s="78">
        <f>P2293/2</f>
        <v>2250</v>
      </c>
      <c r="P2293" s="196">
        <v>4500</v>
      </c>
      <c r="Q2293" s="457">
        <f t="shared" si="92"/>
        <v>4265.4028436018962</v>
      </c>
      <c r="R2293" s="336"/>
      <c r="S2293" s="121"/>
      <c r="T2293" s="74" t="s">
        <v>7229</v>
      </c>
    </row>
    <row r="2294" spans="1:20" ht="22.5" customHeight="1" x14ac:dyDescent="0.25">
      <c r="A2294" s="167">
        <v>44805</v>
      </c>
      <c r="B2294" s="168"/>
      <c r="C2294" s="168" t="s">
        <v>7230</v>
      </c>
      <c r="D2294" s="168" t="s">
        <v>73</v>
      </c>
      <c r="E2294" s="168"/>
      <c r="F2294" s="168">
        <v>10282</v>
      </c>
      <c r="G2294" s="168" t="s">
        <v>7231</v>
      </c>
      <c r="H2294" s="168"/>
      <c r="I2294" s="168" t="s">
        <v>6138</v>
      </c>
      <c r="J2294" s="168">
        <v>92390</v>
      </c>
      <c r="K2294" s="168" t="s">
        <v>7232</v>
      </c>
      <c r="L2294" s="168" t="s">
        <v>9701</v>
      </c>
      <c r="M2294" s="168" t="s">
        <v>170</v>
      </c>
      <c r="N2294" s="379">
        <v>0.1</v>
      </c>
      <c r="O2294" s="78">
        <f>P2294/2</f>
        <v>4490</v>
      </c>
      <c r="P2294" s="371">
        <v>8980</v>
      </c>
      <c r="Q2294" s="264">
        <f t="shared" si="92"/>
        <v>8163.6363636363631</v>
      </c>
      <c r="R2294" s="337"/>
      <c r="S2294" s="266"/>
    </row>
    <row r="2295" spans="1:20" ht="22.5" customHeight="1" x14ac:dyDescent="0.25">
      <c r="A2295" s="267">
        <v>44806</v>
      </c>
      <c r="B2295" s="268" t="s">
        <v>65</v>
      </c>
      <c r="C2295" s="268" t="s">
        <v>7233</v>
      </c>
      <c r="D2295" s="268" t="s">
        <v>268</v>
      </c>
      <c r="E2295" s="268"/>
      <c r="F2295" s="268">
        <v>10302</v>
      </c>
      <c r="G2295" s="268" t="s">
        <v>7234</v>
      </c>
      <c r="H2295" s="268" t="s">
        <v>7235</v>
      </c>
      <c r="I2295" s="268" t="s">
        <v>22</v>
      </c>
      <c r="J2295" s="268">
        <v>75015</v>
      </c>
      <c r="K2295" s="268" t="s">
        <v>7236</v>
      </c>
      <c r="L2295" s="268" t="s">
        <v>5563</v>
      </c>
      <c r="M2295" s="268" t="s">
        <v>5805</v>
      </c>
      <c r="N2295" s="387">
        <v>0.1</v>
      </c>
      <c r="O2295" s="195">
        <v>14882</v>
      </c>
      <c r="P2295" s="270">
        <v>14882</v>
      </c>
      <c r="Q2295" s="388">
        <f t="shared" si="92"/>
        <v>13529.090909090908</v>
      </c>
      <c r="R2295" s="389"/>
      <c r="S2295" s="89"/>
      <c r="T2295" s="74" t="s">
        <v>44</v>
      </c>
    </row>
    <row r="2296" spans="1:20" ht="22.5" customHeight="1" x14ac:dyDescent="0.25">
      <c r="A2296" s="173">
        <v>44809</v>
      </c>
      <c r="B2296" s="174" t="s">
        <v>65</v>
      </c>
      <c r="C2296" s="174" t="s">
        <v>7237</v>
      </c>
      <c r="D2296" s="174" t="s">
        <v>7238</v>
      </c>
      <c r="E2296" s="174"/>
      <c r="F2296" s="174">
        <v>10336</v>
      </c>
      <c r="G2296" s="174" t="s">
        <v>7239</v>
      </c>
      <c r="H2296" s="174" t="s">
        <v>7240</v>
      </c>
      <c r="I2296" s="174" t="s">
        <v>22</v>
      </c>
      <c r="J2296" s="174">
        <v>75019</v>
      </c>
      <c r="K2296" s="174" t="s">
        <v>7241</v>
      </c>
      <c r="L2296" s="174" t="s">
        <v>43</v>
      </c>
      <c r="M2296" s="174" t="s">
        <v>1145</v>
      </c>
      <c r="N2296" s="328">
        <v>0.1</v>
      </c>
      <c r="O2296" s="195">
        <v>13982</v>
      </c>
      <c r="P2296" s="196">
        <v>13982</v>
      </c>
      <c r="Q2296" s="321">
        <f t="shared" si="92"/>
        <v>12710.90909090909</v>
      </c>
      <c r="R2296" s="336"/>
      <c r="S2296" s="121"/>
      <c r="T2296" s="74" t="s">
        <v>44</v>
      </c>
    </row>
    <row r="2297" spans="1:20" ht="22.5" customHeight="1" x14ac:dyDescent="0.25">
      <c r="A2297" s="267">
        <v>44806</v>
      </c>
      <c r="B2297" s="268" t="s">
        <v>17</v>
      </c>
      <c r="C2297" s="267" t="s">
        <v>4371</v>
      </c>
      <c r="D2297" s="267" t="s">
        <v>1327</v>
      </c>
      <c r="E2297" s="267"/>
      <c r="F2297" s="268">
        <v>10212</v>
      </c>
      <c r="G2297" s="268" t="s">
        <v>4372</v>
      </c>
      <c r="H2297" s="268" t="s">
        <v>4373</v>
      </c>
      <c r="I2297" s="268" t="s">
        <v>22</v>
      </c>
      <c r="J2297" s="268">
        <v>75013</v>
      </c>
      <c r="K2297" s="268" t="s">
        <v>4374</v>
      </c>
      <c r="L2297" s="268" t="s">
        <v>4606</v>
      </c>
      <c r="M2297" s="267" t="s">
        <v>4270</v>
      </c>
      <c r="N2297" s="387">
        <v>0.1</v>
      </c>
      <c r="O2297" s="78">
        <f>P2297/2</f>
        <v>2000</v>
      </c>
      <c r="P2297" s="270">
        <v>4000</v>
      </c>
      <c r="Q2297" s="388">
        <f t="shared" si="92"/>
        <v>3636.363636363636</v>
      </c>
      <c r="R2297" s="389"/>
      <c r="S2297" s="89"/>
      <c r="T2297" s="74" t="s">
        <v>44</v>
      </c>
    </row>
    <row r="2298" spans="1:20" ht="22.5" customHeight="1" x14ac:dyDescent="0.25">
      <c r="A2298" s="167">
        <v>44810</v>
      </c>
      <c r="B2298" s="168" t="s">
        <v>65</v>
      </c>
      <c r="C2298" s="168" t="s">
        <v>6833</v>
      </c>
      <c r="D2298" s="168" t="s">
        <v>1354</v>
      </c>
      <c r="E2298" s="168"/>
      <c r="F2298" s="168">
        <v>10437</v>
      </c>
      <c r="G2298" s="168" t="s">
        <v>6834</v>
      </c>
      <c r="H2298" s="168" t="s">
        <v>6835</v>
      </c>
      <c r="I2298" s="168" t="s">
        <v>501</v>
      </c>
      <c r="J2298" s="168">
        <v>93200</v>
      </c>
      <c r="K2298" s="168" t="s">
        <v>6836</v>
      </c>
      <c r="L2298" s="168" t="s">
        <v>5719</v>
      </c>
      <c r="M2298" s="168" t="s">
        <v>7242</v>
      </c>
      <c r="N2298" s="379">
        <v>0.1</v>
      </c>
      <c r="O2298" s="195">
        <v>8982</v>
      </c>
      <c r="P2298" s="371">
        <v>8982</v>
      </c>
      <c r="Q2298" s="444">
        <f t="shared" si="92"/>
        <v>8165.454545454545</v>
      </c>
      <c r="R2298" s="337"/>
      <c r="S2298" s="266"/>
    </row>
    <row r="2299" spans="1:20" ht="22.5" customHeight="1" x14ac:dyDescent="0.25">
      <c r="A2299" s="167">
        <v>44809</v>
      </c>
      <c r="B2299" s="168" t="s">
        <v>65</v>
      </c>
      <c r="C2299" s="168" t="s">
        <v>7243</v>
      </c>
      <c r="D2299" s="168" t="s">
        <v>4202</v>
      </c>
      <c r="E2299" s="168"/>
      <c r="F2299" s="168">
        <v>10514</v>
      </c>
      <c r="G2299" s="168" t="s">
        <v>7244</v>
      </c>
      <c r="H2299" s="168" t="s">
        <v>7245</v>
      </c>
      <c r="I2299" s="168" t="s">
        <v>2948</v>
      </c>
      <c r="J2299" s="168">
        <v>91120</v>
      </c>
      <c r="K2299" s="168" t="s">
        <v>7246</v>
      </c>
      <c r="L2299" s="168" t="s">
        <v>4874</v>
      </c>
      <c r="M2299" s="168" t="s">
        <v>322</v>
      </c>
      <c r="N2299" s="379">
        <v>5.5E-2</v>
      </c>
      <c r="O2299" s="78">
        <f>P2299/2</f>
        <v>836</v>
      </c>
      <c r="P2299" s="371">
        <v>1672</v>
      </c>
      <c r="Q2299" s="264">
        <f t="shared" si="92"/>
        <v>1584.834123222749</v>
      </c>
      <c r="R2299" s="337"/>
      <c r="S2299" s="266"/>
    </row>
    <row r="2300" spans="1:20" ht="22.5" customHeight="1" x14ac:dyDescent="0.25">
      <c r="A2300" s="173">
        <v>44806</v>
      </c>
      <c r="B2300" s="174" t="s">
        <v>65</v>
      </c>
      <c r="C2300" s="174" t="s">
        <v>7247</v>
      </c>
      <c r="D2300" s="174" t="s">
        <v>7248</v>
      </c>
      <c r="E2300" s="174"/>
      <c r="F2300" s="174">
        <v>10513</v>
      </c>
      <c r="G2300" s="174" t="s">
        <v>7249</v>
      </c>
      <c r="H2300" s="174" t="s">
        <v>7250</v>
      </c>
      <c r="I2300" s="174" t="s">
        <v>558</v>
      </c>
      <c r="J2300" s="174">
        <v>94170</v>
      </c>
      <c r="K2300" s="174" t="s">
        <v>7251</v>
      </c>
      <c r="L2300" s="174" t="s">
        <v>1993</v>
      </c>
      <c r="M2300" s="174" t="s">
        <v>7252</v>
      </c>
      <c r="N2300" s="328">
        <v>5.5E-2</v>
      </c>
      <c r="O2300" s="195">
        <v>4500</v>
      </c>
      <c r="P2300" s="196">
        <v>4500</v>
      </c>
      <c r="Q2300" s="321">
        <f t="shared" si="92"/>
        <v>4265.4028436018962</v>
      </c>
      <c r="R2300" s="336"/>
      <c r="S2300" s="121"/>
      <c r="T2300" s="74" t="s">
        <v>44</v>
      </c>
    </row>
    <row r="2301" spans="1:20" ht="22.5" customHeight="1" x14ac:dyDescent="0.25">
      <c r="A2301" s="167">
        <v>44810</v>
      </c>
      <c r="B2301" s="168" t="s">
        <v>17</v>
      </c>
      <c r="C2301" s="168" t="s">
        <v>4892</v>
      </c>
      <c r="D2301" s="168" t="s">
        <v>1267</v>
      </c>
      <c r="E2301" s="168"/>
      <c r="F2301" s="168">
        <v>10264</v>
      </c>
      <c r="G2301" s="168" t="s">
        <v>4893</v>
      </c>
      <c r="H2301" s="168" t="s">
        <v>4675</v>
      </c>
      <c r="I2301" s="168" t="s">
        <v>4894</v>
      </c>
      <c r="J2301" s="168">
        <v>77400</v>
      </c>
      <c r="K2301" s="168" t="s">
        <v>4895</v>
      </c>
      <c r="L2301" s="168" t="s">
        <v>4606</v>
      </c>
      <c r="M2301" s="168" t="s">
        <v>7253</v>
      </c>
      <c r="N2301" s="379">
        <v>0.1</v>
      </c>
      <c r="O2301" s="78">
        <f>P2301/2</f>
        <v>7000</v>
      </c>
      <c r="P2301" s="371">
        <v>14000</v>
      </c>
      <c r="Q2301" s="264">
        <f t="shared" si="92"/>
        <v>12727.272727272726</v>
      </c>
      <c r="R2301" s="337"/>
      <c r="S2301" s="266"/>
    </row>
    <row r="2302" spans="1:20" ht="22.5" customHeight="1" x14ac:dyDescent="0.25">
      <c r="A2302" s="173">
        <v>44811</v>
      </c>
      <c r="B2302" s="174" t="s">
        <v>17</v>
      </c>
      <c r="C2302" s="174" t="s">
        <v>498</v>
      </c>
      <c r="D2302" s="174" t="s">
        <v>210</v>
      </c>
      <c r="E2302" s="174"/>
      <c r="F2302" s="174">
        <v>10127</v>
      </c>
      <c r="G2302" s="174" t="s">
        <v>1889</v>
      </c>
      <c r="H2302" s="174" t="s">
        <v>2379</v>
      </c>
      <c r="I2302" s="174" t="s">
        <v>501</v>
      </c>
      <c r="J2302" s="174">
        <v>93260</v>
      </c>
      <c r="K2302" s="282" t="s">
        <v>1890</v>
      </c>
      <c r="L2302" s="174" t="s">
        <v>6118</v>
      </c>
      <c r="M2302" s="174" t="s">
        <v>1597</v>
      </c>
      <c r="N2302" s="301">
        <v>5.5E-2</v>
      </c>
      <c r="O2302" s="78">
        <f>P2302/2</f>
        <v>3200</v>
      </c>
      <c r="P2302" s="196">
        <v>6400</v>
      </c>
      <c r="Q2302" s="335">
        <f t="shared" si="92"/>
        <v>6066.350710900474</v>
      </c>
      <c r="R2302" s="336"/>
      <c r="S2302" s="121"/>
      <c r="T2302" s="74" t="s">
        <v>44</v>
      </c>
    </row>
    <row r="2303" spans="1:20" ht="22.5" customHeight="1" x14ac:dyDescent="0.25">
      <c r="A2303" s="167">
        <v>44812</v>
      </c>
      <c r="B2303" s="168" t="s">
        <v>65</v>
      </c>
      <c r="C2303" s="168" t="s">
        <v>6805</v>
      </c>
      <c r="D2303" s="168" t="s">
        <v>747</v>
      </c>
      <c r="E2303" s="168"/>
      <c r="F2303" s="168">
        <v>10538</v>
      </c>
      <c r="G2303" s="168" t="s">
        <v>6806</v>
      </c>
      <c r="H2303" s="168" t="s">
        <v>6807</v>
      </c>
      <c r="I2303" s="168" t="s">
        <v>1523</v>
      </c>
      <c r="J2303" s="168">
        <v>92130</v>
      </c>
      <c r="K2303" s="168" t="s">
        <v>6808</v>
      </c>
      <c r="L2303" s="168" t="s">
        <v>5563</v>
      </c>
      <c r="M2303" s="168" t="s">
        <v>1792</v>
      </c>
      <c r="N2303" s="379">
        <v>5.5E-2</v>
      </c>
      <c r="O2303" s="195">
        <v>3000</v>
      </c>
      <c r="P2303" s="371">
        <v>3000</v>
      </c>
      <c r="Q2303" s="444">
        <f t="shared" si="92"/>
        <v>2843.6018957345973</v>
      </c>
      <c r="R2303" s="337"/>
      <c r="S2303" s="266"/>
    </row>
    <row r="2304" spans="1:20" ht="22.5" customHeight="1" x14ac:dyDescent="0.25">
      <c r="A2304" s="173">
        <v>44811</v>
      </c>
      <c r="B2304" s="174" t="s">
        <v>65</v>
      </c>
      <c r="C2304" s="173" t="s">
        <v>4937</v>
      </c>
      <c r="D2304" s="173" t="s">
        <v>4938</v>
      </c>
      <c r="E2304" s="173"/>
      <c r="F2304" s="418">
        <v>10020</v>
      </c>
      <c r="G2304" s="174" t="s">
        <v>4939</v>
      </c>
      <c r="H2304" s="174" t="s">
        <v>7254</v>
      </c>
      <c r="I2304" s="174" t="s">
        <v>22</v>
      </c>
      <c r="J2304" s="174">
        <v>75015</v>
      </c>
      <c r="K2304" s="174" t="s">
        <v>4941</v>
      </c>
      <c r="L2304" s="174" t="s">
        <v>7255</v>
      </c>
      <c r="M2304" s="173" t="s">
        <v>7256</v>
      </c>
      <c r="N2304" s="328">
        <v>0.1</v>
      </c>
      <c r="O2304" s="195">
        <v>6983</v>
      </c>
      <c r="P2304" s="196">
        <v>6983</v>
      </c>
      <c r="Q2304" s="321">
        <f t="shared" si="92"/>
        <v>6348.181818181818</v>
      </c>
      <c r="R2304" s="336"/>
      <c r="S2304" s="121"/>
      <c r="T2304" s="74" t="s">
        <v>44</v>
      </c>
    </row>
    <row r="2305" spans="1:20" ht="22.5" customHeight="1" x14ac:dyDescent="0.25">
      <c r="A2305" s="267">
        <v>44813</v>
      </c>
      <c r="B2305" s="268" t="s">
        <v>65</v>
      </c>
      <c r="C2305" s="268" t="s">
        <v>7257</v>
      </c>
      <c r="D2305" s="268" t="s">
        <v>7258</v>
      </c>
      <c r="E2305" s="268"/>
      <c r="F2305" s="268">
        <v>10432</v>
      </c>
      <c r="G2305" s="268" t="s">
        <v>6337</v>
      </c>
      <c r="H2305" s="268" t="s">
        <v>7259</v>
      </c>
      <c r="I2305" s="268" t="s">
        <v>1378</v>
      </c>
      <c r="J2305" s="268">
        <v>95100</v>
      </c>
      <c r="K2305" s="268" t="s">
        <v>7260</v>
      </c>
      <c r="L2305" s="268" t="s">
        <v>5719</v>
      </c>
      <c r="M2305" s="268" t="s">
        <v>7261</v>
      </c>
      <c r="N2305" s="387">
        <v>5.5E-2</v>
      </c>
      <c r="O2305" s="195">
        <v>1782</v>
      </c>
      <c r="P2305" s="270">
        <v>1782</v>
      </c>
      <c r="Q2305" s="388">
        <f t="shared" si="92"/>
        <v>1689.0995260663508</v>
      </c>
      <c r="R2305" s="389"/>
      <c r="S2305" s="89"/>
      <c r="T2305" s="74" t="s">
        <v>44</v>
      </c>
    </row>
    <row r="2306" spans="1:20" ht="22.5" customHeight="1" x14ac:dyDescent="0.25">
      <c r="A2306" s="167">
        <v>44812</v>
      </c>
      <c r="B2306" s="168" t="s">
        <v>65</v>
      </c>
      <c r="C2306" s="168" t="s">
        <v>6703</v>
      </c>
      <c r="D2306" s="168" t="s">
        <v>765</v>
      </c>
      <c r="E2306" s="168"/>
      <c r="F2306" s="168">
        <v>10189</v>
      </c>
      <c r="G2306" s="168" t="s">
        <v>6704</v>
      </c>
      <c r="H2306" s="168" t="s">
        <v>6705</v>
      </c>
      <c r="I2306" s="168" t="s">
        <v>22</v>
      </c>
      <c r="J2306" s="168">
        <v>75014</v>
      </c>
      <c r="K2306" s="168" t="s">
        <v>7262</v>
      </c>
      <c r="L2306" s="168" t="s">
        <v>6809</v>
      </c>
      <c r="M2306" s="168" t="s">
        <v>123</v>
      </c>
      <c r="N2306" s="379">
        <v>5.5E-2</v>
      </c>
      <c r="O2306" s="345"/>
      <c r="P2306" s="371">
        <v>6000</v>
      </c>
      <c r="Q2306" s="444">
        <f t="shared" si="92"/>
        <v>5687.2037914691946</v>
      </c>
      <c r="R2306" s="337"/>
      <c r="S2306" s="266"/>
    </row>
    <row r="2307" spans="1:20" ht="22.5" customHeight="1" x14ac:dyDescent="0.25">
      <c r="A2307" s="728">
        <v>44816</v>
      </c>
      <c r="B2307" s="729" t="s">
        <v>65</v>
      </c>
      <c r="C2307" s="729" t="s">
        <v>727</v>
      </c>
      <c r="D2307" s="729" t="s">
        <v>268</v>
      </c>
      <c r="E2307" s="729"/>
      <c r="F2307" s="729">
        <v>10193</v>
      </c>
      <c r="G2307" s="729" t="s">
        <v>3927</v>
      </c>
      <c r="H2307" s="729" t="s">
        <v>4852</v>
      </c>
      <c r="I2307" s="729" t="s">
        <v>3160</v>
      </c>
      <c r="J2307" s="729">
        <v>95200</v>
      </c>
      <c r="K2307" s="729" t="s">
        <v>3929</v>
      </c>
      <c r="L2307" s="729" t="s">
        <v>5603</v>
      </c>
      <c r="M2307" s="729" t="s">
        <v>7263</v>
      </c>
      <c r="N2307" s="40">
        <v>0.1</v>
      </c>
      <c r="O2307" s="78">
        <f>P2307/2</f>
        <v>2441</v>
      </c>
      <c r="P2307" s="46">
        <v>4882</v>
      </c>
      <c r="Q2307" s="533">
        <f t="shared" si="92"/>
        <v>4438.181818181818</v>
      </c>
      <c r="R2307" s="389"/>
      <c r="S2307" s="89"/>
      <c r="T2307" s="74" t="s">
        <v>44</v>
      </c>
    </row>
    <row r="2308" spans="1:20" ht="22.5" customHeight="1" x14ac:dyDescent="0.25">
      <c r="A2308" s="167">
        <v>44816</v>
      </c>
      <c r="B2308" s="168" t="s">
        <v>236</v>
      </c>
      <c r="C2308" s="168" t="s">
        <v>598</v>
      </c>
      <c r="D2308" s="168" t="s">
        <v>395</v>
      </c>
      <c r="E2308" s="168"/>
      <c r="F2308" s="168" t="s">
        <v>7264</v>
      </c>
      <c r="G2308" s="168" t="s">
        <v>6019</v>
      </c>
      <c r="H2308" s="168"/>
      <c r="I2308" s="168" t="s">
        <v>22</v>
      </c>
      <c r="J2308" s="168">
        <v>75019</v>
      </c>
      <c r="K2308" s="168" t="s">
        <v>6020</v>
      </c>
      <c r="L2308" s="168" t="s">
        <v>43</v>
      </c>
      <c r="M2308" s="168" t="s">
        <v>7265</v>
      </c>
      <c r="N2308" s="379">
        <v>0.1</v>
      </c>
      <c r="O2308" s="195">
        <v>29982</v>
      </c>
      <c r="P2308" s="263">
        <v>29982</v>
      </c>
      <c r="Q2308" s="339">
        <f t="shared" si="92"/>
        <v>27256.363636363632</v>
      </c>
      <c r="R2308" s="333"/>
      <c r="S2308" s="159"/>
    </row>
    <row r="2309" spans="1:20" ht="22.5" customHeight="1" x14ac:dyDescent="0.25">
      <c r="A2309" s="235">
        <v>44818</v>
      </c>
      <c r="B2309" s="236" t="s">
        <v>17</v>
      </c>
      <c r="C2309" s="236" t="s">
        <v>2350</v>
      </c>
      <c r="D2309" s="236" t="s">
        <v>522</v>
      </c>
      <c r="E2309" s="236"/>
      <c r="F2309" s="236">
        <v>10137</v>
      </c>
      <c r="G2309" s="236" t="s">
        <v>2351</v>
      </c>
      <c r="H2309" s="236" t="s">
        <v>2352</v>
      </c>
      <c r="I2309" s="236" t="s">
        <v>22</v>
      </c>
      <c r="J2309" s="236">
        <v>75011</v>
      </c>
      <c r="K2309" s="236" t="s">
        <v>7266</v>
      </c>
      <c r="L2309" s="236" t="s">
        <v>4217</v>
      </c>
      <c r="M2309" s="236" t="s">
        <v>7267</v>
      </c>
      <c r="N2309" s="302">
        <v>0.1</v>
      </c>
      <c r="O2309" s="78">
        <f>P2309/2</f>
        <v>3000</v>
      </c>
      <c r="P2309" s="196">
        <v>6000</v>
      </c>
      <c r="Q2309" s="321">
        <f t="shared" si="92"/>
        <v>5454.545454545454</v>
      </c>
      <c r="R2309" s="336"/>
      <c r="S2309" s="121"/>
      <c r="T2309" s="74" t="s">
        <v>44</v>
      </c>
    </row>
    <row r="2310" spans="1:20" ht="22.5" customHeight="1" x14ac:dyDescent="0.25">
      <c r="A2310" s="167">
        <v>44817</v>
      </c>
      <c r="B2310" s="168" t="s">
        <v>65</v>
      </c>
      <c r="C2310" s="168" t="s">
        <v>6795</v>
      </c>
      <c r="D2310" s="168" t="s">
        <v>6796</v>
      </c>
      <c r="E2310" s="168"/>
      <c r="F2310" s="168">
        <v>10218</v>
      </c>
      <c r="G2310" s="168" t="s">
        <v>6797</v>
      </c>
      <c r="H2310" s="168" t="s">
        <v>6798</v>
      </c>
      <c r="I2310" s="168" t="s">
        <v>308</v>
      </c>
      <c r="J2310" s="168">
        <v>94130</v>
      </c>
      <c r="K2310" s="168" t="s">
        <v>6799</v>
      </c>
      <c r="L2310" s="168" t="s">
        <v>6210</v>
      </c>
      <c r="M2310" s="168" t="s">
        <v>7268</v>
      </c>
      <c r="N2310" s="379">
        <v>5.5E-2</v>
      </c>
      <c r="O2310" s="78">
        <f>P2310/2</f>
        <v>1180</v>
      </c>
      <c r="P2310" s="371">
        <v>2360</v>
      </c>
      <c r="Q2310" s="444">
        <f t="shared" si="92"/>
        <v>2236.9668246445499</v>
      </c>
      <c r="R2310" s="337"/>
      <c r="S2310" s="266"/>
    </row>
    <row r="2311" spans="1:20" ht="22.5" customHeight="1" x14ac:dyDescent="0.25">
      <c r="A2311" s="167">
        <v>44816</v>
      </c>
      <c r="B2311" s="168" t="s">
        <v>65</v>
      </c>
      <c r="C2311" s="168" t="s">
        <v>7269</v>
      </c>
      <c r="D2311" s="168" t="s">
        <v>3181</v>
      </c>
      <c r="E2311" s="168"/>
      <c r="F2311" s="168" t="s">
        <v>5099</v>
      </c>
      <c r="G2311" s="168" t="s">
        <v>7270</v>
      </c>
      <c r="H2311" s="168"/>
      <c r="I2311" s="168" t="s">
        <v>7271</v>
      </c>
      <c r="J2311" s="168">
        <v>78960</v>
      </c>
      <c r="K2311" s="168" t="s">
        <v>7272</v>
      </c>
      <c r="L2311" s="168" t="s">
        <v>1838</v>
      </c>
      <c r="M2311" s="168" t="s">
        <v>7273</v>
      </c>
      <c r="N2311" s="379">
        <v>0.1</v>
      </c>
      <c r="O2311" s="78">
        <f>P2311/2</f>
        <v>13440</v>
      </c>
      <c r="P2311" s="371">
        <v>26880</v>
      </c>
      <c r="Q2311" s="264">
        <f t="shared" si="92"/>
        <v>24436.363636363636</v>
      </c>
      <c r="R2311" s="337"/>
      <c r="S2311" s="266"/>
    </row>
    <row r="2312" spans="1:20" ht="22.5" customHeight="1" x14ac:dyDescent="0.25">
      <c r="A2312" s="167">
        <v>44813</v>
      </c>
      <c r="B2312" s="168" t="s">
        <v>17</v>
      </c>
      <c r="C2312" s="168" t="s">
        <v>2741</v>
      </c>
      <c r="D2312" s="168" t="s">
        <v>28</v>
      </c>
      <c r="E2312" s="168"/>
      <c r="F2312" s="168">
        <v>10264</v>
      </c>
      <c r="G2312" s="168" t="s">
        <v>2742</v>
      </c>
      <c r="H2312" s="168" t="s">
        <v>2743</v>
      </c>
      <c r="I2312" s="168" t="s">
        <v>501</v>
      </c>
      <c r="J2312" s="168">
        <v>93260</v>
      </c>
      <c r="K2312" s="168" t="s">
        <v>2744</v>
      </c>
      <c r="L2312" s="168" t="s">
        <v>5894</v>
      </c>
      <c r="M2312" s="168" t="s">
        <v>2360</v>
      </c>
      <c r="N2312" s="211">
        <v>0.1</v>
      </c>
      <c r="O2312" s="195">
        <v>2582</v>
      </c>
      <c r="P2312" s="263">
        <v>2582</v>
      </c>
      <c r="Q2312" s="264">
        <f t="shared" si="92"/>
        <v>2347.272727272727</v>
      </c>
      <c r="R2312" s="337"/>
      <c r="S2312" s="266"/>
    </row>
    <row r="2313" spans="1:20" ht="22.5" customHeight="1" x14ac:dyDescent="0.25">
      <c r="A2313" s="342">
        <v>44815</v>
      </c>
      <c r="B2313" s="168" t="s">
        <v>17</v>
      </c>
      <c r="C2313" s="167" t="s">
        <v>6089</v>
      </c>
      <c r="D2313" s="167" t="s">
        <v>6090</v>
      </c>
      <c r="E2313" s="167"/>
      <c r="F2313" s="417" t="s">
        <v>4719</v>
      </c>
      <c r="G2313" s="168" t="s">
        <v>1817</v>
      </c>
      <c r="H2313" s="168" t="s">
        <v>6091</v>
      </c>
      <c r="I2313" s="168" t="s">
        <v>22</v>
      </c>
      <c r="J2313" s="168">
        <v>75011</v>
      </c>
      <c r="K2313" s="168" t="s">
        <v>6092</v>
      </c>
      <c r="L2313" s="168" t="s">
        <v>7274</v>
      </c>
      <c r="M2313" s="167" t="s">
        <v>471</v>
      </c>
      <c r="N2313" s="379">
        <v>5.5E-2</v>
      </c>
      <c r="O2313" s="78">
        <f>P2313/2</f>
        <v>1650</v>
      </c>
      <c r="P2313" s="371">
        <v>3300</v>
      </c>
      <c r="Q2313" s="444">
        <f t="shared" si="92"/>
        <v>3127.9620853080569</v>
      </c>
      <c r="R2313" s="337"/>
      <c r="S2313" s="266"/>
    </row>
    <row r="2314" spans="1:20" ht="22.5" customHeight="1" x14ac:dyDescent="0.25">
      <c r="A2314" s="167">
        <v>44580</v>
      </c>
      <c r="B2314" s="168" t="s">
        <v>65</v>
      </c>
      <c r="C2314" s="168" t="s">
        <v>6748</v>
      </c>
      <c r="D2314" s="168" t="s">
        <v>6749</v>
      </c>
      <c r="E2314" s="168"/>
      <c r="F2314" s="168" t="s">
        <v>4719</v>
      </c>
      <c r="G2314" s="168" t="s">
        <v>6750</v>
      </c>
      <c r="H2314" s="168" t="s">
        <v>6751</v>
      </c>
      <c r="I2314" s="168" t="s">
        <v>22</v>
      </c>
      <c r="J2314" s="168">
        <v>75001</v>
      </c>
      <c r="K2314" s="168" t="s">
        <v>6752</v>
      </c>
      <c r="L2314" s="168" t="s">
        <v>4217</v>
      </c>
      <c r="M2314" s="168" t="s">
        <v>7275</v>
      </c>
      <c r="N2314" s="379">
        <v>5.5E-2</v>
      </c>
      <c r="O2314" s="78">
        <f>P2314/2</f>
        <v>1750</v>
      </c>
      <c r="P2314" s="371">
        <v>3500</v>
      </c>
      <c r="Q2314" s="444">
        <f t="shared" si="92"/>
        <v>3317.5355450236971</v>
      </c>
      <c r="R2314" s="337"/>
      <c r="S2314" s="266"/>
    </row>
    <row r="2315" spans="1:20" ht="22.5" customHeight="1" x14ac:dyDescent="0.25">
      <c r="A2315" s="167">
        <v>44820</v>
      </c>
      <c r="B2315" s="168" t="s">
        <v>17</v>
      </c>
      <c r="C2315" s="168" t="s">
        <v>2813</v>
      </c>
      <c r="D2315" s="168" t="s">
        <v>2814</v>
      </c>
      <c r="E2315" s="168"/>
      <c r="F2315" s="168">
        <v>10420</v>
      </c>
      <c r="G2315" s="168" t="s">
        <v>2815</v>
      </c>
      <c r="H2315" s="168" t="s">
        <v>2816</v>
      </c>
      <c r="I2315" s="168" t="s">
        <v>22</v>
      </c>
      <c r="J2315" s="168">
        <v>75013</v>
      </c>
      <c r="K2315" s="168" t="s">
        <v>2817</v>
      </c>
      <c r="L2315" s="168" t="s">
        <v>2072</v>
      </c>
      <c r="M2315" s="168" t="s">
        <v>7276</v>
      </c>
      <c r="N2315" s="211">
        <v>0.1</v>
      </c>
      <c r="O2315" s="78">
        <f>P2315/2</f>
        <v>4500</v>
      </c>
      <c r="P2315" s="189">
        <v>9000</v>
      </c>
      <c r="Q2315" s="339">
        <f t="shared" si="92"/>
        <v>8181.8181818181811</v>
      </c>
      <c r="R2315" s="333"/>
      <c r="S2315" s="159"/>
    </row>
    <row r="2316" spans="1:20" ht="22.5" customHeight="1" x14ac:dyDescent="0.25">
      <c r="A2316" s="167">
        <v>44811</v>
      </c>
      <c r="B2316" s="168" t="s">
        <v>17</v>
      </c>
      <c r="C2316" s="168" t="s">
        <v>7277</v>
      </c>
      <c r="D2316" s="168" t="s">
        <v>248</v>
      </c>
      <c r="E2316" s="168"/>
      <c r="F2316" s="168">
        <v>10266</v>
      </c>
      <c r="G2316" s="168" t="s">
        <v>7278</v>
      </c>
      <c r="H2316" s="168" t="s">
        <v>7279</v>
      </c>
      <c r="I2316" s="168" t="s">
        <v>386</v>
      </c>
      <c r="J2316" s="168">
        <v>94000</v>
      </c>
      <c r="K2316" s="168" t="s">
        <v>7280</v>
      </c>
      <c r="L2316" s="168" t="s">
        <v>5563</v>
      </c>
      <c r="M2316" s="168" t="s">
        <v>7281</v>
      </c>
      <c r="N2316" s="379">
        <v>0.1</v>
      </c>
      <c r="O2316" s="195">
        <v>13882</v>
      </c>
      <c r="P2316" s="371">
        <v>13882</v>
      </c>
      <c r="Q2316" s="264">
        <f t="shared" si="92"/>
        <v>12619.999999999998</v>
      </c>
      <c r="R2316" s="337"/>
      <c r="S2316" s="266"/>
    </row>
    <row r="2317" spans="1:20" ht="22.5" customHeight="1" x14ac:dyDescent="0.25">
      <c r="A2317" s="167">
        <v>44813</v>
      </c>
      <c r="B2317" s="168" t="s">
        <v>65</v>
      </c>
      <c r="C2317" s="168" t="s">
        <v>6837</v>
      </c>
      <c r="D2317" s="168" t="s">
        <v>113</v>
      </c>
      <c r="E2317" s="168"/>
      <c r="F2317" s="168">
        <v>10159</v>
      </c>
      <c r="G2317" s="168" t="s">
        <v>6838</v>
      </c>
      <c r="H2317" s="168" t="s">
        <v>7282</v>
      </c>
      <c r="I2317" s="168" t="s">
        <v>184</v>
      </c>
      <c r="J2317" s="168">
        <v>92170</v>
      </c>
      <c r="K2317" s="168" t="s">
        <v>7283</v>
      </c>
      <c r="L2317" s="168" t="s">
        <v>5595</v>
      </c>
      <c r="M2317" s="168" t="s">
        <v>6653</v>
      </c>
      <c r="N2317" s="379">
        <v>5.5E-2</v>
      </c>
      <c r="O2317" s="195">
        <v>3800</v>
      </c>
      <c r="P2317" s="371">
        <v>3800</v>
      </c>
      <c r="Q2317" s="264">
        <f t="shared" si="92"/>
        <v>3601.8957345971567</v>
      </c>
      <c r="R2317" s="337"/>
      <c r="S2317" s="266"/>
    </row>
    <row r="2318" spans="1:20" ht="22.5" customHeight="1" x14ac:dyDescent="0.25">
      <c r="A2318" s="167">
        <v>44811</v>
      </c>
      <c r="B2318" s="168" t="s">
        <v>65</v>
      </c>
      <c r="C2318" s="168" t="s">
        <v>6412</v>
      </c>
      <c r="D2318" s="168" t="s">
        <v>1272</v>
      </c>
      <c r="E2318" s="168"/>
      <c r="F2318" s="168" t="s">
        <v>6815</v>
      </c>
      <c r="G2318" s="168" t="s">
        <v>6414</v>
      </c>
      <c r="H2318" s="168" t="s">
        <v>6415</v>
      </c>
      <c r="I2318" s="168" t="s">
        <v>1682</v>
      </c>
      <c r="J2318" s="168">
        <v>94260</v>
      </c>
      <c r="K2318" s="168" t="s">
        <v>6416</v>
      </c>
      <c r="L2318" s="168" t="s">
        <v>1694</v>
      </c>
      <c r="M2318" s="168" t="s">
        <v>751</v>
      </c>
      <c r="N2318" s="379">
        <v>5.5E-2</v>
      </c>
      <c r="O2318" s="78">
        <f>P2318/2</f>
        <v>10991</v>
      </c>
      <c r="P2318" s="371">
        <v>21982</v>
      </c>
      <c r="Q2318" s="264">
        <f t="shared" si="92"/>
        <v>20836.018957345972</v>
      </c>
      <c r="R2318" s="337"/>
      <c r="S2318" s="266"/>
    </row>
    <row r="2319" spans="1:20" ht="22.5" customHeight="1" x14ac:dyDescent="0.25">
      <c r="A2319" s="400">
        <v>44824</v>
      </c>
      <c r="B2319" s="168" t="s">
        <v>17</v>
      </c>
      <c r="C2319" s="168" t="s">
        <v>3911</v>
      </c>
      <c r="D2319" s="168" t="s">
        <v>2288</v>
      </c>
      <c r="E2319" s="168"/>
      <c r="F2319" s="168">
        <v>1234</v>
      </c>
      <c r="G2319" s="168" t="s">
        <v>3912</v>
      </c>
      <c r="H2319" s="168" t="s">
        <v>3913</v>
      </c>
      <c r="I2319" s="168" t="s">
        <v>22</v>
      </c>
      <c r="J2319" s="168">
        <v>75012</v>
      </c>
      <c r="K2319" s="168" t="s">
        <v>3914</v>
      </c>
      <c r="L2319" s="168" t="s">
        <v>6340</v>
      </c>
      <c r="M2319" s="168" t="s">
        <v>1896</v>
      </c>
      <c r="N2319" s="351">
        <v>5.5E-2</v>
      </c>
      <c r="O2319" s="78">
        <f>P2319/2</f>
        <v>2175</v>
      </c>
      <c r="P2319" s="263">
        <v>4350</v>
      </c>
      <c r="Q2319" s="255">
        <f t="shared" si="92"/>
        <v>4123.2227488151657</v>
      </c>
      <c r="R2319" s="333"/>
      <c r="S2319" s="159"/>
    </row>
    <row r="2320" spans="1:20" ht="22.5" customHeight="1" x14ac:dyDescent="0.25">
      <c r="A2320" s="167">
        <v>44825</v>
      </c>
      <c r="B2320" s="168" t="s">
        <v>17</v>
      </c>
      <c r="C2320" s="168" t="s">
        <v>7284</v>
      </c>
      <c r="D2320" s="168" t="s">
        <v>54</v>
      </c>
      <c r="E2320" s="168"/>
      <c r="F2320" s="168">
        <v>10537</v>
      </c>
      <c r="G2320" s="168" t="s">
        <v>7285</v>
      </c>
      <c r="H2320" s="168" t="s">
        <v>7286</v>
      </c>
      <c r="I2320" s="168" t="s">
        <v>22</v>
      </c>
      <c r="J2320" s="168">
        <v>75019</v>
      </c>
      <c r="K2320" s="168" t="s">
        <v>7287</v>
      </c>
      <c r="L2320" s="168" t="s">
        <v>7288</v>
      </c>
      <c r="M2320" s="168" t="s">
        <v>4019</v>
      </c>
      <c r="N2320" s="379">
        <v>0.1</v>
      </c>
      <c r="O2320" s="78">
        <f>P2320/2</f>
        <v>3491</v>
      </c>
      <c r="P2320" s="371">
        <v>6982</v>
      </c>
      <c r="Q2320" s="264">
        <f t="shared" si="92"/>
        <v>6347.272727272727</v>
      </c>
      <c r="R2320" s="337"/>
      <c r="S2320" s="266"/>
    </row>
    <row r="2321" spans="1:20" ht="22.5" customHeight="1" x14ac:dyDescent="0.25">
      <c r="A2321" s="167">
        <v>44824</v>
      </c>
      <c r="B2321" s="168" t="s">
        <v>342</v>
      </c>
      <c r="C2321" s="168" t="s">
        <v>3406</v>
      </c>
      <c r="D2321" s="168" t="s">
        <v>1806</v>
      </c>
      <c r="E2321" s="168"/>
      <c r="F2321" s="168">
        <v>10490</v>
      </c>
      <c r="G2321" s="168" t="s">
        <v>6875</v>
      </c>
      <c r="H2321" s="168" t="s">
        <v>6876</v>
      </c>
      <c r="I2321" s="168" t="s">
        <v>155</v>
      </c>
      <c r="J2321" s="168">
        <v>91940</v>
      </c>
      <c r="K2321" s="168" t="s">
        <v>6877</v>
      </c>
      <c r="L2321" s="168" t="s">
        <v>3934</v>
      </c>
      <c r="M2321" s="168" t="s">
        <v>1207</v>
      </c>
      <c r="N2321" s="379">
        <v>5.5E-2</v>
      </c>
      <c r="O2321" s="78">
        <f>P2321/2</f>
        <v>5450</v>
      </c>
      <c r="P2321" s="371">
        <v>10900</v>
      </c>
      <c r="Q2321" s="444">
        <f t="shared" si="92"/>
        <v>10331.753554502371</v>
      </c>
      <c r="R2321" s="337"/>
      <c r="S2321" s="266"/>
    </row>
    <row r="2322" spans="1:20" ht="22.5" customHeight="1" x14ac:dyDescent="0.25">
      <c r="A2322" s="167">
        <v>44826</v>
      </c>
      <c r="B2322" s="168" t="s">
        <v>236</v>
      </c>
      <c r="C2322" s="168" t="s">
        <v>5745</v>
      </c>
      <c r="D2322" s="168" t="s">
        <v>140</v>
      </c>
      <c r="E2322" s="168"/>
      <c r="F2322" s="168">
        <v>10178</v>
      </c>
      <c r="G2322" s="168" t="s">
        <v>7289</v>
      </c>
      <c r="H2322" s="168">
        <v>4</v>
      </c>
      <c r="I2322" s="168" t="s">
        <v>22</v>
      </c>
      <c r="J2322" s="168">
        <v>75014</v>
      </c>
      <c r="K2322" s="168" t="s">
        <v>7290</v>
      </c>
      <c r="L2322" s="168" t="s">
        <v>43</v>
      </c>
      <c r="M2322" s="168" t="s">
        <v>7256</v>
      </c>
      <c r="N2322" s="379">
        <v>0.1</v>
      </c>
      <c r="O2322" s="195">
        <v>7582</v>
      </c>
      <c r="P2322" s="371">
        <v>7582</v>
      </c>
      <c r="Q2322" s="264">
        <f t="shared" si="92"/>
        <v>6892.7272727272721</v>
      </c>
      <c r="R2322" s="337"/>
      <c r="S2322" s="266"/>
    </row>
    <row r="2323" spans="1:20" ht="22.5" customHeight="1" x14ac:dyDescent="0.25">
      <c r="A2323" s="342">
        <v>44825</v>
      </c>
      <c r="B2323" s="168" t="s">
        <v>65</v>
      </c>
      <c r="C2323" s="167" t="s">
        <v>5923</v>
      </c>
      <c r="D2323" s="167" t="s">
        <v>243</v>
      </c>
      <c r="E2323" s="167"/>
      <c r="F2323" s="417">
        <v>10214</v>
      </c>
      <c r="G2323" s="168" t="s">
        <v>5924</v>
      </c>
      <c r="H2323" s="168" t="s">
        <v>5925</v>
      </c>
      <c r="I2323" s="168" t="s">
        <v>22</v>
      </c>
      <c r="J2323" s="168">
        <v>75013</v>
      </c>
      <c r="K2323" s="168" t="s">
        <v>5926</v>
      </c>
      <c r="L2323" s="168" t="s">
        <v>4606</v>
      </c>
      <c r="M2323" s="167" t="s">
        <v>190</v>
      </c>
      <c r="N2323" s="379">
        <v>0.1</v>
      </c>
      <c r="O2323" s="78">
        <f>P2323/2</f>
        <v>7500</v>
      </c>
      <c r="P2323" s="371">
        <v>15000</v>
      </c>
      <c r="Q2323" s="510">
        <f t="shared" si="92"/>
        <v>13636.363636363636</v>
      </c>
      <c r="R2323" s="333"/>
      <c r="S2323" s="159"/>
    </row>
    <row r="2324" spans="1:20" ht="22.5" customHeight="1" x14ac:dyDescent="0.25">
      <c r="A2324" s="173">
        <v>44830</v>
      </c>
      <c r="B2324" s="174" t="s">
        <v>65</v>
      </c>
      <c r="C2324" s="174" t="s">
        <v>7291</v>
      </c>
      <c r="D2324" s="174" t="s">
        <v>162</v>
      </c>
      <c r="E2324" s="174"/>
      <c r="F2324" s="174">
        <v>110165</v>
      </c>
      <c r="G2324" s="174" t="s">
        <v>7292</v>
      </c>
      <c r="H2324" s="174" t="s">
        <v>7293</v>
      </c>
      <c r="I2324" s="174" t="s">
        <v>22</v>
      </c>
      <c r="J2324" s="174">
        <v>75015</v>
      </c>
      <c r="K2324" s="174" t="s">
        <v>7294</v>
      </c>
      <c r="L2324" s="174" t="s">
        <v>7295</v>
      </c>
      <c r="M2324" s="174" t="s">
        <v>190</v>
      </c>
      <c r="N2324" s="328">
        <v>0.1</v>
      </c>
      <c r="O2324" s="345"/>
      <c r="P2324" s="196">
        <v>2980</v>
      </c>
      <c r="Q2324" s="321">
        <f t="shared" si="92"/>
        <v>2709.090909090909</v>
      </c>
      <c r="R2324" s="336"/>
      <c r="S2324" s="121"/>
    </row>
    <row r="2325" spans="1:20" ht="22.5" customHeight="1" x14ac:dyDescent="0.25">
      <c r="A2325" s="167">
        <v>44831</v>
      </c>
      <c r="B2325" s="168" t="s">
        <v>17</v>
      </c>
      <c r="C2325" s="168" t="s">
        <v>7296</v>
      </c>
      <c r="D2325" s="168" t="s">
        <v>7297</v>
      </c>
      <c r="E2325" s="168"/>
      <c r="F2325" s="168" t="s">
        <v>5099</v>
      </c>
      <c r="G2325" s="168" t="s">
        <v>7298</v>
      </c>
      <c r="H2325" s="168"/>
      <c r="I2325" s="168" t="s">
        <v>22</v>
      </c>
      <c r="J2325" s="168">
        <v>75009</v>
      </c>
      <c r="K2325" s="168"/>
      <c r="L2325" s="168" t="s">
        <v>3934</v>
      </c>
      <c r="M2325" s="168" t="s">
        <v>4336</v>
      </c>
      <c r="N2325" s="379">
        <v>0.1</v>
      </c>
      <c r="O2325" s="78">
        <f t="shared" ref="O2325:O2330" si="93">P2325/2</f>
        <v>9677.5</v>
      </c>
      <c r="P2325" s="371">
        <v>19355</v>
      </c>
      <c r="Q2325" s="264">
        <f t="shared" si="92"/>
        <v>17595.454545454544</v>
      </c>
      <c r="R2325" s="337"/>
      <c r="S2325" s="266"/>
    </row>
    <row r="2326" spans="1:20" ht="22.5" customHeight="1" x14ac:dyDescent="0.25">
      <c r="A2326" s="167">
        <v>44831</v>
      </c>
      <c r="B2326" s="168" t="s">
        <v>17</v>
      </c>
      <c r="C2326" s="168" t="s">
        <v>7296</v>
      </c>
      <c r="D2326" s="168" t="s">
        <v>7297</v>
      </c>
      <c r="E2326" s="168"/>
      <c r="F2326" s="168" t="s">
        <v>5099</v>
      </c>
      <c r="G2326" s="168" t="s">
        <v>7298</v>
      </c>
      <c r="H2326" s="168"/>
      <c r="I2326" s="168" t="s">
        <v>22</v>
      </c>
      <c r="J2326" s="168">
        <v>75009</v>
      </c>
      <c r="K2326" s="168"/>
      <c r="L2326" s="168" t="s">
        <v>3934</v>
      </c>
      <c r="M2326" s="168" t="s">
        <v>6668</v>
      </c>
      <c r="N2326" s="379">
        <v>0.1</v>
      </c>
      <c r="O2326" s="78">
        <f t="shared" si="93"/>
        <v>4072.5</v>
      </c>
      <c r="P2326" s="371">
        <v>8145</v>
      </c>
      <c r="Q2326" s="264">
        <f t="shared" si="92"/>
        <v>7404.545454545454</v>
      </c>
      <c r="R2326" s="337"/>
      <c r="S2326" s="266"/>
    </row>
    <row r="2327" spans="1:20" s="446" customFormat="1" ht="22.5" customHeight="1" x14ac:dyDescent="0.25">
      <c r="A2327" s="293">
        <v>44833</v>
      </c>
      <c r="B2327" s="294" t="s">
        <v>65</v>
      </c>
      <c r="C2327" s="294" t="s">
        <v>6439</v>
      </c>
      <c r="D2327" s="294" t="s">
        <v>5334</v>
      </c>
      <c r="E2327" s="294"/>
      <c r="F2327" s="294">
        <v>10435</v>
      </c>
      <c r="G2327" s="294" t="s">
        <v>6440</v>
      </c>
      <c r="H2327" s="294" t="s">
        <v>6441</v>
      </c>
      <c r="I2327" s="294" t="s">
        <v>22</v>
      </c>
      <c r="J2327" s="294">
        <v>75011</v>
      </c>
      <c r="K2327" s="294" t="s">
        <v>6442</v>
      </c>
      <c r="L2327" s="294" t="s">
        <v>7299</v>
      </c>
      <c r="M2327" s="294" t="s">
        <v>1728</v>
      </c>
      <c r="N2327" s="379">
        <v>5.5E-2</v>
      </c>
      <c r="O2327" s="78">
        <f t="shared" si="93"/>
        <v>4941</v>
      </c>
      <c r="P2327" s="296">
        <v>9882</v>
      </c>
      <c r="Q2327" s="519">
        <f t="shared" si="92"/>
        <v>9366.8246445497643</v>
      </c>
      <c r="R2327" s="531"/>
      <c r="S2327" s="299"/>
    </row>
    <row r="2328" spans="1:20" ht="22.5" customHeight="1" x14ac:dyDescent="0.25">
      <c r="A2328" s="173">
        <v>44832</v>
      </c>
      <c r="B2328" s="174" t="s">
        <v>65</v>
      </c>
      <c r="C2328" s="174" t="s">
        <v>7300</v>
      </c>
      <c r="D2328" s="174" t="s">
        <v>2786</v>
      </c>
      <c r="E2328" s="174"/>
      <c r="F2328" s="174">
        <v>10467</v>
      </c>
      <c r="G2328" s="174" t="s">
        <v>7301</v>
      </c>
      <c r="H2328" s="174" t="s">
        <v>7302</v>
      </c>
      <c r="I2328" s="174" t="s">
        <v>923</v>
      </c>
      <c r="J2328" s="174">
        <v>92100</v>
      </c>
      <c r="K2328" s="174" t="s">
        <v>7303</v>
      </c>
      <c r="L2328" s="174" t="s">
        <v>7299</v>
      </c>
      <c r="M2328" s="174" t="s">
        <v>170</v>
      </c>
      <c r="N2328" s="328">
        <v>0.1</v>
      </c>
      <c r="O2328" s="78">
        <f t="shared" si="93"/>
        <v>4991</v>
      </c>
      <c r="P2328" s="196">
        <v>9982</v>
      </c>
      <c r="Q2328" s="321">
        <f t="shared" si="92"/>
        <v>9074.545454545454</v>
      </c>
      <c r="R2328" s="336"/>
      <c r="S2328" s="121"/>
      <c r="T2328" s="74" t="s">
        <v>44</v>
      </c>
    </row>
    <row r="2329" spans="1:20" ht="22.5" customHeight="1" x14ac:dyDescent="0.25">
      <c r="A2329" s="167">
        <v>44840</v>
      </c>
      <c r="B2329" s="168" t="s">
        <v>65</v>
      </c>
      <c r="C2329" s="168" t="s">
        <v>7050</v>
      </c>
      <c r="D2329" s="168" t="s">
        <v>1478</v>
      </c>
      <c r="E2329" s="168"/>
      <c r="F2329" s="168">
        <v>10148</v>
      </c>
      <c r="G2329" s="168" t="s">
        <v>7051</v>
      </c>
      <c r="H2329" s="168" t="s">
        <v>5698</v>
      </c>
      <c r="I2329" s="168" t="s">
        <v>3526</v>
      </c>
      <c r="J2329" s="168">
        <v>91380</v>
      </c>
      <c r="K2329" s="168" t="s">
        <v>7053</v>
      </c>
      <c r="L2329" s="168" t="s">
        <v>4874</v>
      </c>
      <c r="M2329" s="168" t="s">
        <v>7304</v>
      </c>
      <c r="N2329" s="379">
        <v>0.1</v>
      </c>
      <c r="O2329" s="78">
        <f t="shared" si="93"/>
        <v>2950</v>
      </c>
      <c r="P2329" s="371">
        <v>5900</v>
      </c>
      <c r="Q2329" s="339">
        <f t="shared" si="92"/>
        <v>5363.6363636363631</v>
      </c>
      <c r="R2329" s="333"/>
      <c r="S2329" s="159"/>
    </row>
    <row r="2330" spans="1:20" ht="22.5" customHeight="1" x14ac:dyDescent="0.25">
      <c r="A2330" s="342">
        <v>44596</v>
      </c>
      <c r="B2330" s="168" t="s">
        <v>65</v>
      </c>
      <c r="C2330" s="167" t="s">
        <v>6328</v>
      </c>
      <c r="D2330" s="167" t="s">
        <v>2175</v>
      </c>
      <c r="E2330" s="167"/>
      <c r="F2330" s="417">
        <v>93600</v>
      </c>
      <c r="G2330" s="168" t="s">
        <v>6329</v>
      </c>
      <c r="H2330" s="168" t="s">
        <v>6330</v>
      </c>
      <c r="I2330" s="168" t="s">
        <v>22</v>
      </c>
      <c r="J2330" s="168">
        <v>75018</v>
      </c>
      <c r="K2330" s="168" t="s">
        <v>6331</v>
      </c>
      <c r="L2330" s="168" t="s">
        <v>4606</v>
      </c>
      <c r="M2330" s="167" t="s">
        <v>205</v>
      </c>
      <c r="N2330" s="379">
        <v>0.1</v>
      </c>
      <c r="O2330" s="78">
        <f t="shared" si="93"/>
        <v>1500</v>
      </c>
      <c r="P2330" s="371">
        <v>3000</v>
      </c>
      <c r="Q2330" s="339">
        <f t="shared" si="92"/>
        <v>2727.272727272727</v>
      </c>
      <c r="R2330" s="333"/>
      <c r="S2330" s="159"/>
    </row>
    <row r="2331" spans="1:20" ht="22.5" customHeight="1" x14ac:dyDescent="0.25">
      <c r="A2331" s="303">
        <v>44839</v>
      </c>
      <c r="B2331" s="304" t="s">
        <v>65</v>
      </c>
      <c r="C2331" s="304" t="s">
        <v>2356</v>
      </c>
      <c r="D2331" s="304" t="s">
        <v>2130</v>
      </c>
      <c r="E2331" s="304"/>
      <c r="F2331" s="304">
        <v>10417</v>
      </c>
      <c r="G2331" s="304" t="s">
        <v>2357</v>
      </c>
      <c r="H2331" s="304" t="s">
        <v>2358</v>
      </c>
      <c r="I2331" s="304" t="s">
        <v>121</v>
      </c>
      <c r="J2331" s="304">
        <v>94100</v>
      </c>
      <c r="K2331" s="304" t="s">
        <v>2359</v>
      </c>
      <c r="L2331" s="304" t="s">
        <v>5495</v>
      </c>
      <c r="M2331" s="304" t="s">
        <v>1934</v>
      </c>
      <c r="N2331" s="305">
        <v>0.1</v>
      </c>
      <c r="O2331" s="195">
        <v>3582</v>
      </c>
      <c r="P2331" s="263">
        <v>3582</v>
      </c>
      <c r="Q2331" s="264">
        <f t="shared" si="92"/>
        <v>3256.363636363636</v>
      </c>
      <c r="R2331" s="337"/>
      <c r="S2331" s="266"/>
    </row>
    <row r="2332" spans="1:20" ht="22.5" customHeight="1" x14ac:dyDescent="0.25">
      <c r="A2332" s="167">
        <v>44838</v>
      </c>
      <c r="B2332" s="168" t="s">
        <v>65</v>
      </c>
      <c r="C2332" s="168" t="s">
        <v>7305</v>
      </c>
      <c r="D2332" s="168" t="s">
        <v>337</v>
      </c>
      <c r="E2332" s="168"/>
      <c r="F2332" s="168">
        <v>10037</v>
      </c>
      <c r="G2332" s="168" t="s">
        <v>7306</v>
      </c>
      <c r="H2332" s="168"/>
      <c r="I2332" s="168" t="s">
        <v>240</v>
      </c>
      <c r="J2332" s="168">
        <v>92120</v>
      </c>
      <c r="K2332" s="168" t="s">
        <v>7307</v>
      </c>
      <c r="L2332" s="168" t="s">
        <v>5719</v>
      </c>
      <c r="M2332" s="168" t="s">
        <v>372</v>
      </c>
      <c r="N2332" s="379">
        <v>5.5E-2</v>
      </c>
      <c r="O2332" s="195">
        <v>7882</v>
      </c>
      <c r="P2332" s="371">
        <v>7882</v>
      </c>
      <c r="Q2332" s="264">
        <f t="shared" si="92"/>
        <v>7471.0900473933652</v>
      </c>
      <c r="R2332" s="337"/>
      <c r="S2332" s="266"/>
    </row>
    <row r="2333" spans="1:20" ht="22.5" customHeight="1" x14ac:dyDescent="0.25">
      <c r="A2333" s="167">
        <v>44847</v>
      </c>
      <c r="B2333" s="168" t="s">
        <v>65</v>
      </c>
      <c r="C2333" s="168" t="s">
        <v>7308</v>
      </c>
      <c r="D2333" s="168" t="s">
        <v>215</v>
      </c>
      <c r="E2333" s="168"/>
      <c r="F2333" s="168">
        <v>10168</v>
      </c>
      <c r="G2333" s="168" t="s">
        <v>7309</v>
      </c>
      <c r="H2333" s="168" t="s">
        <v>7310</v>
      </c>
      <c r="I2333" s="168" t="s">
        <v>22</v>
      </c>
      <c r="J2333" s="168">
        <v>75013</v>
      </c>
      <c r="K2333" s="168" t="s">
        <v>7311</v>
      </c>
      <c r="L2333" s="168" t="s">
        <v>37</v>
      </c>
      <c r="M2333" s="168" t="s">
        <v>484</v>
      </c>
      <c r="N2333" s="379">
        <v>0.1</v>
      </c>
      <c r="O2333" s="195">
        <v>2700</v>
      </c>
      <c r="P2333" s="371">
        <v>2700</v>
      </c>
      <c r="Q2333" s="680">
        <f t="shared" si="92"/>
        <v>2454.5454545454545</v>
      </c>
      <c r="R2333" s="337"/>
      <c r="S2333" s="266"/>
    </row>
    <row r="2334" spans="1:20" ht="22.5" customHeight="1" x14ac:dyDescent="0.25">
      <c r="A2334" s="167">
        <v>44841</v>
      </c>
      <c r="B2334" s="168" t="s">
        <v>65</v>
      </c>
      <c r="C2334" s="167" t="s">
        <v>7312</v>
      </c>
      <c r="D2334" s="168" t="s">
        <v>747</v>
      </c>
      <c r="E2334" s="167"/>
      <c r="F2334" s="417">
        <v>10250</v>
      </c>
      <c r="G2334" s="168" t="s">
        <v>7313</v>
      </c>
      <c r="H2334" s="168" t="s">
        <v>7314</v>
      </c>
      <c r="I2334" s="168" t="s">
        <v>2253</v>
      </c>
      <c r="J2334" s="168">
        <v>92140</v>
      </c>
      <c r="K2334" s="168" t="s">
        <v>7315</v>
      </c>
      <c r="L2334" s="168" t="s">
        <v>5712</v>
      </c>
      <c r="M2334" s="167" t="s">
        <v>372</v>
      </c>
      <c r="N2334" s="379">
        <v>5.5E-2</v>
      </c>
      <c r="O2334" s="78">
        <f>P2334/2</f>
        <v>3225</v>
      </c>
      <c r="P2334" s="371">
        <v>6450</v>
      </c>
      <c r="Q2334" s="444">
        <f t="shared" si="92"/>
        <v>6113.7440758293842</v>
      </c>
      <c r="R2334" s="337"/>
      <c r="S2334" s="266"/>
    </row>
    <row r="2335" spans="1:20" ht="22.5" customHeight="1" x14ac:dyDescent="0.25">
      <c r="A2335" s="167">
        <v>44846</v>
      </c>
      <c r="B2335" s="168" t="s">
        <v>65</v>
      </c>
      <c r="C2335" s="167" t="s">
        <v>7316</v>
      </c>
      <c r="D2335" s="168" t="s">
        <v>7317</v>
      </c>
      <c r="E2335" s="167"/>
      <c r="F2335" s="417">
        <v>10274</v>
      </c>
      <c r="G2335" s="168" t="s">
        <v>7318</v>
      </c>
      <c r="H2335" s="168" t="s">
        <v>7319</v>
      </c>
      <c r="I2335" s="168" t="s">
        <v>22</v>
      </c>
      <c r="J2335" s="168">
        <v>75020</v>
      </c>
      <c r="K2335" s="168" t="s">
        <v>7320</v>
      </c>
      <c r="L2335" s="168" t="s">
        <v>7321</v>
      </c>
      <c r="M2335" s="167" t="s">
        <v>7322</v>
      </c>
      <c r="N2335" s="379">
        <v>5.5E-2</v>
      </c>
      <c r="O2335" s="345"/>
      <c r="P2335" s="371">
        <v>6882</v>
      </c>
      <c r="Q2335" s="444">
        <f t="shared" si="92"/>
        <v>6523.2227488151666</v>
      </c>
      <c r="R2335" s="337"/>
      <c r="S2335" s="266"/>
    </row>
    <row r="2336" spans="1:20" ht="22.5" customHeight="1" x14ac:dyDescent="0.25">
      <c r="A2336" s="167">
        <v>44837</v>
      </c>
      <c r="B2336" s="168" t="s">
        <v>17</v>
      </c>
      <c r="C2336" s="168" t="s">
        <v>45</v>
      </c>
      <c r="D2336" s="168" t="s">
        <v>46</v>
      </c>
      <c r="E2336" s="168"/>
      <c r="F2336" s="168" t="s">
        <v>7221</v>
      </c>
      <c r="G2336" s="168" t="s">
        <v>47</v>
      </c>
      <c r="H2336" s="168" t="s">
        <v>4059</v>
      </c>
      <c r="I2336" s="168" t="s">
        <v>48</v>
      </c>
      <c r="J2336" s="168">
        <v>92300</v>
      </c>
      <c r="K2336" s="168" t="s">
        <v>4060</v>
      </c>
      <c r="L2336" s="168" t="s">
        <v>4217</v>
      </c>
      <c r="M2336" s="168" t="s">
        <v>7323</v>
      </c>
      <c r="N2336" s="379">
        <v>5.5E-2</v>
      </c>
      <c r="O2336" s="78">
        <f>P2336/2</f>
        <v>4975</v>
      </c>
      <c r="P2336" s="263">
        <v>9950</v>
      </c>
      <c r="Q2336" s="339">
        <f t="shared" si="92"/>
        <v>9431.2796208530817</v>
      </c>
      <c r="R2336" s="333"/>
      <c r="S2336" s="159"/>
    </row>
    <row r="2337" spans="1:20" ht="22.5" customHeight="1" x14ac:dyDescent="0.25">
      <c r="A2337" s="342">
        <v>44854</v>
      </c>
      <c r="B2337" s="168" t="s">
        <v>65</v>
      </c>
      <c r="C2337" s="167" t="s">
        <v>4285</v>
      </c>
      <c r="D2337" s="167" t="s">
        <v>4202</v>
      </c>
      <c r="E2337" s="167"/>
      <c r="F2337" s="417">
        <v>10047</v>
      </c>
      <c r="G2337" s="168" t="s">
        <v>4286</v>
      </c>
      <c r="H2337" s="168" t="s">
        <v>4287</v>
      </c>
      <c r="I2337" s="168" t="s">
        <v>1682</v>
      </c>
      <c r="J2337" s="168">
        <v>94260</v>
      </c>
      <c r="K2337" s="168" t="s">
        <v>7324</v>
      </c>
      <c r="L2337" s="168" t="s">
        <v>3498</v>
      </c>
      <c r="M2337" s="167" t="s">
        <v>7325</v>
      </c>
      <c r="N2337" s="351">
        <v>0.1</v>
      </c>
      <c r="O2337" s="195">
        <v>4982</v>
      </c>
      <c r="P2337" s="371">
        <v>4982</v>
      </c>
      <c r="Q2337" s="264">
        <f t="shared" si="92"/>
        <v>4529.090909090909</v>
      </c>
      <c r="R2337" s="337"/>
      <c r="S2337" s="266"/>
    </row>
    <row r="2338" spans="1:20" ht="22.5" customHeight="1" x14ac:dyDescent="0.25">
      <c r="A2338" s="167">
        <v>44852</v>
      </c>
      <c r="B2338" s="187" t="s">
        <v>65</v>
      </c>
      <c r="C2338" s="187" t="s">
        <v>3157</v>
      </c>
      <c r="D2338" s="187" t="s">
        <v>1095</v>
      </c>
      <c r="E2338" s="187"/>
      <c r="F2338" s="168">
        <v>10407</v>
      </c>
      <c r="G2338" s="187" t="s">
        <v>3158</v>
      </c>
      <c r="H2338" s="187" t="s">
        <v>3159</v>
      </c>
      <c r="I2338" s="168" t="s">
        <v>3160</v>
      </c>
      <c r="J2338" s="168">
        <v>95200</v>
      </c>
      <c r="K2338" s="187" t="s">
        <v>3161</v>
      </c>
      <c r="L2338" s="304" t="s">
        <v>2072</v>
      </c>
      <c r="M2338" s="187" t="s">
        <v>7326</v>
      </c>
      <c r="N2338" s="211">
        <v>5.5E-2</v>
      </c>
      <c r="O2338" s="78">
        <f>P2338/2</f>
        <v>2491</v>
      </c>
      <c r="P2338" s="189">
        <v>4982</v>
      </c>
      <c r="Q2338" s="264">
        <f t="shared" ref="Q2338:Q2356" si="94">IF(ISBLANK(N2338),"",P2338/(1+N2338))</f>
        <v>4722.2748815165878</v>
      </c>
      <c r="R2338" s="337"/>
      <c r="S2338" s="266"/>
    </row>
    <row r="2339" spans="1:20" ht="22.5" customHeight="1" x14ac:dyDescent="0.25">
      <c r="A2339" s="267">
        <v>44846</v>
      </c>
      <c r="B2339" s="268" t="s">
        <v>17</v>
      </c>
      <c r="C2339" s="267" t="s">
        <v>637</v>
      </c>
      <c r="D2339" s="268" t="s">
        <v>2030</v>
      </c>
      <c r="E2339" s="267"/>
      <c r="F2339" s="434">
        <v>10169</v>
      </c>
      <c r="G2339" s="268" t="s">
        <v>7327</v>
      </c>
      <c r="H2339" s="268" t="s">
        <v>7328</v>
      </c>
      <c r="I2339" s="268" t="s">
        <v>22</v>
      </c>
      <c r="J2339" s="268">
        <v>75005</v>
      </c>
      <c r="K2339" s="268" t="s">
        <v>7329</v>
      </c>
      <c r="L2339" s="268" t="s">
        <v>37</v>
      </c>
      <c r="M2339" s="267" t="s">
        <v>7330</v>
      </c>
      <c r="N2339" s="387">
        <v>5.5E-2</v>
      </c>
      <c r="O2339" s="195">
        <v>2482</v>
      </c>
      <c r="P2339" s="270">
        <v>2482</v>
      </c>
      <c r="Q2339" s="388">
        <f t="shared" si="94"/>
        <v>2352.6066350710903</v>
      </c>
      <c r="R2339" s="389"/>
      <c r="S2339" s="89"/>
      <c r="T2339" s="74" t="s">
        <v>44</v>
      </c>
    </row>
    <row r="2340" spans="1:20" ht="22.5" customHeight="1" x14ac:dyDescent="0.25">
      <c r="A2340" s="267">
        <v>44853</v>
      </c>
      <c r="B2340" s="268" t="s">
        <v>65</v>
      </c>
      <c r="C2340" s="267" t="s">
        <v>7331</v>
      </c>
      <c r="D2340" s="268" t="s">
        <v>7332</v>
      </c>
      <c r="E2340" s="267"/>
      <c r="F2340" s="434" t="s">
        <v>4719</v>
      </c>
      <c r="G2340" s="268" t="s">
        <v>7333</v>
      </c>
      <c r="H2340" s="268" t="s">
        <v>7334</v>
      </c>
      <c r="I2340" s="268" t="s">
        <v>22</v>
      </c>
      <c r="J2340" s="268">
        <v>75014</v>
      </c>
      <c r="K2340" s="268" t="s">
        <v>7335</v>
      </c>
      <c r="L2340" s="268" t="s">
        <v>5663</v>
      </c>
      <c r="M2340" s="267" t="s">
        <v>6607</v>
      </c>
      <c r="N2340" s="387">
        <v>5.5E-2</v>
      </c>
      <c r="O2340" s="78">
        <f>P2340/2</f>
        <v>1241</v>
      </c>
      <c r="P2340" s="270">
        <v>2482</v>
      </c>
      <c r="Q2340" s="388">
        <f t="shared" si="94"/>
        <v>2352.6066350710903</v>
      </c>
      <c r="R2340" s="389"/>
      <c r="S2340" s="89"/>
      <c r="T2340" s="74" t="s">
        <v>44</v>
      </c>
    </row>
    <row r="2341" spans="1:20" ht="22.5" customHeight="1" x14ac:dyDescent="0.25">
      <c r="A2341" s="267">
        <v>44852</v>
      </c>
      <c r="B2341" s="268" t="s">
        <v>65</v>
      </c>
      <c r="C2341" s="267" t="s">
        <v>7336</v>
      </c>
      <c r="D2341" s="268" t="s">
        <v>177</v>
      </c>
      <c r="E2341" s="267"/>
      <c r="F2341" s="434">
        <v>10186</v>
      </c>
      <c r="G2341" s="268" t="s">
        <v>7337</v>
      </c>
      <c r="H2341" s="268" t="s">
        <v>7338</v>
      </c>
      <c r="I2341" s="268" t="s">
        <v>22</v>
      </c>
      <c r="J2341" s="268">
        <v>75010</v>
      </c>
      <c r="K2341" s="268" t="s">
        <v>7339</v>
      </c>
      <c r="L2341" s="268" t="s">
        <v>6449</v>
      </c>
      <c r="M2341" s="267" t="s">
        <v>7340</v>
      </c>
      <c r="N2341" s="387">
        <v>0.1</v>
      </c>
      <c r="O2341" s="78">
        <f>P2341/2</f>
        <v>4291</v>
      </c>
      <c r="P2341" s="270">
        <v>8582</v>
      </c>
      <c r="Q2341" s="388">
        <f t="shared" si="94"/>
        <v>7801.8181818181811</v>
      </c>
      <c r="R2341" s="389"/>
      <c r="S2341" s="89"/>
      <c r="T2341" s="74" t="s">
        <v>44</v>
      </c>
    </row>
    <row r="2342" spans="1:20" ht="22.5" customHeight="1" x14ac:dyDescent="0.25">
      <c r="A2342" s="267">
        <v>44839</v>
      </c>
      <c r="B2342" s="268" t="s">
        <v>17</v>
      </c>
      <c r="C2342" s="267" t="s">
        <v>3745</v>
      </c>
      <c r="D2342" s="268" t="s">
        <v>886</v>
      </c>
      <c r="E2342" s="267"/>
      <c r="F2342" s="434">
        <v>10163</v>
      </c>
      <c r="G2342" s="268" t="s">
        <v>3746</v>
      </c>
      <c r="H2342" s="268" t="s">
        <v>7341</v>
      </c>
      <c r="I2342" s="268" t="s">
        <v>22</v>
      </c>
      <c r="J2342" s="268">
        <v>75013</v>
      </c>
      <c r="K2342" s="268" t="s">
        <v>3748</v>
      </c>
      <c r="L2342" s="268" t="s">
        <v>4606</v>
      </c>
      <c r="M2342" s="267" t="s">
        <v>123</v>
      </c>
      <c r="N2342" s="387">
        <v>5.5E-2</v>
      </c>
      <c r="O2342" s="78">
        <f>P2342/2</f>
        <v>4750</v>
      </c>
      <c r="P2342" s="270">
        <v>9500</v>
      </c>
      <c r="Q2342" s="388">
        <f t="shared" si="94"/>
        <v>9004.7393364928921</v>
      </c>
      <c r="R2342" s="389"/>
      <c r="S2342" s="89"/>
      <c r="T2342" s="74" t="s">
        <v>44</v>
      </c>
    </row>
    <row r="2343" spans="1:20" ht="22.5" customHeight="1" x14ac:dyDescent="0.25">
      <c r="A2343" s="267">
        <v>44846</v>
      </c>
      <c r="B2343" s="268" t="s">
        <v>17</v>
      </c>
      <c r="C2343" s="267" t="s">
        <v>7342</v>
      </c>
      <c r="D2343" s="268" t="s">
        <v>46</v>
      </c>
      <c r="E2343" s="267"/>
      <c r="F2343" s="434">
        <v>10431</v>
      </c>
      <c r="G2343" s="268" t="s">
        <v>7343</v>
      </c>
      <c r="H2343" s="268" t="s">
        <v>7344</v>
      </c>
      <c r="I2343" s="268" t="s">
        <v>22</v>
      </c>
      <c r="J2343" s="268">
        <v>75014</v>
      </c>
      <c r="K2343" s="268" t="s">
        <v>7345</v>
      </c>
      <c r="L2343" s="268" t="s">
        <v>5894</v>
      </c>
      <c r="M2343" s="267" t="s">
        <v>205</v>
      </c>
      <c r="N2343" s="387">
        <v>5.5E-2</v>
      </c>
      <c r="O2343" s="195">
        <v>8982</v>
      </c>
      <c r="P2343" s="270">
        <v>8982</v>
      </c>
      <c r="Q2343" s="388">
        <f t="shared" si="94"/>
        <v>8513.7440758293851</v>
      </c>
      <c r="R2343" s="389"/>
      <c r="S2343" s="89"/>
      <c r="T2343" s="74" t="s">
        <v>44</v>
      </c>
    </row>
    <row r="2344" spans="1:20" ht="22.5" customHeight="1" x14ac:dyDescent="0.25">
      <c r="A2344" s="267">
        <v>44840</v>
      </c>
      <c r="B2344" s="268" t="s">
        <v>17</v>
      </c>
      <c r="C2344" s="267" t="s">
        <v>7346</v>
      </c>
      <c r="D2344" s="268" t="s">
        <v>2940</v>
      </c>
      <c r="E2344" s="267"/>
      <c r="F2344" s="434">
        <v>10052</v>
      </c>
      <c r="G2344" s="268" t="s">
        <v>1736</v>
      </c>
      <c r="H2344" s="268" t="s">
        <v>7347</v>
      </c>
      <c r="I2344" s="268" t="s">
        <v>851</v>
      </c>
      <c r="J2344" s="268">
        <v>94230</v>
      </c>
      <c r="K2344" s="268" t="s">
        <v>7348</v>
      </c>
      <c r="L2344" s="268" t="s">
        <v>9702</v>
      </c>
      <c r="M2344" s="267" t="s">
        <v>2009</v>
      </c>
      <c r="N2344" s="387">
        <v>5.5E-2</v>
      </c>
      <c r="O2344" s="345"/>
      <c r="P2344" s="270">
        <v>4000</v>
      </c>
      <c r="Q2344" s="388">
        <f t="shared" si="94"/>
        <v>3791.4691943127964</v>
      </c>
      <c r="R2344" s="389"/>
      <c r="S2344" s="89"/>
    </row>
    <row r="2345" spans="1:20" ht="22.5" customHeight="1" x14ac:dyDescent="0.25">
      <c r="A2345" s="267">
        <v>44840</v>
      </c>
      <c r="B2345" s="268" t="s">
        <v>65</v>
      </c>
      <c r="C2345" s="267" t="s">
        <v>7349</v>
      </c>
      <c r="D2345" s="268" t="s">
        <v>7350</v>
      </c>
      <c r="E2345" s="267"/>
      <c r="F2345" s="434">
        <v>10529</v>
      </c>
      <c r="G2345" s="268" t="s">
        <v>7351</v>
      </c>
      <c r="H2345" s="268" t="s">
        <v>7352</v>
      </c>
      <c r="I2345" s="268" t="s">
        <v>923</v>
      </c>
      <c r="J2345" s="268">
        <v>92100</v>
      </c>
      <c r="K2345" s="268" t="s">
        <v>7353</v>
      </c>
      <c r="L2345" s="268" t="s">
        <v>5595</v>
      </c>
      <c r="M2345" s="267" t="s">
        <v>2415</v>
      </c>
      <c r="N2345" s="387">
        <v>5.5E-2</v>
      </c>
      <c r="O2345" s="195">
        <v>1500</v>
      </c>
      <c r="P2345" s="270">
        <v>1500</v>
      </c>
      <c r="Q2345" s="388">
        <f t="shared" si="94"/>
        <v>1421.8009478672986</v>
      </c>
      <c r="R2345" s="389"/>
      <c r="S2345" s="89"/>
      <c r="T2345" s="74" t="s">
        <v>44</v>
      </c>
    </row>
    <row r="2346" spans="1:20" ht="22.5" customHeight="1" x14ac:dyDescent="0.25">
      <c r="A2346" s="267">
        <v>44841</v>
      </c>
      <c r="B2346" s="268" t="s">
        <v>17</v>
      </c>
      <c r="C2346" s="267" t="s">
        <v>7354</v>
      </c>
      <c r="D2346" s="268" t="s">
        <v>94</v>
      </c>
      <c r="E2346" s="267"/>
      <c r="F2346" s="434">
        <v>10460</v>
      </c>
      <c r="G2346" s="268" t="s">
        <v>7355</v>
      </c>
      <c r="H2346" s="268" t="s">
        <v>7356</v>
      </c>
      <c r="I2346" s="268" t="s">
        <v>7357</v>
      </c>
      <c r="J2346" s="268">
        <v>91300</v>
      </c>
      <c r="K2346" s="268" t="s">
        <v>7358</v>
      </c>
      <c r="L2346" s="268" t="s">
        <v>6378</v>
      </c>
      <c r="M2346" s="267" t="s">
        <v>170</v>
      </c>
      <c r="N2346" s="387">
        <v>5.5E-2</v>
      </c>
      <c r="O2346" s="78">
        <f>P2346/2</f>
        <v>4491</v>
      </c>
      <c r="P2346" s="270">
        <v>8982</v>
      </c>
      <c r="Q2346" s="388">
        <f t="shared" si="94"/>
        <v>8513.7440758293851</v>
      </c>
      <c r="R2346" s="389"/>
      <c r="S2346" s="89"/>
      <c r="T2346" s="74" t="s">
        <v>44</v>
      </c>
    </row>
    <row r="2347" spans="1:20" ht="22.5" customHeight="1" x14ac:dyDescent="0.25">
      <c r="A2347" s="167">
        <v>43896</v>
      </c>
      <c r="B2347" s="187" t="s">
        <v>65</v>
      </c>
      <c r="C2347" s="187" t="s">
        <v>526</v>
      </c>
      <c r="D2347" s="187" t="s">
        <v>19</v>
      </c>
      <c r="E2347" s="187"/>
      <c r="F2347" s="168">
        <v>10015</v>
      </c>
      <c r="G2347" s="187" t="s">
        <v>2361</v>
      </c>
      <c r="H2347" s="187"/>
      <c r="I2347" s="168" t="s">
        <v>2362</v>
      </c>
      <c r="J2347" s="168">
        <v>58340</v>
      </c>
      <c r="K2347" s="187" t="s">
        <v>2363</v>
      </c>
      <c r="L2347" s="187" t="s">
        <v>1709</v>
      </c>
      <c r="M2347" s="187" t="s">
        <v>123</v>
      </c>
      <c r="N2347" s="300">
        <v>5.5E-2</v>
      </c>
      <c r="O2347" s="78">
        <f>P2347/2</f>
        <v>4490</v>
      </c>
      <c r="P2347" s="189">
        <v>8980</v>
      </c>
      <c r="Q2347" s="255">
        <f t="shared" si="94"/>
        <v>8511.8483412322275</v>
      </c>
      <c r="R2347" s="333"/>
      <c r="S2347" s="159"/>
    </row>
    <row r="2348" spans="1:20" ht="22.5" customHeight="1" x14ac:dyDescent="0.25">
      <c r="A2348" s="267">
        <v>44839</v>
      </c>
      <c r="B2348" s="268" t="s">
        <v>17</v>
      </c>
      <c r="C2348" s="267" t="s">
        <v>5447</v>
      </c>
      <c r="D2348" s="268" t="s">
        <v>2030</v>
      </c>
      <c r="E2348" s="267"/>
      <c r="F2348" s="434">
        <v>10187</v>
      </c>
      <c r="G2348" s="268" t="s">
        <v>7359</v>
      </c>
      <c r="H2348" s="268" t="s">
        <v>7360</v>
      </c>
      <c r="I2348" s="268" t="s">
        <v>22</v>
      </c>
      <c r="J2348" s="268">
        <v>75012</v>
      </c>
      <c r="K2348" s="268" t="s">
        <v>7361</v>
      </c>
      <c r="L2348" s="268" t="s">
        <v>4935</v>
      </c>
      <c r="M2348" s="267" t="s">
        <v>7362</v>
      </c>
      <c r="N2348" s="387">
        <v>0.1</v>
      </c>
      <c r="O2348" s="78">
        <f>P2348/2</f>
        <v>5760</v>
      </c>
      <c r="P2348" s="270">
        <v>11520</v>
      </c>
      <c r="Q2348" s="388">
        <f t="shared" si="94"/>
        <v>10472.727272727272</v>
      </c>
      <c r="R2348" s="389"/>
      <c r="S2348" s="89"/>
      <c r="T2348" s="74" t="s">
        <v>44</v>
      </c>
    </row>
    <row r="2349" spans="1:20" ht="22.5" customHeight="1" x14ac:dyDescent="0.25">
      <c r="A2349" s="267">
        <v>44832</v>
      </c>
      <c r="B2349" s="268" t="s">
        <v>65</v>
      </c>
      <c r="C2349" s="267" t="s">
        <v>7363</v>
      </c>
      <c r="D2349" s="268" t="s">
        <v>2506</v>
      </c>
      <c r="E2349" s="267"/>
      <c r="F2349" s="434">
        <v>10430</v>
      </c>
      <c r="G2349" s="268" t="s">
        <v>7364</v>
      </c>
      <c r="H2349" s="268" t="s">
        <v>7365</v>
      </c>
      <c r="I2349" s="268" t="s">
        <v>22</v>
      </c>
      <c r="J2349" s="268">
        <v>75020</v>
      </c>
      <c r="K2349" s="268" t="s">
        <v>7366</v>
      </c>
      <c r="L2349" s="268" t="s">
        <v>7367</v>
      </c>
      <c r="M2349" s="267" t="s">
        <v>7368</v>
      </c>
      <c r="N2349" s="387">
        <v>5.5E-2</v>
      </c>
      <c r="O2349" s="78">
        <f>P2349/2</f>
        <v>5491</v>
      </c>
      <c r="P2349" s="270">
        <v>10982</v>
      </c>
      <c r="Q2349" s="388">
        <f t="shared" si="94"/>
        <v>10409.478672985782</v>
      </c>
      <c r="R2349" s="389"/>
      <c r="S2349" s="89"/>
      <c r="T2349" s="74" t="s">
        <v>44</v>
      </c>
    </row>
    <row r="2350" spans="1:20" ht="22.5" customHeight="1" x14ac:dyDescent="0.25">
      <c r="A2350" s="267">
        <v>44824</v>
      </c>
      <c r="B2350" s="268" t="s">
        <v>17</v>
      </c>
      <c r="C2350" s="267" t="s">
        <v>7369</v>
      </c>
      <c r="D2350" s="268" t="s">
        <v>258</v>
      </c>
      <c r="E2350" s="267"/>
      <c r="F2350" s="434">
        <v>10320</v>
      </c>
      <c r="G2350" s="268" t="s">
        <v>7370</v>
      </c>
      <c r="H2350" s="268" t="s">
        <v>7371</v>
      </c>
      <c r="I2350" s="268" t="s">
        <v>22</v>
      </c>
      <c r="J2350" s="268">
        <v>75020</v>
      </c>
      <c r="K2350" s="268" t="s">
        <v>7372</v>
      </c>
      <c r="L2350" s="268" t="s">
        <v>7373</v>
      </c>
      <c r="M2350" s="267" t="s">
        <v>7374</v>
      </c>
      <c r="N2350" s="387">
        <v>5.5E-2</v>
      </c>
      <c r="O2350" s="345"/>
      <c r="P2350" s="270">
        <v>19950</v>
      </c>
      <c r="Q2350" s="388">
        <f t="shared" si="94"/>
        <v>18909.952606635074</v>
      </c>
      <c r="R2350" s="389"/>
      <c r="S2350" s="89"/>
    </row>
    <row r="2351" spans="1:20" ht="22.5" customHeight="1" x14ac:dyDescent="0.25">
      <c r="A2351" s="267">
        <v>44817</v>
      </c>
      <c r="B2351" s="268" t="s">
        <v>17</v>
      </c>
      <c r="C2351" s="267" t="s">
        <v>7375</v>
      </c>
      <c r="D2351" s="268" t="s">
        <v>477</v>
      </c>
      <c r="E2351" s="267"/>
      <c r="F2351" s="434">
        <v>10136</v>
      </c>
      <c r="G2351" s="268" t="s">
        <v>7376</v>
      </c>
      <c r="H2351" s="268" t="s">
        <v>7377</v>
      </c>
      <c r="I2351" s="268" t="s">
        <v>3657</v>
      </c>
      <c r="J2351" s="268">
        <v>93330</v>
      </c>
      <c r="K2351" s="268" t="s">
        <v>7378</v>
      </c>
      <c r="L2351" s="268" t="s">
        <v>4381</v>
      </c>
      <c r="M2351" s="267" t="s">
        <v>7379</v>
      </c>
      <c r="N2351" s="387">
        <v>0.1</v>
      </c>
      <c r="O2351" s="78">
        <f>P2351/2</f>
        <v>4775</v>
      </c>
      <c r="P2351" s="270">
        <v>9550</v>
      </c>
      <c r="Q2351" s="388">
        <f t="shared" si="94"/>
        <v>8681.818181818182</v>
      </c>
      <c r="R2351" s="389"/>
      <c r="S2351" s="89"/>
      <c r="T2351" s="74" t="s">
        <v>44</v>
      </c>
    </row>
    <row r="2352" spans="1:20" ht="22.5" customHeight="1" x14ac:dyDescent="0.25">
      <c r="A2352" s="267">
        <v>44823</v>
      </c>
      <c r="B2352" s="268" t="s">
        <v>65</v>
      </c>
      <c r="C2352" s="267" t="s">
        <v>7380</v>
      </c>
      <c r="D2352" s="268" t="s">
        <v>7381</v>
      </c>
      <c r="E2352" s="267"/>
      <c r="F2352" s="434">
        <v>10505</v>
      </c>
      <c r="G2352" s="268" t="s">
        <v>7382</v>
      </c>
      <c r="H2352" s="268" t="s">
        <v>7383</v>
      </c>
      <c r="I2352" s="268" t="s">
        <v>7384</v>
      </c>
      <c r="J2352" s="268">
        <v>75005</v>
      </c>
      <c r="K2352" s="268" t="s">
        <v>7385</v>
      </c>
      <c r="L2352" s="268" t="s">
        <v>5595</v>
      </c>
      <c r="M2352" s="267" t="s">
        <v>2360</v>
      </c>
      <c r="N2352" s="387">
        <v>5.5E-2</v>
      </c>
      <c r="O2352" s="195">
        <v>2482</v>
      </c>
      <c r="P2352" s="270">
        <v>2482</v>
      </c>
      <c r="Q2352" s="388">
        <f t="shared" si="94"/>
        <v>2352.6066350710903</v>
      </c>
      <c r="R2352" s="389"/>
      <c r="S2352" s="89"/>
      <c r="T2352" s="74" t="s">
        <v>44</v>
      </c>
    </row>
    <row r="2353" spans="1:20" ht="22.5" customHeight="1" x14ac:dyDescent="0.25">
      <c r="A2353" s="167">
        <v>44851</v>
      </c>
      <c r="B2353" s="168" t="s">
        <v>65</v>
      </c>
      <c r="C2353" s="168" t="s">
        <v>6941</v>
      </c>
      <c r="D2353" s="168" t="s">
        <v>7085</v>
      </c>
      <c r="E2353" s="168"/>
      <c r="F2353" s="168">
        <v>110214</v>
      </c>
      <c r="G2353" s="168" t="s">
        <v>6942</v>
      </c>
      <c r="H2353" s="168" t="s">
        <v>7086</v>
      </c>
      <c r="I2353" s="168" t="s">
        <v>22</v>
      </c>
      <c r="J2353" s="168">
        <v>75020</v>
      </c>
      <c r="K2353" s="168" t="s">
        <v>6944</v>
      </c>
      <c r="L2353" s="168" t="s">
        <v>4874</v>
      </c>
      <c r="M2353" s="168" t="s">
        <v>7087</v>
      </c>
      <c r="N2353" s="379">
        <v>0.1</v>
      </c>
      <c r="O2353" s="78">
        <f>P2353/2</f>
        <v>950</v>
      </c>
      <c r="P2353" s="371">
        <v>1900</v>
      </c>
      <c r="Q2353" s="444">
        <f t="shared" si="94"/>
        <v>1727.272727272727</v>
      </c>
      <c r="R2353" s="337"/>
      <c r="S2353" s="266"/>
    </row>
    <row r="2354" spans="1:20" ht="22.5" customHeight="1" x14ac:dyDescent="0.25">
      <c r="A2354" s="167">
        <v>44854</v>
      </c>
      <c r="B2354" s="168" t="s">
        <v>65</v>
      </c>
      <c r="C2354" s="167" t="s">
        <v>2178</v>
      </c>
      <c r="D2354" s="168" t="s">
        <v>992</v>
      </c>
      <c r="E2354" s="167"/>
      <c r="F2354" s="417">
        <v>10503</v>
      </c>
      <c r="G2354" s="168" t="s">
        <v>7386</v>
      </c>
      <c r="H2354" s="168" t="s">
        <v>7387</v>
      </c>
      <c r="I2354" s="168" t="s">
        <v>22</v>
      </c>
      <c r="J2354" s="168">
        <v>75011</v>
      </c>
      <c r="K2354" s="168" t="s">
        <v>7388</v>
      </c>
      <c r="L2354" s="168" t="s">
        <v>6326</v>
      </c>
      <c r="M2354" s="167" t="s">
        <v>4019</v>
      </c>
      <c r="N2354" s="379">
        <v>5.5E-2</v>
      </c>
      <c r="O2354" s="195">
        <v>14982</v>
      </c>
      <c r="P2354" s="371">
        <v>14982</v>
      </c>
      <c r="Q2354" s="264">
        <f t="shared" si="94"/>
        <v>14200.947867298579</v>
      </c>
      <c r="R2354" s="337"/>
      <c r="S2354" s="266"/>
    </row>
    <row r="2355" spans="1:20" s="446" customFormat="1" ht="22.5" customHeight="1" x14ac:dyDescent="0.25">
      <c r="A2355" s="730">
        <v>44859</v>
      </c>
      <c r="B2355" s="161" t="s">
        <v>17</v>
      </c>
      <c r="C2355" s="161" t="s">
        <v>543</v>
      </c>
      <c r="D2355" s="161" t="s">
        <v>708</v>
      </c>
      <c r="E2355" s="161"/>
      <c r="F2355" s="161">
        <v>10519</v>
      </c>
      <c r="G2355" s="161" t="s">
        <v>545</v>
      </c>
      <c r="H2355" s="161" t="s">
        <v>546</v>
      </c>
      <c r="I2355" s="161" t="s">
        <v>22</v>
      </c>
      <c r="J2355" s="161">
        <v>75016</v>
      </c>
      <c r="K2355" s="161" t="s">
        <v>7389</v>
      </c>
      <c r="L2355" s="168" t="s">
        <v>5485</v>
      </c>
      <c r="M2355" s="161" t="s">
        <v>2002</v>
      </c>
      <c r="N2355" s="731">
        <v>5.5E-2</v>
      </c>
      <c r="O2355" s="78">
        <f>P2355/2</f>
        <v>2000</v>
      </c>
      <c r="P2355" s="732">
        <v>4000</v>
      </c>
      <c r="Q2355" s="733">
        <f t="shared" si="94"/>
        <v>3791.4691943127964</v>
      </c>
      <c r="R2355" s="531"/>
      <c r="S2355" s="299"/>
    </row>
    <row r="2356" spans="1:20" ht="22.5" customHeight="1" x14ac:dyDescent="0.25">
      <c r="A2356" s="267">
        <v>44854</v>
      </c>
      <c r="B2356" s="268" t="s">
        <v>65</v>
      </c>
      <c r="C2356" s="267" t="s">
        <v>7390</v>
      </c>
      <c r="D2356" s="268" t="s">
        <v>1354</v>
      </c>
      <c r="E2356" s="267"/>
      <c r="F2356" s="434">
        <v>10185</v>
      </c>
      <c r="G2356" s="268" t="s">
        <v>7391</v>
      </c>
      <c r="H2356" s="268" t="s">
        <v>7392</v>
      </c>
      <c r="I2356" s="268" t="s">
        <v>6578</v>
      </c>
      <c r="J2356" s="268">
        <v>94500</v>
      </c>
      <c r="K2356" s="268" t="s">
        <v>7393</v>
      </c>
      <c r="L2356" s="268" t="s">
        <v>6956</v>
      </c>
      <c r="M2356" s="267"/>
      <c r="N2356" s="387">
        <v>0.1</v>
      </c>
      <c r="O2356" s="78">
        <f>P2356/2</f>
        <v>4491</v>
      </c>
      <c r="P2356" s="270">
        <v>8982</v>
      </c>
      <c r="Q2356" s="388">
        <f t="shared" si="94"/>
        <v>8165.454545454545</v>
      </c>
      <c r="R2356" s="389"/>
      <c r="S2356" s="89"/>
      <c r="T2356" s="74" t="s">
        <v>44</v>
      </c>
    </row>
    <row r="2357" spans="1:20" ht="22.5" customHeight="1" x14ac:dyDescent="0.25">
      <c r="A2357" s="342">
        <v>44853</v>
      </c>
      <c r="B2357" s="168" t="s">
        <v>65</v>
      </c>
      <c r="C2357" s="167" t="s">
        <v>5429</v>
      </c>
      <c r="D2357" s="167" t="s">
        <v>2974</v>
      </c>
      <c r="E2357" s="167"/>
      <c r="F2357" s="417">
        <v>10271</v>
      </c>
      <c r="G2357" s="168" t="s">
        <v>5430</v>
      </c>
      <c r="H2357" s="168" t="s">
        <v>7394</v>
      </c>
      <c r="I2357" s="168" t="s">
        <v>22</v>
      </c>
      <c r="J2357" s="168">
        <v>75017</v>
      </c>
      <c r="K2357" s="168" t="s">
        <v>6868</v>
      </c>
      <c r="L2357" s="241" t="s">
        <v>4803</v>
      </c>
      <c r="M2357" s="167" t="s">
        <v>7395</v>
      </c>
      <c r="N2357" s="380">
        <v>5.5E-2</v>
      </c>
      <c r="O2357" s="78">
        <f>P2357/2</f>
        <v>4975</v>
      </c>
      <c r="P2357" s="189">
        <v>9950</v>
      </c>
      <c r="Q2357" s="372">
        <v>7535.5450236966826</v>
      </c>
      <c r="R2357" s="373"/>
      <c r="S2357" s="374"/>
    </row>
    <row r="2358" spans="1:20" ht="22.5" customHeight="1" x14ac:dyDescent="0.25">
      <c r="A2358" s="342">
        <v>44853</v>
      </c>
      <c r="B2358" s="168" t="s">
        <v>65</v>
      </c>
      <c r="C2358" s="167" t="s">
        <v>5429</v>
      </c>
      <c r="D2358" s="167" t="s">
        <v>6945</v>
      </c>
      <c r="E2358" s="167"/>
      <c r="F2358" s="417" t="s">
        <v>6946</v>
      </c>
      <c r="G2358" s="168" t="s">
        <v>6947</v>
      </c>
      <c r="H2358" s="168">
        <v>19700</v>
      </c>
      <c r="I2358" s="168" t="s">
        <v>22</v>
      </c>
      <c r="J2358" s="168">
        <v>75014</v>
      </c>
      <c r="K2358" s="168" t="s">
        <v>6949</v>
      </c>
      <c r="L2358" s="241" t="s">
        <v>4803</v>
      </c>
      <c r="M2358" s="167" t="s">
        <v>6332</v>
      </c>
      <c r="N2358" s="380">
        <v>5.5E-2</v>
      </c>
      <c r="O2358" s="78">
        <f>P2358/2</f>
        <v>2487.5</v>
      </c>
      <c r="P2358" s="189">
        <v>4975</v>
      </c>
      <c r="Q2358" s="372">
        <v>18957.345971563984</v>
      </c>
      <c r="R2358" s="373"/>
      <c r="S2358" s="374"/>
    </row>
    <row r="2359" spans="1:20" ht="22.5" customHeight="1" x14ac:dyDescent="0.25">
      <c r="A2359" s="173">
        <v>44862</v>
      </c>
      <c r="B2359" s="174" t="s">
        <v>17</v>
      </c>
      <c r="C2359" s="174" t="s">
        <v>6841</v>
      </c>
      <c r="D2359" s="174" t="s">
        <v>1806</v>
      </c>
      <c r="E2359" s="174"/>
      <c r="F2359" s="174">
        <v>10088</v>
      </c>
      <c r="G2359" s="174" t="s">
        <v>6842</v>
      </c>
      <c r="H2359" s="174" t="s">
        <v>6843</v>
      </c>
      <c r="I2359" s="174" t="s">
        <v>6844</v>
      </c>
      <c r="J2359" s="174">
        <v>91130</v>
      </c>
      <c r="K2359" s="174" t="s">
        <v>6845</v>
      </c>
      <c r="L2359" s="174" t="s">
        <v>2926</v>
      </c>
      <c r="M2359" s="174" t="s">
        <v>1603</v>
      </c>
      <c r="N2359" s="328">
        <v>0.1</v>
      </c>
      <c r="O2359" s="78">
        <f>P2359/2</f>
        <v>2250</v>
      </c>
      <c r="P2359" s="196">
        <v>4500</v>
      </c>
      <c r="Q2359" s="457">
        <f t="shared" ref="Q2359:Q2422" si="95">IF(ISBLANK(N2359),"",P2359/(1+N2359))</f>
        <v>4090.9090909090905</v>
      </c>
      <c r="R2359" s="336"/>
      <c r="S2359" s="121"/>
      <c r="T2359" s="74" t="s">
        <v>44</v>
      </c>
    </row>
    <row r="2360" spans="1:20" ht="22.5" customHeight="1" x14ac:dyDescent="0.25">
      <c r="A2360" s="167">
        <v>44862</v>
      </c>
      <c r="B2360" s="168" t="s">
        <v>17</v>
      </c>
      <c r="C2360" s="167" t="s">
        <v>2932</v>
      </c>
      <c r="D2360" s="168" t="s">
        <v>7396</v>
      </c>
      <c r="E2360" s="167"/>
      <c r="F2360" s="417">
        <v>10322</v>
      </c>
      <c r="G2360" s="168" t="s">
        <v>2933</v>
      </c>
      <c r="H2360" s="168" t="s">
        <v>7397</v>
      </c>
      <c r="I2360" s="168" t="s">
        <v>639</v>
      </c>
      <c r="J2360" s="168">
        <v>75017</v>
      </c>
      <c r="K2360" s="168" t="s">
        <v>7398</v>
      </c>
      <c r="L2360" s="168" t="s">
        <v>6809</v>
      </c>
      <c r="M2360" s="167" t="s">
        <v>1792</v>
      </c>
      <c r="N2360" s="379">
        <v>5.5E-2</v>
      </c>
      <c r="O2360" s="345"/>
      <c r="P2360" s="371">
        <v>4000</v>
      </c>
      <c r="Q2360" s="264">
        <f t="shared" si="95"/>
        <v>3791.4691943127964</v>
      </c>
      <c r="R2360" s="337"/>
      <c r="S2360" s="266"/>
    </row>
    <row r="2361" spans="1:20" ht="22.5" customHeight="1" x14ac:dyDescent="0.25">
      <c r="A2361" s="167">
        <v>44861</v>
      </c>
      <c r="B2361" s="168" t="s">
        <v>65</v>
      </c>
      <c r="C2361" s="167" t="s">
        <v>7399</v>
      </c>
      <c r="D2361" s="168" t="s">
        <v>2130</v>
      </c>
      <c r="E2361" s="167"/>
      <c r="F2361" s="417">
        <v>10533</v>
      </c>
      <c r="G2361" s="168" t="s">
        <v>7400</v>
      </c>
      <c r="H2361" s="535" t="s">
        <v>7401</v>
      </c>
      <c r="I2361" s="168" t="s">
        <v>1748</v>
      </c>
      <c r="J2361" s="168">
        <v>93800</v>
      </c>
      <c r="K2361" s="168" t="s">
        <v>7402</v>
      </c>
      <c r="L2361" s="168" t="s">
        <v>6422</v>
      </c>
      <c r="M2361" s="167" t="s">
        <v>2085</v>
      </c>
      <c r="N2361" s="379">
        <v>5.5E-2</v>
      </c>
      <c r="O2361" s="78">
        <f>P2361/2</f>
        <v>1241</v>
      </c>
      <c r="P2361" s="371">
        <v>2482</v>
      </c>
      <c r="Q2361" s="264">
        <f t="shared" si="95"/>
        <v>2352.6066350710903</v>
      </c>
      <c r="R2361" s="337"/>
      <c r="S2361" s="266"/>
    </row>
    <row r="2362" spans="1:20" ht="22.5" customHeight="1" x14ac:dyDescent="0.25">
      <c r="A2362" s="342">
        <v>44862</v>
      </c>
      <c r="B2362" s="168" t="s">
        <v>65</v>
      </c>
      <c r="C2362" s="167" t="s">
        <v>4357</v>
      </c>
      <c r="D2362" s="167" t="s">
        <v>4358</v>
      </c>
      <c r="E2362" s="167"/>
      <c r="F2362" s="168">
        <v>10251</v>
      </c>
      <c r="G2362" s="168" t="s">
        <v>4359</v>
      </c>
      <c r="H2362" s="168" t="s">
        <v>4360</v>
      </c>
      <c r="I2362" s="168" t="s">
        <v>3542</v>
      </c>
      <c r="J2362" s="168">
        <v>94400</v>
      </c>
      <c r="K2362" s="168" t="s">
        <v>4361</v>
      </c>
      <c r="L2362" s="168" t="s">
        <v>4217</v>
      </c>
      <c r="M2362" s="167" t="s">
        <v>7403</v>
      </c>
      <c r="N2362" s="379">
        <v>5.5E-2</v>
      </c>
      <c r="O2362" s="78">
        <f>P2362/2</f>
        <v>1500</v>
      </c>
      <c r="P2362" s="371">
        <v>3000</v>
      </c>
      <c r="Q2362" s="444">
        <f t="shared" si="95"/>
        <v>2843.6018957345973</v>
      </c>
      <c r="R2362" s="337"/>
      <c r="S2362" s="266"/>
    </row>
    <row r="2363" spans="1:20" ht="22.5" customHeight="1" x14ac:dyDescent="0.25">
      <c r="A2363" s="734">
        <v>44855</v>
      </c>
      <c r="B2363" s="735" t="s">
        <v>17</v>
      </c>
      <c r="C2363" s="735" t="s">
        <v>6474</v>
      </c>
      <c r="D2363" s="735" t="s">
        <v>6475</v>
      </c>
      <c r="E2363" s="735"/>
      <c r="F2363" s="735" t="s">
        <v>7404</v>
      </c>
      <c r="G2363" s="735" t="s">
        <v>6477</v>
      </c>
      <c r="H2363" s="736" t="s">
        <v>6453</v>
      </c>
      <c r="I2363" s="735" t="s">
        <v>22</v>
      </c>
      <c r="J2363" s="737">
        <v>75011</v>
      </c>
      <c r="K2363" s="735" t="s">
        <v>6478</v>
      </c>
      <c r="L2363" s="735" t="s">
        <v>7127</v>
      </c>
      <c r="M2363" s="735" t="s">
        <v>7405</v>
      </c>
      <c r="N2363" s="387">
        <v>5.5E-2</v>
      </c>
      <c r="O2363" s="78">
        <f>P2363/2</f>
        <v>7475</v>
      </c>
      <c r="P2363" s="270">
        <v>14950</v>
      </c>
      <c r="Q2363" s="388">
        <f t="shared" si="95"/>
        <v>14170.616113744076</v>
      </c>
      <c r="R2363" s="389"/>
      <c r="S2363" s="89"/>
      <c r="T2363" s="74" t="s">
        <v>44</v>
      </c>
    </row>
    <row r="2364" spans="1:20" ht="22.5" customHeight="1" x14ac:dyDescent="0.25">
      <c r="A2364" s="167">
        <v>44855</v>
      </c>
      <c r="B2364" s="168" t="s">
        <v>17</v>
      </c>
      <c r="C2364" s="167" t="s">
        <v>7406</v>
      </c>
      <c r="D2364" s="168" t="s">
        <v>2338</v>
      </c>
      <c r="E2364" s="167"/>
      <c r="F2364" s="417">
        <v>10418</v>
      </c>
      <c r="G2364" s="168" t="s">
        <v>7407</v>
      </c>
      <c r="H2364" s="168" t="s">
        <v>7408</v>
      </c>
      <c r="I2364" s="168" t="s">
        <v>2290</v>
      </c>
      <c r="J2364" s="168">
        <v>92190</v>
      </c>
      <c r="K2364" s="168" t="s">
        <v>7409</v>
      </c>
      <c r="L2364" s="168" t="s">
        <v>5894</v>
      </c>
      <c r="M2364" s="167" t="s">
        <v>2360</v>
      </c>
      <c r="N2364" s="379">
        <v>5.5E-2</v>
      </c>
      <c r="O2364" s="195">
        <v>5482</v>
      </c>
      <c r="P2364" s="371">
        <v>5482</v>
      </c>
      <c r="Q2364" s="264">
        <f t="shared" si="95"/>
        <v>5196.2085308056876</v>
      </c>
      <c r="R2364" s="337"/>
      <c r="S2364" s="266"/>
    </row>
    <row r="2365" spans="1:20" ht="22.5" customHeight="1" x14ac:dyDescent="0.25">
      <c r="A2365" s="167">
        <v>44855</v>
      </c>
      <c r="B2365" s="168" t="s">
        <v>65</v>
      </c>
      <c r="C2365" s="167" t="s">
        <v>7410</v>
      </c>
      <c r="D2365" s="168" t="s">
        <v>243</v>
      </c>
      <c r="E2365" s="167"/>
      <c r="F2365" s="417">
        <v>10202</v>
      </c>
      <c r="G2365" s="168" t="s">
        <v>6740</v>
      </c>
      <c r="H2365" s="168" t="s">
        <v>7411</v>
      </c>
      <c r="I2365" s="168" t="s">
        <v>174</v>
      </c>
      <c r="J2365" s="168">
        <v>93500</v>
      </c>
      <c r="K2365" s="168" t="s">
        <v>7412</v>
      </c>
      <c r="L2365" s="168" t="s">
        <v>5563</v>
      </c>
      <c r="M2365" s="167" t="s">
        <v>7413</v>
      </c>
      <c r="N2365" s="379">
        <v>0.1</v>
      </c>
      <c r="O2365" s="195">
        <v>2482</v>
      </c>
      <c r="P2365" s="371">
        <v>2482</v>
      </c>
      <c r="Q2365" s="264">
        <f t="shared" si="95"/>
        <v>2256.363636363636</v>
      </c>
      <c r="R2365" s="337"/>
      <c r="S2365" s="266"/>
    </row>
    <row r="2366" spans="1:20" ht="22.5" customHeight="1" x14ac:dyDescent="0.25">
      <c r="A2366" s="267">
        <v>44860</v>
      </c>
      <c r="B2366" s="268" t="s">
        <v>17</v>
      </c>
      <c r="C2366" s="268" t="s">
        <v>3603</v>
      </c>
      <c r="D2366" s="268" t="s">
        <v>3604</v>
      </c>
      <c r="E2366" s="268"/>
      <c r="F2366" s="268" t="s">
        <v>5393</v>
      </c>
      <c r="G2366" s="268" t="s">
        <v>5394</v>
      </c>
      <c r="H2366" s="268" t="s">
        <v>3606</v>
      </c>
      <c r="I2366" s="268" t="s">
        <v>48</v>
      </c>
      <c r="J2366" s="268">
        <v>92300</v>
      </c>
      <c r="K2366" s="268" t="s">
        <v>3607</v>
      </c>
      <c r="L2366" s="268" t="s">
        <v>7414</v>
      </c>
      <c r="M2366" s="268" t="s">
        <v>7415</v>
      </c>
      <c r="N2366" s="387">
        <v>5.5E-2</v>
      </c>
      <c r="O2366" s="345"/>
      <c r="P2366" s="270">
        <v>9982</v>
      </c>
      <c r="Q2366" s="533">
        <f t="shared" si="95"/>
        <v>9461.6113744075828</v>
      </c>
      <c r="R2366" s="389"/>
      <c r="S2366" s="89"/>
    </row>
    <row r="2367" spans="1:20" ht="22.5" customHeight="1" x14ac:dyDescent="0.25">
      <c r="A2367" s="167">
        <v>44861</v>
      </c>
      <c r="B2367" s="168" t="s">
        <v>65</v>
      </c>
      <c r="C2367" s="168" t="s">
        <v>7160</v>
      </c>
      <c r="D2367" s="168" t="s">
        <v>424</v>
      </c>
      <c r="E2367" s="168"/>
      <c r="F2367" s="168">
        <v>10293</v>
      </c>
      <c r="G2367" s="168" t="s">
        <v>7161</v>
      </c>
      <c r="H2367" s="168" t="s">
        <v>7162</v>
      </c>
      <c r="I2367" s="168" t="s">
        <v>923</v>
      </c>
      <c r="J2367" s="168">
        <v>92100</v>
      </c>
      <c r="K2367" s="168" t="s">
        <v>7163</v>
      </c>
      <c r="L2367" s="168" t="s">
        <v>9703</v>
      </c>
      <c r="M2367" s="168" t="s">
        <v>7416</v>
      </c>
      <c r="N2367" s="379">
        <v>5.5E-2</v>
      </c>
      <c r="O2367" s="345"/>
      <c r="P2367" s="371">
        <v>5000</v>
      </c>
      <c r="Q2367" s="264">
        <f t="shared" si="95"/>
        <v>4739.3364928909959</v>
      </c>
      <c r="R2367" s="337"/>
      <c r="S2367" s="266"/>
    </row>
    <row r="2368" spans="1:20" ht="22.5" customHeight="1" x14ac:dyDescent="0.25">
      <c r="A2368" s="167">
        <v>44861</v>
      </c>
      <c r="B2368" s="168" t="s">
        <v>65</v>
      </c>
      <c r="C2368" s="168" t="s">
        <v>7019</v>
      </c>
      <c r="D2368" s="168" t="s">
        <v>992</v>
      </c>
      <c r="E2368" s="168"/>
      <c r="F2368" s="168">
        <v>10072</v>
      </c>
      <c r="G2368" s="168" t="s">
        <v>7024</v>
      </c>
      <c r="H2368" s="168" t="s">
        <v>5012</v>
      </c>
      <c r="I2368" s="168" t="s">
        <v>298</v>
      </c>
      <c r="J2368" s="168">
        <v>92230</v>
      </c>
      <c r="K2368" s="168" t="s">
        <v>7025</v>
      </c>
      <c r="L2368" s="168" t="s">
        <v>5563</v>
      </c>
      <c r="M2368" s="168" t="s">
        <v>123</v>
      </c>
      <c r="N2368" s="379">
        <v>5.5E-2</v>
      </c>
      <c r="O2368" s="195">
        <v>6882</v>
      </c>
      <c r="P2368" s="371">
        <v>6882</v>
      </c>
      <c r="Q2368" s="444">
        <f t="shared" si="95"/>
        <v>6523.2227488151666</v>
      </c>
      <c r="R2368" s="337"/>
      <c r="S2368" s="266"/>
    </row>
    <row r="2369" spans="1:20" ht="22.5" customHeight="1" x14ac:dyDescent="0.25">
      <c r="A2369" s="167">
        <v>44861</v>
      </c>
      <c r="B2369" s="168" t="s">
        <v>65</v>
      </c>
      <c r="C2369" s="167" t="s">
        <v>7417</v>
      </c>
      <c r="D2369" s="168" t="s">
        <v>1760</v>
      </c>
      <c r="E2369" s="167"/>
      <c r="F2369" s="417">
        <v>10455</v>
      </c>
      <c r="G2369" s="168" t="s">
        <v>7418</v>
      </c>
      <c r="H2369" s="168" t="s">
        <v>7419</v>
      </c>
      <c r="I2369" s="168" t="s">
        <v>22</v>
      </c>
      <c r="J2369" s="168">
        <v>75017</v>
      </c>
      <c r="K2369" s="168" t="s">
        <v>7420</v>
      </c>
      <c r="L2369" s="168" t="s">
        <v>43</v>
      </c>
      <c r="M2369" s="167" t="s">
        <v>443</v>
      </c>
      <c r="N2369" s="379">
        <v>0.1</v>
      </c>
      <c r="O2369" s="195">
        <v>8882</v>
      </c>
      <c r="P2369" s="371">
        <v>8882</v>
      </c>
      <c r="Q2369" s="264">
        <f t="shared" si="95"/>
        <v>8074.545454545454</v>
      </c>
      <c r="R2369" s="337"/>
      <c r="S2369" s="266"/>
    </row>
    <row r="2370" spans="1:20" ht="22.5" customHeight="1" x14ac:dyDescent="0.25">
      <c r="A2370" s="167">
        <v>44868</v>
      </c>
      <c r="B2370" s="168" t="s">
        <v>17</v>
      </c>
      <c r="C2370" s="168" t="s">
        <v>7277</v>
      </c>
      <c r="D2370" s="168" t="s">
        <v>248</v>
      </c>
      <c r="E2370" s="168"/>
      <c r="F2370" s="168">
        <v>10266</v>
      </c>
      <c r="G2370" s="168" t="s">
        <v>7278</v>
      </c>
      <c r="H2370" s="168" t="s">
        <v>7279</v>
      </c>
      <c r="I2370" s="168" t="s">
        <v>386</v>
      </c>
      <c r="J2370" s="168">
        <v>94000</v>
      </c>
      <c r="K2370" s="168" t="s">
        <v>7280</v>
      </c>
      <c r="L2370" s="168" t="s">
        <v>5563</v>
      </c>
      <c r="M2370" s="168" t="s">
        <v>7421</v>
      </c>
      <c r="N2370" s="379">
        <v>0.1</v>
      </c>
      <c r="O2370" s="195">
        <v>3500</v>
      </c>
      <c r="P2370" s="371">
        <v>3500</v>
      </c>
      <c r="Q2370" s="264">
        <f t="shared" si="95"/>
        <v>3181.8181818181815</v>
      </c>
      <c r="R2370" s="337"/>
      <c r="S2370" s="266"/>
    </row>
    <row r="2371" spans="1:20" ht="22.5" customHeight="1" x14ac:dyDescent="0.25">
      <c r="A2371" s="167">
        <v>44862</v>
      </c>
      <c r="B2371" s="168" t="s">
        <v>17</v>
      </c>
      <c r="C2371" s="168" t="s">
        <v>4892</v>
      </c>
      <c r="D2371" s="168" t="s">
        <v>1267</v>
      </c>
      <c r="E2371" s="168"/>
      <c r="F2371" s="168">
        <v>10308</v>
      </c>
      <c r="G2371" s="168" t="s">
        <v>4893</v>
      </c>
      <c r="H2371" s="168" t="s">
        <v>4675</v>
      </c>
      <c r="I2371" s="168" t="s">
        <v>4894</v>
      </c>
      <c r="J2371" s="168">
        <v>77400</v>
      </c>
      <c r="K2371" s="168" t="s">
        <v>4895</v>
      </c>
      <c r="L2371" s="168" t="s">
        <v>4606</v>
      </c>
      <c r="M2371" s="168" t="s">
        <v>2261</v>
      </c>
      <c r="N2371" s="379">
        <v>0.1</v>
      </c>
      <c r="O2371" s="78">
        <f>P2371/2</f>
        <v>6930</v>
      </c>
      <c r="P2371" s="371">
        <v>13860</v>
      </c>
      <c r="Q2371" s="264">
        <f t="shared" si="95"/>
        <v>12599.999999999998</v>
      </c>
      <c r="R2371" s="337"/>
      <c r="S2371" s="266"/>
    </row>
    <row r="2372" spans="1:20" ht="22.5" customHeight="1" x14ac:dyDescent="0.25">
      <c r="A2372" s="167">
        <v>44861</v>
      </c>
      <c r="B2372" s="168" t="s">
        <v>65</v>
      </c>
      <c r="C2372" s="167" t="s">
        <v>7422</v>
      </c>
      <c r="D2372" s="168" t="s">
        <v>965</v>
      </c>
      <c r="E2372" s="167"/>
      <c r="F2372" s="417">
        <v>10267</v>
      </c>
      <c r="G2372" s="168" t="s">
        <v>7423</v>
      </c>
      <c r="H2372" s="168" t="s">
        <v>7424</v>
      </c>
      <c r="I2372" s="168" t="s">
        <v>7357</v>
      </c>
      <c r="J2372" s="168">
        <v>91300</v>
      </c>
      <c r="K2372" s="168" t="s">
        <v>7425</v>
      </c>
      <c r="L2372" s="168" t="s">
        <v>7426</v>
      </c>
      <c r="M2372" s="167" t="s">
        <v>7427</v>
      </c>
      <c r="N2372" s="379">
        <v>5.5E-2</v>
      </c>
      <c r="O2372" s="78">
        <f>P2372/2</f>
        <v>1940</v>
      </c>
      <c r="P2372" s="371">
        <v>3880</v>
      </c>
      <c r="Q2372" s="264">
        <f t="shared" si="95"/>
        <v>3677.7251184834126</v>
      </c>
      <c r="R2372" s="337"/>
      <c r="S2372" s="266"/>
    </row>
    <row r="2373" spans="1:20" ht="22.5" customHeight="1" x14ac:dyDescent="0.25">
      <c r="A2373" s="167">
        <v>44861</v>
      </c>
      <c r="B2373" s="168" t="s">
        <v>65</v>
      </c>
      <c r="C2373" s="167" t="s">
        <v>7428</v>
      </c>
      <c r="D2373" s="168" t="s">
        <v>3963</v>
      </c>
      <c r="E2373" s="167"/>
      <c r="F2373" s="417">
        <v>10267</v>
      </c>
      <c r="G2373" s="168" t="s">
        <v>7429</v>
      </c>
      <c r="H2373" s="168" t="s">
        <v>7430</v>
      </c>
      <c r="I2373" s="168" t="s">
        <v>240</v>
      </c>
      <c r="J2373" s="168">
        <v>92120</v>
      </c>
      <c r="K2373" s="168" t="s">
        <v>7431</v>
      </c>
      <c r="L2373" s="168" t="s">
        <v>7432</v>
      </c>
      <c r="M2373" s="167" t="s">
        <v>7433</v>
      </c>
      <c r="N2373" s="379">
        <v>0.1</v>
      </c>
      <c r="O2373" s="345"/>
      <c r="P2373" s="371">
        <v>1682</v>
      </c>
      <c r="Q2373" s="264">
        <f t="shared" si="95"/>
        <v>1529.090909090909</v>
      </c>
      <c r="R2373" s="337"/>
      <c r="S2373" s="266"/>
    </row>
    <row r="2374" spans="1:20" ht="22.5" customHeight="1" x14ac:dyDescent="0.25">
      <c r="A2374" s="167">
        <v>44869</v>
      </c>
      <c r="B2374" s="168" t="s">
        <v>17</v>
      </c>
      <c r="C2374" s="168" t="s">
        <v>45</v>
      </c>
      <c r="D2374" s="168" t="s">
        <v>46</v>
      </c>
      <c r="E2374" s="168"/>
      <c r="F2374" s="168" t="s">
        <v>7221</v>
      </c>
      <c r="G2374" s="168" t="s">
        <v>47</v>
      </c>
      <c r="H2374" s="168" t="s">
        <v>4059</v>
      </c>
      <c r="I2374" s="168" t="s">
        <v>48</v>
      </c>
      <c r="J2374" s="168">
        <v>92300</v>
      </c>
      <c r="K2374" s="168" t="s">
        <v>4060</v>
      </c>
      <c r="L2374" s="168" t="s">
        <v>4217</v>
      </c>
      <c r="M2374" s="168" t="s">
        <v>7434</v>
      </c>
      <c r="N2374" s="379">
        <v>5.5E-2</v>
      </c>
      <c r="O2374" s="78">
        <f>P2374/2</f>
        <v>4975</v>
      </c>
      <c r="P2374" s="263">
        <v>9950</v>
      </c>
      <c r="Q2374" s="339">
        <f t="shared" si="95"/>
        <v>9431.2796208530817</v>
      </c>
      <c r="R2374" s="333"/>
      <c r="S2374" s="159"/>
    </row>
    <row r="2375" spans="1:20" ht="22.5" customHeight="1" x14ac:dyDescent="0.25">
      <c r="A2375" s="167">
        <v>44862</v>
      </c>
      <c r="B2375" s="168"/>
      <c r="C2375" s="167" t="s">
        <v>7435</v>
      </c>
      <c r="D2375" s="168" t="s">
        <v>7436</v>
      </c>
      <c r="E2375" s="167"/>
      <c r="F2375" s="417" t="s">
        <v>4719</v>
      </c>
      <c r="G2375" s="168" t="s">
        <v>7437</v>
      </c>
      <c r="H2375" s="168" t="s">
        <v>7438</v>
      </c>
      <c r="I2375" s="168" t="s">
        <v>22</v>
      </c>
      <c r="J2375" s="168">
        <v>75003</v>
      </c>
      <c r="K2375" s="168" t="s">
        <v>7439</v>
      </c>
      <c r="L2375" s="168" t="s">
        <v>7440</v>
      </c>
      <c r="M2375" s="167" t="s">
        <v>7441</v>
      </c>
      <c r="N2375" s="379">
        <v>5.5E-2</v>
      </c>
      <c r="O2375" s="78">
        <f>P2375/2</f>
        <v>4691</v>
      </c>
      <c r="P2375" s="371">
        <v>9382</v>
      </c>
      <c r="Q2375" s="264">
        <f t="shared" si="95"/>
        <v>8892.8909952606646</v>
      </c>
      <c r="R2375" s="337"/>
      <c r="S2375" s="266"/>
    </row>
    <row r="2376" spans="1:20" ht="22.5" customHeight="1" x14ac:dyDescent="0.25">
      <c r="A2376" s="738">
        <v>44866</v>
      </c>
      <c r="B2376" s="739" t="s">
        <v>17</v>
      </c>
      <c r="C2376" s="739" t="s">
        <v>45</v>
      </c>
      <c r="D2376" s="739" t="s">
        <v>46</v>
      </c>
      <c r="E2376" s="739"/>
      <c r="F2376" s="739" t="s">
        <v>7221</v>
      </c>
      <c r="G2376" s="739" t="s">
        <v>47</v>
      </c>
      <c r="H2376" s="739" t="s">
        <v>4059</v>
      </c>
      <c r="I2376" s="739" t="s">
        <v>48</v>
      </c>
      <c r="J2376" s="739">
        <v>92300</v>
      </c>
      <c r="K2376" s="739" t="s">
        <v>4060</v>
      </c>
      <c r="L2376" s="739" t="s">
        <v>4047</v>
      </c>
      <c r="M2376" s="739" t="s">
        <v>4100</v>
      </c>
      <c r="N2376" s="740">
        <v>5.5E-2</v>
      </c>
      <c r="O2376" s="78">
        <f>P2376/2</f>
        <v>4228.5</v>
      </c>
      <c r="P2376" s="741">
        <v>8457</v>
      </c>
      <c r="Q2376" s="742">
        <f t="shared" si="95"/>
        <v>8016.1137440758303</v>
      </c>
      <c r="R2376" s="743"/>
      <c r="S2376" s="744"/>
      <c r="T2376" s="74" t="s">
        <v>7442</v>
      </c>
    </row>
    <row r="2377" spans="1:20" ht="22.5" customHeight="1" x14ac:dyDescent="0.25">
      <c r="A2377" s="738">
        <v>44869</v>
      </c>
      <c r="B2377" s="739" t="s">
        <v>17</v>
      </c>
      <c r="C2377" s="738" t="s">
        <v>2080</v>
      </c>
      <c r="D2377" s="739" t="s">
        <v>40</v>
      </c>
      <c r="E2377" s="738"/>
      <c r="F2377" s="745">
        <v>10080</v>
      </c>
      <c r="G2377" s="739" t="s">
        <v>7443</v>
      </c>
      <c r="H2377" s="739" t="s">
        <v>7444</v>
      </c>
      <c r="I2377" s="739" t="s">
        <v>4801</v>
      </c>
      <c r="J2377" s="739">
        <v>92150</v>
      </c>
      <c r="K2377" s="739" t="s">
        <v>7445</v>
      </c>
      <c r="L2377" s="739" t="s">
        <v>5719</v>
      </c>
      <c r="M2377" s="738" t="s">
        <v>1603</v>
      </c>
      <c r="N2377" s="740">
        <v>5.5E-2</v>
      </c>
      <c r="O2377" s="195">
        <v>4482</v>
      </c>
      <c r="P2377" s="741">
        <v>4482</v>
      </c>
      <c r="Q2377" s="742">
        <f t="shared" si="95"/>
        <v>4248.341232227488</v>
      </c>
      <c r="R2377" s="743"/>
      <c r="S2377" s="744"/>
    </row>
    <row r="2378" spans="1:20" ht="22.5" customHeight="1" x14ac:dyDescent="0.25">
      <c r="A2378" s="167">
        <v>44866</v>
      </c>
      <c r="B2378" s="168" t="s">
        <v>65</v>
      </c>
      <c r="C2378" s="167" t="s">
        <v>7446</v>
      </c>
      <c r="D2378" s="168" t="s">
        <v>113</v>
      </c>
      <c r="E2378" s="167"/>
      <c r="F2378" s="417">
        <v>10222</v>
      </c>
      <c r="G2378" s="168" t="s">
        <v>7447</v>
      </c>
      <c r="H2378" s="168" t="s">
        <v>7448</v>
      </c>
      <c r="I2378" s="168" t="s">
        <v>22</v>
      </c>
      <c r="J2378" s="168">
        <v>75009</v>
      </c>
      <c r="K2378" s="168" t="s">
        <v>7449</v>
      </c>
      <c r="L2378" s="168" t="s">
        <v>4606</v>
      </c>
      <c r="M2378" s="167" t="s">
        <v>7450</v>
      </c>
      <c r="N2378" s="379">
        <v>0.1</v>
      </c>
      <c r="O2378" s="78">
        <f>P2378/2</f>
        <v>2250</v>
      </c>
      <c r="P2378" s="371">
        <v>4500</v>
      </c>
      <c r="Q2378" s="264">
        <f t="shared" si="95"/>
        <v>4090.9090909090905</v>
      </c>
      <c r="R2378" s="337"/>
      <c r="S2378" s="266"/>
    </row>
    <row r="2379" spans="1:20" ht="22.5" customHeight="1" x14ac:dyDescent="0.25">
      <c r="A2379" s="167">
        <v>44869</v>
      </c>
      <c r="B2379" s="168" t="s">
        <v>17</v>
      </c>
      <c r="C2379" s="167" t="s">
        <v>7451</v>
      </c>
      <c r="D2379" s="168" t="s">
        <v>306</v>
      </c>
      <c r="E2379" s="167"/>
      <c r="F2379" s="417">
        <v>10052</v>
      </c>
      <c r="G2379" s="168" t="s">
        <v>6801</v>
      </c>
      <c r="H2379" s="168" t="s">
        <v>7452</v>
      </c>
      <c r="I2379" s="168" t="s">
        <v>3526</v>
      </c>
      <c r="J2379" s="168">
        <v>91330</v>
      </c>
      <c r="K2379" s="168" t="s">
        <v>7453</v>
      </c>
      <c r="L2379" s="168" t="s">
        <v>6422</v>
      </c>
      <c r="M2379" s="167" t="s">
        <v>7454</v>
      </c>
      <c r="N2379" s="379">
        <v>5.5E-2</v>
      </c>
      <c r="O2379" s="78">
        <f>P2379/2</f>
        <v>3125</v>
      </c>
      <c r="P2379" s="371">
        <v>6250</v>
      </c>
      <c r="Q2379" s="264">
        <f t="shared" si="95"/>
        <v>5924.1706161137445</v>
      </c>
      <c r="R2379" s="337"/>
      <c r="S2379" s="266"/>
    </row>
    <row r="2380" spans="1:20" ht="22.5" customHeight="1" x14ac:dyDescent="0.25">
      <c r="A2380" s="746">
        <v>44875</v>
      </c>
      <c r="B2380" s="747" t="s">
        <v>6496</v>
      </c>
      <c r="C2380" s="747" t="s">
        <v>6033</v>
      </c>
      <c r="D2380" s="747" t="s">
        <v>1509</v>
      </c>
      <c r="E2380" s="747"/>
      <c r="F2380" s="747">
        <v>10346</v>
      </c>
      <c r="G2380" s="747" t="s">
        <v>6581</v>
      </c>
      <c r="H2380" s="747" t="s">
        <v>6582</v>
      </c>
      <c r="I2380" s="747" t="s">
        <v>22</v>
      </c>
      <c r="J2380" s="747">
        <v>75018</v>
      </c>
      <c r="K2380" s="747" t="s">
        <v>6583</v>
      </c>
      <c r="L2380" s="747" t="s">
        <v>6422</v>
      </c>
      <c r="M2380" s="747" t="s">
        <v>2217</v>
      </c>
      <c r="N2380" s="748">
        <v>5.5E-2</v>
      </c>
      <c r="O2380" s="78">
        <f>P2380/2</f>
        <v>2940</v>
      </c>
      <c r="P2380" s="749">
        <v>5880</v>
      </c>
      <c r="Q2380" s="750">
        <f t="shared" si="95"/>
        <v>5573.4597156398104</v>
      </c>
      <c r="R2380" s="751"/>
      <c r="S2380" s="752"/>
      <c r="T2380" s="74" t="s">
        <v>7442</v>
      </c>
    </row>
    <row r="2381" spans="1:20" ht="22.5" customHeight="1" x14ac:dyDescent="0.25">
      <c r="A2381" s="167">
        <v>44874</v>
      </c>
      <c r="B2381" s="168" t="s">
        <v>17</v>
      </c>
      <c r="C2381" s="168" t="s">
        <v>7284</v>
      </c>
      <c r="D2381" s="168" t="s">
        <v>54</v>
      </c>
      <c r="E2381" s="168"/>
      <c r="F2381" s="168">
        <v>10537</v>
      </c>
      <c r="G2381" s="168" t="s">
        <v>7285</v>
      </c>
      <c r="H2381" s="168" t="s">
        <v>7286</v>
      </c>
      <c r="I2381" s="168" t="s">
        <v>22</v>
      </c>
      <c r="J2381" s="168">
        <v>75019</v>
      </c>
      <c r="K2381" s="168" t="s">
        <v>7287</v>
      </c>
      <c r="L2381" s="168" t="s">
        <v>7288</v>
      </c>
      <c r="M2381" s="168" t="s">
        <v>4019</v>
      </c>
      <c r="N2381" s="379">
        <v>5.5E-2</v>
      </c>
      <c r="O2381" s="78">
        <f>P2381/2</f>
        <v>3490</v>
      </c>
      <c r="P2381" s="371">
        <v>6980</v>
      </c>
      <c r="Q2381" s="264">
        <f t="shared" si="95"/>
        <v>6616.1137440758293</v>
      </c>
      <c r="R2381" s="337"/>
      <c r="S2381" s="266"/>
    </row>
    <row r="2382" spans="1:20" ht="22.5" customHeight="1" x14ac:dyDescent="0.25">
      <c r="A2382" s="167">
        <v>44872</v>
      </c>
      <c r="B2382" s="168" t="s">
        <v>65</v>
      </c>
      <c r="C2382" s="167" t="s">
        <v>7455</v>
      </c>
      <c r="D2382" s="168" t="s">
        <v>1272</v>
      </c>
      <c r="E2382" s="167"/>
      <c r="F2382" s="417">
        <v>10535</v>
      </c>
      <c r="G2382" s="168" t="s">
        <v>7456</v>
      </c>
      <c r="H2382" s="168" t="s">
        <v>7457</v>
      </c>
      <c r="I2382" s="168" t="s">
        <v>184</v>
      </c>
      <c r="J2382" s="168">
        <v>92170</v>
      </c>
      <c r="K2382" s="168" t="s">
        <v>7458</v>
      </c>
      <c r="L2382" s="168" t="s">
        <v>5563</v>
      </c>
      <c r="M2382" s="167" t="s">
        <v>4236</v>
      </c>
      <c r="N2382" s="379">
        <v>5.5E-2</v>
      </c>
      <c r="O2382" s="195">
        <v>4382</v>
      </c>
      <c r="P2382" s="371">
        <v>4382</v>
      </c>
      <c r="Q2382" s="264">
        <f t="shared" si="95"/>
        <v>4153.5545023696686</v>
      </c>
      <c r="R2382" s="337"/>
      <c r="S2382" s="266"/>
    </row>
    <row r="2383" spans="1:20" ht="22.5" customHeight="1" x14ac:dyDescent="0.25">
      <c r="A2383" s="167">
        <v>44882</v>
      </c>
      <c r="B2383" s="168" t="s">
        <v>17</v>
      </c>
      <c r="C2383" s="167" t="s">
        <v>7459</v>
      </c>
      <c r="D2383" s="168" t="s">
        <v>19</v>
      </c>
      <c r="E2383" s="167"/>
      <c r="F2383" s="417">
        <v>10152</v>
      </c>
      <c r="G2383" s="168" t="s">
        <v>7460</v>
      </c>
      <c r="H2383" s="168" t="s">
        <v>7461</v>
      </c>
      <c r="I2383" s="168" t="s">
        <v>22</v>
      </c>
      <c r="J2383" s="168">
        <v>75013</v>
      </c>
      <c r="K2383" s="168" t="s">
        <v>7462</v>
      </c>
      <c r="L2383" s="168" t="s">
        <v>5112</v>
      </c>
      <c r="M2383" s="167" t="s">
        <v>6653</v>
      </c>
      <c r="N2383" s="379">
        <v>5.5E-2</v>
      </c>
      <c r="O2383" s="78">
        <f>P2383/2</f>
        <v>5491</v>
      </c>
      <c r="P2383" s="371">
        <v>10982</v>
      </c>
      <c r="Q2383" s="264">
        <f t="shared" si="95"/>
        <v>10409.478672985782</v>
      </c>
      <c r="R2383" s="337"/>
      <c r="S2383" s="266"/>
    </row>
    <row r="2384" spans="1:20" ht="22.5" customHeight="1" x14ac:dyDescent="0.25">
      <c r="A2384" s="167">
        <v>44879</v>
      </c>
      <c r="B2384" s="168" t="s">
        <v>65</v>
      </c>
      <c r="C2384" s="167" t="s">
        <v>7463</v>
      </c>
      <c r="D2384" s="168" t="s">
        <v>7464</v>
      </c>
      <c r="E2384" s="167"/>
      <c r="F2384" s="417">
        <v>10243</v>
      </c>
      <c r="G2384" s="168" t="s">
        <v>7465</v>
      </c>
      <c r="H2384" s="168" t="s">
        <v>7466</v>
      </c>
      <c r="I2384" s="168" t="s">
        <v>90</v>
      </c>
      <c r="J2384" s="168">
        <v>92600</v>
      </c>
      <c r="K2384" s="168" t="s">
        <v>7467</v>
      </c>
      <c r="L2384" s="168" t="s">
        <v>4935</v>
      </c>
      <c r="M2384" s="167" t="s">
        <v>6653</v>
      </c>
      <c r="N2384" s="379">
        <v>5.5E-2</v>
      </c>
      <c r="O2384" s="78">
        <f>P2384/2</f>
        <v>2775</v>
      </c>
      <c r="P2384" s="371">
        <v>5550</v>
      </c>
      <c r="Q2384" s="264">
        <f t="shared" si="95"/>
        <v>5260.663507109005</v>
      </c>
      <c r="R2384" s="337"/>
      <c r="S2384" s="266"/>
    </row>
    <row r="2385" spans="1:20" ht="22.5" customHeight="1" x14ac:dyDescent="0.25">
      <c r="A2385" s="753">
        <v>44879</v>
      </c>
      <c r="B2385" s="754" t="s">
        <v>17</v>
      </c>
      <c r="C2385" s="754" t="s">
        <v>4965</v>
      </c>
      <c r="D2385" s="754" t="s">
        <v>1642</v>
      </c>
      <c r="E2385" s="754"/>
      <c r="F2385" s="754">
        <v>2350</v>
      </c>
      <c r="G2385" s="754" t="s">
        <v>4966</v>
      </c>
      <c r="H2385" s="754">
        <v>6</v>
      </c>
      <c r="I2385" s="754" t="s">
        <v>4967</v>
      </c>
      <c r="J2385" s="754">
        <v>93500</v>
      </c>
      <c r="K2385" s="754" t="s">
        <v>4968</v>
      </c>
      <c r="L2385" s="754" t="s">
        <v>1993</v>
      </c>
      <c r="M2385" s="754" t="s">
        <v>2360</v>
      </c>
      <c r="N2385" s="755">
        <v>5.5E-2</v>
      </c>
      <c r="O2385" s="195">
        <v>3680</v>
      </c>
      <c r="P2385" s="749">
        <v>3680</v>
      </c>
      <c r="Q2385" s="756">
        <f t="shared" si="95"/>
        <v>3488.1516587677729</v>
      </c>
      <c r="R2385" s="751"/>
      <c r="S2385" s="752"/>
      <c r="T2385" s="74" t="s">
        <v>7468</v>
      </c>
    </row>
    <row r="2386" spans="1:20" ht="22.5" customHeight="1" x14ac:dyDescent="0.25">
      <c r="A2386" s="167">
        <v>44882</v>
      </c>
      <c r="B2386" s="168" t="s">
        <v>17</v>
      </c>
      <c r="C2386" s="167" t="s">
        <v>4905</v>
      </c>
      <c r="D2386" s="168" t="s">
        <v>131</v>
      </c>
      <c r="E2386" s="167"/>
      <c r="F2386" s="417">
        <v>10171</v>
      </c>
      <c r="G2386" s="168" t="s">
        <v>7469</v>
      </c>
      <c r="H2386" s="168" t="s">
        <v>7470</v>
      </c>
      <c r="I2386" s="168" t="s">
        <v>22</v>
      </c>
      <c r="J2386" s="168">
        <v>75018</v>
      </c>
      <c r="K2386" s="168" t="s">
        <v>7471</v>
      </c>
      <c r="L2386" s="168" t="s">
        <v>6118</v>
      </c>
      <c r="M2386" s="167" t="s">
        <v>5796</v>
      </c>
      <c r="N2386" s="379">
        <v>5.5E-2</v>
      </c>
      <c r="O2386" s="78">
        <f>P2386/2</f>
        <v>1100</v>
      </c>
      <c r="P2386" s="371">
        <v>2200</v>
      </c>
      <c r="Q2386" s="264">
        <f t="shared" si="95"/>
        <v>2085.3080568720379</v>
      </c>
      <c r="R2386" s="337"/>
      <c r="S2386" s="266"/>
    </row>
    <row r="2387" spans="1:20" ht="22.5" customHeight="1" x14ac:dyDescent="0.25">
      <c r="A2387" s="167">
        <v>44873</v>
      </c>
      <c r="B2387" s="168" t="s">
        <v>17</v>
      </c>
      <c r="C2387" s="167" t="s">
        <v>7472</v>
      </c>
      <c r="D2387" s="168" t="s">
        <v>620</v>
      </c>
      <c r="E2387" s="167"/>
      <c r="F2387" s="417" t="s">
        <v>4719</v>
      </c>
      <c r="G2387" s="168" t="s">
        <v>7473</v>
      </c>
      <c r="H2387" s="168"/>
      <c r="I2387" s="168" t="s">
        <v>22</v>
      </c>
      <c r="J2387" s="168">
        <v>75020</v>
      </c>
      <c r="K2387" s="168"/>
      <c r="L2387" s="168" t="s">
        <v>7474</v>
      </c>
      <c r="M2387" s="167" t="s">
        <v>331</v>
      </c>
      <c r="N2387" s="379">
        <v>5.5E-2</v>
      </c>
      <c r="O2387" s="78">
        <f>P2387/2</f>
        <v>4841</v>
      </c>
      <c r="P2387" s="371">
        <v>9682</v>
      </c>
      <c r="Q2387" s="264">
        <f t="shared" si="95"/>
        <v>9177.2511848341237</v>
      </c>
      <c r="R2387" s="337"/>
      <c r="S2387" s="266"/>
    </row>
    <row r="2388" spans="1:20" ht="22.5" customHeight="1" x14ac:dyDescent="0.25">
      <c r="A2388" s="753">
        <v>44882</v>
      </c>
      <c r="B2388" s="754" t="s">
        <v>17</v>
      </c>
      <c r="C2388" s="753" t="s">
        <v>7475</v>
      </c>
      <c r="D2388" s="754" t="s">
        <v>219</v>
      </c>
      <c r="E2388" s="753"/>
      <c r="F2388" s="757">
        <v>10128</v>
      </c>
      <c r="G2388" s="754" t="s">
        <v>7476</v>
      </c>
      <c r="H2388" s="754">
        <v>13</v>
      </c>
      <c r="I2388" s="754" t="s">
        <v>155</v>
      </c>
      <c r="J2388" s="754">
        <v>91940</v>
      </c>
      <c r="K2388" s="754" t="s">
        <v>7477</v>
      </c>
      <c r="L2388" s="754" t="s">
        <v>1838</v>
      </c>
      <c r="M2388" s="753" t="s">
        <v>6653</v>
      </c>
      <c r="N2388" s="755">
        <v>5.5E-2</v>
      </c>
      <c r="O2388" s="78">
        <f>P2388/2</f>
        <v>1900</v>
      </c>
      <c r="P2388" s="749">
        <v>3800</v>
      </c>
      <c r="Q2388" s="756">
        <f t="shared" si="95"/>
        <v>3601.8957345971567</v>
      </c>
      <c r="R2388" s="751"/>
      <c r="S2388" s="752"/>
      <c r="T2388" s="74" t="s">
        <v>7478</v>
      </c>
    </row>
    <row r="2389" spans="1:20" ht="22.5" customHeight="1" x14ac:dyDescent="0.25">
      <c r="A2389" s="342">
        <v>44882</v>
      </c>
      <c r="B2389" s="168" t="s">
        <v>65</v>
      </c>
      <c r="C2389" s="167" t="s">
        <v>3636</v>
      </c>
      <c r="D2389" s="167" t="s">
        <v>67</v>
      </c>
      <c r="E2389" s="167"/>
      <c r="F2389" s="417">
        <v>10014</v>
      </c>
      <c r="G2389" s="168" t="s">
        <v>4456</v>
      </c>
      <c r="H2389" s="168" t="s">
        <v>4457</v>
      </c>
      <c r="I2389" s="168" t="s">
        <v>3639</v>
      </c>
      <c r="J2389" s="168">
        <v>78200</v>
      </c>
      <c r="K2389" s="168" t="s">
        <v>4458</v>
      </c>
      <c r="L2389" s="168" t="s">
        <v>7479</v>
      </c>
      <c r="M2389" s="167" t="s">
        <v>443</v>
      </c>
      <c r="N2389" s="379">
        <v>0.1</v>
      </c>
      <c r="O2389" s="345"/>
      <c r="P2389" s="371">
        <v>9200</v>
      </c>
      <c r="Q2389" s="339">
        <f t="shared" si="95"/>
        <v>8363.6363636363621</v>
      </c>
      <c r="R2389" s="333"/>
      <c r="S2389" s="159"/>
    </row>
    <row r="2390" spans="1:20" ht="22.5" customHeight="1" x14ac:dyDescent="0.25">
      <c r="A2390" s="167">
        <v>44882</v>
      </c>
      <c r="B2390" s="168" t="s">
        <v>65</v>
      </c>
      <c r="C2390" s="167" t="s">
        <v>7480</v>
      </c>
      <c r="D2390" s="168" t="s">
        <v>747</v>
      </c>
      <c r="E2390" s="167"/>
      <c r="F2390" s="417">
        <v>10273</v>
      </c>
      <c r="G2390" s="168" t="s">
        <v>7481</v>
      </c>
      <c r="H2390" s="168" t="s">
        <v>7482</v>
      </c>
      <c r="I2390" s="168" t="s">
        <v>768</v>
      </c>
      <c r="J2390" s="168">
        <v>94220</v>
      </c>
      <c r="K2390" s="168" t="s">
        <v>7483</v>
      </c>
      <c r="L2390" s="168" t="s">
        <v>5719</v>
      </c>
      <c r="M2390" s="167" t="s">
        <v>7484</v>
      </c>
      <c r="N2390" s="379">
        <v>5.5E-2</v>
      </c>
      <c r="O2390" s="195">
        <v>7482</v>
      </c>
      <c r="P2390" s="371">
        <v>7482</v>
      </c>
      <c r="Q2390" s="264">
        <f t="shared" si="95"/>
        <v>7091.9431279620858</v>
      </c>
      <c r="R2390" s="337"/>
      <c r="S2390" s="266"/>
    </row>
    <row r="2391" spans="1:20" ht="22.5" customHeight="1" x14ac:dyDescent="0.25">
      <c r="A2391" s="167">
        <v>44882</v>
      </c>
      <c r="B2391" s="168" t="s">
        <v>17</v>
      </c>
      <c r="C2391" s="167" t="s">
        <v>7485</v>
      </c>
      <c r="D2391" s="168" t="s">
        <v>886</v>
      </c>
      <c r="E2391" s="167"/>
      <c r="F2391" s="417">
        <v>10263</v>
      </c>
      <c r="G2391" s="168" t="s">
        <v>7486</v>
      </c>
      <c r="H2391" s="168" t="s">
        <v>7487</v>
      </c>
      <c r="I2391" s="168" t="s">
        <v>6648</v>
      </c>
      <c r="J2391" s="168">
        <v>94550</v>
      </c>
      <c r="K2391" s="168" t="s">
        <v>7488</v>
      </c>
      <c r="L2391" s="168" t="s">
        <v>5112</v>
      </c>
      <c r="M2391" s="167" t="s">
        <v>170</v>
      </c>
      <c r="N2391" s="379">
        <v>0.1</v>
      </c>
      <c r="O2391" s="78">
        <f>P2391/2</f>
        <v>4641</v>
      </c>
      <c r="P2391" s="371">
        <v>9282</v>
      </c>
      <c r="Q2391" s="264">
        <f t="shared" si="95"/>
        <v>8438.181818181818</v>
      </c>
      <c r="R2391" s="337"/>
      <c r="S2391" s="266"/>
    </row>
    <row r="2392" spans="1:20" ht="22.5" customHeight="1" x14ac:dyDescent="0.25">
      <c r="A2392" s="267">
        <v>44883</v>
      </c>
      <c r="B2392" s="268" t="s">
        <v>65</v>
      </c>
      <c r="C2392" s="267" t="s">
        <v>7489</v>
      </c>
      <c r="D2392" s="268" t="s">
        <v>7490</v>
      </c>
      <c r="E2392" s="267"/>
      <c r="F2392" s="434">
        <v>10534</v>
      </c>
      <c r="G2392" s="268" t="s">
        <v>7491</v>
      </c>
      <c r="H2392" s="268" t="s">
        <v>7492</v>
      </c>
      <c r="I2392" s="268" t="s">
        <v>639</v>
      </c>
      <c r="J2392" s="268">
        <v>92100</v>
      </c>
      <c r="K2392" s="268" t="s">
        <v>7493</v>
      </c>
      <c r="L2392" s="268" t="s">
        <v>5563</v>
      </c>
      <c r="M2392" s="267" t="s">
        <v>1728</v>
      </c>
      <c r="N2392" s="387">
        <v>5.5E-2</v>
      </c>
      <c r="O2392" s="195">
        <v>14982</v>
      </c>
      <c r="P2392" s="270">
        <v>14982</v>
      </c>
      <c r="Q2392" s="388">
        <f t="shared" si="95"/>
        <v>14200.947867298579</v>
      </c>
      <c r="R2392" s="389"/>
      <c r="S2392" s="89"/>
      <c r="T2392" s="74" t="s">
        <v>44</v>
      </c>
    </row>
    <row r="2393" spans="1:20" ht="22.5" customHeight="1" x14ac:dyDescent="0.25">
      <c r="A2393" s="267">
        <v>44869</v>
      </c>
      <c r="B2393" s="268" t="s">
        <v>65</v>
      </c>
      <c r="C2393" s="268" t="s">
        <v>6703</v>
      </c>
      <c r="D2393" s="268" t="s">
        <v>765</v>
      </c>
      <c r="E2393" s="268"/>
      <c r="F2393" s="268">
        <v>10311</v>
      </c>
      <c r="G2393" s="268" t="s">
        <v>6704</v>
      </c>
      <c r="H2393" s="268" t="s">
        <v>6705</v>
      </c>
      <c r="I2393" s="268" t="s">
        <v>22</v>
      </c>
      <c r="J2393" s="268">
        <v>75014</v>
      </c>
      <c r="K2393" s="268" t="s">
        <v>7262</v>
      </c>
      <c r="L2393" s="268" t="s">
        <v>6809</v>
      </c>
      <c r="M2393" s="268" t="s">
        <v>7494</v>
      </c>
      <c r="N2393" s="387">
        <v>5.5E-2</v>
      </c>
      <c r="O2393" s="345"/>
      <c r="P2393" s="270">
        <v>4400</v>
      </c>
      <c r="Q2393" s="533">
        <f t="shared" si="95"/>
        <v>4170.6161137440758</v>
      </c>
      <c r="R2393" s="389"/>
      <c r="S2393" s="89"/>
    </row>
    <row r="2394" spans="1:20" ht="22.5" customHeight="1" x14ac:dyDescent="0.25">
      <c r="A2394" s="267">
        <v>44880</v>
      </c>
      <c r="B2394" s="268" t="s">
        <v>17</v>
      </c>
      <c r="C2394" s="267" t="s">
        <v>7495</v>
      </c>
      <c r="D2394" s="268" t="s">
        <v>428</v>
      </c>
      <c r="E2394" s="267"/>
      <c r="F2394" s="434">
        <v>10316</v>
      </c>
      <c r="G2394" s="268" t="s">
        <v>7496</v>
      </c>
      <c r="H2394" s="268" t="s">
        <v>7497</v>
      </c>
      <c r="I2394" s="268" t="s">
        <v>1523</v>
      </c>
      <c r="J2394" s="268">
        <v>92130</v>
      </c>
      <c r="K2394" s="268" t="s">
        <v>7498</v>
      </c>
      <c r="L2394" s="268" t="s">
        <v>6303</v>
      </c>
      <c r="M2394" s="267" t="s">
        <v>4019</v>
      </c>
      <c r="N2394" s="387">
        <v>5.5E-2</v>
      </c>
      <c r="O2394" s="78">
        <f>P2394/2</f>
        <v>1500</v>
      </c>
      <c r="P2394" s="270">
        <v>3000</v>
      </c>
      <c r="Q2394" s="388">
        <f t="shared" si="95"/>
        <v>2843.6018957345973</v>
      </c>
      <c r="R2394" s="389"/>
      <c r="S2394" s="89"/>
      <c r="T2394" s="74" t="s">
        <v>44</v>
      </c>
    </row>
    <row r="2395" spans="1:20" ht="22.5" customHeight="1" x14ac:dyDescent="0.25">
      <c r="A2395" s="267">
        <v>44880</v>
      </c>
      <c r="B2395" s="268" t="s">
        <v>65</v>
      </c>
      <c r="C2395" s="268" t="s">
        <v>5621</v>
      </c>
      <c r="D2395" s="268" t="s">
        <v>7499</v>
      </c>
      <c r="E2395" s="268"/>
      <c r="F2395" s="268">
        <v>10527</v>
      </c>
      <c r="G2395" s="268" t="s">
        <v>5622</v>
      </c>
      <c r="H2395" s="268" t="s">
        <v>5623</v>
      </c>
      <c r="I2395" s="268" t="s">
        <v>326</v>
      </c>
      <c r="J2395" s="268">
        <v>92200</v>
      </c>
      <c r="K2395" s="268" t="s">
        <v>5624</v>
      </c>
      <c r="L2395" s="268" t="s">
        <v>7500</v>
      </c>
      <c r="M2395" s="268" t="s">
        <v>2360</v>
      </c>
      <c r="N2395" s="387">
        <v>5.5E-2</v>
      </c>
      <c r="O2395" s="345"/>
      <c r="P2395" s="270">
        <v>1900</v>
      </c>
      <c r="Q2395" s="533">
        <f t="shared" si="95"/>
        <v>1800.9478672985783</v>
      </c>
      <c r="R2395" s="389"/>
      <c r="S2395" s="89"/>
    </row>
    <row r="2396" spans="1:20" ht="22.5" customHeight="1" x14ac:dyDescent="0.25">
      <c r="A2396" s="267">
        <v>44843</v>
      </c>
      <c r="B2396" s="268" t="s">
        <v>17</v>
      </c>
      <c r="C2396" s="268" t="s">
        <v>6315</v>
      </c>
      <c r="D2396" s="268" t="s">
        <v>563</v>
      </c>
      <c r="E2396" s="268"/>
      <c r="F2396" s="268">
        <v>10270</v>
      </c>
      <c r="G2396" s="268" t="s">
        <v>6316</v>
      </c>
      <c r="H2396" s="268" t="s">
        <v>6317</v>
      </c>
      <c r="I2396" s="268" t="s">
        <v>5181</v>
      </c>
      <c r="J2396" s="268">
        <v>92800</v>
      </c>
      <c r="K2396" s="268" t="s">
        <v>6318</v>
      </c>
      <c r="L2396" s="268" t="s">
        <v>6909</v>
      </c>
      <c r="M2396" s="268" t="s">
        <v>86</v>
      </c>
      <c r="N2396" s="387">
        <v>0.1</v>
      </c>
      <c r="O2396" s="78">
        <f>P2396/2</f>
        <v>4250</v>
      </c>
      <c r="P2396" s="270">
        <v>8500</v>
      </c>
      <c r="Q2396" s="388">
        <f t="shared" si="95"/>
        <v>7727.272727272727</v>
      </c>
      <c r="R2396" s="389"/>
      <c r="S2396" s="89"/>
      <c r="T2396" s="74" t="s">
        <v>44</v>
      </c>
    </row>
    <row r="2397" spans="1:20" ht="22.5" customHeight="1" x14ac:dyDescent="0.25">
      <c r="A2397" s="167">
        <v>44889</v>
      </c>
      <c r="B2397" s="168" t="s">
        <v>236</v>
      </c>
      <c r="C2397" s="168" t="s">
        <v>598</v>
      </c>
      <c r="D2397" s="168" t="s">
        <v>395</v>
      </c>
      <c r="E2397" s="168"/>
      <c r="F2397" s="168" t="s">
        <v>7264</v>
      </c>
      <c r="G2397" s="168" t="s">
        <v>6019</v>
      </c>
      <c r="H2397" s="168"/>
      <c r="I2397" s="168" t="s">
        <v>22</v>
      </c>
      <c r="J2397" s="168">
        <v>75019</v>
      </c>
      <c r="K2397" s="168" t="s">
        <v>6020</v>
      </c>
      <c r="L2397" s="168" t="s">
        <v>43</v>
      </c>
      <c r="M2397" s="168" t="s">
        <v>7501</v>
      </c>
      <c r="N2397" s="379">
        <v>0.1</v>
      </c>
      <c r="O2397" s="195">
        <v>3000</v>
      </c>
      <c r="P2397" s="263">
        <v>3000</v>
      </c>
      <c r="Q2397" s="339">
        <f t="shared" si="95"/>
        <v>2727.272727272727</v>
      </c>
      <c r="R2397" s="333"/>
      <c r="S2397" s="159"/>
    </row>
    <row r="2398" spans="1:20" ht="22.5" customHeight="1" x14ac:dyDescent="0.25">
      <c r="A2398" s="167">
        <v>44892</v>
      </c>
      <c r="B2398" s="168" t="s">
        <v>65</v>
      </c>
      <c r="C2398" s="168" t="s">
        <v>6669</v>
      </c>
      <c r="D2398" s="168" t="s">
        <v>2506</v>
      </c>
      <c r="E2398" s="168"/>
      <c r="F2398" s="168" t="s">
        <v>5099</v>
      </c>
      <c r="G2398" s="168" t="s">
        <v>6670</v>
      </c>
      <c r="H2398" s="168"/>
      <c r="I2398" s="168" t="s">
        <v>22</v>
      </c>
      <c r="J2398" s="168">
        <v>75011</v>
      </c>
      <c r="K2398" s="168"/>
      <c r="L2398" s="168" t="s">
        <v>37</v>
      </c>
      <c r="M2398" s="168" t="s">
        <v>7502</v>
      </c>
      <c r="N2398" s="379">
        <v>5.5E-2</v>
      </c>
      <c r="O2398" s="195">
        <v>682</v>
      </c>
      <c r="P2398" s="371">
        <v>682</v>
      </c>
      <c r="Q2398" s="444">
        <f t="shared" si="95"/>
        <v>646.44549763033183</v>
      </c>
      <c r="R2398" s="337"/>
      <c r="S2398" s="266"/>
    </row>
    <row r="2399" spans="1:20" ht="22.5" customHeight="1" x14ac:dyDescent="0.25">
      <c r="A2399" s="167">
        <v>44888</v>
      </c>
      <c r="B2399" s="168" t="s">
        <v>65</v>
      </c>
      <c r="C2399" s="167" t="s">
        <v>7503</v>
      </c>
      <c r="D2399" s="168" t="s">
        <v>1333</v>
      </c>
      <c r="E2399" s="167"/>
      <c r="F2399" s="417"/>
      <c r="G2399" s="168" t="s">
        <v>7504</v>
      </c>
      <c r="H2399" s="168" t="s">
        <v>7505</v>
      </c>
      <c r="I2399" s="168" t="s">
        <v>2510</v>
      </c>
      <c r="J2399" s="168">
        <v>92160</v>
      </c>
      <c r="K2399" s="168" t="s">
        <v>7506</v>
      </c>
      <c r="L2399" s="168" t="s">
        <v>7507</v>
      </c>
      <c r="M2399" s="167" t="s">
        <v>1487</v>
      </c>
      <c r="N2399" s="379">
        <v>5.5E-2</v>
      </c>
      <c r="O2399" s="345"/>
      <c r="P2399" s="371">
        <v>4680</v>
      </c>
      <c r="Q2399" s="264">
        <f t="shared" si="95"/>
        <v>4436.018957345972</v>
      </c>
      <c r="R2399" s="337"/>
      <c r="S2399" s="266"/>
    </row>
    <row r="2400" spans="1:20" ht="22.5" customHeight="1" x14ac:dyDescent="0.25">
      <c r="A2400" s="167">
        <v>44894</v>
      </c>
      <c r="B2400" s="168" t="s">
        <v>17</v>
      </c>
      <c r="C2400" s="167" t="s">
        <v>7508</v>
      </c>
      <c r="D2400" s="168" t="s">
        <v>40</v>
      </c>
      <c r="E2400" s="167"/>
      <c r="F2400" s="417">
        <v>10522</v>
      </c>
      <c r="G2400" s="168" t="s">
        <v>7509</v>
      </c>
      <c r="H2400" s="168" t="s">
        <v>7510</v>
      </c>
      <c r="I2400" s="168" t="s">
        <v>7511</v>
      </c>
      <c r="J2400" s="168">
        <v>94310</v>
      </c>
      <c r="K2400" s="168" t="s">
        <v>7512</v>
      </c>
      <c r="L2400" s="168" t="s">
        <v>5112</v>
      </c>
      <c r="M2400" s="167" t="s">
        <v>7513</v>
      </c>
      <c r="N2400" s="379">
        <v>5.5E-2</v>
      </c>
      <c r="O2400" s="78">
        <f>P2400/2</f>
        <v>1991</v>
      </c>
      <c r="P2400" s="371">
        <v>3982</v>
      </c>
      <c r="Q2400" s="264">
        <f t="shared" si="95"/>
        <v>3774.4075829383887</v>
      </c>
      <c r="R2400" s="337"/>
      <c r="S2400" s="266"/>
    </row>
    <row r="2401" spans="1:20" ht="22.5" customHeight="1" x14ac:dyDescent="0.25">
      <c r="A2401" s="167">
        <v>44888</v>
      </c>
      <c r="B2401" s="168" t="s">
        <v>65</v>
      </c>
      <c r="C2401" s="168" t="s">
        <v>7308</v>
      </c>
      <c r="D2401" s="168" t="s">
        <v>215</v>
      </c>
      <c r="E2401" s="168"/>
      <c r="F2401" s="168">
        <v>10168</v>
      </c>
      <c r="G2401" s="168" t="s">
        <v>7309</v>
      </c>
      <c r="H2401" s="168" t="s">
        <v>7310</v>
      </c>
      <c r="I2401" s="168" t="s">
        <v>22</v>
      </c>
      <c r="J2401" s="168">
        <v>75013</v>
      </c>
      <c r="K2401" s="168" t="s">
        <v>7311</v>
      </c>
      <c r="L2401" s="168" t="s">
        <v>7181</v>
      </c>
      <c r="M2401" s="168" t="s">
        <v>7514</v>
      </c>
      <c r="N2401" s="379">
        <v>0.1</v>
      </c>
      <c r="O2401" s="345"/>
      <c r="P2401" s="371">
        <v>6950</v>
      </c>
      <c r="Q2401" s="680">
        <f t="shared" si="95"/>
        <v>6318.181818181818</v>
      </c>
      <c r="R2401" s="337"/>
      <c r="S2401" s="266"/>
    </row>
    <row r="2402" spans="1:20" ht="22.5" customHeight="1" x14ac:dyDescent="0.25">
      <c r="A2402" s="167">
        <v>44888</v>
      </c>
      <c r="B2402" s="168" t="s">
        <v>236</v>
      </c>
      <c r="C2402" s="167" t="s">
        <v>486</v>
      </c>
      <c r="D2402" s="168" t="s">
        <v>172</v>
      </c>
      <c r="E2402" s="167"/>
      <c r="F2402" s="417">
        <v>10151</v>
      </c>
      <c r="G2402" s="168" t="s">
        <v>487</v>
      </c>
      <c r="H2402" s="168" t="s">
        <v>7515</v>
      </c>
      <c r="I2402" s="168" t="s">
        <v>133</v>
      </c>
      <c r="J2402" s="168">
        <v>92400</v>
      </c>
      <c r="K2402" s="168" t="s">
        <v>7516</v>
      </c>
      <c r="L2402" s="168" t="s">
        <v>43</v>
      </c>
      <c r="M2402" s="167" t="s">
        <v>123</v>
      </c>
      <c r="N2402" s="379">
        <v>5.5E-2</v>
      </c>
      <c r="O2402" s="195">
        <v>9782</v>
      </c>
      <c r="P2402" s="371">
        <v>9782</v>
      </c>
      <c r="Q2402" s="264">
        <f t="shared" si="95"/>
        <v>9272.037914691944</v>
      </c>
      <c r="R2402" s="337"/>
      <c r="S2402" s="266"/>
    </row>
    <row r="2403" spans="1:20" ht="22.5" customHeight="1" x14ac:dyDescent="0.25">
      <c r="A2403" s="167">
        <v>44889</v>
      </c>
      <c r="B2403" s="168" t="s">
        <v>17</v>
      </c>
      <c r="C2403" s="168" t="s">
        <v>7277</v>
      </c>
      <c r="D2403" s="168" t="s">
        <v>248</v>
      </c>
      <c r="E2403" s="168"/>
      <c r="F2403" s="168">
        <v>10266</v>
      </c>
      <c r="G2403" s="168" t="s">
        <v>7278</v>
      </c>
      <c r="H2403" s="168" t="s">
        <v>7279</v>
      </c>
      <c r="I2403" s="168" t="s">
        <v>386</v>
      </c>
      <c r="J2403" s="168">
        <v>94000</v>
      </c>
      <c r="K2403" s="168" t="s">
        <v>7280</v>
      </c>
      <c r="L2403" s="168" t="s">
        <v>5563</v>
      </c>
      <c r="M2403" s="168" t="s">
        <v>7517</v>
      </c>
      <c r="N2403" s="379">
        <v>0.1</v>
      </c>
      <c r="O2403" s="195">
        <v>3982</v>
      </c>
      <c r="P2403" s="371">
        <v>3982</v>
      </c>
      <c r="Q2403" s="264">
        <f t="shared" si="95"/>
        <v>3619.9999999999995</v>
      </c>
      <c r="R2403" s="337"/>
      <c r="S2403" s="266"/>
    </row>
    <row r="2404" spans="1:20" ht="22.5" customHeight="1" x14ac:dyDescent="0.25">
      <c r="A2404" s="342">
        <v>44896</v>
      </c>
      <c r="B2404" s="168" t="s">
        <v>65</v>
      </c>
      <c r="C2404" s="167" t="s">
        <v>3789</v>
      </c>
      <c r="D2404" s="167" t="s">
        <v>1310</v>
      </c>
      <c r="E2404" s="167"/>
      <c r="F2404" s="417" t="s">
        <v>7221</v>
      </c>
      <c r="G2404" s="168" t="s">
        <v>2023</v>
      </c>
      <c r="H2404" s="168" t="s">
        <v>4309</v>
      </c>
      <c r="I2404" s="168" t="s">
        <v>22</v>
      </c>
      <c r="J2404" s="168">
        <v>75013</v>
      </c>
      <c r="K2404" s="168" t="s">
        <v>4310</v>
      </c>
      <c r="L2404" s="168" t="s">
        <v>4617</v>
      </c>
      <c r="M2404" s="167" t="s">
        <v>2261</v>
      </c>
      <c r="N2404" s="379">
        <v>0.1</v>
      </c>
      <c r="O2404" s="345"/>
      <c r="P2404" s="371">
        <v>25000</v>
      </c>
      <c r="Q2404" s="350">
        <f t="shared" si="95"/>
        <v>22727.272727272724</v>
      </c>
      <c r="R2404" s="337"/>
      <c r="S2404" s="266"/>
    </row>
    <row r="2405" spans="1:20" ht="22.5" customHeight="1" x14ac:dyDescent="0.25">
      <c r="A2405" s="267">
        <v>44893</v>
      </c>
      <c r="B2405" s="268" t="s">
        <v>65</v>
      </c>
      <c r="C2405" s="267" t="s">
        <v>6241</v>
      </c>
      <c r="D2405" s="267" t="s">
        <v>4781</v>
      </c>
      <c r="E2405" s="267"/>
      <c r="F2405" s="434">
        <v>10328</v>
      </c>
      <c r="G2405" s="268" t="s">
        <v>6242</v>
      </c>
      <c r="H2405" s="268" t="s">
        <v>6243</v>
      </c>
      <c r="I2405" s="268" t="s">
        <v>1164</v>
      </c>
      <c r="J2405" s="268">
        <v>94120</v>
      </c>
      <c r="K2405" s="268" t="s">
        <v>6244</v>
      </c>
      <c r="L2405" s="268" t="s">
        <v>7518</v>
      </c>
      <c r="M2405" s="267" t="s">
        <v>4382</v>
      </c>
      <c r="N2405" s="408">
        <v>5.5E-2</v>
      </c>
      <c r="O2405" s="78">
        <f>P2405/2</f>
        <v>7491</v>
      </c>
      <c r="P2405" s="270">
        <v>14982</v>
      </c>
      <c r="Q2405" s="271">
        <f t="shared" si="95"/>
        <v>14200.947867298579</v>
      </c>
      <c r="R2405" s="389"/>
      <c r="S2405" s="89"/>
      <c r="T2405" s="74" t="s">
        <v>44</v>
      </c>
    </row>
    <row r="2406" spans="1:20" ht="22.5" customHeight="1" x14ac:dyDescent="0.25">
      <c r="A2406" s="173">
        <v>44889</v>
      </c>
      <c r="B2406" s="174" t="s">
        <v>65</v>
      </c>
      <c r="C2406" s="174" t="s">
        <v>1108</v>
      </c>
      <c r="D2406" s="174" t="s">
        <v>1109</v>
      </c>
      <c r="E2406" s="174"/>
      <c r="F2406" s="174">
        <v>10078</v>
      </c>
      <c r="G2406" s="174" t="s">
        <v>1110</v>
      </c>
      <c r="H2406" s="218" t="s">
        <v>1111</v>
      </c>
      <c r="I2406" s="174" t="s">
        <v>22</v>
      </c>
      <c r="J2406" s="174">
        <v>75012</v>
      </c>
      <c r="K2406" s="174" t="s">
        <v>1112</v>
      </c>
      <c r="L2406" s="174" t="s">
        <v>7519</v>
      </c>
      <c r="M2406" s="174" t="s">
        <v>205</v>
      </c>
      <c r="N2406" s="210">
        <v>0.1</v>
      </c>
      <c r="O2406" s="345"/>
      <c r="P2406" s="196">
        <v>9950</v>
      </c>
      <c r="Q2406" s="219">
        <f t="shared" si="95"/>
        <v>9045.4545454545441</v>
      </c>
      <c r="R2406" s="336"/>
      <c r="S2406" s="121"/>
    </row>
    <row r="2407" spans="1:20" ht="22.5" customHeight="1" x14ac:dyDescent="0.25">
      <c r="A2407" s="153">
        <v>44893</v>
      </c>
      <c r="B2407" s="154" t="s">
        <v>65</v>
      </c>
      <c r="C2407" s="154" t="s">
        <v>981</v>
      </c>
      <c r="D2407" s="154" t="s">
        <v>982</v>
      </c>
      <c r="E2407" s="154"/>
      <c r="F2407" s="154">
        <v>1236</v>
      </c>
      <c r="G2407" s="154" t="s">
        <v>983</v>
      </c>
      <c r="H2407" s="154" t="s">
        <v>984</v>
      </c>
      <c r="I2407" s="154" t="s">
        <v>22</v>
      </c>
      <c r="J2407" s="154">
        <v>75011</v>
      </c>
      <c r="K2407" s="154" t="s">
        <v>6395</v>
      </c>
      <c r="L2407" s="154" t="s">
        <v>37</v>
      </c>
      <c r="M2407" s="154" t="s">
        <v>7520</v>
      </c>
      <c r="N2407" s="160">
        <v>5.5E-2</v>
      </c>
      <c r="O2407" s="78">
        <v>6400</v>
      </c>
      <c r="P2407" s="403">
        <v>6400</v>
      </c>
      <c r="Q2407" s="78">
        <f t="shared" si="95"/>
        <v>6066.350710900474</v>
      </c>
      <c r="R2407" s="373"/>
      <c r="S2407" s="374"/>
    </row>
    <row r="2408" spans="1:20" ht="22.5" customHeight="1" x14ac:dyDescent="0.25">
      <c r="A2408" s="738">
        <v>44896</v>
      </c>
      <c r="B2408" s="739" t="s">
        <v>17</v>
      </c>
      <c r="C2408" s="739" t="s">
        <v>45</v>
      </c>
      <c r="D2408" s="739" t="s">
        <v>46</v>
      </c>
      <c r="E2408" s="739"/>
      <c r="F2408" s="739" t="s">
        <v>7221</v>
      </c>
      <c r="G2408" s="739" t="s">
        <v>47</v>
      </c>
      <c r="H2408" s="739" t="s">
        <v>4059</v>
      </c>
      <c r="I2408" s="739" t="s">
        <v>48</v>
      </c>
      <c r="J2408" s="739">
        <v>92300</v>
      </c>
      <c r="K2408" s="739" t="s">
        <v>4060</v>
      </c>
      <c r="L2408" s="739" t="s">
        <v>4217</v>
      </c>
      <c r="M2408" s="739" t="s">
        <v>7521</v>
      </c>
      <c r="N2408" s="740">
        <v>5.5E-2</v>
      </c>
      <c r="O2408" s="78">
        <f>P2408/2</f>
        <v>5000</v>
      </c>
      <c r="P2408" s="741">
        <v>10000</v>
      </c>
      <c r="Q2408" s="742">
        <f t="shared" si="95"/>
        <v>9478.6729857819919</v>
      </c>
      <c r="R2408" s="743"/>
      <c r="S2408" s="744"/>
      <c r="T2408" s="74" t="s">
        <v>7442</v>
      </c>
    </row>
    <row r="2409" spans="1:20" ht="22.5" customHeight="1" x14ac:dyDescent="0.25">
      <c r="A2409" s="252">
        <v>44893</v>
      </c>
      <c r="B2409" s="253" t="s">
        <v>65</v>
      </c>
      <c r="C2409" s="252" t="s">
        <v>7522</v>
      </c>
      <c r="D2409" s="252" t="s">
        <v>4202</v>
      </c>
      <c r="E2409" s="252"/>
      <c r="F2409" s="602">
        <v>10347</v>
      </c>
      <c r="G2409" s="253" t="s">
        <v>7523</v>
      </c>
      <c r="H2409" s="253" t="s">
        <v>7524</v>
      </c>
      <c r="I2409" s="253" t="s">
        <v>22</v>
      </c>
      <c r="J2409" s="253">
        <v>75002</v>
      </c>
      <c r="K2409" s="253" t="s">
        <v>7525</v>
      </c>
      <c r="L2409" s="253" t="s">
        <v>7526</v>
      </c>
      <c r="M2409" s="252" t="s">
        <v>1145</v>
      </c>
      <c r="N2409" s="536">
        <v>0.1</v>
      </c>
      <c r="O2409" s="78">
        <f>P2409/2</f>
        <v>4941</v>
      </c>
      <c r="P2409" s="537">
        <v>9882</v>
      </c>
      <c r="Q2409" s="264">
        <f t="shared" si="95"/>
        <v>8983.6363636363621</v>
      </c>
      <c r="R2409" s="337"/>
      <c r="S2409" s="266"/>
    </row>
    <row r="2410" spans="1:20" ht="22.5" customHeight="1" x14ac:dyDescent="0.25">
      <c r="A2410" s="167">
        <v>44894</v>
      </c>
      <c r="B2410" s="168" t="s">
        <v>65</v>
      </c>
      <c r="C2410" s="168" t="s">
        <v>7135</v>
      </c>
      <c r="D2410" s="168" t="s">
        <v>172</v>
      </c>
      <c r="E2410" s="168"/>
      <c r="F2410" s="168">
        <v>10003</v>
      </c>
      <c r="G2410" s="168" t="s">
        <v>7136</v>
      </c>
      <c r="H2410" s="168" t="s">
        <v>7137</v>
      </c>
      <c r="I2410" s="168" t="s">
        <v>558</v>
      </c>
      <c r="J2410" s="168">
        <v>94170</v>
      </c>
      <c r="K2410" s="168" t="s">
        <v>7138</v>
      </c>
      <c r="L2410" s="168" t="s">
        <v>7527</v>
      </c>
      <c r="M2410" s="168" t="s">
        <v>7528</v>
      </c>
      <c r="N2410" s="379">
        <v>5.5E-2</v>
      </c>
      <c r="O2410" s="345"/>
      <c r="P2410" s="371">
        <v>6960</v>
      </c>
      <c r="Q2410" s="264">
        <f t="shared" si="95"/>
        <v>6597.1563981042655</v>
      </c>
      <c r="R2410" s="337"/>
      <c r="S2410" s="266"/>
    </row>
    <row r="2411" spans="1:20" ht="22.5" customHeight="1" x14ac:dyDescent="0.25">
      <c r="A2411" s="167">
        <v>44900</v>
      </c>
      <c r="B2411" s="168" t="s">
        <v>17</v>
      </c>
      <c r="C2411" s="168" t="s">
        <v>7009</v>
      </c>
      <c r="D2411" s="168" t="s">
        <v>6518</v>
      </c>
      <c r="E2411" s="168"/>
      <c r="F2411" s="168" t="s">
        <v>4719</v>
      </c>
      <c r="G2411" s="168" t="s">
        <v>7010</v>
      </c>
      <c r="H2411" s="168" t="s">
        <v>7011</v>
      </c>
      <c r="I2411" s="168" t="s">
        <v>22</v>
      </c>
      <c r="J2411" s="168">
        <v>75009</v>
      </c>
      <c r="K2411" s="168" t="s">
        <v>7012</v>
      </c>
      <c r="L2411" s="168" t="s">
        <v>3934</v>
      </c>
      <c r="M2411" s="168" t="s">
        <v>6991</v>
      </c>
      <c r="N2411" s="379">
        <v>5.5E-2</v>
      </c>
      <c r="O2411" s="78">
        <f>P2411/2</f>
        <v>4491</v>
      </c>
      <c r="P2411" s="371">
        <v>8982</v>
      </c>
      <c r="Q2411" s="264">
        <f t="shared" si="95"/>
        <v>8513.7440758293851</v>
      </c>
      <c r="R2411" s="337"/>
      <c r="S2411" s="266"/>
    </row>
    <row r="2412" spans="1:20" ht="22.5" customHeight="1" x14ac:dyDescent="0.25">
      <c r="A2412" s="252">
        <v>44896</v>
      </c>
      <c r="B2412" s="253" t="s">
        <v>65</v>
      </c>
      <c r="C2412" s="252" t="s">
        <v>477</v>
      </c>
      <c r="D2412" s="252" t="s">
        <v>2062</v>
      </c>
      <c r="E2412" s="252"/>
      <c r="F2412" s="602">
        <v>10533</v>
      </c>
      <c r="G2412" s="253" t="s">
        <v>6763</v>
      </c>
      <c r="H2412" s="253" t="s">
        <v>7529</v>
      </c>
      <c r="I2412" s="253" t="s">
        <v>6765</v>
      </c>
      <c r="J2412" s="253">
        <v>93310</v>
      </c>
      <c r="K2412" s="253" t="s">
        <v>7530</v>
      </c>
      <c r="L2412" s="253" t="s">
        <v>6145</v>
      </c>
      <c r="M2412" s="252" t="s">
        <v>2360</v>
      </c>
      <c r="N2412" s="536">
        <v>5.5E-2</v>
      </c>
      <c r="O2412" s="78">
        <f>P2412/2</f>
        <v>1100</v>
      </c>
      <c r="P2412" s="537">
        <v>2200</v>
      </c>
      <c r="Q2412" s="264">
        <f t="shared" si="95"/>
        <v>2085.3080568720379</v>
      </c>
      <c r="R2412" s="337"/>
      <c r="S2412" s="266"/>
    </row>
    <row r="2413" spans="1:20" ht="22.5" customHeight="1" x14ac:dyDescent="0.25">
      <c r="A2413" s="252">
        <v>44894</v>
      </c>
      <c r="B2413" s="253" t="s">
        <v>65</v>
      </c>
      <c r="C2413" s="252" t="s">
        <v>7531</v>
      </c>
      <c r="D2413" s="252" t="s">
        <v>747</v>
      </c>
      <c r="E2413" s="252"/>
      <c r="F2413" s="602">
        <v>10512</v>
      </c>
      <c r="G2413" s="253" t="s">
        <v>7532</v>
      </c>
      <c r="H2413" s="253" t="s">
        <v>7533</v>
      </c>
      <c r="I2413" s="253" t="s">
        <v>7534</v>
      </c>
      <c r="J2413" s="253">
        <v>95250</v>
      </c>
      <c r="K2413" s="253" t="s">
        <v>7535</v>
      </c>
      <c r="L2413" s="253" t="s">
        <v>7127</v>
      </c>
      <c r="M2413" s="252" t="s">
        <v>7261</v>
      </c>
      <c r="N2413" s="536">
        <v>5.5E-2</v>
      </c>
      <c r="O2413" s="78">
        <f>P2413/2</f>
        <v>3141</v>
      </c>
      <c r="P2413" s="537">
        <v>6282</v>
      </c>
      <c r="Q2413" s="264">
        <f t="shared" si="95"/>
        <v>5954.5023696682465</v>
      </c>
      <c r="R2413" s="337"/>
      <c r="S2413" s="266"/>
    </row>
    <row r="2414" spans="1:20" ht="22.5" customHeight="1" x14ac:dyDescent="0.25">
      <c r="A2414" s="252">
        <v>44912</v>
      </c>
      <c r="B2414" s="253" t="s">
        <v>65</v>
      </c>
      <c r="C2414" s="252" t="s">
        <v>7536</v>
      </c>
      <c r="D2414" s="252" t="s">
        <v>7537</v>
      </c>
      <c r="E2414" s="252"/>
      <c r="F2414" s="602" t="s">
        <v>4719</v>
      </c>
      <c r="G2414" s="253" t="s">
        <v>7538</v>
      </c>
      <c r="H2414" s="253" t="s">
        <v>749</v>
      </c>
      <c r="I2414" s="253" t="s">
        <v>22</v>
      </c>
      <c r="J2414" s="253">
        <v>75004</v>
      </c>
      <c r="K2414" s="253" t="s">
        <v>7539</v>
      </c>
      <c r="L2414" s="253" t="s">
        <v>37</v>
      </c>
      <c r="M2414" s="252" t="s">
        <v>5365</v>
      </c>
      <c r="N2414" s="536">
        <v>5.5E-2</v>
      </c>
      <c r="O2414" s="483">
        <v>6400</v>
      </c>
      <c r="P2414" s="537">
        <v>6400</v>
      </c>
      <c r="Q2414" s="264">
        <f t="shared" si="95"/>
        <v>6066.350710900474</v>
      </c>
      <c r="R2414" s="337"/>
      <c r="S2414" s="266"/>
    </row>
    <row r="2415" spans="1:20" ht="22.5" customHeight="1" x14ac:dyDescent="0.25">
      <c r="A2415" s="252">
        <v>44901</v>
      </c>
      <c r="B2415" s="253" t="s">
        <v>17</v>
      </c>
      <c r="C2415" s="252" t="s">
        <v>7540</v>
      </c>
      <c r="D2415" s="252" t="s">
        <v>40</v>
      </c>
      <c r="E2415" s="252"/>
      <c r="F2415" s="602">
        <v>10541</v>
      </c>
      <c r="G2415" s="253" t="s">
        <v>7541</v>
      </c>
      <c r="H2415" s="253" t="s">
        <v>7542</v>
      </c>
      <c r="I2415" s="253" t="s">
        <v>22</v>
      </c>
      <c r="J2415" s="253">
        <v>75016</v>
      </c>
      <c r="K2415" s="253" t="s">
        <v>7543</v>
      </c>
      <c r="L2415" s="253" t="s">
        <v>7526</v>
      </c>
      <c r="M2415" s="252" t="s">
        <v>1792</v>
      </c>
      <c r="N2415" s="536">
        <v>5.5E-2</v>
      </c>
      <c r="O2415" s="78">
        <f>P2415/2</f>
        <v>3641</v>
      </c>
      <c r="P2415" s="537">
        <v>7282</v>
      </c>
      <c r="Q2415" s="264">
        <f t="shared" si="95"/>
        <v>6902.3696682464461</v>
      </c>
      <c r="R2415" s="337"/>
      <c r="S2415" s="266"/>
    </row>
    <row r="2416" spans="1:20" ht="22.5" customHeight="1" x14ac:dyDescent="0.25">
      <c r="A2416" s="167">
        <v>44902</v>
      </c>
      <c r="B2416" s="168" t="s">
        <v>65</v>
      </c>
      <c r="C2416" s="168" t="s">
        <v>6732</v>
      </c>
      <c r="D2416" s="168" t="s">
        <v>6733</v>
      </c>
      <c r="E2416" s="168"/>
      <c r="F2416" s="168">
        <v>10462</v>
      </c>
      <c r="G2416" s="168" t="s">
        <v>6734</v>
      </c>
      <c r="H2416" s="168" t="s">
        <v>6735</v>
      </c>
      <c r="I2416" s="168" t="s">
        <v>22</v>
      </c>
      <c r="J2416" s="168">
        <v>75018</v>
      </c>
      <c r="K2416" s="168" t="s">
        <v>6736</v>
      </c>
      <c r="L2416" s="168" t="s">
        <v>5719</v>
      </c>
      <c r="M2416" s="168" t="s">
        <v>2360</v>
      </c>
      <c r="N2416" s="379">
        <v>5.5E-2</v>
      </c>
      <c r="O2416" s="195">
        <v>2400</v>
      </c>
      <c r="P2416" s="371">
        <v>2400</v>
      </c>
      <c r="Q2416" s="444">
        <f t="shared" si="95"/>
        <v>2274.8815165876777</v>
      </c>
      <c r="R2416" s="337"/>
      <c r="S2416" s="266"/>
    </row>
    <row r="2417" spans="1:20" ht="22.5" customHeight="1" x14ac:dyDescent="0.25">
      <c r="A2417" s="252">
        <v>44903</v>
      </c>
      <c r="B2417" s="253" t="s">
        <v>17</v>
      </c>
      <c r="C2417" s="252" t="s">
        <v>7544</v>
      </c>
      <c r="D2417" s="252" t="s">
        <v>28</v>
      </c>
      <c r="E2417" s="252"/>
      <c r="F2417" s="602">
        <v>10486</v>
      </c>
      <c r="G2417" s="253" t="s">
        <v>7545</v>
      </c>
      <c r="H2417" s="253" t="s">
        <v>7546</v>
      </c>
      <c r="I2417" s="168" t="s">
        <v>22</v>
      </c>
      <c r="J2417" s="253">
        <v>75011</v>
      </c>
      <c r="K2417" s="253" t="s">
        <v>7547</v>
      </c>
      <c r="L2417" s="253" t="s">
        <v>5894</v>
      </c>
      <c r="M2417" s="252" t="s">
        <v>6451</v>
      </c>
      <c r="N2417" s="536">
        <v>5.5E-2</v>
      </c>
      <c r="O2417" s="483">
        <v>8882</v>
      </c>
      <c r="P2417" s="537">
        <v>8882</v>
      </c>
      <c r="Q2417" s="264">
        <f t="shared" si="95"/>
        <v>8418.9573459715648</v>
      </c>
      <c r="R2417" s="337"/>
      <c r="S2417" s="266"/>
    </row>
    <row r="2418" spans="1:20" ht="22.5" customHeight="1" x14ac:dyDescent="0.25">
      <c r="A2418" s="167">
        <v>44904</v>
      </c>
      <c r="B2418" s="168" t="s">
        <v>342</v>
      </c>
      <c r="C2418" s="168" t="s">
        <v>3406</v>
      </c>
      <c r="D2418" s="168" t="s">
        <v>1806</v>
      </c>
      <c r="E2418" s="168"/>
      <c r="F2418" s="168">
        <v>10156</v>
      </c>
      <c r="G2418" s="168" t="s">
        <v>6875</v>
      </c>
      <c r="H2418" s="168" t="s">
        <v>6876</v>
      </c>
      <c r="I2418" s="168" t="s">
        <v>155</v>
      </c>
      <c r="J2418" s="168">
        <v>91940</v>
      </c>
      <c r="K2418" s="168" t="s">
        <v>6877</v>
      </c>
      <c r="L2418" s="168" t="s">
        <v>7548</v>
      </c>
      <c r="M2418" s="168" t="s">
        <v>7549</v>
      </c>
      <c r="N2418" s="379">
        <v>0.1</v>
      </c>
      <c r="O2418" s="345"/>
      <c r="P2418" s="371">
        <v>13982</v>
      </c>
      <c r="Q2418" s="444">
        <f t="shared" si="95"/>
        <v>12710.90909090909</v>
      </c>
      <c r="R2418" s="337"/>
      <c r="S2418" s="266"/>
    </row>
    <row r="2419" spans="1:20" ht="22.5" customHeight="1" x14ac:dyDescent="0.25">
      <c r="A2419" s="520">
        <v>44904</v>
      </c>
      <c r="B2419" s="521" t="s">
        <v>17</v>
      </c>
      <c r="C2419" s="521" t="s">
        <v>7074</v>
      </c>
      <c r="D2419" s="521" t="s">
        <v>147</v>
      </c>
      <c r="E2419" s="521"/>
      <c r="F2419" s="521">
        <v>10213</v>
      </c>
      <c r="G2419" s="521" t="s">
        <v>7075</v>
      </c>
      <c r="H2419" s="521" t="s">
        <v>7076</v>
      </c>
      <c r="I2419" s="521" t="s">
        <v>22</v>
      </c>
      <c r="J2419" s="521">
        <v>75001</v>
      </c>
      <c r="K2419" s="521" t="s">
        <v>7077</v>
      </c>
      <c r="L2419" s="521" t="s">
        <v>5719</v>
      </c>
      <c r="M2419" s="521" t="s">
        <v>7550</v>
      </c>
      <c r="N2419" s="522">
        <v>5.5E-2</v>
      </c>
      <c r="O2419" s="195">
        <v>21220</v>
      </c>
      <c r="P2419" s="523">
        <v>21220</v>
      </c>
      <c r="Q2419" s="758">
        <f t="shared" si="95"/>
        <v>20113.744075829385</v>
      </c>
      <c r="R2419" s="486"/>
      <c r="S2419" s="487"/>
    </row>
    <row r="2420" spans="1:20" ht="22.5" customHeight="1" x14ac:dyDescent="0.25">
      <c r="A2420" s="591">
        <v>44915</v>
      </c>
      <c r="B2420" s="592"/>
      <c r="C2420" s="592" t="s">
        <v>5871</v>
      </c>
      <c r="D2420" s="592" t="s">
        <v>4377</v>
      </c>
      <c r="E2420" s="592"/>
      <c r="F2420" s="592" t="s">
        <v>5872</v>
      </c>
      <c r="G2420" s="592" t="s">
        <v>5873</v>
      </c>
      <c r="H2420" s="592"/>
      <c r="I2420" s="592" t="s">
        <v>22</v>
      </c>
      <c r="J2420" s="592">
        <v>75012</v>
      </c>
      <c r="K2420" s="592" t="s">
        <v>5874</v>
      </c>
      <c r="L2420" s="592" t="s">
        <v>1838</v>
      </c>
      <c r="M2420" s="592" t="s">
        <v>5875</v>
      </c>
      <c r="N2420" s="594">
        <v>5.5E-2</v>
      </c>
      <c r="O2420" s="78">
        <f>P2420/2</f>
        <v>2000</v>
      </c>
      <c r="P2420" s="595">
        <v>4000</v>
      </c>
      <c r="Q2420" s="759">
        <f t="shared" si="95"/>
        <v>3791.4691943127964</v>
      </c>
      <c r="R2420" s="597"/>
      <c r="S2420" s="598"/>
      <c r="T2420" s="74" t="s">
        <v>7442</v>
      </c>
    </row>
    <row r="2421" spans="1:20" ht="22.5" customHeight="1" x14ac:dyDescent="0.25">
      <c r="A2421" s="267">
        <v>44915</v>
      </c>
      <c r="B2421" s="398" t="s">
        <v>17</v>
      </c>
      <c r="C2421" s="398" t="s">
        <v>1776</v>
      </c>
      <c r="D2421" s="398" t="s">
        <v>67</v>
      </c>
      <c r="E2421" s="398"/>
      <c r="F2421" s="268">
        <v>10272</v>
      </c>
      <c r="G2421" s="398" t="s">
        <v>1777</v>
      </c>
      <c r="H2421" s="398" t="s">
        <v>7551</v>
      </c>
      <c r="I2421" s="268" t="s">
        <v>121</v>
      </c>
      <c r="J2421" s="268">
        <v>94900</v>
      </c>
      <c r="K2421" s="398" t="s">
        <v>7552</v>
      </c>
      <c r="L2421" s="398" t="s">
        <v>7553</v>
      </c>
      <c r="M2421" s="398" t="s">
        <v>1620</v>
      </c>
      <c r="N2421" s="760">
        <v>0.1</v>
      </c>
      <c r="O2421" s="78">
        <f>P2421/2</f>
        <v>4750</v>
      </c>
      <c r="P2421" s="761">
        <v>9500</v>
      </c>
      <c r="Q2421" s="388">
        <f t="shared" si="95"/>
        <v>8636.363636363636</v>
      </c>
      <c r="R2421" s="389"/>
      <c r="S2421" s="89"/>
      <c r="T2421" s="74" t="s">
        <v>44</v>
      </c>
    </row>
    <row r="2422" spans="1:20" ht="22.5" customHeight="1" x14ac:dyDescent="0.25">
      <c r="A2422" s="167">
        <v>44914</v>
      </c>
      <c r="B2422" s="187" t="s">
        <v>65</v>
      </c>
      <c r="C2422" s="187" t="s">
        <v>1621</v>
      </c>
      <c r="D2422" s="187" t="s">
        <v>1089</v>
      </c>
      <c r="E2422" s="187"/>
      <c r="F2422" s="168">
        <v>10116</v>
      </c>
      <c r="G2422" s="187" t="s">
        <v>1622</v>
      </c>
      <c r="H2422" s="187" t="s">
        <v>1623</v>
      </c>
      <c r="I2422" s="168" t="s">
        <v>22</v>
      </c>
      <c r="J2422" s="168">
        <v>75015</v>
      </c>
      <c r="K2422" s="187" t="s">
        <v>1624</v>
      </c>
      <c r="L2422" s="168" t="s">
        <v>43</v>
      </c>
      <c r="M2422" s="187" t="s">
        <v>7554</v>
      </c>
      <c r="N2422" s="211">
        <v>5.5E-2</v>
      </c>
      <c r="O2422" s="195">
        <v>3000</v>
      </c>
      <c r="P2422" s="263">
        <v>3000</v>
      </c>
      <c r="Q2422" s="264">
        <f t="shared" si="95"/>
        <v>2843.6018957345973</v>
      </c>
      <c r="R2422" s="337"/>
      <c r="S2422" s="266"/>
    </row>
    <row r="2423" spans="1:20" ht="22.5" customHeight="1" x14ac:dyDescent="0.25">
      <c r="A2423" s="167">
        <v>44908</v>
      </c>
      <c r="B2423" s="168" t="s">
        <v>17</v>
      </c>
      <c r="C2423" s="168" t="s">
        <v>5610</v>
      </c>
      <c r="D2423" s="168" t="s">
        <v>5611</v>
      </c>
      <c r="E2423" s="168"/>
      <c r="F2423" s="168">
        <v>10315</v>
      </c>
      <c r="G2423" s="168" t="s">
        <v>5612</v>
      </c>
      <c r="H2423" s="168" t="s">
        <v>5613</v>
      </c>
      <c r="I2423" s="168" t="s">
        <v>22</v>
      </c>
      <c r="J2423" s="168">
        <v>75011</v>
      </c>
      <c r="K2423" s="168" t="s">
        <v>7555</v>
      </c>
      <c r="L2423" s="168" t="s">
        <v>7556</v>
      </c>
      <c r="M2423" s="168" t="s">
        <v>5298</v>
      </c>
      <c r="N2423" s="379">
        <v>5.5E-2</v>
      </c>
      <c r="O2423" s="345"/>
      <c r="P2423" s="371">
        <v>7000</v>
      </c>
      <c r="Q2423" s="264">
        <f t="shared" ref="Q2423:Q2427" si="96">IF(ISBLANK(N2423),"",P2423/(1+N2423))</f>
        <v>6635.0710900473941</v>
      </c>
      <c r="R2423" s="337"/>
      <c r="S2423" s="266"/>
    </row>
    <row r="2424" spans="1:20" ht="22.5" customHeight="1" x14ac:dyDescent="0.25">
      <c r="A2424" s="504">
        <v>44908</v>
      </c>
      <c r="B2424" s="762" t="s">
        <v>65</v>
      </c>
      <c r="C2424" s="762" t="s">
        <v>6083</v>
      </c>
      <c r="D2424" s="762" t="s">
        <v>395</v>
      </c>
      <c r="E2424" s="762"/>
      <c r="F2424" s="505">
        <v>10357702</v>
      </c>
      <c r="G2424" s="762" t="s">
        <v>7557</v>
      </c>
      <c r="H2424" s="762" t="s">
        <v>7558</v>
      </c>
      <c r="I2424" s="505" t="s">
        <v>22</v>
      </c>
      <c r="J2424" s="505">
        <v>75011</v>
      </c>
      <c r="K2424" s="762" t="s">
        <v>7559</v>
      </c>
      <c r="L2424" s="762" t="s">
        <v>7560</v>
      </c>
      <c r="M2424" s="762" t="s">
        <v>7561</v>
      </c>
      <c r="N2424" s="536">
        <v>5.5E-2</v>
      </c>
      <c r="O2424" s="78">
        <f>P2424/2</f>
        <v>1750</v>
      </c>
      <c r="P2424" s="537">
        <v>3500</v>
      </c>
      <c r="Q2424" s="264">
        <f t="shared" si="96"/>
        <v>3317.5355450236971</v>
      </c>
      <c r="R2424" s="337"/>
      <c r="S2424" s="266"/>
    </row>
    <row r="2425" spans="1:20" ht="22.5" customHeight="1" x14ac:dyDescent="0.25">
      <c r="A2425" s="504">
        <v>44907</v>
      </c>
      <c r="B2425" s="762" t="s">
        <v>65</v>
      </c>
      <c r="C2425" s="762" t="s">
        <v>7562</v>
      </c>
      <c r="D2425" s="762" t="s">
        <v>2632</v>
      </c>
      <c r="E2425" s="762"/>
      <c r="F2425" s="505">
        <v>10513</v>
      </c>
      <c r="G2425" s="762" t="s">
        <v>6178</v>
      </c>
      <c r="H2425" s="763" t="s">
        <v>7563</v>
      </c>
      <c r="I2425" s="505" t="s">
        <v>22</v>
      </c>
      <c r="J2425" s="505">
        <v>75014</v>
      </c>
      <c r="K2425" s="762" t="s">
        <v>7564</v>
      </c>
      <c r="L2425" s="762" t="s">
        <v>5719</v>
      </c>
      <c r="M2425" s="762" t="s">
        <v>1792</v>
      </c>
      <c r="N2425" s="536">
        <v>5.5E-2</v>
      </c>
      <c r="O2425" s="483">
        <v>6482</v>
      </c>
      <c r="P2425" s="537">
        <v>6482</v>
      </c>
      <c r="Q2425" s="264">
        <f t="shared" si="96"/>
        <v>6144.0758293838862</v>
      </c>
      <c r="R2425" s="337"/>
      <c r="S2425" s="266"/>
    </row>
    <row r="2426" spans="1:20" ht="22.5" customHeight="1" x14ac:dyDescent="0.25">
      <c r="A2426" s="764">
        <v>44909</v>
      </c>
      <c r="B2426" s="765" t="s">
        <v>65</v>
      </c>
      <c r="C2426" s="765" t="s">
        <v>1598</v>
      </c>
      <c r="D2426" s="765" t="s">
        <v>172</v>
      </c>
      <c r="E2426" s="765"/>
      <c r="F2426" s="766">
        <v>10237</v>
      </c>
      <c r="G2426" s="765" t="s">
        <v>7565</v>
      </c>
      <c r="H2426" s="766" t="s">
        <v>7566</v>
      </c>
      <c r="I2426" s="766" t="s">
        <v>7567</v>
      </c>
      <c r="J2426" s="766">
        <v>94430</v>
      </c>
      <c r="K2426" s="765" t="s">
        <v>7568</v>
      </c>
      <c r="L2426" s="765" t="s">
        <v>5981</v>
      </c>
      <c r="M2426" s="765" t="s">
        <v>123</v>
      </c>
      <c r="N2426" s="767">
        <v>5.5E-2</v>
      </c>
      <c r="O2426" s="768"/>
      <c r="P2426" s="769">
        <v>5882</v>
      </c>
      <c r="Q2426" s="467">
        <f t="shared" si="96"/>
        <v>5575.355450236967</v>
      </c>
      <c r="R2426" s="450"/>
      <c r="S2426" s="262"/>
    </row>
    <row r="2427" spans="1:20" ht="22.5" customHeight="1" x14ac:dyDescent="0.25">
      <c r="A2427" s="504">
        <v>44907</v>
      </c>
      <c r="B2427" s="762" t="s">
        <v>65</v>
      </c>
      <c r="C2427" s="762" t="s">
        <v>7569</v>
      </c>
      <c r="D2427" s="762" t="s">
        <v>395</v>
      </c>
      <c r="E2427" s="762"/>
      <c r="F2427" s="505">
        <v>10150</v>
      </c>
      <c r="G2427" s="762" t="s">
        <v>7570</v>
      </c>
      <c r="H2427" s="762" t="s">
        <v>7571</v>
      </c>
      <c r="I2427" s="505" t="s">
        <v>7572</v>
      </c>
      <c r="J2427" s="505">
        <v>95230</v>
      </c>
      <c r="K2427" s="762" t="s">
        <v>7573</v>
      </c>
      <c r="L2427" s="762" t="s">
        <v>5495</v>
      </c>
      <c r="M2427" s="762" t="s">
        <v>123</v>
      </c>
      <c r="N2427" s="536">
        <v>5.5E-2</v>
      </c>
      <c r="O2427" s="768"/>
      <c r="P2427" s="537">
        <v>4582</v>
      </c>
      <c r="Q2427" s="264">
        <f t="shared" si="96"/>
        <v>4343.1279620853084</v>
      </c>
      <c r="R2427" s="337"/>
      <c r="S2427" s="266"/>
    </row>
    <row r="2428" spans="1:20" ht="22.5" customHeight="1" x14ac:dyDescent="0.25">
      <c r="A2428" s="2">
        <v>44911</v>
      </c>
      <c r="B2428" s="3" t="s">
        <v>65</v>
      </c>
      <c r="C2428" s="3" t="s">
        <v>7243</v>
      </c>
      <c r="D2428" s="3" t="s">
        <v>4202</v>
      </c>
      <c r="E2428" s="3"/>
      <c r="F2428" s="3">
        <v>10127</v>
      </c>
      <c r="G2428" s="3" t="s">
        <v>7244</v>
      </c>
      <c r="H2428" s="3" t="s">
        <v>7245</v>
      </c>
      <c r="I2428" s="3" t="s">
        <v>2948</v>
      </c>
      <c r="J2428" s="3">
        <v>91120</v>
      </c>
      <c r="K2428" s="3" t="s">
        <v>7246</v>
      </c>
      <c r="L2428" s="3" t="s">
        <v>4874</v>
      </c>
      <c r="M2428" s="3" t="s">
        <v>123</v>
      </c>
      <c r="N2428" s="24">
        <v>5.5E-2</v>
      </c>
      <c r="O2428" s="78">
        <f t="shared" ref="O2428:O2436" si="97">P2428/2</f>
        <v>2000</v>
      </c>
      <c r="P2428" s="9">
        <v>4000</v>
      </c>
      <c r="Q2428" s="27">
        <v>1584.83</v>
      </c>
      <c r="R2428" s="770"/>
      <c r="S2428" s="16"/>
    </row>
    <row r="2429" spans="1:20" ht="22.5" customHeight="1" x14ac:dyDescent="0.25">
      <c r="A2429" s="342">
        <v>44914</v>
      </c>
      <c r="B2429" s="168" t="s">
        <v>342</v>
      </c>
      <c r="C2429" s="167" t="s">
        <v>4106</v>
      </c>
      <c r="D2429" s="167" t="s">
        <v>131</v>
      </c>
      <c r="E2429" s="167"/>
      <c r="F2429" s="417">
        <v>10126</v>
      </c>
      <c r="G2429" s="168" t="s">
        <v>4107</v>
      </c>
      <c r="H2429" s="168" t="s">
        <v>6126</v>
      </c>
      <c r="I2429" s="168" t="s">
        <v>22</v>
      </c>
      <c r="J2429" s="168">
        <v>75012</v>
      </c>
      <c r="K2429" s="168" t="s">
        <v>4109</v>
      </c>
      <c r="L2429" s="168" t="s">
        <v>6972</v>
      </c>
      <c r="M2429" s="167" t="s">
        <v>86</v>
      </c>
      <c r="N2429" s="379">
        <v>0.1</v>
      </c>
      <c r="O2429" s="78">
        <f t="shared" si="97"/>
        <v>2225</v>
      </c>
      <c r="P2429" s="371">
        <v>4450</v>
      </c>
      <c r="Q2429" s="264">
        <f t="shared" ref="Q2429:Q2492" si="98">IF(ISBLANK(N2429),"",P2429/(1+N2429))</f>
        <v>4045.454545454545</v>
      </c>
      <c r="R2429" s="337"/>
      <c r="S2429" s="266"/>
    </row>
    <row r="2430" spans="1:20" ht="22.5" customHeight="1" x14ac:dyDescent="0.25">
      <c r="A2430" s="342">
        <v>44929</v>
      </c>
      <c r="B2430" s="168" t="s">
        <v>65</v>
      </c>
      <c r="C2430" s="167" t="s">
        <v>5429</v>
      </c>
      <c r="D2430" s="167" t="s">
        <v>2974</v>
      </c>
      <c r="E2430" s="167"/>
      <c r="F2430" s="417">
        <v>10259</v>
      </c>
      <c r="G2430" s="168" t="s">
        <v>5430</v>
      </c>
      <c r="H2430" s="168" t="s">
        <v>7394</v>
      </c>
      <c r="I2430" s="168" t="s">
        <v>22</v>
      </c>
      <c r="J2430" s="168">
        <v>75017</v>
      </c>
      <c r="K2430" s="168" t="s">
        <v>6868</v>
      </c>
      <c r="L2430" s="241" t="s">
        <v>4803</v>
      </c>
      <c r="M2430" s="167" t="s">
        <v>7574</v>
      </c>
      <c r="N2430" s="380">
        <v>5.5E-2</v>
      </c>
      <c r="O2430" s="78">
        <f t="shared" si="97"/>
        <v>1750</v>
      </c>
      <c r="P2430" s="189">
        <v>3500</v>
      </c>
      <c r="Q2430" s="264">
        <f t="shared" si="98"/>
        <v>3317.5355450236971</v>
      </c>
      <c r="R2430" s="337"/>
      <c r="S2430" s="266"/>
    </row>
    <row r="2431" spans="1:20" ht="22.5" customHeight="1" x14ac:dyDescent="0.25">
      <c r="A2431" s="504">
        <v>44915</v>
      </c>
      <c r="B2431" s="762" t="s">
        <v>65</v>
      </c>
      <c r="C2431" s="762" t="s">
        <v>7575</v>
      </c>
      <c r="D2431" s="762" t="s">
        <v>444</v>
      </c>
      <c r="E2431" s="762"/>
      <c r="F2431" s="505">
        <v>10532</v>
      </c>
      <c r="G2431" s="762" t="s">
        <v>7576</v>
      </c>
      <c r="H2431" s="762" t="s">
        <v>7577</v>
      </c>
      <c r="I2431" s="505">
        <v>94160</v>
      </c>
      <c r="J2431" s="505">
        <v>94160</v>
      </c>
      <c r="K2431" s="762" t="s">
        <v>7578</v>
      </c>
      <c r="L2431" s="762" t="s">
        <v>7084</v>
      </c>
      <c r="M2431" s="762" t="s">
        <v>2360</v>
      </c>
      <c r="N2431" s="536">
        <v>5.5E-2</v>
      </c>
      <c r="O2431" s="78">
        <f t="shared" si="97"/>
        <v>850</v>
      </c>
      <c r="P2431" s="537">
        <v>1700</v>
      </c>
      <c r="Q2431" s="264">
        <f t="shared" si="98"/>
        <v>1611.3744075829384</v>
      </c>
      <c r="R2431" s="337"/>
      <c r="S2431" s="266"/>
    </row>
    <row r="2432" spans="1:20" ht="22.5" customHeight="1" x14ac:dyDescent="0.25">
      <c r="A2432" s="167">
        <v>44927</v>
      </c>
      <c r="B2432" s="168" t="s">
        <v>65</v>
      </c>
      <c r="C2432" s="167" t="s">
        <v>7399</v>
      </c>
      <c r="D2432" s="168" t="s">
        <v>2130</v>
      </c>
      <c r="E2432" s="167"/>
      <c r="F2432" s="417">
        <v>10533</v>
      </c>
      <c r="G2432" s="168" t="s">
        <v>7400</v>
      </c>
      <c r="H2432" s="535" t="s">
        <v>7401</v>
      </c>
      <c r="I2432" s="168" t="s">
        <v>1748</v>
      </c>
      <c r="J2432" s="168">
        <v>93800</v>
      </c>
      <c r="K2432" s="168" t="s">
        <v>7402</v>
      </c>
      <c r="L2432" s="168" t="s">
        <v>6422</v>
      </c>
      <c r="M2432" s="167" t="s">
        <v>7579</v>
      </c>
      <c r="N2432" s="379">
        <v>5.5E-2</v>
      </c>
      <c r="O2432" s="78">
        <f t="shared" si="97"/>
        <v>3159</v>
      </c>
      <c r="P2432" s="371">
        <v>6318</v>
      </c>
      <c r="Q2432" s="264">
        <f t="shared" si="98"/>
        <v>5988.6255924170619</v>
      </c>
      <c r="R2432" s="337"/>
      <c r="S2432" s="266"/>
    </row>
    <row r="2433" spans="1:20" ht="22.5" customHeight="1" x14ac:dyDescent="0.25">
      <c r="A2433" s="342">
        <v>44930</v>
      </c>
      <c r="B2433" s="168" t="s">
        <v>65</v>
      </c>
      <c r="C2433" s="167" t="s">
        <v>5934</v>
      </c>
      <c r="D2433" s="167" t="s">
        <v>306</v>
      </c>
      <c r="E2433" s="167"/>
      <c r="F2433" s="417" t="s">
        <v>7580</v>
      </c>
      <c r="G2433" s="168" t="s">
        <v>5935</v>
      </c>
      <c r="H2433" s="168" t="s">
        <v>5936</v>
      </c>
      <c r="I2433" s="168" t="s">
        <v>22</v>
      </c>
      <c r="J2433" s="168">
        <v>75014</v>
      </c>
      <c r="K2433" s="168" t="s">
        <v>7581</v>
      </c>
      <c r="L2433" s="168" t="s">
        <v>4381</v>
      </c>
      <c r="M2433" s="167" t="s">
        <v>7582</v>
      </c>
      <c r="N2433" s="379">
        <v>5.5E-2</v>
      </c>
      <c r="O2433" s="78">
        <f t="shared" si="97"/>
        <v>3000</v>
      </c>
      <c r="P2433" s="371">
        <v>6000</v>
      </c>
      <c r="Q2433" s="444">
        <f t="shared" si="98"/>
        <v>5687.2037914691946</v>
      </c>
      <c r="R2433" s="337"/>
      <c r="S2433" s="266"/>
    </row>
    <row r="2434" spans="1:20" ht="22.5" customHeight="1" x14ac:dyDescent="0.25">
      <c r="A2434" s="504">
        <v>44564</v>
      </c>
      <c r="B2434" s="762" t="s">
        <v>65</v>
      </c>
      <c r="C2434" s="762" t="s">
        <v>7583</v>
      </c>
      <c r="D2434" s="762" t="s">
        <v>424</v>
      </c>
      <c r="E2434" s="762"/>
      <c r="F2434" s="505">
        <v>10147</v>
      </c>
      <c r="G2434" s="762" t="s">
        <v>7584</v>
      </c>
      <c r="H2434" s="762" t="s">
        <v>7585</v>
      </c>
      <c r="I2434" s="505" t="s">
        <v>774</v>
      </c>
      <c r="J2434" s="505">
        <v>93100</v>
      </c>
      <c r="K2434" s="762" t="s">
        <v>7586</v>
      </c>
      <c r="L2434" s="762" t="s">
        <v>4381</v>
      </c>
      <c r="M2434" s="762" t="s">
        <v>2521</v>
      </c>
      <c r="N2434" s="536">
        <v>0.1</v>
      </c>
      <c r="O2434" s="78">
        <f t="shared" si="97"/>
        <v>7491</v>
      </c>
      <c r="P2434" s="537">
        <v>14982</v>
      </c>
      <c r="Q2434" s="264">
        <f t="shared" si="98"/>
        <v>13619.999999999998</v>
      </c>
      <c r="R2434" s="337"/>
      <c r="S2434" s="266"/>
    </row>
    <row r="2435" spans="1:20" ht="22.5" customHeight="1" x14ac:dyDescent="0.25">
      <c r="A2435" s="504">
        <v>44936</v>
      </c>
      <c r="B2435" s="762" t="s">
        <v>65</v>
      </c>
      <c r="C2435" s="762" t="s">
        <v>3808</v>
      </c>
      <c r="D2435" s="762" t="s">
        <v>708</v>
      </c>
      <c r="E2435" s="762"/>
      <c r="F2435" s="505">
        <v>10311</v>
      </c>
      <c r="G2435" s="762" t="s">
        <v>709</v>
      </c>
      <c r="H2435" s="762" t="s">
        <v>7587</v>
      </c>
      <c r="I2435" s="505" t="s">
        <v>22</v>
      </c>
      <c r="J2435" s="505">
        <v>75011</v>
      </c>
      <c r="K2435" s="762" t="s">
        <v>7588</v>
      </c>
      <c r="L2435" s="762" t="s">
        <v>4381</v>
      </c>
      <c r="M2435" s="762" t="s">
        <v>2360</v>
      </c>
      <c r="N2435" s="536">
        <v>5.5E-2</v>
      </c>
      <c r="O2435" s="78">
        <f t="shared" si="97"/>
        <v>900</v>
      </c>
      <c r="P2435" s="537">
        <v>1800</v>
      </c>
      <c r="Q2435" s="264">
        <f t="shared" si="98"/>
        <v>1706.1611374407585</v>
      </c>
      <c r="R2435" s="337"/>
      <c r="S2435" s="266"/>
    </row>
    <row r="2436" spans="1:20" ht="22.5" customHeight="1" x14ac:dyDescent="0.25">
      <c r="A2436" s="504">
        <v>44932</v>
      </c>
      <c r="B2436" s="762" t="s">
        <v>65</v>
      </c>
      <c r="C2436" s="762" t="s">
        <v>7589</v>
      </c>
      <c r="D2436" s="762" t="s">
        <v>140</v>
      </c>
      <c r="E2436" s="762"/>
      <c r="F2436" s="505">
        <v>10528</v>
      </c>
      <c r="G2436" s="762" t="s">
        <v>7590</v>
      </c>
      <c r="H2436" s="762"/>
      <c r="I2436" s="505" t="s">
        <v>22</v>
      </c>
      <c r="J2436" s="505">
        <v>75018</v>
      </c>
      <c r="K2436" s="762" t="s">
        <v>7591</v>
      </c>
      <c r="L2436" s="762" t="s">
        <v>7592</v>
      </c>
      <c r="M2436" s="762" t="s">
        <v>4019</v>
      </c>
      <c r="N2436" s="536">
        <v>5.5E-2</v>
      </c>
      <c r="O2436" s="78">
        <f t="shared" si="97"/>
        <v>3491</v>
      </c>
      <c r="P2436" s="537">
        <v>6982</v>
      </c>
      <c r="Q2436" s="264">
        <f t="shared" si="98"/>
        <v>6618.009478672986</v>
      </c>
      <c r="R2436" s="337"/>
      <c r="S2436" s="266"/>
    </row>
    <row r="2437" spans="1:20" ht="22.5" customHeight="1" x14ac:dyDescent="0.25">
      <c r="A2437" s="504">
        <v>44930</v>
      </c>
      <c r="B2437" s="762" t="s">
        <v>17</v>
      </c>
      <c r="C2437" s="762" t="s">
        <v>7593</v>
      </c>
      <c r="D2437" s="762" t="s">
        <v>7594</v>
      </c>
      <c r="E2437" s="762"/>
      <c r="F2437" s="505">
        <v>10225</v>
      </c>
      <c r="G2437" s="762" t="s">
        <v>7595</v>
      </c>
      <c r="H2437" s="762" t="s">
        <v>7596</v>
      </c>
      <c r="I2437" s="505" t="s">
        <v>22</v>
      </c>
      <c r="J2437" s="505">
        <v>75015</v>
      </c>
      <c r="K2437" s="762" t="s">
        <v>7597</v>
      </c>
      <c r="L2437" s="762" t="s">
        <v>1615</v>
      </c>
      <c r="M2437" s="762" t="s">
        <v>123</v>
      </c>
      <c r="N2437" s="536">
        <v>5.5E-2</v>
      </c>
      <c r="O2437" s="483">
        <v>6125</v>
      </c>
      <c r="P2437" s="537">
        <v>6125</v>
      </c>
      <c r="Q2437" s="264">
        <f t="shared" si="98"/>
        <v>5805.68720379147</v>
      </c>
      <c r="R2437" s="337"/>
      <c r="S2437" s="266"/>
    </row>
    <row r="2438" spans="1:20" s="446" customFormat="1" ht="22.5" customHeight="1" x14ac:dyDescent="0.25">
      <c r="A2438" s="293">
        <v>44936</v>
      </c>
      <c r="B2438" s="294" t="s">
        <v>17</v>
      </c>
      <c r="C2438" s="293" t="s">
        <v>7495</v>
      </c>
      <c r="D2438" s="294" t="s">
        <v>428</v>
      </c>
      <c r="E2438" s="293"/>
      <c r="F2438" s="771">
        <v>10316</v>
      </c>
      <c r="G2438" s="294" t="s">
        <v>7496</v>
      </c>
      <c r="H2438" s="294" t="s">
        <v>7497</v>
      </c>
      <c r="I2438" s="294" t="s">
        <v>1523</v>
      </c>
      <c r="J2438" s="294">
        <v>92130</v>
      </c>
      <c r="K2438" s="294" t="s">
        <v>7498</v>
      </c>
      <c r="L2438" s="294" t="s">
        <v>6303</v>
      </c>
      <c r="M2438" s="293" t="s">
        <v>4019</v>
      </c>
      <c r="N2438" s="772">
        <v>5.5E-2</v>
      </c>
      <c r="O2438" s="78">
        <f>P2438/2</f>
        <v>1500</v>
      </c>
      <c r="P2438" s="296">
        <v>3000</v>
      </c>
      <c r="Q2438" s="773">
        <f t="shared" si="98"/>
        <v>2843.6018957345973</v>
      </c>
      <c r="R2438" s="531"/>
      <c r="S2438" s="299"/>
      <c r="T2438" s="74"/>
    </row>
    <row r="2439" spans="1:20" ht="22.5" customHeight="1" x14ac:dyDescent="0.25">
      <c r="A2439" s="774">
        <v>44932</v>
      </c>
      <c r="B2439" s="294" t="s">
        <v>17</v>
      </c>
      <c r="C2439" s="762" t="s">
        <v>7598</v>
      </c>
      <c r="D2439" s="762" t="s">
        <v>2288</v>
      </c>
      <c r="E2439" s="762"/>
      <c r="F2439" s="505">
        <v>10307</v>
      </c>
      <c r="G2439" s="762" t="s">
        <v>7599</v>
      </c>
      <c r="H2439" s="762" t="s">
        <v>7600</v>
      </c>
      <c r="I2439" s="505" t="s">
        <v>22</v>
      </c>
      <c r="J2439" s="505">
        <v>75016</v>
      </c>
      <c r="K2439" s="762" t="s">
        <v>7601</v>
      </c>
      <c r="L2439" s="762" t="s">
        <v>7602</v>
      </c>
      <c r="M2439" s="762" t="s">
        <v>7603</v>
      </c>
      <c r="N2439" s="536">
        <v>0.1</v>
      </c>
      <c r="O2439" s="768"/>
      <c r="P2439" s="537">
        <v>8750</v>
      </c>
      <c r="Q2439" s="264">
        <f t="shared" si="98"/>
        <v>7954.545454545454</v>
      </c>
      <c r="R2439" s="337"/>
      <c r="S2439" s="266"/>
    </row>
    <row r="2440" spans="1:20" ht="22.5" customHeight="1" x14ac:dyDescent="0.25">
      <c r="A2440" s="504">
        <v>44931</v>
      </c>
      <c r="B2440" s="762" t="s">
        <v>65</v>
      </c>
      <c r="C2440" s="762" t="s">
        <v>7604</v>
      </c>
      <c r="D2440" s="762" t="s">
        <v>395</v>
      </c>
      <c r="E2440" s="762"/>
      <c r="F2440" s="505">
        <v>10481</v>
      </c>
      <c r="G2440" s="762" t="s">
        <v>7605</v>
      </c>
      <c r="H2440" s="762" t="s">
        <v>7606</v>
      </c>
      <c r="I2440" s="505" t="s">
        <v>22</v>
      </c>
      <c r="J2440" s="505">
        <v>75015</v>
      </c>
      <c r="K2440" s="762" t="s">
        <v>7607</v>
      </c>
      <c r="L2440" s="762" t="s">
        <v>7608</v>
      </c>
      <c r="M2440" s="762" t="s">
        <v>443</v>
      </c>
      <c r="N2440" s="536">
        <v>0.1</v>
      </c>
      <c r="O2440" s="78">
        <f>P2440/2</f>
        <v>4941</v>
      </c>
      <c r="P2440" s="537">
        <v>9882</v>
      </c>
      <c r="Q2440" s="264">
        <f t="shared" si="98"/>
        <v>8983.6363636363621</v>
      </c>
      <c r="R2440" s="337"/>
      <c r="S2440" s="266"/>
    </row>
    <row r="2441" spans="1:20" ht="22.5" customHeight="1" x14ac:dyDescent="0.25">
      <c r="A2441" s="504">
        <v>44936</v>
      </c>
      <c r="B2441" s="762" t="s">
        <v>65</v>
      </c>
      <c r="C2441" s="762" t="s">
        <v>2029</v>
      </c>
      <c r="D2441" s="762" t="s">
        <v>551</v>
      </c>
      <c r="E2441" s="762"/>
      <c r="F2441" s="505">
        <v>10283</v>
      </c>
      <c r="G2441" s="762" t="s">
        <v>2031</v>
      </c>
      <c r="H2441" s="762">
        <v>6703</v>
      </c>
      <c r="I2441" s="505" t="s">
        <v>667</v>
      </c>
      <c r="J2441" s="505">
        <v>94300</v>
      </c>
      <c r="K2441" s="762" t="s">
        <v>7609</v>
      </c>
      <c r="L2441" s="762" t="s">
        <v>2926</v>
      </c>
      <c r="M2441" s="762" t="s">
        <v>7610</v>
      </c>
      <c r="N2441" s="536">
        <v>0.1</v>
      </c>
      <c r="O2441" s="78">
        <f>P2441/2</f>
        <v>8075</v>
      </c>
      <c r="P2441" s="537">
        <v>16150</v>
      </c>
      <c r="Q2441" s="264">
        <f t="shared" si="98"/>
        <v>14681.81818181818</v>
      </c>
      <c r="R2441" s="337"/>
      <c r="S2441" s="266"/>
    </row>
    <row r="2442" spans="1:20" ht="22.5" customHeight="1" x14ac:dyDescent="0.25">
      <c r="A2442" s="504">
        <v>44934</v>
      </c>
      <c r="B2442" s="762" t="s">
        <v>65</v>
      </c>
      <c r="C2442" s="762" t="s">
        <v>7611</v>
      </c>
      <c r="D2442" s="762" t="s">
        <v>7612</v>
      </c>
      <c r="E2442" s="762"/>
      <c r="F2442" s="505">
        <v>10247</v>
      </c>
      <c r="G2442" s="762" t="s">
        <v>7613</v>
      </c>
      <c r="H2442" s="762" t="s">
        <v>7614</v>
      </c>
      <c r="I2442" s="505" t="s">
        <v>1164</v>
      </c>
      <c r="J2442" s="505">
        <v>94120</v>
      </c>
      <c r="K2442" s="762" t="s">
        <v>7615</v>
      </c>
      <c r="L2442" s="762" t="s">
        <v>7560</v>
      </c>
      <c r="M2442" s="762" t="s">
        <v>7616</v>
      </c>
      <c r="N2442" s="536">
        <v>5.5E-2</v>
      </c>
      <c r="O2442" s="78">
        <f>P2442/2</f>
        <v>4741</v>
      </c>
      <c r="P2442" s="537">
        <v>9482</v>
      </c>
      <c r="Q2442" s="264">
        <f t="shared" si="98"/>
        <v>8987.6777251184831</v>
      </c>
      <c r="R2442" s="337"/>
      <c r="S2442" s="266"/>
    </row>
    <row r="2443" spans="1:20" ht="22.5" customHeight="1" x14ac:dyDescent="0.25">
      <c r="A2443" s="504">
        <v>44937</v>
      </c>
      <c r="B2443" s="762" t="s">
        <v>342</v>
      </c>
      <c r="C2443" s="762" t="s">
        <v>7617</v>
      </c>
      <c r="D2443" s="762" t="s">
        <v>522</v>
      </c>
      <c r="E2443" s="762"/>
      <c r="F2443" s="505" t="s">
        <v>4719</v>
      </c>
      <c r="G2443" s="762" t="s">
        <v>7618</v>
      </c>
      <c r="H2443" s="762" t="s">
        <v>7619</v>
      </c>
      <c r="I2443" s="505" t="s">
        <v>22</v>
      </c>
      <c r="J2443" s="505">
        <v>75015</v>
      </c>
      <c r="K2443" s="762" t="s">
        <v>7620</v>
      </c>
      <c r="L2443" s="762" t="s">
        <v>7621</v>
      </c>
      <c r="M2443" s="762" t="s">
        <v>372</v>
      </c>
      <c r="N2443" s="536">
        <v>5.5E-2</v>
      </c>
      <c r="O2443" s="78">
        <f>P2443/2</f>
        <v>3000</v>
      </c>
      <c r="P2443" s="537">
        <v>6000</v>
      </c>
      <c r="Q2443" s="264">
        <f t="shared" si="98"/>
        <v>5687.2037914691946</v>
      </c>
      <c r="R2443" s="337"/>
      <c r="S2443" s="266"/>
    </row>
    <row r="2444" spans="1:20" ht="22.5" customHeight="1" x14ac:dyDescent="0.25">
      <c r="A2444" s="504">
        <v>44942</v>
      </c>
      <c r="B2444" s="762" t="s">
        <v>65</v>
      </c>
      <c r="C2444" s="762" t="s">
        <v>7622</v>
      </c>
      <c r="D2444" s="762" t="s">
        <v>3181</v>
      </c>
      <c r="E2444" s="762"/>
      <c r="F2444" s="505">
        <v>10538</v>
      </c>
      <c r="G2444" s="762" t="s">
        <v>7623</v>
      </c>
      <c r="H2444" s="762"/>
      <c r="I2444" s="505" t="s">
        <v>22</v>
      </c>
      <c r="J2444" s="505">
        <v>75017</v>
      </c>
      <c r="K2444" s="762" t="s">
        <v>7624</v>
      </c>
      <c r="L2444" s="762" t="s">
        <v>5515</v>
      </c>
      <c r="M2444" s="762" t="s">
        <v>366</v>
      </c>
      <c r="N2444" s="536">
        <v>5.5E-2</v>
      </c>
      <c r="O2444" s="483">
        <v>22000</v>
      </c>
      <c r="P2444" s="537">
        <v>22000</v>
      </c>
      <c r="Q2444" s="264">
        <f t="shared" si="98"/>
        <v>20853.080568720379</v>
      </c>
      <c r="R2444" s="337"/>
      <c r="S2444" s="266"/>
    </row>
    <row r="2445" spans="1:20" ht="22.5" customHeight="1" x14ac:dyDescent="0.25">
      <c r="A2445" s="167">
        <v>44931</v>
      </c>
      <c r="B2445" s="187" t="s">
        <v>17</v>
      </c>
      <c r="C2445" s="187" t="s">
        <v>3103</v>
      </c>
      <c r="D2445" s="187" t="s">
        <v>248</v>
      </c>
      <c r="E2445" s="187"/>
      <c r="F2445" s="168">
        <v>10176</v>
      </c>
      <c r="G2445" s="187" t="s">
        <v>3104</v>
      </c>
      <c r="H2445" s="187" t="s">
        <v>3105</v>
      </c>
      <c r="I2445" s="168" t="s">
        <v>22</v>
      </c>
      <c r="J2445" s="168">
        <v>75011</v>
      </c>
      <c r="K2445" s="187" t="s">
        <v>3106</v>
      </c>
      <c r="L2445" s="287" t="s">
        <v>7625</v>
      </c>
      <c r="M2445" s="187" t="s">
        <v>190</v>
      </c>
      <c r="N2445" s="211">
        <v>0.1</v>
      </c>
      <c r="O2445" s="345"/>
      <c r="P2445" s="189">
        <v>2400</v>
      </c>
      <c r="Q2445" s="255">
        <f t="shared" si="98"/>
        <v>2181.8181818181815</v>
      </c>
      <c r="R2445" s="333"/>
      <c r="S2445" s="159"/>
    </row>
    <row r="2446" spans="1:20" ht="22.5" customHeight="1" x14ac:dyDescent="0.25">
      <c r="A2446" s="303">
        <v>44944</v>
      </c>
      <c r="B2446" s="304" t="s">
        <v>65</v>
      </c>
      <c r="C2446" s="304" t="s">
        <v>2424</v>
      </c>
      <c r="D2446" s="304" t="s">
        <v>2425</v>
      </c>
      <c r="E2446" s="304"/>
      <c r="F2446" s="304">
        <v>10466</v>
      </c>
      <c r="G2446" s="304" t="s">
        <v>2426</v>
      </c>
      <c r="H2446" s="304" t="s">
        <v>2427</v>
      </c>
      <c r="I2446" s="304" t="s">
        <v>2428</v>
      </c>
      <c r="J2446" s="304">
        <v>91160</v>
      </c>
      <c r="K2446" s="304" t="s">
        <v>2429</v>
      </c>
      <c r="L2446" s="304" t="s">
        <v>4217</v>
      </c>
      <c r="M2446" s="304" t="s">
        <v>7626</v>
      </c>
      <c r="N2446" s="305">
        <v>0.1</v>
      </c>
      <c r="O2446" s="78">
        <f>P2446/2</f>
        <v>7791</v>
      </c>
      <c r="P2446" s="263">
        <v>15582</v>
      </c>
      <c r="Q2446" s="264">
        <f t="shared" si="98"/>
        <v>14165.454545454544</v>
      </c>
      <c r="R2446" s="337"/>
      <c r="S2446" s="266"/>
    </row>
    <row r="2447" spans="1:20" ht="22.5" customHeight="1" x14ac:dyDescent="0.25">
      <c r="A2447" s="775">
        <v>44937</v>
      </c>
      <c r="B2447" s="776" t="s">
        <v>65</v>
      </c>
      <c r="C2447" s="776" t="s">
        <v>7627</v>
      </c>
      <c r="D2447" s="776" t="s">
        <v>1642</v>
      </c>
      <c r="E2447" s="776"/>
      <c r="F2447" s="777">
        <v>10284</v>
      </c>
      <c r="G2447" s="776" t="s">
        <v>7628</v>
      </c>
      <c r="H2447" s="776" t="s">
        <v>7629</v>
      </c>
      <c r="I2447" s="777" t="s">
        <v>836</v>
      </c>
      <c r="J2447" s="777">
        <v>94480</v>
      </c>
      <c r="K2447" s="776" t="s">
        <v>7630</v>
      </c>
      <c r="L2447" s="776" t="s">
        <v>7631</v>
      </c>
      <c r="M2447" s="776" t="s">
        <v>92</v>
      </c>
      <c r="N2447" s="237">
        <v>0.1</v>
      </c>
      <c r="O2447" s="768"/>
      <c r="P2447" s="548">
        <v>2500</v>
      </c>
      <c r="Q2447" s="321">
        <f t="shared" si="98"/>
        <v>2272.7272727272725</v>
      </c>
      <c r="R2447" s="336"/>
      <c r="S2447" s="121"/>
    </row>
    <row r="2448" spans="1:20" ht="22.5" customHeight="1" x14ac:dyDescent="0.25">
      <c r="A2448" s="173">
        <v>44855</v>
      </c>
      <c r="B2448" s="174" t="s">
        <v>65</v>
      </c>
      <c r="C2448" s="174" t="s">
        <v>6812</v>
      </c>
      <c r="D2448" s="174" t="s">
        <v>1333</v>
      </c>
      <c r="E2448" s="174"/>
      <c r="F2448" s="174">
        <v>10276</v>
      </c>
      <c r="G2448" s="174" t="s">
        <v>6813</v>
      </c>
      <c r="H2448" s="174" t="s">
        <v>7632</v>
      </c>
      <c r="I2448" s="174" t="s">
        <v>667</v>
      </c>
      <c r="J2448" s="174">
        <v>94300</v>
      </c>
      <c r="K2448" s="174" t="s">
        <v>6814</v>
      </c>
      <c r="L2448" s="174" t="s">
        <v>7274</v>
      </c>
      <c r="M2448" s="174" t="s">
        <v>7633</v>
      </c>
      <c r="N2448" s="328">
        <v>0.1</v>
      </c>
      <c r="O2448" s="78">
        <f>P2448/2</f>
        <v>4941</v>
      </c>
      <c r="P2448" s="196">
        <v>9882</v>
      </c>
      <c r="Q2448" s="457">
        <f t="shared" si="98"/>
        <v>8983.6363636363621</v>
      </c>
      <c r="R2448" s="336"/>
      <c r="S2448" s="121"/>
      <c r="T2448" s="74" t="s">
        <v>44</v>
      </c>
    </row>
    <row r="2449" spans="1:20" ht="22.5" customHeight="1" x14ac:dyDescent="0.25">
      <c r="A2449" s="775">
        <v>44874</v>
      </c>
      <c r="B2449" s="776" t="s">
        <v>65</v>
      </c>
      <c r="C2449" s="776" t="s">
        <v>7634</v>
      </c>
      <c r="D2449" s="776" t="s">
        <v>4202</v>
      </c>
      <c r="E2449" s="776"/>
      <c r="F2449" s="777">
        <v>10280</v>
      </c>
      <c r="G2449" s="776" t="s">
        <v>7635</v>
      </c>
      <c r="H2449" s="776">
        <v>5</v>
      </c>
      <c r="I2449" s="777" t="s">
        <v>1497</v>
      </c>
      <c r="J2449" s="777">
        <v>92210</v>
      </c>
      <c r="K2449" s="776" t="s">
        <v>7636</v>
      </c>
      <c r="L2449" s="776" t="s">
        <v>5112</v>
      </c>
      <c r="M2449" s="776" t="s">
        <v>6963</v>
      </c>
      <c r="N2449" s="237">
        <v>0.1</v>
      </c>
      <c r="O2449" s="78">
        <f>P2449/2</f>
        <v>3291</v>
      </c>
      <c r="P2449" s="548">
        <v>6582</v>
      </c>
      <c r="Q2449" s="321">
        <f t="shared" si="98"/>
        <v>5983.6363636363631</v>
      </c>
      <c r="R2449" s="336"/>
      <c r="S2449" s="121"/>
      <c r="T2449" s="74" t="s">
        <v>44</v>
      </c>
    </row>
    <row r="2450" spans="1:20" ht="22.5" customHeight="1" x14ac:dyDescent="0.25">
      <c r="A2450" s="775">
        <v>44872</v>
      </c>
      <c r="B2450" s="776" t="s">
        <v>17</v>
      </c>
      <c r="C2450" s="776" t="s">
        <v>5570</v>
      </c>
      <c r="D2450" s="776" t="s">
        <v>94</v>
      </c>
      <c r="E2450" s="776"/>
      <c r="F2450" s="777">
        <v>10294</v>
      </c>
      <c r="G2450" s="776" t="s">
        <v>7637</v>
      </c>
      <c r="H2450" s="776" t="s">
        <v>7638</v>
      </c>
      <c r="I2450" s="777" t="s">
        <v>1497</v>
      </c>
      <c r="J2450" s="777">
        <v>92210</v>
      </c>
      <c r="K2450" s="776" t="s">
        <v>7639</v>
      </c>
      <c r="L2450" s="776" t="s">
        <v>7640</v>
      </c>
      <c r="M2450" s="776" t="s">
        <v>7626</v>
      </c>
      <c r="N2450" s="237">
        <v>5.5E-2</v>
      </c>
      <c r="O2450" s="78">
        <f>P2450/2</f>
        <v>2991</v>
      </c>
      <c r="P2450" s="548">
        <v>5982</v>
      </c>
      <c r="Q2450" s="321">
        <f t="shared" si="98"/>
        <v>5670.1421800947874</v>
      </c>
      <c r="R2450" s="336"/>
      <c r="S2450" s="121"/>
      <c r="T2450" s="74" t="s">
        <v>44</v>
      </c>
    </row>
    <row r="2451" spans="1:20" ht="22.5" customHeight="1" x14ac:dyDescent="0.25">
      <c r="A2451" s="775">
        <v>44862</v>
      </c>
      <c r="B2451" s="776" t="s">
        <v>65</v>
      </c>
      <c r="C2451" s="776" t="s">
        <v>7641</v>
      </c>
      <c r="D2451" s="776" t="s">
        <v>1951</v>
      </c>
      <c r="E2451" s="776"/>
      <c r="F2451" s="777">
        <v>10066</v>
      </c>
      <c r="G2451" s="776" t="s">
        <v>7642</v>
      </c>
      <c r="H2451" s="776" t="s">
        <v>7643</v>
      </c>
      <c r="I2451" s="777" t="s">
        <v>2290</v>
      </c>
      <c r="J2451" s="777">
        <v>92360</v>
      </c>
      <c r="K2451" s="776" t="s">
        <v>7644</v>
      </c>
      <c r="L2451" s="776" t="s">
        <v>5563</v>
      </c>
      <c r="M2451" s="776" t="s">
        <v>7645</v>
      </c>
      <c r="N2451" s="237">
        <v>5.5E-2</v>
      </c>
      <c r="O2451" s="483">
        <v>4982</v>
      </c>
      <c r="P2451" s="548">
        <v>4982</v>
      </c>
      <c r="Q2451" s="321">
        <f t="shared" si="98"/>
        <v>4722.2748815165878</v>
      </c>
      <c r="R2451" s="336"/>
      <c r="S2451" s="121"/>
      <c r="T2451" s="74" t="s">
        <v>44</v>
      </c>
    </row>
    <row r="2452" spans="1:20" ht="22.5" customHeight="1" x14ac:dyDescent="0.25">
      <c r="A2452" s="173">
        <v>44860</v>
      </c>
      <c r="B2452" s="174" t="s">
        <v>17</v>
      </c>
      <c r="C2452" s="173" t="s">
        <v>6322</v>
      </c>
      <c r="D2452" s="173" t="s">
        <v>28</v>
      </c>
      <c r="E2452" s="173"/>
      <c r="F2452" s="418">
        <v>10291</v>
      </c>
      <c r="G2452" s="174" t="s">
        <v>6323</v>
      </c>
      <c r="H2452" s="174" t="s">
        <v>6324</v>
      </c>
      <c r="I2452" s="174" t="s">
        <v>1497</v>
      </c>
      <c r="J2452" s="174">
        <v>92210</v>
      </c>
      <c r="K2452" s="174" t="s">
        <v>6325</v>
      </c>
      <c r="L2452" s="174" t="s">
        <v>7646</v>
      </c>
      <c r="M2452" s="173" t="s">
        <v>300</v>
      </c>
      <c r="N2452" s="328">
        <v>5.5E-2</v>
      </c>
      <c r="O2452" s="345"/>
      <c r="P2452" s="196">
        <v>6750</v>
      </c>
      <c r="Q2452" s="321">
        <f t="shared" si="98"/>
        <v>6398.1042654028442</v>
      </c>
      <c r="R2452" s="336"/>
      <c r="S2452" s="121"/>
    </row>
    <row r="2453" spans="1:20" ht="22.5" customHeight="1" x14ac:dyDescent="0.25">
      <c r="A2453" s="775">
        <v>44855</v>
      </c>
      <c r="B2453" s="776" t="s">
        <v>65</v>
      </c>
      <c r="C2453" s="776" t="s">
        <v>7647</v>
      </c>
      <c r="D2453" s="776" t="s">
        <v>454</v>
      </c>
      <c r="E2453" s="776"/>
      <c r="F2453" s="777">
        <v>10345</v>
      </c>
      <c r="G2453" s="776" t="s">
        <v>7648</v>
      </c>
      <c r="H2453" s="776" t="s">
        <v>7649</v>
      </c>
      <c r="I2453" s="777" t="s">
        <v>22</v>
      </c>
      <c r="J2453" s="777">
        <v>75017</v>
      </c>
      <c r="K2453" s="776" t="s">
        <v>7650</v>
      </c>
      <c r="L2453" s="776" t="s">
        <v>4874</v>
      </c>
      <c r="M2453" s="776" t="s">
        <v>4236</v>
      </c>
      <c r="N2453" s="237">
        <v>5.5E-2</v>
      </c>
      <c r="O2453" s="78">
        <f>P2453/2</f>
        <v>1640</v>
      </c>
      <c r="P2453" s="548">
        <v>3280</v>
      </c>
      <c r="Q2453" s="321">
        <f t="shared" si="98"/>
        <v>3109.004739336493</v>
      </c>
      <c r="R2453" s="336"/>
      <c r="S2453" s="121"/>
      <c r="T2453" s="74" t="s">
        <v>44</v>
      </c>
    </row>
    <row r="2454" spans="1:20" ht="22.5" customHeight="1" x14ac:dyDescent="0.25">
      <c r="A2454" s="775">
        <v>44853</v>
      </c>
      <c r="B2454" s="776" t="s">
        <v>65</v>
      </c>
      <c r="C2454" s="776" t="s">
        <v>7651</v>
      </c>
      <c r="D2454" s="776" t="s">
        <v>3880</v>
      </c>
      <c r="E2454" s="776"/>
      <c r="F2454" s="777">
        <v>10469</v>
      </c>
      <c r="G2454" s="776" t="s">
        <v>7652</v>
      </c>
      <c r="H2454" s="776" t="s">
        <v>7653</v>
      </c>
      <c r="I2454" s="777" t="s">
        <v>184</v>
      </c>
      <c r="J2454" s="777">
        <v>92170</v>
      </c>
      <c r="K2454" s="776" t="s">
        <v>7654</v>
      </c>
      <c r="L2454" s="776" t="s">
        <v>5719</v>
      </c>
      <c r="M2454" s="776" t="s">
        <v>2034</v>
      </c>
      <c r="N2454" s="237">
        <v>5.5E-2</v>
      </c>
      <c r="O2454" s="483">
        <v>14582</v>
      </c>
      <c r="P2454" s="548">
        <v>14582</v>
      </c>
      <c r="Q2454" s="321">
        <f t="shared" si="98"/>
        <v>13821.800947867299</v>
      </c>
      <c r="R2454" s="336"/>
      <c r="S2454" s="121"/>
      <c r="T2454" s="74" t="s">
        <v>44</v>
      </c>
    </row>
    <row r="2455" spans="1:20" ht="22.5" customHeight="1" x14ac:dyDescent="0.25">
      <c r="A2455" s="173">
        <v>44855</v>
      </c>
      <c r="B2455" s="174" t="s">
        <v>65</v>
      </c>
      <c r="C2455" s="174" t="s">
        <v>5145</v>
      </c>
      <c r="D2455" s="174" t="s">
        <v>527</v>
      </c>
      <c r="E2455" s="174"/>
      <c r="F2455" s="174">
        <v>10292</v>
      </c>
      <c r="G2455" s="174" t="s">
        <v>5146</v>
      </c>
      <c r="H2455" s="174" t="s">
        <v>5147</v>
      </c>
      <c r="I2455" s="174" t="s">
        <v>22</v>
      </c>
      <c r="J2455" s="174">
        <v>75014</v>
      </c>
      <c r="K2455" s="174" t="s">
        <v>5148</v>
      </c>
      <c r="L2455" s="174" t="s">
        <v>7414</v>
      </c>
      <c r="M2455" s="174" t="s">
        <v>5149</v>
      </c>
      <c r="N2455" s="328">
        <v>5.5E-2</v>
      </c>
      <c r="O2455" s="345"/>
      <c r="P2455" s="196">
        <v>6450</v>
      </c>
      <c r="Q2455" s="321">
        <f t="shared" si="98"/>
        <v>6113.7440758293842</v>
      </c>
      <c r="R2455" s="336"/>
      <c r="S2455" s="121"/>
    </row>
    <row r="2456" spans="1:20" ht="22.5" customHeight="1" x14ac:dyDescent="0.25">
      <c r="A2456" s="775">
        <v>44882</v>
      </c>
      <c r="B2456" s="776" t="s">
        <v>17</v>
      </c>
      <c r="C2456" s="776" t="s">
        <v>7655</v>
      </c>
      <c r="D2456" s="776" t="s">
        <v>40</v>
      </c>
      <c r="E2456" s="776"/>
      <c r="F2456" s="777">
        <v>10256</v>
      </c>
      <c r="G2456" s="776" t="s">
        <v>7656</v>
      </c>
      <c r="H2456" s="776" t="s">
        <v>7657</v>
      </c>
      <c r="I2456" s="777" t="s">
        <v>3045</v>
      </c>
      <c r="J2456" s="777">
        <v>93110</v>
      </c>
      <c r="K2456" s="776" t="s">
        <v>7658</v>
      </c>
      <c r="L2456" s="776" t="s">
        <v>4874</v>
      </c>
      <c r="M2456" s="776" t="s">
        <v>7659</v>
      </c>
      <c r="N2456" s="237">
        <v>0.1</v>
      </c>
      <c r="O2456" s="78">
        <f>P2456/2</f>
        <v>1500</v>
      </c>
      <c r="P2456" s="548">
        <v>3000</v>
      </c>
      <c r="Q2456" s="321">
        <f t="shared" si="98"/>
        <v>2727.272727272727</v>
      </c>
      <c r="R2456" s="336"/>
      <c r="S2456" s="121"/>
      <c r="T2456" s="74" t="s">
        <v>44</v>
      </c>
    </row>
    <row r="2457" spans="1:20" ht="22.5" customHeight="1" x14ac:dyDescent="0.25">
      <c r="A2457" s="775">
        <v>44888</v>
      </c>
      <c r="B2457" s="776" t="s">
        <v>65</v>
      </c>
      <c r="C2457" s="776" t="s">
        <v>7660</v>
      </c>
      <c r="D2457" s="776" t="s">
        <v>2130</v>
      </c>
      <c r="E2457" s="776"/>
      <c r="F2457" s="777">
        <v>10352</v>
      </c>
      <c r="G2457" s="776" t="s">
        <v>7661</v>
      </c>
      <c r="H2457" s="776">
        <v>2</v>
      </c>
      <c r="I2457" s="777" t="s">
        <v>7662</v>
      </c>
      <c r="J2457" s="777">
        <v>94450</v>
      </c>
      <c r="K2457" s="776" t="s">
        <v>7663</v>
      </c>
      <c r="L2457" s="776" t="s">
        <v>5112</v>
      </c>
      <c r="M2457" s="776" t="s">
        <v>7664</v>
      </c>
      <c r="N2457" s="237">
        <v>0.1</v>
      </c>
      <c r="O2457" s="78">
        <f>P2457/2</f>
        <v>1500</v>
      </c>
      <c r="P2457" s="548">
        <v>3000</v>
      </c>
      <c r="Q2457" s="321">
        <f t="shared" si="98"/>
        <v>2727.272727272727</v>
      </c>
      <c r="R2457" s="336"/>
      <c r="S2457" s="121"/>
      <c r="T2457" s="74" t="s">
        <v>44</v>
      </c>
    </row>
    <row r="2458" spans="1:20" ht="22.5" customHeight="1" x14ac:dyDescent="0.25">
      <c r="A2458" s="775">
        <v>44888</v>
      </c>
      <c r="B2458" s="776" t="s">
        <v>65</v>
      </c>
      <c r="C2458" s="776" t="s">
        <v>7665</v>
      </c>
      <c r="D2458" s="776" t="s">
        <v>691</v>
      </c>
      <c r="E2458" s="776"/>
      <c r="F2458" s="777">
        <v>10422</v>
      </c>
      <c r="G2458" s="776" t="s">
        <v>7666</v>
      </c>
      <c r="H2458" s="776">
        <v>10</v>
      </c>
      <c r="I2458" s="777" t="s">
        <v>174</v>
      </c>
      <c r="J2458" s="777">
        <v>93500</v>
      </c>
      <c r="K2458" s="776" t="s">
        <v>7667</v>
      </c>
      <c r="L2458" s="776" t="s">
        <v>5563</v>
      </c>
      <c r="M2458" s="776" t="s">
        <v>7668</v>
      </c>
      <c r="N2458" s="237">
        <v>0.1</v>
      </c>
      <c r="O2458" s="483">
        <v>8482</v>
      </c>
      <c r="P2458" s="548">
        <v>8482</v>
      </c>
      <c r="Q2458" s="321">
        <f t="shared" si="98"/>
        <v>7710.9090909090901</v>
      </c>
      <c r="R2458" s="336"/>
      <c r="S2458" s="121"/>
      <c r="T2458" s="74" t="s">
        <v>44</v>
      </c>
    </row>
    <row r="2459" spans="1:20" ht="22.5" customHeight="1" x14ac:dyDescent="0.25">
      <c r="A2459" s="775">
        <v>44896</v>
      </c>
      <c r="B2459" s="776" t="s">
        <v>65</v>
      </c>
      <c r="C2459" s="776" t="s">
        <v>7669</v>
      </c>
      <c r="D2459" s="776" t="s">
        <v>1760</v>
      </c>
      <c r="E2459" s="776"/>
      <c r="F2459" s="777">
        <v>10123</v>
      </c>
      <c r="G2459" s="776" t="s">
        <v>7670</v>
      </c>
      <c r="H2459" s="776" t="s">
        <v>7347</v>
      </c>
      <c r="I2459" s="777" t="s">
        <v>22</v>
      </c>
      <c r="J2459" s="777">
        <v>75015</v>
      </c>
      <c r="K2459" s="776" t="s">
        <v>7671</v>
      </c>
      <c r="L2459" s="776" t="s">
        <v>7672</v>
      </c>
      <c r="M2459" s="776" t="s">
        <v>2415</v>
      </c>
      <c r="N2459" s="237">
        <v>5.5E-2</v>
      </c>
      <c r="O2459" s="78">
        <f>P2459/2</f>
        <v>1241</v>
      </c>
      <c r="P2459" s="548">
        <v>2482</v>
      </c>
      <c r="Q2459" s="321">
        <f t="shared" si="98"/>
        <v>2352.6066350710903</v>
      </c>
      <c r="R2459" s="336"/>
      <c r="S2459" s="121"/>
      <c r="T2459" s="74" t="s">
        <v>44</v>
      </c>
    </row>
    <row r="2460" spans="1:20" ht="22.5" customHeight="1" x14ac:dyDescent="0.25">
      <c r="A2460" s="775">
        <v>44950</v>
      </c>
      <c r="B2460" s="776" t="s">
        <v>17</v>
      </c>
      <c r="C2460" s="776" t="s">
        <v>7673</v>
      </c>
      <c r="D2460" s="776" t="s">
        <v>232</v>
      </c>
      <c r="E2460" s="776"/>
      <c r="F2460" s="777">
        <v>10347</v>
      </c>
      <c r="G2460" s="776" t="s">
        <v>7674</v>
      </c>
      <c r="H2460" s="776">
        <v>3</v>
      </c>
      <c r="I2460" s="777" t="s">
        <v>6086</v>
      </c>
      <c r="J2460" s="777">
        <v>78170</v>
      </c>
      <c r="K2460" s="776" t="s">
        <v>7675</v>
      </c>
      <c r="L2460" s="776" t="s">
        <v>2926</v>
      </c>
      <c r="M2460" s="776" t="s">
        <v>1181</v>
      </c>
      <c r="N2460" s="237">
        <v>5.5E-2</v>
      </c>
      <c r="O2460" s="78">
        <f>P2460/2</f>
        <v>1450</v>
      </c>
      <c r="P2460" s="548">
        <v>2900</v>
      </c>
      <c r="Q2460" s="321">
        <f t="shared" si="98"/>
        <v>2748.8151658767774</v>
      </c>
      <c r="R2460" s="336"/>
      <c r="S2460" s="121"/>
      <c r="T2460" s="74" t="s">
        <v>44</v>
      </c>
    </row>
    <row r="2461" spans="1:20" ht="22.5" customHeight="1" x14ac:dyDescent="0.25">
      <c r="A2461" s="775">
        <v>44903</v>
      </c>
      <c r="B2461" s="776" t="s">
        <v>17</v>
      </c>
      <c r="C2461" s="776" t="s">
        <v>7676</v>
      </c>
      <c r="D2461" s="776" t="s">
        <v>4377</v>
      </c>
      <c r="E2461" s="776"/>
      <c r="F2461" s="777">
        <v>10303</v>
      </c>
      <c r="G2461" s="776" t="s">
        <v>7677</v>
      </c>
      <c r="H2461" s="776" t="s">
        <v>7678</v>
      </c>
      <c r="I2461" s="777" t="s">
        <v>22</v>
      </c>
      <c r="J2461" s="777">
        <v>75014</v>
      </c>
      <c r="K2461" s="776" t="s">
        <v>7679</v>
      </c>
      <c r="L2461" s="776" t="s">
        <v>4381</v>
      </c>
      <c r="M2461" s="776" t="s">
        <v>7680</v>
      </c>
      <c r="N2461" s="237">
        <v>5.5E-2</v>
      </c>
      <c r="O2461" s="78">
        <f>P2461/2</f>
        <v>1975</v>
      </c>
      <c r="P2461" s="548">
        <v>3950</v>
      </c>
      <c r="Q2461" s="321">
        <f t="shared" si="98"/>
        <v>3744.0758293838867</v>
      </c>
      <c r="R2461" s="336"/>
      <c r="S2461" s="121"/>
      <c r="T2461" s="74" t="s">
        <v>44</v>
      </c>
    </row>
    <row r="2462" spans="1:20" ht="22.5" customHeight="1" thickBot="1" x14ac:dyDescent="0.3">
      <c r="A2462" s="778">
        <v>44893</v>
      </c>
      <c r="B2462" s="779" t="s">
        <v>17</v>
      </c>
      <c r="C2462" s="780" t="s">
        <v>5599</v>
      </c>
      <c r="D2462" s="780" t="s">
        <v>131</v>
      </c>
      <c r="E2462" s="780"/>
      <c r="F2462" s="781">
        <v>10282</v>
      </c>
      <c r="G2462" s="779" t="s">
        <v>5600</v>
      </c>
      <c r="H2462" s="779" t="s">
        <v>6612</v>
      </c>
      <c r="I2462" s="779" t="s">
        <v>22</v>
      </c>
      <c r="J2462" s="779">
        <v>75011</v>
      </c>
      <c r="K2462" s="779" t="s">
        <v>5602</v>
      </c>
      <c r="L2462" s="779" t="s">
        <v>5603</v>
      </c>
      <c r="M2462" s="780" t="s">
        <v>2825</v>
      </c>
      <c r="N2462" s="782">
        <v>0.1</v>
      </c>
      <c r="O2462" s="78">
        <f>P2462/2</f>
        <v>1400</v>
      </c>
      <c r="P2462" s="783">
        <v>2800</v>
      </c>
      <c r="Q2462" s="457">
        <f t="shared" si="98"/>
        <v>2545.454545454545</v>
      </c>
      <c r="R2462" s="336"/>
      <c r="S2462" s="121"/>
      <c r="T2462" s="74" t="s">
        <v>44</v>
      </c>
    </row>
    <row r="2463" spans="1:20" ht="22.5" customHeight="1" x14ac:dyDescent="0.25">
      <c r="A2463" s="775">
        <v>44895</v>
      </c>
      <c r="B2463" s="776" t="s">
        <v>17</v>
      </c>
      <c r="C2463" s="776" t="s">
        <v>2802</v>
      </c>
      <c r="D2463" s="776" t="s">
        <v>2803</v>
      </c>
      <c r="E2463" s="776"/>
      <c r="F2463" s="777"/>
      <c r="G2463" s="776" t="s">
        <v>7681</v>
      </c>
      <c r="H2463" s="776" t="s">
        <v>7682</v>
      </c>
      <c r="I2463" s="777" t="s">
        <v>22</v>
      </c>
      <c r="J2463" s="777">
        <v>75013</v>
      </c>
      <c r="K2463" s="776" t="s">
        <v>2806</v>
      </c>
      <c r="L2463" s="776" t="s">
        <v>1615</v>
      </c>
      <c r="M2463" s="776" t="s">
        <v>7263</v>
      </c>
      <c r="N2463" s="237">
        <v>0.1</v>
      </c>
      <c r="O2463" s="483">
        <v>3000</v>
      </c>
      <c r="P2463" s="548">
        <v>3000</v>
      </c>
      <c r="Q2463" s="321">
        <f t="shared" si="98"/>
        <v>2727.272727272727</v>
      </c>
      <c r="R2463" s="336"/>
      <c r="S2463" s="121"/>
      <c r="T2463" s="74" t="s">
        <v>44</v>
      </c>
    </row>
    <row r="2464" spans="1:20" ht="22.5" customHeight="1" x14ac:dyDescent="0.25">
      <c r="A2464" s="173">
        <v>44909</v>
      </c>
      <c r="B2464" s="174" t="s">
        <v>17</v>
      </c>
      <c r="C2464" s="173" t="s">
        <v>6131</v>
      </c>
      <c r="D2464" s="173" t="s">
        <v>886</v>
      </c>
      <c r="E2464" s="173"/>
      <c r="F2464" s="418">
        <v>10149</v>
      </c>
      <c r="G2464" s="174" t="s">
        <v>6132</v>
      </c>
      <c r="H2464" s="174" t="s">
        <v>6133</v>
      </c>
      <c r="I2464" s="174" t="s">
        <v>5561</v>
      </c>
      <c r="J2464" s="174">
        <v>94350</v>
      </c>
      <c r="K2464" s="282" t="s">
        <v>7079</v>
      </c>
      <c r="L2464" s="174" t="s">
        <v>4606</v>
      </c>
      <c r="M2464" s="173" t="s">
        <v>4565</v>
      </c>
      <c r="N2464" s="328">
        <v>0.1</v>
      </c>
      <c r="O2464" s="78">
        <f>P2464/2</f>
        <v>780</v>
      </c>
      <c r="P2464" s="196">
        <v>1560</v>
      </c>
      <c r="Q2464" s="457">
        <f t="shared" si="98"/>
        <v>1418.181818181818</v>
      </c>
      <c r="R2464" s="336"/>
      <c r="S2464" s="121"/>
      <c r="T2464" s="74" t="s">
        <v>44</v>
      </c>
    </row>
    <row r="2465" spans="1:20" ht="22.5" customHeight="1" x14ac:dyDescent="0.25">
      <c r="A2465" s="784">
        <v>44903</v>
      </c>
      <c r="B2465" s="785" t="s">
        <v>17</v>
      </c>
      <c r="C2465" s="785" t="s">
        <v>7683</v>
      </c>
      <c r="D2465" s="785" t="s">
        <v>1333</v>
      </c>
      <c r="E2465" s="785"/>
      <c r="F2465" s="786">
        <v>10351</v>
      </c>
      <c r="G2465" s="785" t="s">
        <v>7684</v>
      </c>
      <c r="H2465" s="785" t="s">
        <v>2177</v>
      </c>
      <c r="I2465" s="786" t="s">
        <v>22</v>
      </c>
      <c r="J2465" s="786">
        <v>75014</v>
      </c>
      <c r="K2465" s="785" t="s">
        <v>7685</v>
      </c>
      <c r="L2465" s="785" t="s">
        <v>5112</v>
      </c>
      <c r="M2465" s="785" t="s">
        <v>7686</v>
      </c>
      <c r="N2465" s="760">
        <v>0.1</v>
      </c>
      <c r="O2465" s="78">
        <f>P2465/2</f>
        <v>4991</v>
      </c>
      <c r="P2465" s="761">
        <v>9982</v>
      </c>
      <c r="Q2465" s="388">
        <f t="shared" si="98"/>
        <v>9074.545454545454</v>
      </c>
      <c r="R2465" s="389"/>
      <c r="S2465" s="89"/>
      <c r="T2465" s="74" t="s">
        <v>44</v>
      </c>
    </row>
    <row r="2466" spans="1:20" s="446" customFormat="1" ht="22.5" customHeight="1" x14ac:dyDescent="0.25">
      <c r="A2466" s="774">
        <v>44939</v>
      </c>
      <c r="B2466" s="787" t="s">
        <v>17</v>
      </c>
      <c r="C2466" s="787" t="s">
        <v>7687</v>
      </c>
      <c r="D2466" s="787" t="s">
        <v>94</v>
      </c>
      <c r="E2466" s="787"/>
      <c r="F2466" s="788">
        <v>10564</v>
      </c>
      <c r="G2466" s="787" t="s">
        <v>7688</v>
      </c>
      <c r="H2466" s="787">
        <v>6</v>
      </c>
      <c r="I2466" s="788" t="s">
        <v>22</v>
      </c>
      <c r="J2466" s="788">
        <v>75019</v>
      </c>
      <c r="K2466" s="787" t="s">
        <v>7689</v>
      </c>
      <c r="L2466" s="787" t="s">
        <v>7690</v>
      </c>
      <c r="M2466" s="787" t="s">
        <v>7691</v>
      </c>
      <c r="N2466" s="536">
        <v>5.5E-2</v>
      </c>
      <c r="O2466" s="78">
        <f>P2466/2</f>
        <v>13491</v>
      </c>
      <c r="P2466" s="537">
        <v>26982</v>
      </c>
      <c r="Q2466" s="264">
        <f t="shared" si="98"/>
        <v>25575.35545023697</v>
      </c>
      <c r="R2466" s="337"/>
      <c r="S2466" s="266"/>
    </row>
    <row r="2467" spans="1:20" s="446" customFormat="1" ht="22.5" customHeight="1" x14ac:dyDescent="0.25">
      <c r="A2467" s="167">
        <v>44938</v>
      </c>
      <c r="B2467" s="168" t="s">
        <v>17</v>
      </c>
      <c r="C2467" s="168" t="s">
        <v>2779</v>
      </c>
      <c r="D2467" s="168" t="s">
        <v>60</v>
      </c>
      <c r="E2467" s="168"/>
      <c r="F2467" s="168">
        <v>10350</v>
      </c>
      <c r="G2467" s="168" t="s">
        <v>2780</v>
      </c>
      <c r="H2467" s="168" t="s">
        <v>2781</v>
      </c>
      <c r="I2467" s="168" t="s">
        <v>2782</v>
      </c>
      <c r="J2467" s="168">
        <v>78570</v>
      </c>
      <c r="K2467" s="168" t="s">
        <v>2783</v>
      </c>
      <c r="L2467" s="168" t="s">
        <v>7692</v>
      </c>
      <c r="M2467" s="168" t="s">
        <v>7693</v>
      </c>
      <c r="N2467" s="211">
        <v>0.1</v>
      </c>
      <c r="O2467" s="345"/>
      <c r="P2467" s="189">
        <v>2282</v>
      </c>
      <c r="Q2467" s="339">
        <f t="shared" si="98"/>
        <v>2074.5454545454545</v>
      </c>
      <c r="R2467" s="333"/>
      <c r="S2467" s="159"/>
    </row>
    <row r="2468" spans="1:20" s="446" customFormat="1" ht="22.5" customHeight="1" x14ac:dyDescent="0.25">
      <c r="A2468" s="342">
        <v>44942</v>
      </c>
      <c r="B2468" s="168" t="s">
        <v>65</v>
      </c>
      <c r="C2468" s="167" t="s">
        <v>5429</v>
      </c>
      <c r="D2468" s="167" t="s">
        <v>2974</v>
      </c>
      <c r="E2468" s="167"/>
      <c r="F2468" s="417">
        <v>10259</v>
      </c>
      <c r="G2468" s="168" t="s">
        <v>5430</v>
      </c>
      <c r="H2468" s="168" t="s">
        <v>7394</v>
      </c>
      <c r="I2468" s="168" t="s">
        <v>22</v>
      </c>
      <c r="J2468" s="168">
        <v>75017</v>
      </c>
      <c r="K2468" s="168" t="s">
        <v>6868</v>
      </c>
      <c r="L2468" s="241" t="s">
        <v>4803</v>
      </c>
      <c r="M2468" s="167" t="s">
        <v>7694</v>
      </c>
      <c r="N2468" s="380">
        <v>5.5E-2</v>
      </c>
      <c r="O2468" s="78">
        <f>P2468/2</f>
        <v>7950</v>
      </c>
      <c r="P2468" s="189">
        <v>15900</v>
      </c>
      <c r="Q2468" s="264">
        <f t="shared" si="98"/>
        <v>15071.090047393365</v>
      </c>
      <c r="R2468" s="337"/>
      <c r="S2468" s="266"/>
    </row>
    <row r="2469" spans="1:20" s="446" customFormat="1" ht="22.5" customHeight="1" x14ac:dyDescent="0.25">
      <c r="A2469" s="774">
        <v>44950</v>
      </c>
      <c r="B2469" s="787" t="s">
        <v>65</v>
      </c>
      <c r="C2469" s="787" t="s">
        <v>358</v>
      </c>
      <c r="D2469" s="787" t="s">
        <v>113</v>
      </c>
      <c r="E2469" s="787"/>
      <c r="F2469" s="788">
        <v>10367</v>
      </c>
      <c r="G2469" s="787" t="s">
        <v>359</v>
      </c>
      <c r="H2469" s="787" t="s">
        <v>7695</v>
      </c>
      <c r="I2469" s="788" t="s">
        <v>48</v>
      </c>
      <c r="J2469" s="788">
        <v>92300</v>
      </c>
      <c r="K2469" s="787" t="s">
        <v>7696</v>
      </c>
      <c r="L2469" s="789" t="s">
        <v>5112</v>
      </c>
      <c r="M2469" s="787" t="s">
        <v>7697</v>
      </c>
      <c r="N2469" s="536">
        <v>5.5E-2</v>
      </c>
      <c r="O2469" s="78">
        <f>P2469/2</f>
        <v>7491</v>
      </c>
      <c r="P2469" s="537">
        <v>14982</v>
      </c>
      <c r="Q2469" s="264">
        <f t="shared" si="98"/>
        <v>14200.947867298579</v>
      </c>
      <c r="R2469" s="337"/>
      <c r="S2469" s="266"/>
    </row>
    <row r="2470" spans="1:20" s="446" customFormat="1" ht="22.5" customHeight="1" x14ac:dyDescent="0.25">
      <c r="A2470" s="167">
        <v>44944</v>
      </c>
      <c r="B2470" s="168" t="s">
        <v>17</v>
      </c>
      <c r="C2470" s="168" t="s">
        <v>7698</v>
      </c>
      <c r="D2470" s="168" t="s">
        <v>232</v>
      </c>
      <c r="E2470" s="168"/>
      <c r="F2470" s="168">
        <v>10124</v>
      </c>
      <c r="G2470" s="168" t="s">
        <v>7699</v>
      </c>
      <c r="H2470" s="168" t="s">
        <v>5617</v>
      </c>
      <c r="I2470" s="168" t="s">
        <v>2530</v>
      </c>
      <c r="J2470" s="168">
        <v>93700</v>
      </c>
      <c r="K2470" s="168" t="s">
        <v>5618</v>
      </c>
      <c r="L2470" s="168" t="s">
        <v>7700</v>
      </c>
      <c r="M2470" s="168" t="s">
        <v>5149</v>
      </c>
      <c r="N2470" s="379">
        <v>5.5E-2</v>
      </c>
      <c r="O2470" s="345"/>
      <c r="P2470" s="371">
        <v>2000</v>
      </c>
      <c r="Q2470" s="264">
        <f t="shared" si="98"/>
        <v>1895.7345971563982</v>
      </c>
      <c r="R2470" s="337"/>
      <c r="S2470" s="266"/>
    </row>
    <row r="2471" spans="1:20" s="446" customFormat="1" ht="22.5" customHeight="1" x14ac:dyDescent="0.25">
      <c r="A2471" s="775">
        <v>44943</v>
      </c>
      <c r="B2471" s="776" t="s">
        <v>65</v>
      </c>
      <c r="C2471" s="776" t="s">
        <v>7701</v>
      </c>
      <c r="D2471" s="776" t="s">
        <v>7702</v>
      </c>
      <c r="E2471" s="776"/>
      <c r="F2471" s="777" t="s">
        <v>7703</v>
      </c>
      <c r="G2471" s="776" t="s">
        <v>7704</v>
      </c>
      <c r="H2471" s="776" t="s">
        <v>7705</v>
      </c>
      <c r="I2471" s="777" t="s">
        <v>907</v>
      </c>
      <c r="J2471" s="777">
        <v>91170</v>
      </c>
      <c r="K2471" s="776" t="s">
        <v>7706</v>
      </c>
      <c r="L2471" s="776" t="s">
        <v>7707</v>
      </c>
      <c r="M2471" s="776" t="s">
        <v>7708</v>
      </c>
      <c r="N2471" s="237">
        <v>5.5E-2</v>
      </c>
      <c r="O2471" s="768"/>
      <c r="P2471" s="548">
        <v>6370</v>
      </c>
      <c r="Q2471" s="321">
        <f t="shared" si="98"/>
        <v>6037.9146919431287</v>
      </c>
      <c r="R2471" s="336"/>
      <c r="S2471" s="121"/>
    </row>
    <row r="2472" spans="1:20" s="446" customFormat="1" ht="22.5" customHeight="1" x14ac:dyDescent="0.25">
      <c r="A2472" s="342">
        <v>44936</v>
      </c>
      <c r="B2472" s="168" t="s">
        <v>65</v>
      </c>
      <c r="C2472" s="167" t="s">
        <v>5591</v>
      </c>
      <c r="D2472" s="167" t="s">
        <v>2068</v>
      </c>
      <c r="E2472" s="167"/>
      <c r="F2472" s="417">
        <v>10529</v>
      </c>
      <c r="G2472" s="168" t="s">
        <v>5592</v>
      </c>
      <c r="H2472" s="168" t="s">
        <v>5593</v>
      </c>
      <c r="I2472" s="168" t="s">
        <v>22</v>
      </c>
      <c r="J2472" s="168">
        <v>75005</v>
      </c>
      <c r="K2472" s="168" t="s">
        <v>5594</v>
      </c>
      <c r="L2472" s="168" t="s">
        <v>6895</v>
      </c>
      <c r="M2472" s="167" t="s">
        <v>2360</v>
      </c>
      <c r="N2472" s="536">
        <v>5.5E-2</v>
      </c>
      <c r="O2472" s="78">
        <f>P2472/2</f>
        <v>1300</v>
      </c>
      <c r="P2472" s="537">
        <v>2600</v>
      </c>
      <c r="Q2472" s="264">
        <f t="shared" si="98"/>
        <v>2464.4549763033178</v>
      </c>
      <c r="R2472" s="337"/>
      <c r="S2472" s="266"/>
    </row>
    <row r="2473" spans="1:20" s="446" customFormat="1" ht="22.5" customHeight="1" x14ac:dyDescent="0.25">
      <c r="A2473" s="167">
        <v>44950</v>
      </c>
      <c r="B2473" s="168" t="s">
        <v>17</v>
      </c>
      <c r="C2473" s="167" t="s">
        <v>6187</v>
      </c>
      <c r="D2473" s="167" t="s">
        <v>874</v>
      </c>
      <c r="E2473" s="167"/>
      <c r="F2473" s="417">
        <v>100039</v>
      </c>
      <c r="G2473" s="168" t="s">
        <v>6189</v>
      </c>
      <c r="H2473" s="168">
        <v>10082</v>
      </c>
      <c r="I2473" s="168" t="s">
        <v>240</v>
      </c>
      <c r="J2473" s="168">
        <v>92120</v>
      </c>
      <c r="K2473" s="168" t="s">
        <v>6191</v>
      </c>
      <c r="L2473" s="168" t="s">
        <v>2926</v>
      </c>
      <c r="M2473" s="167" t="s">
        <v>7709</v>
      </c>
      <c r="N2473" s="379">
        <v>0.1</v>
      </c>
      <c r="O2473" s="78">
        <f>P2473/2</f>
        <v>1991</v>
      </c>
      <c r="P2473" s="371">
        <v>3982</v>
      </c>
      <c r="Q2473" s="444">
        <f t="shared" si="98"/>
        <v>3619.9999999999995</v>
      </c>
      <c r="R2473" s="337"/>
      <c r="S2473" s="266"/>
    </row>
    <row r="2474" spans="1:20" s="446" customFormat="1" ht="22.5" customHeight="1" x14ac:dyDescent="0.25">
      <c r="A2474" s="167">
        <v>44950</v>
      </c>
      <c r="B2474" s="168" t="s">
        <v>65</v>
      </c>
      <c r="C2474" s="168" t="s">
        <v>7199</v>
      </c>
      <c r="D2474" s="168" t="s">
        <v>5512</v>
      </c>
      <c r="E2474" s="168"/>
      <c r="F2474" s="168" t="s">
        <v>4719</v>
      </c>
      <c r="G2474" s="168" t="s">
        <v>7200</v>
      </c>
      <c r="H2474" s="168" t="s">
        <v>7201</v>
      </c>
      <c r="I2474" s="168" t="s">
        <v>22</v>
      </c>
      <c r="J2474" s="168">
        <v>75015</v>
      </c>
      <c r="K2474" s="168" t="s">
        <v>7202</v>
      </c>
      <c r="L2474" s="168" t="s">
        <v>7710</v>
      </c>
      <c r="M2474" s="790" t="s">
        <v>7711</v>
      </c>
      <c r="N2474" s="379">
        <v>5.5E-2</v>
      </c>
      <c r="O2474" s="345"/>
      <c r="P2474" s="371">
        <v>12700</v>
      </c>
      <c r="Q2474" s="372">
        <f t="shared" si="98"/>
        <v>12037.914691943128</v>
      </c>
      <c r="R2474" s="373"/>
      <c r="S2474" s="374"/>
    </row>
    <row r="2475" spans="1:20" s="446" customFormat="1" ht="22.5" customHeight="1" x14ac:dyDescent="0.25">
      <c r="A2475" s="774">
        <v>44947</v>
      </c>
      <c r="B2475" s="787" t="s">
        <v>65</v>
      </c>
      <c r="C2475" s="787" t="s">
        <v>7712</v>
      </c>
      <c r="D2475" s="787" t="s">
        <v>113</v>
      </c>
      <c r="E2475" s="787"/>
      <c r="F2475" s="788">
        <v>10487</v>
      </c>
      <c r="G2475" s="787" t="s">
        <v>7713</v>
      </c>
      <c r="H2475" s="787" t="s">
        <v>7714</v>
      </c>
      <c r="I2475" s="788" t="s">
        <v>1135</v>
      </c>
      <c r="J2475" s="788">
        <v>94410</v>
      </c>
      <c r="K2475" s="787" t="s">
        <v>7715</v>
      </c>
      <c r="L2475" s="787" t="s">
        <v>5894</v>
      </c>
      <c r="M2475" s="787" t="s">
        <v>1728</v>
      </c>
      <c r="N2475" s="536">
        <v>5.5E-2</v>
      </c>
      <c r="O2475" s="483">
        <v>9482</v>
      </c>
      <c r="P2475" s="537">
        <v>9482</v>
      </c>
      <c r="Q2475" s="264">
        <f t="shared" si="98"/>
        <v>8987.6777251184831</v>
      </c>
      <c r="R2475" s="337"/>
      <c r="S2475" s="266"/>
    </row>
    <row r="2476" spans="1:20" s="446" customFormat="1" ht="22.5" customHeight="1" x14ac:dyDescent="0.25">
      <c r="A2476" s="167">
        <v>44550</v>
      </c>
      <c r="B2476" s="168" t="s">
        <v>65</v>
      </c>
      <c r="C2476" s="167" t="s">
        <v>6216</v>
      </c>
      <c r="D2476" s="167" t="s">
        <v>2786</v>
      </c>
      <c r="E2476" s="167"/>
      <c r="F2476" s="417">
        <v>10212</v>
      </c>
      <c r="G2476" s="168" t="s">
        <v>6217</v>
      </c>
      <c r="H2476" s="168" t="s">
        <v>7716</v>
      </c>
      <c r="I2476" s="168" t="s">
        <v>22</v>
      </c>
      <c r="J2476" s="168">
        <v>75010</v>
      </c>
      <c r="K2476" s="168" t="s">
        <v>6219</v>
      </c>
      <c r="L2476" s="168" t="s">
        <v>7717</v>
      </c>
      <c r="M2476" s="167" t="s">
        <v>3648</v>
      </c>
      <c r="N2476" s="379">
        <v>0.1</v>
      </c>
      <c r="O2476" s="345"/>
      <c r="P2476" s="371">
        <v>6000</v>
      </c>
      <c r="Q2476" s="383">
        <f t="shared" si="98"/>
        <v>5454.545454545454</v>
      </c>
      <c r="R2476" s="333"/>
      <c r="S2476" s="159"/>
    </row>
    <row r="2477" spans="1:20" s="446" customFormat="1" ht="22.5" customHeight="1" x14ac:dyDescent="0.25">
      <c r="A2477" s="791">
        <v>44763</v>
      </c>
      <c r="B2477" s="792" t="s">
        <v>17</v>
      </c>
      <c r="C2477" s="792" t="s">
        <v>6169</v>
      </c>
      <c r="D2477" s="792" t="s">
        <v>1375</v>
      </c>
      <c r="E2477" s="792"/>
      <c r="F2477" s="793">
        <v>10060</v>
      </c>
      <c r="G2477" s="792" t="s">
        <v>6472</v>
      </c>
      <c r="H2477" s="794" t="s">
        <v>6453</v>
      </c>
      <c r="I2477" s="792" t="s">
        <v>774</v>
      </c>
      <c r="J2477" s="793">
        <v>93100</v>
      </c>
      <c r="K2477" s="792" t="s">
        <v>6473</v>
      </c>
      <c r="L2477" s="792" t="s">
        <v>4217</v>
      </c>
      <c r="M2477" s="792" t="s">
        <v>7718</v>
      </c>
      <c r="N2477" s="795">
        <v>0.1</v>
      </c>
      <c r="O2477" s="78">
        <f>P2477/2</f>
        <v>3500</v>
      </c>
      <c r="P2477" s="270">
        <v>7000</v>
      </c>
      <c r="Q2477" s="796">
        <f t="shared" si="98"/>
        <v>6363.6363636363631</v>
      </c>
      <c r="R2477" s="389"/>
      <c r="S2477" s="89"/>
      <c r="T2477" s="446" t="s">
        <v>44</v>
      </c>
    </row>
    <row r="2478" spans="1:20" s="446" customFormat="1" ht="22.5" customHeight="1" x14ac:dyDescent="0.25">
      <c r="A2478" s="784">
        <v>44720</v>
      </c>
      <c r="B2478" s="785" t="s">
        <v>65</v>
      </c>
      <c r="C2478" s="785" t="s">
        <v>7719</v>
      </c>
      <c r="D2478" s="785" t="s">
        <v>113</v>
      </c>
      <c r="E2478" s="785"/>
      <c r="F2478" s="786">
        <v>10341</v>
      </c>
      <c r="G2478" s="785" t="s">
        <v>6689</v>
      </c>
      <c r="H2478" s="785" t="s">
        <v>7720</v>
      </c>
      <c r="I2478" s="786" t="s">
        <v>22</v>
      </c>
      <c r="J2478" s="786">
        <v>75011</v>
      </c>
      <c r="K2478" s="785" t="s">
        <v>7721</v>
      </c>
      <c r="L2478" s="785" t="s">
        <v>5912</v>
      </c>
      <c r="M2478" s="785" t="s">
        <v>1792</v>
      </c>
      <c r="N2478" s="760">
        <v>5.5E-2</v>
      </c>
      <c r="O2478" s="78">
        <f>P2478/2</f>
        <v>1600</v>
      </c>
      <c r="P2478" s="761">
        <v>3200</v>
      </c>
      <c r="Q2478" s="388">
        <f t="shared" si="98"/>
        <v>3033.175355450237</v>
      </c>
      <c r="R2478" s="389"/>
      <c r="S2478" s="89"/>
      <c r="T2478" s="446" t="s">
        <v>44</v>
      </c>
    </row>
    <row r="2479" spans="1:20" s="446" customFormat="1" ht="22.5" customHeight="1" x14ac:dyDescent="0.25">
      <c r="A2479" s="267">
        <v>44763</v>
      </c>
      <c r="B2479" s="268" t="s">
        <v>65</v>
      </c>
      <c r="C2479" s="268" t="s">
        <v>7088</v>
      </c>
      <c r="D2479" s="268" t="s">
        <v>113</v>
      </c>
      <c r="E2479" s="268"/>
      <c r="F2479" s="268">
        <v>10201</v>
      </c>
      <c r="G2479" s="268" t="s">
        <v>7089</v>
      </c>
      <c r="H2479" s="268" t="s">
        <v>7090</v>
      </c>
      <c r="I2479" s="268" t="s">
        <v>7091</v>
      </c>
      <c r="J2479" s="268">
        <v>78310</v>
      </c>
      <c r="K2479" s="268" t="s">
        <v>7092</v>
      </c>
      <c r="L2479" s="268" t="s">
        <v>6972</v>
      </c>
      <c r="M2479" s="268" t="s">
        <v>7722</v>
      </c>
      <c r="N2479" s="387">
        <v>0.1</v>
      </c>
      <c r="O2479" s="78">
        <f>P2479/2</f>
        <v>2000</v>
      </c>
      <c r="P2479" s="270">
        <v>4000</v>
      </c>
      <c r="Q2479" s="533">
        <f t="shared" si="98"/>
        <v>3636.363636363636</v>
      </c>
      <c r="R2479" s="389"/>
      <c r="S2479" s="89"/>
      <c r="T2479" s="446" t="s">
        <v>44</v>
      </c>
    </row>
    <row r="2480" spans="1:20" s="446" customFormat="1" ht="22.5" customHeight="1" x14ac:dyDescent="0.25">
      <c r="A2480" s="784">
        <v>44755</v>
      </c>
      <c r="B2480" s="785" t="s">
        <v>17</v>
      </c>
      <c r="C2480" s="785" t="s">
        <v>7723</v>
      </c>
      <c r="D2480" s="785" t="s">
        <v>73</v>
      </c>
      <c r="E2480" s="785"/>
      <c r="F2480" s="786">
        <v>10189</v>
      </c>
      <c r="G2480" s="785" t="s">
        <v>7724</v>
      </c>
      <c r="H2480" s="785" t="s">
        <v>2767</v>
      </c>
      <c r="I2480" s="786" t="s">
        <v>667</v>
      </c>
      <c r="J2480" s="786">
        <v>94300</v>
      </c>
      <c r="K2480" s="785" t="s">
        <v>7725</v>
      </c>
      <c r="L2480" s="785" t="s">
        <v>9704</v>
      </c>
      <c r="M2480" s="785" t="s">
        <v>2521</v>
      </c>
      <c r="N2480" s="760">
        <v>0.1</v>
      </c>
      <c r="O2480" s="768"/>
      <c r="P2480" s="761">
        <v>12982</v>
      </c>
      <c r="Q2480" s="388">
        <f t="shared" si="98"/>
        <v>11801.81818181818</v>
      </c>
      <c r="R2480" s="389"/>
      <c r="S2480" s="89"/>
    </row>
    <row r="2481" spans="1:20" s="446" customFormat="1" ht="22.5" customHeight="1" x14ac:dyDescent="0.25">
      <c r="A2481" s="167">
        <v>44862</v>
      </c>
      <c r="B2481" s="168" t="s">
        <v>17</v>
      </c>
      <c r="C2481" s="168" t="s">
        <v>4892</v>
      </c>
      <c r="D2481" s="168" t="s">
        <v>1267</v>
      </c>
      <c r="E2481" s="168"/>
      <c r="F2481" s="168">
        <v>10308</v>
      </c>
      <c r="G2481" s="168" t="s">
        <v>4893</v>
      </c>
      <c r="H2481" s="168" t="s">
        <v>4675</v>
      </c>
      <c r="I2481" s="168" t="s">
        <v>4894</v>
      </c>
      <c r="J2481" s="168">
        <v>77400</v>
      </c>
      <c r="K2481" s="168" t="s">
        <v>4895</v>
      </c>
      <c r="L2481" s="168" t="s">
        <v>4606</v>
      </c>
      <c r="M2481" s="168" t="s">
        <v>7726</v>
      </c>
      <c r="N2481" s="379">
        <v>0.1</v>
      </c>
      <c r="O2481" s="78">
        <f>P2481/2</f>
        <v>1450</v>
      </c>
      <c r="P2481" s="371">
        <v>2900</v>
      </c>
      <c r="Q2481" s="264">
        <f t="shared" si="98"/>
        <v>2636.363636363636</v>
      </c>
      <c r="R2481" s="337"/>
      <c r="S2481" s="266"/>
    </row>
    <row r="2482" spans="1:20" s="446" customFormat="1" ht="22.5" customHeight="1" x14ac:dyDescent="0.25">
      <c r="A2482" s="774">
        <v>44953</v>
      </c>
      <c r="B2482" s="787" t="s">
        <v>65</v>
      </c>
      <c r="C2482" s="787" t="s">
        <v>7727</v>
      </c>
      <c r="D2482" s="787" t="s">
        <v>5702</v>
      </c>
      <c r="E2482" s="787"/>
      <c r="F2482" s="788" t="s">
        <v>7728</v>
      </c>
      <c r="G2482" s="787" t="s">
        <v>6801</v>
      </c>
      <c r="H2482" s="787" t="s">
        <v>978</v>
      </c>
      <c r="I2482" s="788" t="s">
        <v>3526</v>
      </c>
      <c r="J2482" s="788">
        <v>91330</v>
      </c>
      <c r="K2482" s="787" t="s">
        <v>7729</v>
      </c>
      <c r="L2482" s="787" t="s">
        <v>5726</v>
      </c>
      <c r="M2482" s="787" t="s">
        <v>3479</v>
      </c>
      <c r="N2482" s="536">
        <v>0.1</v>
      </c>
      <c r="O2482" s="78">
        <f>P2482/2</f>
        <v>2315</v>
      </c>
      <c r="P2482" s="537">
        <v>4630</v>
      </c>
      <c r="Q2482" s="264">
        <f t="shared" si="98"/>
        <v>4209.090909090909</v>
      </c>
      <c r="R2482" s="337"/>
      <c r="S2482" s="266"/>
    </row>
    <row r="2483" spans="1:20" s="446" customFormat="1" ht="22.5" customHeight="1" x14ac:dyDescent="0.25">
      <c r="A2483" s="774">
        <v>44950</v>
      </c>
      <c r="B2483" s="654" t="s">
        <v>6496</v>
      </c>
      <c r="C2483" s="654" t="s">
        <v>6033</v>
      </c>
      <c r="D2483" s="654" t="s">
        <v>1509</v>
      </c>
      <c r="E2483" s="654"/>
      <c r="F2483" s="654">
        <v>10214</v>
      </c>
      <c r="G2483" s="654" t="s">
        <v>6581</v>
      </c>
      <c r="H2483" s="654" t="s">
        <v>6582</v>
      </c>
      <c r="I2483" s="654" t="s">
        <v>22</v>
      </c>
      <c r="J2483" s="654">
        <v>75018</v>
      </c>
      <c r="K2483" s="654" t="s">
        <v>6583</v>
      </c>
      <c r="L2483" s="654" t="s">
        <v>6422</v>
      </c>
      <c r="M2483" s="654" t="s">
        <v>5519</v>
      </c>
      <c r="N2483" s="797">
        <v>0.1</v>
      </c>
      <c r="O2483" s="78">
        <f>P2483/2</f>
        <v>1400</v>
      </c>
      <c r="P2483" s="371">
        <v>2800</v>
      </c>
      <c r="Q2483" s="532">
        <f t="shared" si="98"/>
        <v>2545.454545454545</v>
      </c>
      <c r="R2483" s="373"/>
      <c r="S2483" s="374"/>
    </row>
    <row r="2484" spans="1:20" s="446" customFormat="1" ht="22.5" customHeight="1" x14ac:dyDescent="0.25">
      <c r="A2484" s="167">
        <v>44951</v>
      </c>
      <c r="B2484" s="168" t="s">
        <v>65</v>
      </c>
      <c r="C2484" s="168" t="s">
        <v>7160</v>
      </c>
      <c r="D2484" s="168" t="s">
        <v>424</v>
      </c>
      <c r="E2484" s="168"/>
      <c r="F2484" s="168">
        <v>10122</v>
      </c>
      <c r="G2484" s="168" t="s">
        <v>7161</v>
      </c>
      <c r="H2484" s="168" t="s">
        <v>7162</v>
      </c>
      <c r="I2484" s="168" t="s">
        <v>923</v>
      </c>
      <c r="J2484" s="168">
        <v>92100</v>
      </c>
      <c r="K2484" s="168" t="s">
        <v>7163</v>
      </c>
      <c r="L2484" s="168" t="s">
        <v>9703</v>
      </c>
      <c r="M2484" s="168" t="s">
        <v>7730</v>
      </c>
      <c r="N2484" s="379">
        <v>5.5E-2</v>
      </c>
      <c r="O2484" s="345"/>
      <c r="P2484" s="371">
        <v>7500</v>
      </c>
      <c r="Q2484" s="264">
        <f t="shared" si="98"/>
        <v>7109.004739336493</v>
      </c>
      <c r="R2484" s="337"/>
      <c r="S2484" s="266"/>
    </row>
    <row r="2485" spans="1:20" s="446" customFormat="1" ht="22.5" customHeight="1" x14ac:dyDescent="0.25">
      <c r="A2485" s="342">
        <v>44954</v>
      </c>
      <c r="B2485" s="168" t="s">
        <v>342</v>
      </c>
      <c r="C2485" s="167" t="s">
        <v>5532</v>
      </c>
      <c r="D2485" s="167" t="s">
        <v>3301</v>
      </c>
      <c r="E2485" s="167"/>
      <c r="F2485" s="417"/>
      <c r="G2485" s="168" t="s">
        <v>5533</v>
      </c>
      <c r="H2485" s="168" t="s">
        <v>5534</v>
      </c>
      <c r="I2485" s="168" t="s">
        <v>22</v>
      </c>
      <c r="J2485" s="168">
        <v>75015</v>
      </c>
      <c r="K2485" s="168" t="s">
        <v>5535</v>
      </c>
      <c r="L2485" s="168" t="s">
        <v>5536</v>
      </c>
      <c r="M2485" s="167" t="s">
        <v>92</v>
      </c>
      <c r="N2485" s="379">
        <v>0.1</v>
      </c>
      <c r="O2485" s="78">
        <f>P2485/2</f>
        <v>1750</v>
      </c>
      <c r="P2485" s="371">
        <v>3500</v>
      </c>
      <c r="Q2485" s="350">
        <f t="shared" si="98"/>
        <v>3181.8181818181815</v>
      </c>
      <c r="R2485" s="337"/>
      <c r="S2485" s="266"/>
    </row>
    <row r="2486" spans="1:20" s="446" customFormat="1" ht="22.5" customHeight="1" x14ac:dyDescent="0.25">
      <c r="A2486" s="775">
        <v>44951</v>
      </c>
      <c r="B2486" s="776" t="s">
        <v>65</v>
      </c>
      <c r="C2486" s="776" t="s">
        <v>6083</v>
      </c>
      <c r="D2486" s="776" t="s">
        <v>395</v>
      </c>
      <c r="E2486" s="776"/>
      <c r="F2486" s="777">
        <v>10357702</v>
      </c>
      <c r="G2486" s="776" t="s">
        <v>7557</v>
      </c>
      <c r="H2486" s="776" t="s">
        <v>7558</v>
      </c>
      <c r="I2486" s="777" t="s">
        <v>22</v>
      </c>
      <c r="J2486" s="777">
        <v>75011</v>
      </c>
      <c r="K2486" s="776" t="s">
        <v>7559</v>
      </c>
      <c r="L2486" s="776" t="s">
        <v>7560</v>
      </c>
      <c r="M2486" s="776" t="s">
        <v>2521</v>
      </c>
      <c r="N2486" s="237">
        <v>0.1</v>
      </c>
      <c r="O2486" s="78">
        <f>P2486/2</f>
        <v>7475</v>
      </c>
      <c r="P2486" s="548">
        <v>14950</v>
      </c>
      <c r="Q2486" s="321">
        <f t="shared" si="98"/>
        <v>13590.90909090909</v>
      </c>
      <c r="R2486" s="336"/>
      <c r="S2486" s="121"/>
      <c r="T2486" s="446" t="s">
        <v>44</v>
      </c>
    </row>
    <row r="2487" spans="1:20" s="446" customFormat="1" ht="22.5" customHeight="1" x14ac:dyDescent="0.25">
      <c r="A2487" s="784">
        <v>44944</v>
      </c>
      <c r="B2487" s="785" t="s">
        <v>65</v>
      </c>
      <c r="C2487" s="785" t="s">
        <v>7731</v>
      </c>
      <c r="D2487" s="785" t="s">
        <v>295</v>
      </c>
      <c r="E2487" s="785"/>
      <c r="F2487" s="786">
        <v>10540</v>
      </c>
      <c r="G2487" s="785" t="s">
        <v>7732</v>
      </c>
      <c r="H2487" s="785" t="s">
        <v>7733</v>
      </c>
      <c r="I2487" s="786" t="s">
        <v>5096</v>
      </c>
      <c r="J2487" s="786">
        <v>93550</v>
      </c>
      <c r="K2487" s="785" t="s">
        <v>7734</v>
      </c>
      <c r="L2487" s="785" t="s">
        <v>43</v>
      </c>
      <c r="M2487" s="785" t="s">
        <v>7735</v>
      </c>
      <c r="N2487" s="760">
        <v>5.5E-2</v>
      </c>
      <c r="O2487" s="483">
        <v>25982</v>
      </c>
      <c r="P2487" s="761">
        <v>25982</v>
      </c>
      <c r="Q2487" s="388">
        <f t="shared" si="98"/>
        <v>24627.48815165877</v>
      </c>
      <c r="R2487" s="389"/>
      <c r="S2487" s="89"/>
      <c r="T2487" s="446" t="s">
        <v>44</v>
      </c>
    </row>
    <row r="2488" spans="1:20" s="446" customFormat="1" ht="22.5" customHeight="1" x14ac:dyDescent="0.25">
      <c r="A2488" s="774">
        <v>44953</v>
      </c>
      <c r="B2488" s="787" t="s">
        <v>17</v>
      </c>
      <c r="C2488" s="787" t="s">
        <v>7736</v>
      </c>
      <c r="D2488" s="787" t="s">
        <v>563</v>
      </c>
      <c r="E2488" s="787"/>
      <c r="F2488" s="788">
        <v>10490</v>
      </c>
      <c r="G2488" s="787" t="s">
        <v>7737</v>
      </c>
      <c r="H2488" s="787" t="s">
        <v>7738</v>
      </c>
      <c r="I2488" s="788" t="s">
        <v>22</v>
      </c>
      <c r="J2488" s="788">
        <v>75015</v>
      </c>
      <c r="K2488" s="787" t="s">
        <v>7739</v>
      </c>
      <c r="L2488" s="787" t="s">
        <v>5563</v>
      </c>
      <c r="M2488" s="787" t="s">
        <v>443</v>
      </c>
      <c r="N2488" s="536">
        <v>0.1</v>
      </c>
      <c r="O2488" s="483">
        <v>11882</v>
      </c>
      <c r="P2488" s="537">
        <v>11882</v>
      </c>
      <c r="Q2488" s="264">
        <f t="shared" si="98"/>
        <v>10801.81818181818</v>
      </c>
      <c r="R2488" s="337"/>
      <c r="S2488" s="266"/>
    </row>
    <row r="2489" spans="1:20" s="446" customFormat="1" ht="22.5" customHeight="1" x14ac:dyDescent="0.25">
      <c r="A2489" s="167">
        <v>44950</v>
      </c>
      <c r="B2489" s="168" t="s">
        <v>65</v>
      </c>
      <c r="C2489" s="167" t="s">
        <v>7422</v>
      </c>
      <c r="D2489" s="168" t="s">
        <v>965</v>
      </c>
      <c r="E2489" s="167"/>
      <c r="F2489" s="417">
        <v>10267</v>
      </c>
      <c r="G2489" s="168" t="s">
        <v>7423</v>
      </c>
      <c r="H2489" s="168" t="s">
        <v>7424</v>
      </c>
      <c r="I2489" s="168" t="s">
        <v>7357</v>
      </c>
      <c r="J2489" s="168">
        <v>91300</v>
      </c>
      <c r="K2489" s="168" t="s">
        <v>7425</v>
      </c>
      <c r="L2489" s="168" t="s">
        <v>7426</v>
      </c>
      <c r="M2489" s="167" t="s">
        <v>92</v>
      </c>
      <c r="N2489" s="379">
        <v>0.1</v>
      </c>
      <c r="O2489" s="78">
        <f>P2489/2</f>
        <v>1241</v>
      </c>
      <c r="P2489" s="371">
        <v>2482</v>
      </c>
      <c r="Q2489" s="264">
        <f t="shared" si="98"/>
        <v>2256.363636363636</v>
      </c>
      <c r="R2489" s="337"/>
      <c r="S2489" s="266"/>
    </row>
    <row r="2490" spans="1:20" s="446" customFormat="1" ht="22.5" customHeight="1" x14ac:dyDescent="0.25">
      <c r="A2490" s="774">
        <v>44957</v>
      </c>
      <c r="B2490" s="787" t="s">
        <v>65</v>
      </c>
      <c r="C2490" s="787" t="s">
        <v>2135</v>
      </c>
      <c r="D2490" s="787" t="s">
        <v>238</v>
      </c>
      <c r="E2490" s="787"/>
      <c r="F2490" s="788" t="s">
        <v>7740</v>
      </c>
      <c r="G2490" s="787" t="s">
        <v>7741</v>
      </c>
      <c r="H2490" s="787" t="s">
        <v>7742</v>
      </c>
      <c r="I2490" s="788" t="s">
        <v>774</v>
      </c>
      <c r="J2490" s="788">
        <v>93100</v>
      </c>
      <c r="K2490" s="787" t="s">
        <v>7743</v>
      </c>
      <c r="L2490" s="787" t="s">
        <v>6118</v>
      </c>
      <c r="M2490" s="787" t="s">
        <v>7668</v>
      </c>
      <c r="N2490" s="536">
        <v>0.1</v>
      </c>
      <c r="O2490" s="78">
        <f>P2490/2</f>
        <v>3250</v>
      </c>
      <c r="P2490" s="537">
        <v>6500</v>
      </c>
      <c r="Q2490" s="264">
        <f t="shared" si="98"/>
        <v>5909.090909090909</v>
      </c>
      <c r="R2490" s="337"/>
      <c r="S2490" s="266"/>
    </row>
    <row r="2491" spans="1:20" s="446" customFormat="1" ht="22.5" customHeight="1" x14ac:dyDescent="0.25">
      <c r="A2491" s="342">
        <v>44896</v>
      </c>
      <c r="B2491" s="168" t="s">
        <v>65</v>
      </c>
      <c r="C2491" s="167" t="s">
        <v>3789</v>
      </c>
      <c r="D2491" s="167" t="s">
        <v>1310</v>
      </c>
      <c r="E2491" s="167"/>
      <c r="F2491" s="417" t="s">
        <v>7221</v>
      </c>
      <c r="G2491" s="168" t="s">
        <v>2023</v>
      </c>
      <c r="H2491" s="168" t="s">
        <v>4309</v>
      </c>
      <c r="I2491" s="168" t="s">
        <v>22</v>
      </c>
      <c r="J2491" s="168">
        <v>75013</v>
      </c>
      <c r="K2491" s="168" t="s">
        <v>4310</v>
      </c>
      <c r="L2491" s="168" t="s">
        <v>7744</v>
      </c>
      <c r="M2491" s="167" t="s">
        <v>7745</v>
      </c>
      <c r="N2491" s="379">
        <v>0.1</v>
      </c>
      <c r="O2491" s="345"/>
      <c r="P2491" s="371">
        <v>7950</v>
      </c>
      <c r="Q2491" s="350">
        <f t="shared" si="98"/>
        <v>7227.272727272727</v>
      </c>
      <c r="R2491" s="337"/>
      <c r="S2491" s="266"/>
    </row>
    <row r="2492" spans="1:20" s="446" customFormat="1" ht="22.5" customHeight="1" x14ac:dyDescent="0.25">
      <c r="A2492" s="342">
        <v>44959</v>
      </c>
      <c r="B2492" s="168" t="s">
        <v>65</v>
      </c>
      <c r="C2492" s="167" t="s">
        <v>5290</v>
      </c>
      <c r="D2492" s="167" t="s">
        <v>2974</v>
      </c>
      <c r="E2492" s="167"/>
      <c r="F2492" s="417">
        <v>10566</v>
      </c>
      <c r="G2492" s="168" t="s">
        <v>5291</v>
      </c>
      <c r="H2492" s="168" t="s">
        <v>5292</v>
      </c>
      <c r="I2492" s="168" t="s">
        <v>22</v>
      </c>
      <c r="J2492" s="168">
        <v>75015</v>
      </c>
      <c r="K2492" s="168" t="s">
        <v>5293</v>
      </c>
      <c r="L2492" s="168" t="s">
        <v>4217</v>
      </c>
      <c r="M2492" s="167" t="s">
        <v>2415</v>
      </c>
      <c r="N2492" s="379">
        <v>0.1</v>
      </c>
      <c r="O2492" s="78">
        <f>P2492/2</f>
        <v>1475</v>
      </c>
      <c r="P2492" s="371">
        <v>2950</v>
      </c>
      <c r="Q2492" s="339">
        <f t="shared" si="98"/>
        <v>2681.8181818181815</v>
      </c>
      <c r="R2492" s="333"/>
      <c r="S2492" s="159"/>
    </row>
    <row r="2493" spans="1:20" s="446" customFormat="1" ht="22.5" customHeight="1" x14ac:dyDescent="0.25">
      <c r="A2493" s="342">
        <v>44971</v>
      </c>
      <c r="B2493" s="168" t="s">
        <v>65</v>
      </c>
      <c r="C2493" s="167" t="s">
        <v>5934</v>
      </c>
      <c r="D2493" s="167" t="s">
        <v>306</v>
      </c>
      <c r="E2493" s="167"/>
      <c r="F2493" s="417" t="s">
        <v>7746</v>
      </c>
      <c r="G2493" s="168" t="s">
        <v>5935</v>
      </c>
      <c r="H2493" s="168" t="s">
        <v>5936</v>
      </c>
      <c r="I2493" s="168" t="s">
        <v>22</v>
      </c>
      <c r="J2493" s="168">
        <v>75014</v>
      </c>
      <c r="K2493" s="168" t="s">
        <v>7581</v>
      </c>
      <c r="L2493" s="168" t="s">
        <v>4381</v>
      </c>
      <c r="M2493" s="167" t="s">
        <v>7747</v>
      </c>
      <c r="N2493" s="379">
        <v>5.5E-2</v>
      </c>
      <c r="O2493" s="78">
        <f>P2493/2</f>
        <v>12750</v>
      </c>
      <c r="P2493" s="371">
        <v>25500</v>
      </c>
      <c r="Q2493" s="444">
        <f t="shared" ref="Q2493:Q2556" si="99">IF(ISBLANK(N2493),"",P2493/(1+N2493))</f>
        <v>24170.616113744076</v>
      </c>
      <c r="R2493" s="337"/>
      <c r="S2493" s="266"/>
    </row>
    <row r="2494" spans="1:20" s="446" customFormat="1" ht="22.5" customHeight="1" x14ac:dyDescent="0.25">
      <c r="A2494" s="774">
        <v>44965</v>
      </c>
      <c r="B2494" s="787" t="s">
        <v>17</v>
      </c>
      <c r="C2494" s="787" t="s">
        <v>7748</v>
      </c>
      <c r="D2494" s="787" t="s">
        <v>28</v>
      </c>
      <c r="E2494" s="787"/>
      <c r="F2494" s="788">
        <v>10299</v>
      </c>
      <c r="G2494" s="787" t="s">
        <v>7749</v>
      </c>
      <c r="H2494" s="787" t="s">
        <v>7750</v>
      </c>
      <c r="I2494" s="788" t="s">
        <v>22</v>
      </c>
      <c r="J2494" s="788">
        <v>75020</v>
      </c>
      <c r="K2494" s="787" t="s">
        <v>7751</v>
      </c>
      <c r="L2494" s="787" t="s">
        <v>5595</v>
      </c>
      <c r="M2494" s="787" t="s">
        <v>7752</v>
      </c>
      <c r="N2494" s="536">
        <v>0.1</v>
      </c>
      <c r="O2494" s="483">
        <v>2182</v>
      </c>
      <c r="P2494" s="537">
        <v>2182</v>
      </c>
      <c r="Q2494" s="264">
        <f t="shared" si="99"/>
        <v>1983.6363636363635</v>
      </c>
      <c r="R2494" s="337"/>
      <c r="S2494" s="266"/>
    </row>
    <row r="2495" spans="1:20" s="446" customFormat="1" ht="22.5" customHeight="1" x14ac:dyDescent="0.25">
      <c r="A2495" s="167">
        <v>44960</v>
      </c>
      <c r="B2495" s="168" t="s">
        <v>17</v>
      </c>
      <c r="C2495" s="167" t="s">
        <v>7406</v>
      </c>
      <c r="D2495" s="168" t="s">
        <v>2338</v>
      </c>
      <c r="E2495" s="167"/>
      <c r="F2495" s="417">
        <v>10265</v>
      </c>
      <c r="G2495" s="168" t="s">
        <v>7407</v>
      </c>
      <c r="H2495" s="168" t="s">
        <v>7408</v>
      </c>
      <c r="I2495" s="168" t="s">
        <v>2290</v>
      </c>
      <c r="J2495" s="168">
        <v>92190</v>
      </c>
      <c r="K2495" s="168" t="s">
        <v>7409</v>
      </c>
      <c r="L2495" s="168" t="s">
        <v>5894</v>
      </c>
      <c r="M2495" s="167" t="s">
        <v>4236</v>
      </c>
      <c r="N2495" s="379">
        <v>5.5E-2</v>
      </c>
      <c r="O2495" s="195">
        <v>4682</v>
      </c>
      <c r="P2495" s="371">
        <v>4682</v>
      </c>
      <c r="Q2495" s="264">
        <f t="shared" si="99"/>
        <v>4437.9146919431287</v>
      </c>
      <c r="R2495" s="337"/>
      <c r="S2495" s="266"/>
    </row>
    <row r="2496" spans="1:20" s="446" customFormat="1" ht="22.5" customHeight="1" x14ac:dyDescent="0.25">
      <c r="A2496" s="173"/>
      <c r="B2496" s="174" t="s">
        <v>65</v>
      </c>
      <c r="C2496" s="174" t="s">
        <v>2227</v>
      </c>
      <c r="D2496" s="174" t="s">
        <v>395</v>
      </c>
      <c r="E2496" s="174"/>
      <c r="F2496" s="174">
        <v>10173</v>
      </c>
      <c r="G2496" s="174" t="s">
        <v>2228</v>
      </c>
      <c r="H2496" s="174" t="s">
        <v>2229</v>
      </c>
      <c r="I2496" s="174" t="s">
        <v>22</v>
      </c>
      <c r="J2496" s="174">
        <v>75016</v>
      </c>
      <c r="K2496" s="174" t="s">
        <v>2230</v>
      </c>
      <c r="L2496" s="174" t="s">
        <v>3934</v>
      </c>
      <c r="M2496" s="174" t="s">
        <v>1728</v>
      </c>
      <c r="N2496" s="301">
        <v>5.5E-2</v>
      </c>
      <c r="O2496" s="78">
        <f t="shared" ref="O2496:O2502" si="100">P2496/2</f>
        <v>3000</v>
      </c>
      <c r="P2496" s="196">
        <v>6000</v>
      </c>
      <c r="Q2496" s="219">
        <f t="shared" si="99"/>
        <v>5687.2037914691946</v>
      </c>
      <c r="R2496" s="336"/>
      <c r="S2496" s="121"/>
      <c r="T2496" s="446" t="s">
        <v>44</v>
      </c>
    </row>
    <row r="2497" spans="1:20" s="446" customFormat="1" ht="22.5" customHeight="1" x14ac:dyDescent="0.25">
      <c r="A2497" s="774">
        <v>44971</v>
      </c>
      <c r="B2497" s="787" t="s">
        <v>65</v>
      </c>
      <c r="C2497" s="787" t="s">
        <v>7753</v>
      </c>
      <c r="D2497" s="787" t="s">
        <v>395</v>
      </c>
      <c r="E2497" s="787"/>
      <c r="F2497" s="788">
        <v>10272</v>
      </c>
      <c r="G2497" s="787" t="s">
        <v>7754</v>
      </c>
      <c r="H2497" s="787" t="s">
        <v>7755</v>
      </c>
      <c r="I2497" s="788" t="s">
        <v>22</v>
      </c>
      <c r="J2497" s="788">
        <v>75013</v>
      </c>
      <c r="K2497" s="787" t="s">
        <v>7756</v>
      </c>
      <c r="L2497" s="787" t="s">
        <v>4874</v>
      </c>
      <c r="M2497" s="787" t="s">
        <v>190</v>
      </c>
      <c r="N2497" s="536">
        <v>0.1</v>
      </c>
      <c r="O2497" s="78">
        <f t="shared" si="100"/>
        <v>3750</v>
      </c>
      <c r="P2497" s="537">
        <v>7500</v>
      </c>
      <c r="Q2497" s="264">
        <f t="shared" si="99"/>
        <v>6818.181818181818</v>
      </c>
      <c r="R2497" s="337"/>
      <c r="S2497" s="266"/>
    </row>
    <row r="2498" spans="1:20" s="446" customFormat="1" ht="22.5" customHeight="1" x14ac:dyDescent="0.25">
      <c r="A2498" s="798">
        <v>44966</v>
      </c>
      <c r="B2498" s="799" t="s">
        <v>65</v>
      </c>
      <c r="C2498" s="799" t="s">
        <v>7757</v>
      </c>
      <c r="D2498" s="799" t="s">
        <v>2506</v>
      </c>
      <c r="E2498" s="799"/>
      <c r="F2498" s="799" t="s">
        <v>5099</v>
      </c>
      <c r="G2498" s="799" t="s">
        <v>7758</v>
      </c>
      <c r="H2498" s="799"/>
      <c r="I2498" s="799" t="s">
        <v>22</v>
      </c>
      <c r="J2498" s="799">
        <v>75002</v>
      </c>
      <c r="K2498" s="799"/>
      <c r="L2498" s="799" t="s">
        <v>3934</v>
      </c>
      <c r="M2498" s="799" t="s">
        <v>2451</v>
      </c>
      <c r="N2498" s="800">
        <v>5.5E-2</v>
      </c>
      <c r="O2498" s="78">
        <f t="shared" si="100"/>
        <v>2625</v>
      </c>
      <c r="P2498" s="371">
        <v>5250</v>
      </c>
      <c r="Q2498" s="801">
        <f t="shared" si="99"/>
        <v>4976.3033175355449</v>
      </c>
      <c r="R2498" s="337"/>
      <c r="S2498" s="266"/>
    </row>
    <row r="2499" spans="1:20" s="446" customFormat="1" ht="22.5" customHeight="1" x14ac:dyDescent="0.25">
      <c r="A2499" s="293">
        <v>44966</v>
      </c>
      <c r="B2499" s="294" t="s">
        <v>65</v>
      </c>
      <c r="C2499" s="294" t="s">
        <v>1255</v>
      </c>
      <c r="D2499" s="294" t="s">
        <v>1089</v>
      </c>
      <c r="E2499" s="294"/>
      <c r="F2499" s="294">
        <v>10138</v>
      </c>
      <c r="G2499" s="294" t="s">
        <v>1256</v>
      </c>
      <c r="H2499" s="294" t="s">
        <v>2036</v>
      </c>
      <c r="I2499" s="294" t="s">
        <v>1164</v>
      </c>
      <c r="J2499" s="294">
        <v>94120</v>
      </c>
      <c r="K2499" s="802" t="s">
        <v>1258</v>
      </c>
      <c r="L2499" s="294" t="s">
        <v>4935</v>
      </c>
      <c r="M2499" s="294" t="s">
        <v>2212</v>
      </c>
      <c r="N2499" s="518">
        <v>5.5E-2</v>
      </c>
      <c r="O2499" s="78">
        <f t="shared" si="100"/>
        <v>1991</v>
      </c>
      <c r="P2499" s="296">
        <v>3982</v>
      </c>
      <c r="Q2499" s="803">
        <f t="shared" si="99"/>
        <v>3774.4075829383887</v>
      </c>
      <c r="R2499" s="531"/>
      <c r="S2499" s="299"/>
    </row>
    <row r="2500" spans="1:20" s="446" customFormat="1" ht="22.5" customHeight="1" x14ac:dyDescent="0.25">
      <c r="A2500" s="167">
        <v>44967</v>
      </c>
      <c r="B2500" s="168" t="s">
        <v>17</v>
      </c>
      <c r="C2500" s="168" t="s">
        <v>6935</v>
      </c>
      <c r="D2500" s="168" t="s">
        <v>886</v>
      </c>
      <c r="E2500" s="168"/>
      <c r="F2500" s="168">
        <v>10492</v>
      </c>
      <c r="G2500" s="168" t="s">
        <v>6936</v>
      </c>
      <c r="H2500" s="168" t="s">
        <v>6937</v>
      </c>
      <c r="I2500" s="168" t="s">
        <v>22</v>
      </c>
      <c r="J2500" s="168">
        <v>75017</v>
      </c>
      <c r="K2500" s="168" t="s">
        <v>6938</v>
      </c>
      <c r="L2500" s="168" t="s">
        <v>4874</v>
      </c>
      <c r="M2500" s="168" t="s">
        <v>4019</v>
      </c>
      <c r="N2500" s="379">
        <v>5.5E-2</v>
      </c>
      <c r="O2500" s="78">
        <f t="shared" si="100"/>
        <v>1380</v>
      </c>
      <c r="P2500" s="371">
        <v>2760</v>
      </c>
      <c r="Q2500" s="444">
        <f t="shared" si="99"/>
        <v>2616.1137440758293</v>
      </c>
      <c r="R2500" s="337"/>
      <c r="S2500" s="266"/>
    </row>
    <row r="2501" spans="1:20" s="446" customFormat="1" ht="22.5" customHeight="1" x14ac:dyDescent="0.25">
      <c r="A2501" s="167">
        <v>44972</v>
      </c>
      <c r="B2501" s="168" t="s">
        <v>17</v>
      </c>
      <c r="C2501" s="168" t="s">
        <v>7009</v>
      </c>
      <c r="D2501" s="168" t="s">
        <v>6518</v>
      </c>
      <c r="E2501" s="168"/>
      <c r="F2501" s="168" t="s">
        <v>4719</v>
      </c>
      <c r="G2501" s="168" t="s">
        <v>7010</v>
      </c>
      <c r="H2501" s="168" t="s">
        <v>7011</v>
      </c>
      <c r="I2501" s="168" t="s">
        <v>22</v>
      </c>
      <c r="J2501" s="168">
        <v>75009</v>
      </c>
      <c r="K2501" s="168" t="s">
        <v>7012</v>
      </c>
      <c r="L2501" s="168" t="s">
        <v>3934</v>
      </c>
      <c r="M2501" s="168" t="s">
        <v>7759</v>
      </c>
      <c r="N2501" s="379">
        <v>0.1</v>
      </c>
      <c r="O2501" s="78">
        <f t="shared" si="100"/>
        <v>2990</v>
      </c>
      <c r="P2501" s="371">
        <v>5980</v>
      </c>
      <c r="Q2501" s="264">
        <f t="shared" si="99"/>
        <v>5436.363636363636</v>
      </c>
      <c r="R2501" s="337"/>
      <c r="S2501" s="266"/>
    </row>
    <row r="2502" spans="1:20" s="446" customFormat="1" ht="22.5" customHeight="1" x14ac:dyDescent="0.25">
      <c r="A2502" s="774">
        <v>44972</v>
      </c>
      <c r="B2502" s="787" t="s">
        <v>65</v>
      </c>
      <c r="C2502" s="787" t="s">
        <v>7760</v>
      </c>
      <c r="D2502" s="787" t="s">
        <v>1679</v>
      </c>
      <c r="E2502" s="787"/>
      <c r="F2502" s="788">
        <v>10207</v>
      </c>
      <c r="G2502" s="787" t="s">
        <v>7761</v>
      </c>
      <c r="H2502" s="787" t="s">
        <v>7762</v>
      </c>
      <c r="I2502" s="788" t="s">
        <v>22</v>
      </c>
      <c r="J2502" s="788">
        <v>75013</v>
      </c>
      <c r="K2502" s="787" t="s">
        <v>7763</v>
      </c>
      <c r="L2502" s="787" t="s">
        <v>7764</v>
      </c>
      <c r="M2502" s="787" t="s">
        <v>123</v>
      </c>
      <c r="N2502" s="536">
        <v>5.5E-2</v>
      </c>
      <c r="O2502" s="78">
        <f t="shared" si="100"/>
        <v>2491</v>
      </c>
      <c r="P2502" s="537">
        <v>4982</v>
      </c>
      <c r="Q2502" s="264">
        <f t="shared" si="99"/>
        <v>4722.2748815165878</v>
      </c>
      <c r="R2502" s="337"/>
      <c r="S2502" s="266"/>
    </row>
    <row r="2503" spans="1:20" s="446" customFormat="1" ht="22.5" customHeight="1" x14ac:dyDescent="0.25">
      <c r="A2503" s="774">
        <v>44971</v>
      </c>
      <c r="B2503" s="787" t="s">
        <v>17</v>
      </c>
      <c r="C2503" s="787" t="s">
        <v>2304</v>
      </c>
      <c r="D2503" s="787" t="s">
        <v>4097</v>
      </c>
      <c r="E2503" s="787"/>
      <c r="F2503" s="788">
        <v>10391</v>
      </c>
      <c r="G2503" s="787" t="s">
        <v>7765</v>
      </c>
      <c r="H2503" s="787" t="s">
        <v>7766</v>
      </c>
      <c r="I2503" s="788" t="s">
        <v>7567</v>
      </c>
      <c r="J2503" s="788">
        <v>94430</v>
      </c>
      <c r="K2503" s="787" t="s">
        <v>7767</v>
      </c>
      <c r="L2503" s="787" t="s">
        <v>7507</v>
      </c>
      <c r="M2503" s="787" t="s">
        <v>86</v>
      </c>
      <c r="N2503" s="536">
        <v>0.1</v>
      </c>
      <c r="O2503" s="768"/>
      <c r="P2503" s="537">
        <v>7500</v>
      </c>
      <c r="Q2503" s="264">
        <f t="shared" si="99"/>
        <v>6818.181818181818</v>
      </c>
      <c r="R2503" s="337"/>
      <c r="S2503" s="266"/>
    </row>
    <row r="2504" spans="1:20" s="446" customFormat="1" ht="22.5" customHeight="1" x14ac:dyDescent="0.25">
      <c r="A2504" s="774">
        <v>44966</v>
      </c>
      <c r="B2504" s="787" t="s">
        <v>17</v>
      </c>
      <c r="C2504" s="787" t="s">
        <v>7768</v>
      </c>
      <c r="D2504" s="787" t="s">
        <v>932</v>
      </c>
      <c r="E2504" s="787"/>
      <c r="F2504" s="788" t="s">
        <v>7769</v>
      </c>
      <c r="G2504" s="787" t="s">
        <v>7770</v>
      </c>
      <c r="H2504" s="787" t="s">
        <v>7771</v>
      </c>
      <c r="I2504" s="788" t="s">
        <v>121</v>
      </c>
      <c r="J2504" s="788">
        <v>94100</v>
      </c>
      <c r="K2504" s="787" t="s">
        <v>7772</v>
      </c>
      <c r="L2504" s="787" t="s">
        <v>7773</v>
      </c>
      <c r="M2504" s="787" t="s">
        <v>7774</v>
      </c>
      <c r="N2504" s="536">
        <v>0.1</v>
      </c>
      <c r="O2504" s="768"/>
      <c r="P2504" s="537">
        <v>7350</v>
      </c>
      <c r="Q2504" s="264">
        <f t="shared" si="99"/>
        <v>6681.8181818181811</v>
      </c>
      <c r="R2504" s="337"/>
      <c r="S2504" s="266"/>
    </row>
    <row r="2505" spans="1:20" s="446" customFormat="1" ht="22.5" customHeight="1" x14ac:dyDescent="0.25">
      <c r="A2505" s="775">
        <v>44979</v>
      </c>
      <c r="B2505" s="776" t="s">
        <v>65</v>
      </c>
      <c r="C2505" s="776" t="s">
        <v>4262</v>
      </c>
      <c r="D2505" s="776" t="s">
        <v>4263</v>
      </c>
      <c r="E2505" s="776"/>
      <c r="F2505" s="777">
        <v>10146</v>
      </c>
      <c r="G2505" s="776" t="s">
        <v>4264</v>
      </c>
      <c r="H2505" s="776" t="s">
        <v>7775</v>
      </c>
      <c r="I2505" s="777" t="s">
        <v>22</v>
      </c>
      <c r="J2505" s="777">
        <v>75015</v>
      </c>
      <c r="K2505" s="776" t="s">
        <v>7776</v>
      </c>
      <c r="L2505" s="776" t="s">
        <v>5112</v>
      </c>
      <c r="M2505" s="776" t="s">
        <v>123</v>
      </c>
      <c r="N2505" s="237">
        <v>5.5E-2</v>
      </c>
      <c r="O2505" s="78">
        <f>P2505/2</f>
        <v>7991</v>
      </c>
      <c r="P2505" s="548">
        <v>15982</v>
      </c>
      <c r="Q2505" s="321">
        <f t="shared" si="99"/>
        <v>15148.815165876778</v>
      </c>
      <c r="R2505" s="336"/>
      <c r="S2505" s="121"/>
      <c r="T2505" s="446" t="s">
        <v>44</v>
      </c>
    </row>
    <row r="2506" spans="1:20" s="446" customFormat="1" ht="22.5" customHeight="1" x14ac:dyDescent="0.25">
      <c r="A2506" s="342">
        <v>44977</v>
      </c>
      <c r="B2506" s="168" t="s">
        <v>65</v>
      </c>
      <c r="C2506" s="167" t="s">
        <v>5429</v>
      </c>
      <c r="D2506" s="167" t="s">
        <v>6945</v>
      </c>
      <c r="E2506" s="167"/>
      <c r="F2506" s="417">
        <v>10301</v>
      </c>
      <c r="G2506" s="168" t="s">
        <v>6947</v>
      </c>
      <c r="H2506" s="168">
        <v>10301</v>
      </c>
      <c r="I2506" s="168" t="s">
        <v>22</v>
      </c>
      <c r="J2506" s="168">
        <v>75014</v>
      </c>
      <c r="K2506" s="168" t="s">
        <v>7777</v>
      </c>
      <c r="L2506" s="241" t="s">
        <v>4803</v>
      </c>
      <c r="M2506" s="167" t="s">
        <v>7778</v>
      </c>
      <c r="N2506" s="380">
        <v>5.5E-2</v>
      </c>
      <c r="O2506" s="78">
        <f>P2506/2</f>
        <v>5975</v>
      </c>
      <c r="P2506" s="189">
        <v>11950</v>
      </c>
      <c r="Q2506" s="264">
        <f t="shared" si="99"/>
        <v>11327.014218009479</v>
      </c>
      <c r="R2506" s="337"/>
      <c r="S2506" s="266"/>
    </row>
    <row r="2507" spans="1:20" s="446" customFormat="1" ht="22.5" customHeight="1" x14ac:dyDescent="0.25">
      <c r="A2507" s="167">
        <v>44977</v>
      </c>
      <c r="B2507" s="168" t="s">
        <v>65</v>
      </c>
      <c r="C2507" s="168" t="s">
        <v>3683</v>
      </c>
      <c r="D2507" s="168" t="s">
        <v>992</v>
      </c>
      <c r="E2507" s="168"/>
      <c r="F2507" s="168" t="s">
        <v>7779</v>
      </c>
      <c r="G2507" s="168" t="s">
        <v>3684</v>
      </c>
      <c r="H2507" s="168" t="s">
        <v>3685</v>
      </c>
      <c r="I2507" s="168" t="s">
        <v>22</v>
      </c>
      <c r="J2507" s="168">
        <v>75013</v>
      </c>
      <c r="K2507" s="168" t="s">
        <v>3686</v>
      </c>
      <c r="L2507" s="168" t="s">
        <v>7181</v>
      </c>
      <c r="M2507" s="168" t="s">
        <v>755</v>
      </c>
      <c r="N2507" s="380">
        <v>5.5E-2</v>
      </c>
      <c r="O2507" s="23"/>
      <c r="P2507" s="263">
        <v>4400</v>
      </c>
      <c r="Q2507" s="444">
        <f t="shared" si="99"/>
        <v>4170.6161137440758</v>
      </c>
      <c r="R2507" s="337"/>
      <c r="S2507" s="266"/>
    </row>
    <row r="2508" spans="1:20" s="446" customFormat="1" ht="22.5" customHeight="1" x14ac:dyDescent="0.25">
      <c r="A2508" s="167">
        <v>44977</v>
      </c>
      <c r="B2508" s="168" t="s">
        <v>65</v>
      </c>
      <c r="C2508" s="168" t="s">
        <v>3968</v>
      </c>
      <c r="D2508" s="168" t="s">
        <v>2130</v>
      </c>
      <c r="E2508" s="168"/>
      <c r="F2508" s="168" t="s">
        <v>4719</v>
      </c>
      <c r="G2508" s="168" t="s">
        <v>7780</v>
      </c>
      <c r="H2508" s="168"/>
      <c r="I2508" s="168" t="s">
        <v>22</v>
      </c>
      <c r="J2508" s="168">
        <v>75005</v>
      </c>
      <c r="K2508" s="168" t="s">
        <v>3971</v>
      </c>
      <c r="L2508" s="168" t="s">
        <v>1694</v>
      </c>
      <c r="M2508" s="168" t="s">
        <v>7781</v>
      </c>
      <c r="N2508" s="379">
        <v>5.5E-2</v>
      </c>
      <c r="O2508" s="78">
        <f>P2508/2</f>
        <v>6491</v>
      </c>
      <c r="P2508" s="371">
        <v>12982</v>
      </c>
      <c r="Q2508" s="372">
        <f t="shared" si="99"/>
        <v>12305.213270142181</v>
      </c>
      <c r="R2508" s="373"/>
      <c r="S2508" s="374"/>
    </row>
    <row r="2509" spans="1:20" s="446" customFormat="1" ht="22.5" customHeight="1" x14ac:dyDescent="0.25">
      <c r="A2509" s="774">
        <v>44981</v>
      </c>
      <c r="B2509" s="787" t="s">
        <v>65</v>
      </c>
      <c r="C2509" s="787" t="s">
        <v>7782</v>
      </c>
      <c r="D2509" s="787" t="s">
        <v>7783</v>
      </c>
      <c r="E2509" s="787"/>
      <c r="F2509" s="788" t="s">
        <v>4719</v>
      </c>
      <c r="G2509" s="787" t="s">
        <v>7784</v>
      </c>
      <c r="H2509" s="787">
        <v>3</v>
      </c>
      <c r="I2509" s="788" t="s">
        <v>22</v>
      </c>
      <c r="J2509" s="788">
        <v>75019</v>
      </c>
      <c r="K2509" s="787" t="s">
        <v>7785</v>
      </c>
      <c r="L2509" s="787" t="s">
        <v>1838</v>
      </c>
      <c r="M2509" s="787" t="s">
        <v>3696</v>
      </c>
      <c r="N2509" s="536">
        <v>5.5E-2</v>
      </c>
      <c r="O2509" s="78">
        <f>P2509/2</f>
        <v>3950</v>
      </c>
      <c r="P2509" s="537">
        <v>7900</v>
      </c>
      <c r="Q2509" s="264">
        <f t="shared" si="99"/>
        <v>7488.1516587677734</v>
      </c>
      <c r="R2509" s="337"/>
      <c r="S2509" s="266"/>
    </row>
    <row r="2510" spans="1:20" s="446" customFormat="1" ht="22.5" customHeight="1" x14ac:dyDescent="0.25">
      <c r="A2510" s="774">
        <v>44979</v>
      </c>
      <c r="B2510" s="787" t="s">
        <v>65</v>
      </c>
      <c r="C2510" s="787" t="s">
        <v>7786</v>
      </c>
      <c r="D2510" s="787" t="s">
        <v>7787</v>
      </c>
      <c r="E2510" s="787"/>
      <c r="F2510" s="788" t="s">
        <v>4719</v>
      </c>
      <c r="G2510" s="787" t="s">
        <v>7788</v>
      </c>
      <c r="H2510" s="787"/>
      <c r="I2510" s="788" t="s">
        <v>22</v>
      </c>
      <c r="J2510" s="788">
        <v>75015</v>
      </c>
      <c r="K2510" s="787" t="s">
        <v>7789</v>
      </c>
      <c r="L2510" s="787" t="s">
        <v>1838</v>
      </c>
      <c r="M2510" s="787" t="s">
        <v>7790</v>
      </c>
      <c r="N2510" s="536">
        <v>5.5E-2</v>
      </c>
      <c r="O2510" s="78">
        <f>P2510/2</f>
        <v>11250</v>
      </c>
      <c r="P2510" s="537">
        <v>22500</v>
      </c>
      <c r="Q2510" s="264">
        <f t="shared" si="99"/>
        <v>21327.014218009481</v>
      </c>
      <c r="R2510" s="337"/>
      <c r="S2510" s="266"/>
    </row>
    <row r="2511" spans="1:20" s="446" customFormat="1" ht="22.5" customHeight="1" x14ac:dyDescent="0.25">
      <c r="A2511" s="774">
        <v>44979</v>
      </c>
      <c r="B2511" s="787" t="s">
        <v>17</v>
      </c>
      <c r="C2511" s="787" t="s">
        <v>218</v>
      </c>
      <c r="D2511" s="787" t="s">
        <v>5212</v>
      </c>
      <c r="E2511" s="787"/>
      <c r="F2511" s="788" t="s">
        <v>5099</v>
      </c>
      <c r="G2511" s="787" t="s">
        <v>7791</v>
      </c>
      <c r="H2511" s="787"/>
      <c r="I2511" s="788" t="s">
        <v>22</v>
      </c>
      <c r="J2511" s="788">
        <v>75011</v>
      </c>
      <c r="K2511" s="787" t="s">
        <v>7792</v>
      </c>
      <c r="L2511" s="787" t="s">
        <v>1838</v>
      </c>
      <c r="M2511" s="787" t="s">
        <v>7793</v>
      </c>
      <c r="N2511" s="536">
        <v>0.1</v>
      </c>
      <c r="O2511" s="78">
        <f>P2511/2</f>
        <v>16000</v>
      </c>
      <c r="P2511" s="537">
        <v>32000</v>
      </c>
      <c r="Q2511" s="264">
        <f t="shared" si="99"/>
        <v>29090.909090909088</v>
      </c>
      <c r="R2511" s="337"/>
      <c r="S2511" s="266"/>
    </row>
    <row r="2512" spans="1:20" s="446" customFormat="1" ht="22.5" customHeight="1" x14ac:dyDescent="0.25">
      <c r="A2512" s="342">
        <v>44984</v>
      </c>
      <c r="B2512" s="168" t="s">
        <v>65</v>
      </c>
      <c r="C2512" s="167" t="s">
        <v>4285</v>
      </c>
      <c r="D2512" s="167" t="s">
        <v>4202</v>
      </c>
      <c r="E2512" s="167"/>
      <c r="F2512" s="417">
        <v>10047</v>
      </c>
      <c r="G2512" s="168" t="s">
        <v>4286</v>
      </c>
      <c r="H2512" s="168" t="s">
        <v>4287</v>
      </c>
      <c r="I2512" s="168" t="s">
        <v>1682</v>
      </c>
      <c r="J2512" s="168">
        <v>94260</v>
      </c>
      <c r="K2512" s="168" t="s">
        <v>7324</v>
      </c>
      <c r="L2512" s="168" t="s">
        <v>5112</v>
      </c>
      <c r="M2512" s="167" t="s">
        <v>7794</v>
      </c>
      <c r="N2512" s="351">
        <v>0.1</v>
      </c>
      <c r="O2512" s="78">
        <f>P2512/2</f>
        <v>1491</v>
      </c>
      <c r="P2512" s="371">
        <v>2982</v>
      </c>
      <c r="Q2512" s="264">
        <f t="shared" si="99"/>
        <v>2710.9090909090905</v>
      </c>
      <c r="R2512" s="337"/>
      <c r="S2512" s="266"/>
    </row>
    <row r="2513" spans="1:19" s="446" customFormat="1" ht="22.5" customHeight="1" x14ac:dyDescent="0.25">
      <c r="A2513" s="774">
        <v>44979</v>
      </c>
      <c r="B2513" s="787" t="s">
        <v>65</v>
      </c>
      <c r="C2513" s="787" t="s">
        <v>2227</v>
      </c>
      <c r="D2513" s="787" t="s">
        <v>2206</v>
      </c>
      <c r="E2513" s="787"/>
      <c r="F2513" s="788">
        <v>10191</v>
      </c>
      <c r="G2513" s="787" t="s">
        <v>7795</v>
      </c>
      <c r="H2513" s="787" t="s">
        <v>7796</v>
      </c>
      <c r="I2513" s="788" t="s">
        <v>22</v>
      </c>
      <c r="J2513" s="788">
        <v>75011</v>
      </c>
      <c r="K2513" s="787" t="s">
        <v>7797</v>
      </c>
      <c r="L2513" s="787" t="s">
        <v>5719</v>
      </c>
      <c r="M2513" s="787" t="s">
        <v>2002</v>
      </c>
      <c r="N2513" s="536">
        <v>5.5E-2</v>
      </c>
      <c r="O2513" s="483">
        <v>3982</v>
      </c>
      <c r="P2513" s="537">
        <v>3982</v>
      </c>
      <c r="Q2513" s="264">
        <f t="shared" si="99"/>
        <v>3774.4075829383887</v>
      </c>
      <c r="R2513" s="337"/>
      <c r="S2513" s="266"/>
    </row>
    <row r="2514" spans="1:19" s="446" customFormat="1" ht="22.5" customHeight="1" x14ac:dyDescent="0.25">
      <c r="A2514" s="342">
        <v>44896</v>
      </c>
      <c r="B2514" s="343" t="s">
        <v>17</v>
      </c>
      <c r="C2514" s="343" t="s">
        <v>45</v>
      </c>
      <c r="D2514" s="343" t="s">
        <v>46</v>
      </c>
      <c r="E2514" s="343"/>
      <c r="F2514" s="343" t="s">
        <v>7221</v>
      </c>
      <c r="G2514" s="343" t="s">
        <v>47</v>
      </c>
      <c r="H2514" s="343" t="s">
        <v>4059</v>
      </c>
      <c r="I2514" s="343" t="s">
        <v>48</v>
      </c>
      <c r="J2514" s="343">
        <v>92300</v>
      </c>
      <c r="K2514" s="343" t="s">
        <v>4060</v>
      </c>
      <c r="L2514" s="343" t="s">
        <v>4217</v>
      </c>
      <c r="M2514" s="343" t="s">
        <v>4284</v>
      </c>
      <c r="N2514" s="320">
        <v>5.5E-2</v>
      </c>
      <c r="O2514" s="78">
        <f>P2514/2</f>
        <v>4750</v>
      </c>
      <c r="P2514" s="263">
        <v>9500</v>
      </c>
      <c r="Q2514" s="264">
        <f t="shared" si="99"/>
        <v>9004.7393364928921</v>
      </c>
      <c r="R2514" s="337"/>
      <c r="S2514" s="266"/>
    </row>
    <row r="2515" spans="1:19" s="446" customFormat="1" ht="22.5" customHeight="1" x14ac:dyDescent="0.25">
      <c r="A2515" s="303">
        <v>44981</v>
      </c>
      <c r="B2515" s="304" t="s">
        <v>65</v>
      </c>
      <c r="C2515" s="304" t="s">
        <v>2304</v>
      </c>
      <c r="D2515" s="304" t="s">
        <v>7798</v>
      </c>
      <c r="E2515" s="304"/>
      <c r="F2515" s="304">
        <v>10595</v>
      </c>
      <c r="G2515" s="304" t="s">
        <v>2305</v>
      </c>
      <c r="H2515" s="304" t="s">
        <v>1721</v>
      </c>
      <c r="I2515" s="304" t="s">
        <v>2094</v>
      </c>
      <c r="J2515" s="304">
        <v>94360</v>
      </c>
      <c r="K2515" s="304" t="s">
        <v>7799</v>
      </c>
      <c r="L2515" s="304" t="s">
        <v>4606</v>
      </c>
      <c r="M2515" s="304" t="s">
        <v>2360</v>
      </c>
      <c r="N2515" s="305">
        <v>5.5E-2</v>
      </c>
      <c r="O2515" s="78">
        <f>P2515/2</f>
        <v>1990</v>
      </c>
      <c r="P2515" s="263">
        <v>3980</v>
      </c>
      <c r="Q2515" s="264">
        <f t="shared" si="99"/>
        <v>3772.5118483412325</v>
      </c>
      <c r="R2515" s="337"/>
      <c r="S2515" s="266"/>
    </row>
    <row r="2516" spans="1:19" s="446" customFormat="1" ht="22.5" customHeight="1" x14ac:dyDescent="0.25">
      <c r="A2516" s="804">
        <v>44978</v>
      </c>
      <c r="B2516" s="805" t="s">
        <v>17</v>
      </c>
      <c r="C2516" s="805" t="s">
        <v>7800</v>
      </c>
      <c r="D2516" s="805" t="s">
        <v>198</v>
      </c>
      <c r="E2516" s="805"/>
      <c r="F2516" s="805">
        <v>10519</v>
      </c>
      <c r="G2516" s="805" t="s">
        <v>7801</v>
      </c>
      <c r="H2516" s="805" t="s">
        <v>7802</v>
      </c>
      <c r="I2516" s="805" t="s">
        <v>1492</v>
      </c>
      <c r="J2516" s="805">
        <v>78160</v>
      </c>
      <c r="K2516" s="805" t="s">
        <v>7803</v>
      </c>
      <c r="L2516" s="805" t="s">
        <v>5719</v>
      </c>
      <c r="M2516" s="805" t="s">
        <v>7804</v>
      </c>
      <c r="N2516" s="305">
        <v>5.5E-2</v>
      </c>
      <c r="O2516" s="483">
        <v>6000</v>
      </c>
      <c r="P2516" s="537">
        <v>6000</v>
      </c>
      <c r="Q2516" s="264">
        <f t="shared" si="99"/>
        <v>5687.2037914691946</v>
      </c>
      <c r="R2516" s="337"/>
      <c r="S2516" s="266"/>
    </row>
    <row r="2517" spans="1:19" s="446" customFormat="1" ht="22.5" customHeight="1" x14ac:dyDescent="0.25">
      <c r="A2517" s="804">
        <v>44988</v>
      </c>
      <c r="B2517" s="805" t="s">
        <v>342</v>
      </c>
      <c r="C2517" s="805" t="s">
        <v>7805</v>
      </c>
      <c r="D2517" s="805" t="s">
        <v>7806</v>
      </c>
      <c r="E2517" s="805"/>
      <c r="F2517" s="805">
        <v>10516</v>
      </c>
      <c r="G2517" s="805" t="s">
        <v>7807</v>
      </c>
      <c r="H2517" s="805" t="s">
        <v>7808</v>
      </c>
      <c r="I2517" s="805" t="s">
        <v>22</v>
      </c>
      <c r="J2517" s="805">
        <v>75013</v>
      </c>
      <c r="K2517" s="805" t="s">
        <v>7809</v>
      </c>
      <c r="L2517" s="805" t="s">
        <v>5719</v>
      </c>
      <c r="M2517" s="805" t="s">
        <v>1181</v>
      </c>
      <c r="N2517" s="305">
        <v>5.5E-2</v>
      </c>
      <c r="O2517" s="483">
        <v>4300</v>
      </c>
      <c r="P2517" s="537">
        <v>4300</v>
      </c>
      <c r="Q2517" s="264">
        <f t="shared" si="99"/>
        <v>4075.829383886256</v>
      </c>
      <c r="R2517" s="337"/>
      <c r="S2517" s="266"/>
    </row>
    <row r="2518" spans="1:19" s="446" customFormat="1" ht="22.5" customHeight="1" x14ac:dyDescent="0.25">
      <c r="A2518" s="804">
        <v>44985</v>
      </c>
      <c r="B2518" s="805" t="s">
        <v>17</v>
      </c>
      <c r="C2518" s="805" t="s">
        <v>7346</v>
      </c>
      <c r="D2518" s="805" t="s">
        <v>2940</v>
      </c>
      <c r="E2518" s="805"/>
      <c r="F2518" s="805">
        <v>10327</v>
      </c>
      <c r="G2518" s="805" t="s">
        <v>7810</v>
      </c>
      <c r="H2518" s="805">
        <v>6</v>
      </c>
      <c r="I2518" s="805" t="s">
        <v>22</v>
      </c>
      <c r="J2518" s="805">
        <v>75009</v>
      </c>
      <c r="K2518" s="805" t="s">
        <v>7811</v>
      </c>
      <c r="L2518" s="805" t="s">
        <v>7812</v>
      </c>
      <c r="M2518" s="805" t="s">
        <v>1195</v>
      </c>
      <c r="N2518" s="305">
        <v>5.5E-2</v>
      </c>
      <c r="O2518" s="78">
        <f>P2518/2</f>
        <v>9441</v>
      </c>
      <c r="P2518" s="537">
        <v>18882</v>
      </c>
      <c r="Q2518" s="264">
        <f t="shared" si="99"/>
        <v>17897.630331753557</v>
      </c>
      <c r="R2518" s="337"/>
      <c r="S2518" s="266"/>
    </row>
    <row r="2519" spans="1:19" s="446" customFormat="1" ht="22.5" customHeight="1" x14ac:dyDescent="0.25">
      <c r="A2519" s="804">
        <v>44985</v>
      </c>
      <c r="B2519" s="805" t="s">
        <v>65</v>
      </c>
      <c r="C2519" s="805" t="s">
        <v>7727</v>
      </c>
      <c r="D2519" s="805" t="s">
        <v>5702</v>
      </c>
      <c r="E2519" s="805"/>
      <c r="F2519" s="805">
        <v>10158</v>
      </c>
      <c r="G2519" s="805" t="s">
        <v>6801</v>
      </c>
      <c r="H2519" s="805" t="s">
        <v>6564</v>
      </c>
      <c r="I2519" s="805" t="s">
        <v>3526</v>
      </c>
      <c r="J2519" s="805">
        <v>91330</v>
      </c>
      <c r="K2519" s="805" t="s">
        <v>7813</v>
      </c>
      <c r="L2519" s="805" t="s">
        <v>6422</v>
      </c>
      <c r="M2519" s="805" t="s">
        <v>31</v>
      </c>
      <c r="N2519" s="305">
        <v>0.1</v>
      </c>
      <c r="O2519" s="78">
        <f>P2519/2</f>
        <v>4491</v>
      </c>
      <c r="P2519" s="537">
        <v>8982</v>
      </c>
      <c r="Q2519" s="264">
        <f t="shared" si="99"/>
        <v>8165.454545454545</v>
      </c>
      <c r="R2519" s="337"/>
      <c r="S2519" s="266"/>
    </row>
    <row r="2520" spans="1:19" s="446" customFormat="1" ht="22.5" customHeight="1" x14ac:dyDescent="0.25">
      <c r="A2520" s="167">
        <v>44988</v>
      </c>
      <c r="B2520" s="168" t="s">
        <v>65</v>
      </c>
      <c r="C2520" s="167" t="s">
        <v>7446</v>
      </c>
      <c r="D2520" s="168" t="s">
        <v>113</v>
      </c>
      <c r="E2520" s="167"/>
      <c r="F2520" s="417">
        <v>10504</v>
      </c>
      <c r="G2520" s="168" t="s">
        <v>7447</v>
      </c>
      <c r="H2520" s="168" t="s">
        <v>7448</v>
      </c>
      <c r="I2520" s="168" t="s">
        <v>22</v>
      </c>
      <c r="J2520" s="168">
        <v>75009</v>
      </c>
      <c r="K2520" s="168" t="s">
        <v>7449</v>
      </c>
      <c r="L2520" s="168" t="s">
        <v>4606</v>
      </c>
      <c r="M2520" s="167" t="s">
        <v>7579</v>
      </c>
      <c r="N2520" s="379">
        <v>5.5E-2</v>
      </c>
      <c r="O2520" s="78">
        <f>P2520/2</f>
        <v>6500</v>
      </c>
      <c r="P2520" s="371">
        <v>13000</v>
      </c>
      <c r="Q2520" s="264">
        <f t="shared" si="99"/>
        <v>12322.274881516589</v>
      </c>
      <c r="R2520" s="337"/>
      <c r="S2520" s="266"/>
    </row>
    <row r="2521" spans="1:19" s="446" customFormat="1" ht="22.5" customHeight="1" x14ac:dyDescent="0.25">
      <c r="A2521" s="167"/>
      <c r="B2521" s="168" t="s">
        <v>17</v>
      </c>
      <c r="C2521" s="168" t="s">
        <v>1989</v>
      </c>
      <c r="D2521" s="168" t="s">
        <v>765</v>
      </c>
      <c r="E2521" s="168"/>
      <c r="F2521" s="168" t="s">
        <v>6737</v>
      </c>
      <c r="G2521" s="168" t="s">
        <v>1990</v>
      </c>
      <c r="H2521" s="168" t="s">
        <v>5044</v>
      </c>
      <c r="I2521" s="168" t="s">
        <v>22</v>
      </c>
      <c r="J2521" s="168">
        <v>75018</v>
      </c>
      <c r="K2521" s="168" t="s">
        <v>1992</v>
      </c>
      <c r="L2521" s="168" t="s">
        <v>1993</v>
      </c>
      <c r="M2521" s="168" t="s">
        <v>7814</v>
      </c>
      <c r="N2521" s="379">
        <v>5.5E-2</v>
      </c>
      <c r="O2521" s="195">
        <v>14950</v>
      </c>
      <c r="P2521" s="371">
        <v>14950</v>
      </c>
      <c r="Q2521" s="264">
        <f t="shared" si="99"/>
        <v>14170.616113744076</v>
      </c>
      <c r="R2521" s="337"/>
      <c r="S2521" s="266"/>
    </row>
    <row r="2522" spans="1:19" s="446" customFormat="1" ht="22.5" customHeight="1" x14ac:dyDescent="0.25">
      <c r="A2522" s="167">
        <v>44991</v>
      </c>
      <c r="B2522" s="168" t="s">
        <v>65</v>
      </c>
      <c r="C2522" s="168" t="s">
        <v>7160</v>
      </c>
      <c r="D2522" s="168" t="s">
        <v>424</v>
      </c>
      <c r="E2522" s="168"/>
      <c r="F2522" s="168">
        <v>10122</v>
      </c>
      <c r="G2522" s="168" t="s">
        <v>7161</v>
      </c>
      <c r="H2522" s="168" t="s">
        <v>7162</v>
      </c>
      <c r="I2522" s="168" t="s">
        <v>923</v>
      </c>
      <c r="J2522" s="168">
        <v>92100</v>
      </c>
      <c r="K2522" s="168" t="s">
        <v>7163</v>
      </c>
      <c r="L2522" s="168" t="s">
        <v>7274</v>
      </c>
      <c r="M2522" s="168" t="s">
        <v>7815</v>
      </c>
      <c r="N2522" s="379">
        <v>5.5E-2</v>
      </c>
      <c r="O2522" s="78">
        <f>P2522/2</f>
        <v>1991</v>
      </c>
      <c r="P2522" s="371">
        <v>3982</v>
      </c>
      <c r="Q2522" s="264">
        <f t="shared" si="99"/>
        <v>3774.4075829383887</v>
      </c>
      <c r="R2522" s="337"/>
      <c r="S2522" s="266"/>
    </row>
    <row r="2523" spans="1:19" s="446" customFormat="1" ht="22.5" customHeight="1" x14ac:dyDescent="0.25">
      <c r="A2523" s="804">
        <v>44988</v>
      </c>
      <c r="B2523" s="805" t="s">
        <v>65</v>
      </c>
      <c r="C2523" s="805" t="s">
        <v>7816</v>
      </c>
      <c r="D2523" s="805" t="s">
        <v>7817</v>
      </c>
      <c r="E2523" s="805"/>
      <c r="F2523" s="805">
        <v>10369</v>
      </c>
      <c r="G2523" s="805" t="s">
        <v>7818</v>
      </c>
      <c r="H2523" s="805" t="s">
        <v>7819</v>
      </c>
      <c r="I2523" s="805" t="s">
        <v>7357</v>
      </c>
      <c r="J2523" s="805">
        <v>91300</v>
      </c>
      <c r="K2523" s="805" t="s">
        <v>7820</v>
      </c>
      <c r="L2523" s="805" t="s">
        <v>6378</v>
      </c>
      <c r="M2523" s="805" t="s">
        <v>7821</v>
      </c>
      <c r="N2523" s="305">
        <v>0.1</v>
      </c>
      <c r="O2523" s="78">
        <f>P2523/2</f>
        <v>1250</v>
      </c>
      <c r="P2523" s="537">
        <v>2500</v>
      </c>
      <c r="Q2523" s="264">
        <f t="shared" si="99"/>
        <v>2272.7272727272725</v>
      </c>
      <c r="R2523" s="337"/>
      <c r="S2523" s="266"/>
    </row>
    <row r="2524" spans="1:19" s="446" customFormat="1" ht="22.5" customHeight="1" x14ac:dyDescent="0.25">
      <c r="A2524" s="804">
        <v>44988</v>
      </c>
      <c r="B2524" s="805" t="s">
        <v>17</v>
      </c>
      <c r="C2524" s="805" t="s">
        <v>7822</v>
      </c>
      <c r="D2524" s="805" t="s">
        <v>1406</v>
      </c>
      <c r="E2524" s="805"/>
      <c r="F2524" s="805">
        <v>10568</v>
      </c>
      <c r="G2524" s="805" t="s">
        <v>7823</v>
      </c>
      <c r="H2524" s="805" t="s">
        <v>7824</v>
      </c>
      <c r="I2524" s="805" t="s">
        <v>22</v>
      </c>
      <c r="J2524" s="805">
        <v>75116</v>
      </c>
      <c r="K2524" s="805" t="s">
        <v>7825</v>
      </c>
      <c r="L2524" s="805" t="s">
        <v>5595</v>
      </c>
      <c r="M2524" s="805" t="s">
        <v>2451</v>
      </c>
      <c r="N2524" s="305">
        <v>5.5E-2</v>
      </c>
      <c r="O2524" s="483">
        <v>11982</v>
      </c>
      <c r="P2524" s="537">
        <v>11982</v>
      </c>
      <c r="Q2524" s="264">
        <f t="shared" si="99"/>
        <v>11357.345971563982</v>
      </c>
      <c r="R2524" s="337"/>
      <c r="S2524" s="266"/>
    </row>
    <row r="2525" spans="1:19" s="446" customFormat="1" ht="22.5" customHeight="1" x14ac:dyDescent="0.25">
      <c r="A2525" s="804">
        <v>44986</v>
      </c>
      <c r="B2525" s="805" t="s">
        <v>65</v>
      </c>
      <c r="C2525" s="805" t="s">
        <v>7826</v>
      </c>
      <c r="D2525" s="805" t="s">
        <v>7827</v>
      </c>
      <c r="E2525" s="805"/>
      <c r="F2525" s="805" t="s">
        <v>7828</v>
      </c>
      <c r="G2525" s="805" t="s">
        <v>3969</v>
      </c>
      <c r="H2525" s="805"/>
      <c r="I2525" s="805" t="s">
        <v>22</v>
      </c>
      <c r="J2525" s="805">
        <v>75005</v>
      </c>
      <c r="K2525" s="805"/>
      <c r="L2525" s="805" t="s">
        <v>1694</v>
      </c>
      <c r="M2525" s="805" t="s">
        <v>7829</v>
      </c>
      <c r="N2525" s="305">
        <v>5.5E-2</v>
      </c>
      <c r="O2525" s="78">
        <f>P2525/2</f>
        <v>6250</v>
      </c>
      <c r="P2525" s="537">
        <v>12500</v>
      </c>
      <c r="Q2525" s="264">
        <f t="shared" si="99"/>
        <v>11848.341232227489</v>
      </c>
      <c r="R2525" s="337"/>
      <c r="S2525" s="266"/>
    </row>
    <row r="2526" spans="1:19" s="446" customFormat="1" ht="22.5" customHeight="1" x14ac:dyDescent="0.25">
      <c r="A2526" s="806">
        <v>44986</v>
      </c>
      <c r="B2526" s="807" t="s">
        <v>65</v>
      </c>
      <c r="C2526" s="807" t="s">
        <v>3968</v>
      </c>
      <c r="D2526" s="807" t="s">
        <v>2130</v>
      </c>
      <c r="E2526" s="807"/>
      <c r="F2526" s="807" t="s">
        <v>4719</v>
      </c>
      <c r="G2526" s="807" t="s">
        <v>7780</v>
      </c>
      <c r="H2526" s="807"/>
      <c r="I2526" s="807" t="s">
        <v>22</v>
      </c>
      <c r="J2526" s="807">
        <v>75005</v>
      </c>
      <c r="K2526" s="807" t="s">
        <v>3971</v>
      </c>
      <c r="L2526" s="807" t="s">
        <v>1694</v>
      </c>
      <c r="M2526" s="807" t="s">
        <v>7781</v>
      </c>
      <c r="N2526" s="808">
        <v>5.5E-2</v>
      </c>
      <c r="O2526" s="78">
        <f>P2526/2</f>
        <v>43000</v>
      </c>
      <c r="P2526" s="809">
        <v>86000</v>
      </c>
      <c r="Q2526" s="810">
        <f t="shared" si="99"/>
        <v>81516.587677725125</v>
      </c>
      <c r="R2526" s="811"/>
      <c r="S2526" s="812"/>
    </row>
    <row r="2527" spans="1:19" s="446" customFormat="1" ht="22.5" customHeight="1" x14ac:dyDescent="0.25">
      <c r="A2527" s="804">
        <v>44998</v>
      </c>
      <c r="B2527" s="805" t="s">
        <v>65</v>
      </c>
      <c r="C2527" s="805" t="s">
        <v>7830</v>
      </c>
      <c r="D2527" s="805" t="s">
        <v>650</v>
      </c>
      <c r="E2527" s="805"/>
      <c r="F2527" s="805" t="s">
        <v>4719</v>
      </c>
      <c r="G2527" s="805" t="s">
        <v>7831</v>
      </c>
      <c r="H2527" s="805"/>
      <c r="I2527" s="805" t="s">
        <v>22</v>
      </c>
      <c r="J2527" s="805">
        <v>75013</v>
      </c>
      <c r="K2527" s="805"/>
      <c r="L2527" s="805" t="s">
        <v>6907</v>
      </c>
      <c r="M2527" s="805" t="s">
        <v>6653</v>
      </c>
      <c r="N2527" s="305">
        <v>5.5E-2</v>
      </c>
      <c r="O2527" s="78">
        <f>P2527/2</f>
        <v>2491</v>
      </c>
      <c r="P2527" s="813">
        <v>4982</v>
      </c>
      <c r="Q2527" s="264">
        <f t="shared" si="99"/>
        <v>4722.2748815165878</v>
      </c>
      <c r="R2527" s="337"/>
      <c r="S2527" s="266"/>
    </row>
    <row r="2528" spans="1:19" s="446" customFormat="1" ht="22.5" customHeight="1" x14ac:dyDescent="0.25">
      <c r="A2528" s="814">
        <v>44992</v>
      </c>
      <c r="B2528" s="815" t="s">
        <v>65</v>
      </c>
      <c r="C2528" s="815" t="s">
        <v>7832</v>
      </c>
      <c r="D2528" s="815" t="s">
        <v>3880</v>
      </c>
      <c r="E2528" s="815"/>
      <c r="F2528" s="815">
        <v>10602</v>
      </c>
      <c r="G2528" s="815" t="s">
        <v>2993</v>
      </c>
      <c r="H2528" s="815"/>
      <c r="I2528" s="815" t="s">
        <v>7833</v>
      </c>
      <c r="J2528" s="815">
        <v>93340</v>
      </c>
      <c r="K2528" s="815"/>
      <c r="L2528" s="815" t="s">
        <v>7834</v>
      </c>
      <c r="M2528" s="815" t="s">
        <v>7835</v>
      </c>
      <c r="N2528" s="302">
        <v>5.5E-2</v>
      </c>
      <c r="O2528" s="23"/>
      <c r="P2528" s="548">
        <v>17160</v>
      </c>
      <c r="Q2528" s="321">
        <f t="shared" si="99"/>
        <v>16265.402843601896</v>
      </c>
      <c r="R2528" s="336"/>
      <c r="S2528" s="121"/>
    </row>
    <row r="2529" spans="1:20" s="446" customFormat="1" ht="22.5" customHeight="1" x14ac:dyDescent="0.25">
      <c r="A2529" s="167">
        <v>44986</v>
      </c>
      <c r="B2529" s="168" t="s">
        <v>17</v>
      </c>
      <c r="C2529" s="168" t="s">
        <v>472</v>
      </c>
      <c r="D2529" s="168" t="s">
        <v>248</v>
      </c>
      <c r="E2529" s="168"/>
      <c r="F2529" s="168">
        <v>10152</v>
      </c>
      <c r="G2529" s="168" t="s">
        <v>473</v>
      </c>
      <c r="H2529" s="168" t="s">
        <v>1100</v>
      </c>
      <c r="I2529" s="168" t="s">
        <v>1101</v>
      </c>
      <c r="J2529" s="168">
        <v>91110</v>
      </c>
      <c r="K2529" s="168" t="s">
        <v>1102</v>
      </c>
      <c r="L2529" s="168" t="s">
        <v>3934</v>
      </c>
      <c r="M2529" s="168" t="s">
        <v>7836</v>
      </c>
      <c r="N2529" s="211">
        <v>0.1</v>
      </c>
      <c r="O2529" s="78">
        <f>P2529/2</f>
        <v>1950</v>
      </c>
      <c r="P2529" s="189">
        <v>3900</v>
      </c>
      <c r="Q2529" s="255">
        <f t="shared" si="99"/>
        <v>3545.454545454545</v>
      </c>
      <c r="R2529" s="333"/>
      <c r="S2529" s="159"/>
    </row>
    <row r="2530" spans="1:20" s="446" customFormat="1" ht="22.5" customHeight="1" x14ac:dyDescent="0.25">
      <c r="A2530" s="804">
        <v>44995</v>
      </c>
      <c r="B2530" s="805" t="s">
        <v>17</v>
      </c>
      <c r="C2530" s="805" t="s">
        <v>7837</v>
      </c>
      <c r="D2530" s="805" t="s">
        <v>477</v>
      </c>
      <c r="E2530" s="805"/>
      <c r="F2530" s="805">
        <v>10428</v>
      </c>
      <c r="G2530" s="805" t="s">
        <v>7838</v>
      </c>
      <c r="H2530" s="805" t="s">
        <v>7839</v>
      </c>
      <c r="I2530" s="805" t="s">
        <v>3898</v>
      </c>
      <c r="J2530" s="805">
        <v>95600</v>
      </c>
      <c r="K2530" s="805" t="s">
        <v>7840</v>
      </c>
      <c r="L2530" s="805" t="s">
        <v>6334</v>
      </c>
      <c r="M2530" s="805" t="s">
        <v>3696</v>
      </c>
      <c r="N2530" s="305">
        <v>5.5E-2</v>
      </c>
      <c r="O2530" s="23"/>
      <c r="P2530" s="537">
        <v>29882</v>
      </c>
      <c r="Q2530" s="264">
        <f t="shared" si="99"/>
        <v>28324.170616113744</v>
      </c>
      <c r="R2530" s="337"/>
      <c r="S2530" s="266"/>
    </row>
    <row r="2531" spans="1:20" s="446" customFormat="1" ht="22.5" customHeight="1" x14ac:dyDescent="0.25">
      <c r="A2531" s="774">
        <v>44993</v>
      </c>
      <c r="B2531" s="787" t="s">
        <v>65</v>
      </c>
      <c r="C2531" s="787" t="s">
        <v>358</v>
      </c>
      <c r="D2531" s="787" t="s">
        <v>113</v>
      </c>
      <c r="E2531" s="787"/>
      <c r="F2531" s="788">
        <v>10366</v>
      </c>
      <c r="G2531" s="787" t="s">
        <v>359</v>
      </c>
      <c r="H2531" s="787" t="s">
        <v>7695</v>
      </c>
      <c r="I2531" s="788" t="s">
        <v>48</v>
      </c>
      <c r="J2531" s="788">
        <v>92300</v>
      </c>
      <c r="K2531" s="787" t="s">
        <v>7696</v>
      </c>
      <c r="L2531" s="789" t="s">
        <v>5112</v>
      </c>
      <c r="M2531" s="787" t="s">
        <v>3095</v>
      </c>
      <c r="N2531" s="536">
        <v>0.1</v>
      </c>
      <c r="O2531" s="78">
        <f>P2531/2</f>
        <v>1500</v>
      </c>
      <c r="P2531" s="537">
        <v>3000</v>
      </c>
      <c r="Q2531" s="264">
        <f t="shared" si="99"/>
        <v>2727.272727272727</v>
      </c>
      <c r="R2531" s="337"/>
      <c r="S2531" s="266"/>
    </row>
    <row r="2532" spans="1:20" s="446" customFormat="1" ht="22.5" customHeight="1" x14ac:dyDescent="0.25">
      <c r="A2532" s="167">
        <v>45001</v>
      </c>
      <c r="B2532" s="168" t="s">
        <v>17</v>
      </c>
      <c r="C2532" s="168" t="s">
        <v>2741</v>
      </c>
      <c r="D2532" s="168" t="s">
        <v>28</v>
      </c>
      <c r="E2532" s="168"/>
      <c r="F2532" s="168">
        <v>10567</v>
      </c>
      <c r="G2532" s="168" t="s">
        <v>7841</v>
      </c>
      <c r="H2532" s="168" t="s">
        <v>2743</v>
      </c>
      <c r="I2532" s="168" t="s">
        <v>501</v>
      </c>
      <c r="J2532" s="168">
        <v>93260</v>
      </c>
      <c r="K2532" s="168" t="s">
        <v>2744</v>
      </c>
      <c r="L2532" s="168" t="s">
        <v>7842</v>
      </c>
      <c r="M2532" s="168" t="s">
        <v>7261</v>
      </c>
      <c r="N2532" s="211">
        <v>5.5E-2</v>
      </c>
      <c r="O2532" s="78">
        <f>P2532/2</f>
        <v>1291</v>
      </c>
      <c r="P2532" s="263">
        <v>2582</v>
      </c>
      <c r="Q2532" s="264">
        <f t="shared" si="99"/>
        <v>2447.3933649289102</v>
      </c>
      <c r="R2532" s="337"/>
      <c r="S2532" s="266"/>
    </row>
    <row r="2533" spans="1:20" s="446" customFormat="1" ht="22.5" customHeight="1" x14ac:dyDescent="0.25">
      <c r="A2533" s="804">
        <v>44993</v>
      </c>
      <c r="B2533" s="805" t="s">
        <v>65</v>
      </c>
      <c r="C2533" s="805" t="s">
        <v>727</v>
      </c>
      <c r="D2533" s="805" t="s">
        <v>965</v>
      </c>
      <c r="E2533" s="805"/>
      <c r="F2533" s="805">
        <v>10524</v>
      </c>
      <c r="G2533" s="805" t="s">
        <v>7843</v>
      </c>
      <c r="H2533" s="805" t="s">
        <v>4373</v>
      </c>
      <c r="I2533" s="805" t="s">
        <v>22</v>
      </c>
      <c r="J2533" s="805">
        <v>75013</v>
      </c>
      <c r="K2533" s="805" t="s">
        <v>7844</v>
      </c>
      <c r="L2533" s="805" t="s">
        <v>7773</v>
      </c>
      <c r="M2533" s="805" t="s">
        <v>7579</v>
      </c>
      <c r="N2533" s="305">
        <v>5.5E-2</v>
      </c>
      <c r="O2533" s="23"/>
      <c r="P2533" s="537">
        <v>5982</v>
      </c>
      <c r="Q2533" s="264">
        <f t="shared" si="99"/>
        <v>5670.1421800947874</v>
      </c>
      <c r="R2533" s="337"/>
      <c r="S2533" s="266"/>
    </row>
    <row r="2534" spans="1:20" s="446" customFormat="1" ht="22.5" customHeight="1" x14ac:dyDescent="0.25">
      <c r="A2534" s="814">
        <v>44994</v>
      </c>
      <c r="B2534" s="815" t="s">
        <v>65</v>
      </c>
      <c r="C2534" s="815" t="s">
        <v>7845</v>
      </c>
      <c r="D2534" s="815" t="s">
        <v>992</v>
      </c>
      <c r="E2534" s="815"/>
      <c r="F2534" s="815">
        <v>10330</v>
      </c>
      <c r="G2534" s="815" t="s">
        <v>7846</v>
      </c>
      <c r="H2534" s="815" t="s">
        <v>7847</v>
      </c>
      <c r="I2534" s="815" t="s">
        <v>22</v>
      </c>
      <c r="J2534" s="815">
        <v>75015</v>
      </c>
      <c r="K2534" s="815" t="s">
        <v>7848</v>
      </c>
      <c r="L2534" s="815" t="s">
        <v>5112</v>
      </c>
      <c r="M2534" s="815" t="s">
        <v>7849</v>
      </c>
      <c r="N2534" s="302">
        <v>5.5E-2</v>
      </c>
      <c r="O2534" s="78">
        <f>P2534/2</f>
        <v>9991</v>
      </c>
      <c r="P2534" s="548">
        <v>19982</v>
      </c>
      <c r="Q2534" s="321">
        <f t="shared" si="99"/>
        <v>18940.284360189573</v>
      </c>
      <c r="R2534" s="336"/>
      <c r="S2534" s="121"/>
      <c r="T2534" s="446" t="s">
        <v>44</v>
      </c>
    </row>
    <row r="2535" spans="1:20" s="446" customFormat="1" ht="22.5" customHeight="1" x14ac:dyDescent="0.25">
      <c r="A2535" s="804">
        <v>44994</v>
      </c>
      <c r="B2535" s="805" t="s">
        <v>65</v>
      </c>
      <c r="C2535" s="805" t="s">
        <v>7850</v>
      </c>
      <c r="D2535" s="805" t="s">
        <v>4202</v>
      </c>
      <c r="E2535" s="805"/>
      <c r="F2535" s="805" t="s">
        <v>4719</v>
      </c>
      <c r="G2535" s="805" t="s">
        <v>7851</v>
      </c>
      <c r="H2535" s="805" t="s">
        <v>7852</v>
      </c>
      <c r="I2535" s="805" t="s">
        <v>22</v>
      </c>
      <c r="J2535" s="805">
        <v>75011</v>
      </c>
      <c r="K2535" s="805" t="s">
        <v>7853</v>
      </c>
      <c r="L2535" s="805" t="s">
        <v>1838</v>
      </c>
      <c r="M2535" s="805" t="s">
        <v>7854</v>
      </c>
      <c r="N2535" s="305">
        <v>5.5E-2</v>
      </c>
      <c r="O2535" s="78">
        <f>P2535/2</f>
        <v>2950</v>
      </c>
      <c r="P2535" s="537">
        <v>5900</v>
      </c>
      <c r="Q2535" s="264">
        <f t="shared" si="99"/>
        <v>5592.4170616113752</v>
      </c>
      <c r="R2535" s="337"/>
      <c r="S2535" s="266"/>
    </row>
    <row r="2536" spans="1:20" s="446" customFormat="1" ht="22.5" customHeight="1" x14ac:dyDescent="0.25">
      <c r="A2536" s="173">
        <v>44998</v>
      </c>
      <c r="B2536" s="174" t="s">
        <v>65</v>
      </c>
      <c r="C2536" s="173" t="s">
        <v>7480</v>
      </c>
      <c r="D2536" s="174" t="s">
        <v>747</v>
      </c>
      <c r="E2536" s="173"/>
      <c r="F2536" s="418">
        <v>10273</v>
      </c>
      <c r="G2536" s="174" t="s">
        <v>7481</v>
      </c>
      <c r="H2536" s="174" t="s">
        <v>7482</v>
      </c>
      <c r="I2536" s="174" t="s">
        <v>768</v>
      </c>
      <c r="J2536" s="174">
        <v>94220</v>
      </c>
      <c r="K2536" s="174" t="s">
        <v>7483</v>
      </c>
      <c r="L2536" s="174" t="s">
        <v>7855</v>
      </c>
      <c r="M2536" s="173" t="s">
        <v>123</v>
      </c>
      <c r="N2536" s="328">
        <v>5.5E-2</v>
      </c>
      <c r="O2536" s="78">
        <f>P2536/2</f>
        <v>6750</v>
      </c>
      <c r="P2536" s="196">
        <v>13500</v>
      </c>
      <c r="Q2536" s="321">
        <f t="shared" si="99"/>
        <v>12796.208530805688</v>
      </c>
      <c r="R2536" s="336"/>
      <c r="S2536" s="121"/>
      <c r="T2536" s="446" t="s">
        <v>44</v>
      </c>
    </row>
    <row r="2537" spans="1:20" s="446" customFormat="1" ht="22.5" customHeight="1" x14ac:dyDescent="0.25">
      <c r="A2537" s="504">
        <v>45006</v>
      </c>
      <c r="B2537" s="762" t="s">
        <v>65</v>
      </c>
      <c r="C2537" s="762" t="s">
        <v>7562</v>
      </c>
      <c r="D2537" s="762" t="s">
        <v>2632</v>
      </c>
      <c r="E2537" s="762"/>
      <c r="F2537" s="505" t="s">
        <v>4719</v>
      </c>
      <c r="G2537" s="762" t="s">
        <v>6178</v>
      </c>
      <c r="H2537" s="763" t="s">
        <v>7563</v>
      </c>
      <c r="I2537" s="505" t="s">
        <v>22</v>
      </c>
      <c r="J2537" s="505">
        <v>75014</v>
      </c>
      <c r="K2537" s="762" t="s">
        <v>7564</v>
      </c>
      <c r="L2537" s="762" t="s">
        <v>5719</v>
      </c>
      <c r="M2537" s="762" t="s">
        <v>7856</v>
      </c>
      <c r="N2537" s="536">
        <v>5.5E-2</v>
      </c>
      <c r="O2537" s="483">
        <v>24582</v>
      </c>
      <c r="P2537" s="537">
        <v>24582</v>
      </c>
      <c r="Q2537" s="264">
        <f t="shared" si="99"/>
        <v>23300.473933649289</v>
      </c>
      <c r="R2537" s="337"/>
      <c r="S2537" s="266"/>
    </row>
    <row r="2538" spans="1:20" s="446" customFormat="1" ht="22.5" customHeight="1" x14ac:dyDescent="0.25">
      <c r="A2538" s="804">
        <v>44987</v>
      </c>
      <c r="B2538" s="805" t="s">
        <v>65</v>
      </c>
      <c r="C2538" s="805" t="s">
        <v>7857</v>
      </c>
      <c r="D2538" s="805" t="s">
        <v>747</v>
      </c>
      <c r="E2538" s="805"/>
      <c r="F2538" s="805" t="s">
        <v>4719</v>
      </c>
      <c r="G2538" s="805" t="s">
        <v>2401</v>
      </c>
      <c r="H2538" s="805" t="s">
        <v>7858</v>
      </c>
      <c r="I2538" s="805" t="s">
        <v>22</v>
      </c>
      <c r="J2538" s="805">
        <v>75014</v>
      </c>
      <c r="K2538" s="805" t="s">
        <v>7859</v>
      </c>
      <c r="L2538" s="805" t="s">
        <v>6809</v>
      </c>
      <c r="M2538" s="805" t="s">
        <v>7860</v>
      </c>
      <c r="N2538" s="305">
        <v>5.5E-2</v>
      </c>
      <c r="O2538" s="23"/>
      <c r="P2538" s="537">
        <v>3582</v>
      </c>
      <c r="Q2538" s="264">
        <f t="shared" si="99"/>
        <v>3395.2606635071093</v>
      </c>
      <c r="R2538" s="337"/>
      <c r="S2538" s="266"/>
    </row>
    <row r="2539" spans="1:20" s="446" customFormat="1" ht="22.5" customHeight="1" x14ac:dyDescent="0.25">
      <c r="A2539" s="804">
        <v>44999</v>
      </c>
      <c r="B2539" s="805" t="s">
        <v>17</v>
      </c>
      <c r="C2539" s="805" t="s">
        <v>7861</v>
      </c>
      <c r="D2539" s="805" t="s">
        <v>94</v>
      </c>
      <c r="E2539" s="805"/>
      <c r="F2539" s="805">
        <v>10310</v>
      </c>
      <c r="G2539" s="805" t="s">
        <v>7862</v>
      </c>
      <c r="H2539" s="805"/>
      <c r="I2539" s="805" t="s">
        <v>22</v>
      </c>
      <c r="J2539" s="805">
        <v>75013</v>
      </c>
      <c r="K2539" s="805" t="s">
        <v>7863</v>
      </c>
      <c r="L2539" s="805" t="s">
        <v>1615</v>
      </c>
      <c r="M2539" s="805" t="s">
        <v>4930</v>
      </c>
      <c r="N2539" s="305">
        <v>5.5E-2</v>
      </c>
      <c r="O2539" s="483">
        <v>12882</v>
      </c>
      <c r="P2539" s="537">
        <v>12882</v>
      </c>
      <c r="Q2539" s="264">
        <f t="shared" si="99"/>
        <v>12210.426540284361</v>
      </c>
      <c r="R2539" s="337"/>
      <c r="S2539" s="266"/>
    </row>
    <row r="2540" spans="1:20" s="446" customFormat="1" ht="22.5" customHeight="1" x14ac:dyDescent="0.25">
      <c r="A2540" s="804">
        <v>44992</v>
      </c>
      <c r="B2540" s="805" t="s">
        <v>65</v>
      </c>
      <c r="C2540" s="805" t="s">
        <v>7757</v>
      </c>
      <c r="D2540" s="805" t="s">
        <v>2506</v>
      </c>
      <c r="E2540" s="805"/>
      <c r="F2540" s="805" t="s">
        <v>4719</v>
      </c>
      <c r="G2540" s="805" t="s">
        <v>6670</v>
      </c>
      <c r="H2540" s="805" t="s">
        <v>7864</v>
      </c>
      <c r="I2540" s="805" t="s">
        <v>22</v>
      </c>
      <c r="J2540" s="805">
        <v>75011</v>
      </c>
      <c r="K2540" s="805" t="s">
        <v>7865</v>
      </c>
      <c r="L2540" s="805" t="s">
        <v>3934</v>
      </c>
      <c r="M2540" s="805" t="s">
        <v>7866</v>
      </c>
      <c r="N2540" s="305">
        <v>5.5E-2</v>
      </c>
      <c r="O2540" s="78">
        <f>P2540/2</f>
        <v>2250</v>
      </c>
      <c r="P2540" s="537">
        <v>4500</v>
      </c>
      <c r="Q2540" s="264">
        <f t="shared" si="99"/>
        <v>4265.4028436018962</v>
      </c>
      <c r="R2540" s="337"/>
      <c r="S2540" s="266"/>
    </row>
    <row r="2541" spans="1:20" s="446" customFormat="1" ht="22.5" customHeight="1" x14ac:dyDescent="0.25">
      <c r="A2541" s="804">
        <v>44998</v>
      </c>
      <c r="B2541" s="805" t="s">
        <v>17</v>
      </c>
      <c r="C2541" s="805" t="s">
        <v>7867</v>
      </c>
      <c r="D2541" s="805" t="s">
        <v>5242</v>
      </c>
      <c r="E2541" s="805"/>
      <c r="F2541" s="805" t="s">
        <v>4719</v>
      </c>
      <c r="G2541" s="805" t="s">
        <v>5243</v>
      </c>
      <c r="H2541" s="805" t="s">
        <v>7868</v>
      </c>
      <c r="I2541" s="805" t="s">
        <v>1101</v>
      </c>
      <c r="J2541" s="805">
        <v>92110</v>
      </c>
      <c r="K2541" s="805" t="s">
        <v>7869</v>
      </c>
      <c r="L2541" s="805" t="s">
        <v>4217</v>
      </c>
      <c r="M2541" s="805" t="s">
        <v>5176</v>
      </c>
      <c r="N2541" s="305">
        <v>5.5E-2</v>
      </c>
      <c r="O2541" s="78">
        <f>P2541/2</f>
        <v>3125</v>
      </c>
      <c r="P2541" s="537">
        <v>6250</v>
      </c>
      <c r="Q2541" s="264">
        <f t="shared" si="99"/>
        <v>5924.1706161137445</v>
      </c>
      <c r="R2541" s="337"/>
      <c r="S2541" s="266"/>
    </row>
    <row r="2542" spans="1:20" s="446" customFormat="1" ht="22.5" customHeight="1" x14ac:dyDescent="0.25">
      <c r="A2542" s="804">
        <v>44998</v>
      </c>
      <c r="B2542" s="805" t="s">
        <v>17</v>
      </c>
      <c r="C2542" s="805" t="s">
        <v>7867</v>
      </c>
      <c r="D2542" s="805" t="s">
        <v>5242</v>
      </c>
      <c r="E2542" s="805"/>
      <c r="F2542" s="805" t="s">
        <v>4719</v>
      </c>
      <c r="G2542" s="805" t="s">
        <v>5243</v>
      </c>
      <c r="H2542" s="805" t="s">
        <v>7868</v>
      </c>
      <c r="I2542" s="805" t="s">
        <v>1101</v>
      </c>
      <c r="J2542" s="805">
        <v>92110</v>
      </c>
      <c r="K2542" s="805" t="s">
        <v>7869</v>
      </c>
      <c r="L2542" s="805" t="s">
        <v>4217</v>
      </c>
      <c r="M2542" s="805" t="s">
        <v>7870</v>
      </c>
      <c r="N2542" s="305">
        <v>5.5E-2</v>
      </c>
      <c r="O2542" s="78">
        <f>P2542/2</f>
        <v>558</v>
      </c>
      <c r="P2542" s="537">
        <v>1116</v>
      </c>
      <c r="Q2542" s="264">
        <f t="shared" si="99"/>
        <v>1057.8199052132702</v>
      </c>
      <c r="R2542" s="337"/>
      <c r="S2542" s="266"/>
    </row>
    <row r="2543" spans="1:20" s="446" customFormat="1" ht="22.5" customHeight="1" x14ac:dyDescent="0.25">
      <c r="A2543" s="804">
        <v>44998</v>
      </c>
      <c r="B2543" s="805" t="s">
        <v>17</v>
      </c>
      <c r="C2543" s="805" t="s">
        <v>7867</v>
      </c>
      <c r="D2543" s="805" t="s">
        <v>5242</v>
      </c>
      <c r="E2543" s="805"/>
      <c r="F2543" s="805" t="s">
        <v>4719</v>
      </c>
      <c r="G2543" s="805" t="s">
        <v>5243</v>
      </c>
      <c r="H2543" s="805" t="s">
        <v>7871</v>
      </c>
      <c r="I2543" s="805" t="s">
        <v>1101</v>
      </c>
      <c r="J2543" s="805">
        <v>92110</v>
      </c>
      <c r="K2543" s="805" t="s">
        <v>7869</v>
      </c>
      <c r="L2543" s="805" t="s">
        <v>4217</v>
      </c>
      <c r="M2543" s="805" t="s">
        <v>5176</v>
      </c>
      <c r="N2543" s="305">
        <v>5.5E-2</v>
      </c>
      <c r="O2543" s="78">
        <f>P2543/2</f>
        <v>3125</v>
      </c>
      <c r="P2543" s="537">
        <v>6250</v>
      </c>
      <c r="Q2543" s="264">
        <f t="shared" si="99"/>
        <v>5924.1706161137445</v>
      </c>
      <c r="R2543" s="337"/>
      <c r="S2543" s="266"/>
    </row>
    <row r="2544" spans="1:20" s="446" customFormat="1" ht="22.5" customHeight="1" x14ac:dyDescent="0.25">
      <c r="A2544" s="804">
        <v>44993</v>
      </c>
      <c r="B2544" s="805" t="s">
        <v>65</v>
      </c>
      <c r="C2544" s="805" t="s">
        <v>6732</v>
      </c>
      <c r="D2544" s="805" t="s">
        <v>6733</v>
      </c>
      <c r="E2544" s="805"/>
      <c r="F2544" s="805">
        <v>10251</v>
      </c>
      <c r="G2544" s="805" t="s">
        <v>7872</v>
      </c>
      <c r="H2544" s="805" t="s">
        <v>7873</v>
      </c>
      <c r="I2544" s="805" t="s">
        <v>22</v>
      </c>
      <c r="J2544" s="805">
        <v>75018</v>
      </c>
      <c r="K2544" s="805" t="s">
        <v>7874</v>
      </c>
      <c r="L2544" s="805" t="s">
        <v>5719</v>
      </c>
      <c r="M2544" s="805" t="s">
        <v>7875</v>
      </c>
      <c r="N2544" s="305">
        <v>0.1</v>
      </c>
      <c r="O2544" s="483">
        <v>4000</v>
      </c>
      <c r="P2544" s="537">
        <v>4000</v>
      </c>
      <c r="Q2544" s="264">
        <f t="shared" si="99"/>
        <v>3636.363636363636</v>
      </c>
      <c r="R2544" s="337"/>
      <c r="S2544" s="266"/>
    </row>
    <row r="2545" spans="1:20" s="446" customFormat="1" ht="22.5" customHeight="1" x14ac:dyDescent="0.25">
      <c r="A2545" s="804">
        <v>45000</v>
      </c>
      <c r="B2545" s="805" t="s">
        <v>17</v>
      </c>
      <c r="C2545" s="805" t="s">
        <v>7876</v>
      </c>
      <c r="D2545" s="805" t="s">
        <v>7877</v>
      </c>
      <c r="E2545" s="805"/>
      <c r="F2545" s="805" t="s">
        <v>4719</v>
      </c>
      <c r="G2545" s="805" t="s">
        <v>7878</v>
      </c>
      <c r="H2545" s="805" t="s">
        <v>7879</v>
      </c>
      <c r="I2545" s="805" t="s">
        <v>22</v>
      </c>
      <c r="J2545" s="805">
        <v>75015</v>
      </c>
      <c r="K2545" s="805" t="s">
        <v>7880</v>
      </c>
      <c r="L2545" s="805" t="s">
        <v>5595</v>
      </c>
      <c r="M2545" s="805" t="s">
        <v>2629</v>
      </c>
      <c r="N2545" s="305">
        <v>5.5E-2</v>
      </c>
      <c r="O2545" s="483">
        <v>16882</v>
      </c>
      <c r="P2545" s="537">
        <v>16882</v>
      </c>
      <c r="Q2545" s="264">
        <f t="shared" si="99"/>
        <v>16001.895734597158</v>
      </c>
      <c r="R2545" s="337"/>
      <c r="S2545" s="266"/>
    </row>
    <row r="2546" spans="1:20" s="446" customFormat="1" ht="22.5" customHeight="1" x14ac:dyDescent="0.25">
      <c r="A2546" s="814">
        <v>45002</v>
      </c>
      <c r="B2546" s="815" t="s">
        <v>65</v>
      </c>
      <c r="C2546" s="815" t="s">
        <v>7881</v>
      </c>
      <c r="D2546" s="815" t="s">
        <v>7882</v>
      </c>
      <c r="E2546" s="815"/>
      <c r="F2546" s="815">
        <v>10604</v>
      </c>
      <c r="G2546" s="815" t="s">
        <v>7883</v>
      </c>
      <c r="H2546" s="815" t="s">
        <v>7884</v>
      </c>
      <c r="I2546" s="815" t="s">
        <v>5181</v>
      </c>
      <c r="J2546" s="815">
        <v>92800</v>
      </c>
      <c r="K2546" s="815" t="s">
        <v>7885</v>
      </c>
      <c r="L2546" s="815" t="s">
        <v>7084</v>
      </c>
      <c r="M2546" s="815" t="s">
        <v>755</v>
      </c>
      <c r="N2546" s="302">
        <v>5.5E-2</v>
      </c>
      <c r="O2546" s="78">
        <f>P2546/2</f>
        <v>1000</v>
      </c>
      <c r="P2546" s="548">
        <v>2000</v>
      </c>
      <c r="Q2546" s="321">
        <f t="shared" si="99"/>
        <v>1895.7345971563982</v>
      </c>
      <c r="R2546" s="336"/>
      <c r="S2546" s="121"/>
      <c r="T2546" s="446" t="s">
        <v>44</v>
      </c>
    </row>
    <row r="2547" spans="1:20" s="446" customFormat="1" ht="22.5" customHeight="1" x14ac:dyDescent="0.25">
      <c r="A2547" s="167">
        <v>45008</v>
      </c>
      <c r="B2547" s="168" t="s">
        <v>17</v>
      </c>
      <c r="C2547" s="168" t="s">
        <v>7009</v>
      </c>
      <c r="D2547" s="168" t="s">
        <v>6518</v>
      </c>
      <c r="E2547" s="168"/>
      <c r="F2547" s="168" t="s">
        <v>4719</v>
      </c>
      <c r="G2547" s="168" t="s">
        <v>7010</v>
      </c>
      <c r="H2547" s="168" t="s">
        <v>7011</v>
      </c>
      <c r="I2547" s="168" t="s">
        <v>22</v>
      </c>
      <c r="J2547" s="168">
        <v>75009</v>
      </c>
      <c r="K2547" s="168" t="s">
        <v>7012</v>
      </c>
      <c r="L2547" s="168" t="s">
        <v>3934</v>
      </c>
      <c r="M2547" s="168" t="s">
        <v>7886</v>
      </c>
      <c r="N2547" s="379">
        <v>0.1</v>
      </c>
      <c r="O2547" s="78">
        <f>P2547/2</f>
        <v>240</v>
      </c>
      <c r="P2547" s="371">
        <v>480</v>
      </c>
      <c r="Q2547" s="264">
        <f t="shared" si="99"/>
        <v>436.36363636363632</v>
      </c>
      <c r="R2547" s="337"/>
      <c r="S2547" s="266"/>
    </row>
    <row r="2548" spans="1:20" s="446" customFormat="1" ht="22.5" customHeight="1" x14ac:dyDescent="0.25">
      <c r="A2548" s="775">
        <v>45007</v>
      </c>
      <c r="B2548" s="776" t="s">
        <v>17</v>
      </c>
      <c r="C2548" s="776" t="s">
        <v>7768</v>
      </c>
      <c r="D2548" s="776" t="s">
        <v>932</v>
      </c>
      <c r="E2548" s="776"/>
      <c r="F2548" s="777">
        <v>110310</v>
      </c>
      <c r="G2548" s="776" t="s">
        <v>7770</v>
      </c>
      <c r="H2548" s="776" t="s">
        <v>7771</v>
      </c>
      <c r="I2548" s="777" t="s">
        <v>121</v>
      </c>
      <c r="J2548" s="777">
        <v>94100</v>
      </c>
      <c r="K2548" s="776" t="s">
        <v>7772</v>
      </c>
      <c r="L2548" s="776" t="s">
        <v>7773</v>
      </c>
      <c r="M2548" s="776" t="s">
        <v>7774</v>
      </c>
      <c r="N2548" s="237">
        <v>0.1</v>
      </c>
      <c r="O2548" s="768"/>
      <c r="P2548" s="548">
        <v>2400</v>
      </c>
      <c r="Q2548" s="321">
        <f t="shared" si="99"/>
        <v>2181.8181818181815</v>
      </c>
      <c r="R2548" s="336"/>
      <c r="S2548" s="121"/>
    </row>
    <row r="2549" spans="1:20" s="446" customFormat="1" ht="22.5" customHeight="1" x14ac:dyDescent="0.25">
      <c r="A2549" s="814">
        <v>44993</v>
      </c>
      <c r="B2549" s="815" t="s">
        <v>17</v>
      </c>
      <c r="C2549" s="815" t="s">
        <v>7887</v>
      </c>
      <c r="D2549" s="815" t="s">
        <v>1406</v>
      </c>
      <c r="E2549" s="815"/>
      <c r="F2549" s="815">
        <v>10017</v>
      </c>
      <c r="G2549" s="815" t="s">
        <v>7888</v>
      </c>
      <c r="H2549" s="815" t="s">
        <v>7889</v>
      </c>
      <c r="I2549" s="815" t="s">
        <v>1492</v>
      </c>
      <c r="J2549" s="815">
        <v>78160</v>
      </c>
      <c r="K2549" s="815" t="s">
        <v>7890</v>
      </c>
      <c r="L2549" s="815" t="s">
        <v>5719</v>
      </c>
      <c r="M2549" s="815" t="s">
        <v>7891</v>
      </c>
      <c r="N2549" s="302">
        <v>5.5E-2</v>
      </c>
      <c r="O2549" s="483">
        <v>2500</v>
      </c>
      <c r="P2549" s="548">
        <v>2500</v>
      </c>
      <c r="Q2549" s="321">
        <f t="shared" si="99"/>
        <v>2369.668246445498</v>
      </c>
      <c r="R2549" s="336"/>
      <c r="S2549" s="121"/>
      <c r="T2549" s="446" t="s">
        <v>44</v>
      </c>
    </row>
    <row r="2550" spans="1:20" s="446" customFormat="1" ht="22.5" customHeight="1" x14ac:dyDescent="0.25">
      <c r="A2550" s="814">
        <v>44999</v>
      </c>
      <c r="B2550" s="815" t="s">
        <v>17</v>
      </c>
      <c r="C2550" s="815" t="s">
        <v>4925</v>
      </c>
      <c r="D2550" s="815" t="s">
        <v>7892</v>
      </c>
      <c r="E2550" s="815"/>
      <c r="F2550" s="815">
        <v>10597</v>
      </c>
      <c r="G2550" s="815" t="s">
        <v>7893</v>
      </c>
      <c r="H2550" s="815" t="s">
        <v>7894</v>
      </c>
      <c r="I2550" s="815" t="s">
        <v>22</v>
      </c>
      <c r="J2550" s="815">
        <v>75011</v>
      </c>
      <c r="K2550" s="815" t="s">
        <v>7895</v>
      </c>
      <c r="L2550" s="815" t="s">
        <v>4217</v>
      </c>
      <c r="M2550" s="815" t="s">
        <v>1573</v>
      </c>
      <c r="N2550" s="302">
        <v>5.5E-2</v>
      </c>
      <c r="O2550" s="78">
        <f>P2550/2</f>
        <v>4250</v>
      </c>
      <c r="P2550" s="548">
        <v>8500</v>
      </c>
      <c r="Q2550" s="321">
        <f t="shared" si="99"/>
        <v>8056.8720379146926</v>
      </c>
      <c r="R2550" s="336"/>
      <c r="S2550" s="121"/>
      <c r="T2550" s="446" t="s">
        <v>44</v>
      </c>
    </row>
    <row r="2551" spans="1:20" s="446" customFormat="1" ht="22.5" customHeight="1" x14ac:dyDescent="0.25">
      <c r="A2551" s="814">
        <v>44992</v>
      </c>
      <c r="B2551" s="815" t="s">
        <v>65</v>
      </c>
      <c r="C2551" s="815" t="s">
        <v>7896</v>
      </c>
      <c r="D2551" s="815" t="s">
        <v>1333</v>
      </c>
      <c r="E2551" s="815"/>
      <c r="F2551" s="815">
        <v>10605</v>
      </c>
      <c r="G2551" s="815" t="s">
        <v>7897</v>
      </c>
      <c r="H2551" s="815" t="s">
        <v>7898</v>
      </c>
      <c r="I2551" s="815" t="s">
        <v>7899</v>
      </c>
      <c r="J2551" s="815">
        <v>93290</v>
      </c>
      <c r="K2551" s="815" t="s">
        <v>7900</v>
      </c>
      <c r="L2551" s="815" t="s">
        <v>5640</v>
      </c>
      <c r="M2551" s="815" t="s">
        <v>7261</v>
      </c>
      <c r="N2551" s="302">
        <v>5.5E-2</v>
      </c>
      <c r="O2551" s="78">
        <f>P2551/2</f>
        <v>1100</v>
      </c>
      <c r="P2551" s="548">
        <v>2200</v>
      </c>
      <c r="Q2551" s="321">
        <f t="shared" si="99"/>
        <v>2085.3080568720379</v>
      </c>
      <c r="R2551" s="336"/>
      <c r="S2551" s="121"/>
      <c r="T2551" s="446" t="s">
        <v>44</v>
      </c>
    </row>
    <row r="2552" spans="1:20" s="446" customFormat="1" ht="22.5" customHeight="1" x14ac:dyDescent="0.25">
      <c r="A2552" s="814">
        <v>44982</v>
      </c>
      <c r="B2552" s="815" t="s">
        <v>65</v>
      </c>
      <c r="C2552" s="815" t="s">
        <v>7901</v>
      </c>
      <c r="D2552" s="815" t="s">
        <v>363</v>
      </c>
      <c r="E2552" s="815"/>
      <c r="F2552" s="815">
        <v>10050</v>
      </c>
      <c r="G2552" s="815" t="s">
        <v>7902</v>
      </c>
      <c r="H2552" s="815" t="s">
        <v>7903</v>
      </c>
      <c r="I2552" s="815" t="s">
        <v>774</v>
      </c>
      <c r="J2552" s="815">
        <v>93100</v>
      </c>
      <c r="K2552" s="815" t="s">
        <v>7904</v>
      </c>
      <c r="L2552" s="815" t="s">
        <v>7905</v>
      </c>
      <c r="M2552" s="815" t="s">
        <v>7906</v>
      </c>
      <c r="N2552" s="302">
        <v>5.5E-2</v>
      </c>
      <c r="O2552" s="78">
        <f>P2552/2</f>
        <v>3291</v>
      </c>
      <c r="P2552" s="548">
        <v>6582</v>
      </c>
      <c r="Q2552" s="321">
        <f t="shared" si="99"/>
        <v>6238.8625592417065</v>
      </c>
      <c r="R2552" s="336"/>
      <c r="S2552" s="121"/>
      <c r="T2552" s="446" t="s">
        <v>44</v>
      </c>
    </row>
    <row r="2553" spans="1:20" s="446" customFormat="1" ht="22.5" customHeight="1" x14ac:dyDescent="0.25">
      <c r="A2553" s="814">
        <v>44979</v>
      </c>
      <c r="B2553" s="815" t="s">
        <v>65</v>
      </c>
      <c r="C2553" s="815" t="s">
        <v>7907</v>
      </c>
      <c r="D2553" s="815" t="s">
        <v>992</v>
      </c>
      <c r="E2553" s="815"/>
      <c r="F2553" s="815">
        <v>10422</v>
      </c>
      <c r="G2553" s="815" t="s">
        <v>7908</v>
      </c>
      <c r="H2553" s="815" t="s">
        <v>7909</v>
      </c>
      <c r="I2553" s="815" t="s">
        <v>90</v>
      </c>
      <c r="J2553" s="815">
        <v>92600</v>
      </c>
      <c r="K2553" s="815" t="s">
        <v>7910</v>
      </c>
      <c r="L2553" s="815" t="s">
        <v>5563</v>
      </c>
      <c r="M2553" s="815" t="s">
        <v>2451</v>
      </c>
      <c r="N2553" s="302">
        <v>5.5E-2</v>
      </c>
      <c r="O2553" s="483">
        <v>7959</v>
      </c>
      <c r="P2553" s="548">
        <v>7959</v>
      </c>
      <c r="Q2553" s="321">
        <f t="shared" si="99"/>
        <v>7544.0758293838871</v>
      </c>
      <c r="R2553" s="336"/>
      <c r="S2553" s="121"/>
      <c r="T2553" s="446" t="s">
        <v>44</v>
      </c>
    </row>
    <row r="2554" spans="1:20" s="446" customFormat="1" ht="22.5" customHeight="1" x14ac:dyDescent="0.25">
      <c r="A2554" s="814">
        <v>44971</v>
      </c>
      <c r="B2554" s="815" t="s">
        <v>65</v>
      </c>
      <c r="C2554" s="815" t="s">
        <v>7911</v>
      </c>
      <c r="D2554" s="815" t="s">
        <v>113</v>
      </c>
      <c r="E2554" s="815"/>
      <c r="F2554" s="815" t="s">
        <v>4719</v>
      </c>
      <c r="G2554" s="815" t="s">
        <v>7912</v>
      </c>
      <c r="H2554" s="815" t="s">
        <v>7913</v>
      </c>
      <c r="I2554" s="815" t="s">
        <v>22</v>
      </c>
      <c r="J2554" s="815">
        <v>75015</v>
      </c>
      <c r="K2554" s="815" t="s">
        <v>7914</v>
      </c>
      <c r="L2554" s="815" t="s">
        <v>5719</v>
      </c>
      <c r="M2554" s="815" t="s">
        <v>7915</v>
      </c>
      <c r="N2554" s="302">
        <v>5.5E-2</v>
      </c>
      <c r="O2554" s="483">
        <v>9882</v>
      </c>
      <c r="P2554" s="548">
        <v>9882</v>
      </c>
      <c r="Q2554" s="321">
        <f t="shared" si="99"/>
        <v>9366.8246445497643</v>
      </c>
      <c r="R2554" s="336"/>
      <c r="S2554" s="121"/>
      <c r="T2554" s="446" t="s">
        <v>44</v>
      </c>
    </row>
    <row r="2555" spans="1:20" ht="22.5" customHeight="1" x14ac:dyDescent="0.25">
      <c r="A2555" s="173">
        <v>44971</v>
      </c>
      <c r="B2555" s="174" t="s">
        <v>17</v>
      </c>
      <c r="C2555" s="174" t="s">
        <v>5103</v>
      </c>
      <c r="D2555" s="174" t="s">
        <v>94</v>
      </c>
      <c r="E2555" s="174"/>
      <c r="F2555" s="174">
        <v>10221</v>
      </c>
      <c r="G2555" s="174" t="s">
        <v>7916</v>
      </c>
      <c r="H2555" s="174" t="s">
        <v>5105</v>
      </c>
      <c r="I2555" s="174" t="s">
        <v>1101</v>
      </c>
      <c r="J2555" s="174">
        <v>92110</v>
      </c>
      <c r="K2555" s="174" t="s">
        <v>5106</v>
      </c>
      <c r="L2555" s="174" t="s">
        <v>3498</v>
      </c>
      <c r="M2555" s="174" t="s">
        <v>4382</v>
      </c>
      <c r="N2555" s="328">
        <v>5.5E-2</v>
      </c>
      <c r="O2555" s="195">
        <v>4000</v>
      </c>
      <c r="P2555" s="196">
        <v>4000</v>
      </c>
      <c r="Q2555" s="321">
        <f t="shared" si="99"/>
        <v>3791.4691943127964</v>
      </c>
      <c r="R2555" s="336"/>
      <c r="S2555" s="121"/>
      <c r="T2555" s="446" t="s">
        <v>44</v>
      </c>
    </row>
    <row r="2556" spans="1:20" ht="22.5" customHeight="1" x14ac:dyDescent="0.25">
      <c r="A2556" s="173">
        <v>44958</v>
      </c>
      <c r="B2556" s="174" t="s">
        <v>65</v>
      </c>
      <c r="C2556" s="173" t="s">
        <v>5923</v>
      </c>
      <c r="D2556" s="173" t="s">
        <v>243</v>
      </c>
      <c r="E2556" s="173"/>
      <c r="F2556" s="418">
        <v>10574</v>
      </c>
      <c r="G2556" s="174" t="s">
        <v>5924</v>
      </c>
      <c r="H2556" s="174" t="s">
        <v>5925</v>
      </c>
      <c r="I2556" s="174" t="s">
        <v>22</v>
      </c>
      <c r="J2556" s="174">
        <v>75013</v>
      </c>
      <c r="K2556" s="174" t="s">
        <v>7917</v>
      </c>
      <c r="L2556" s="174" t="s">
        <v>4606</v>
      </c>
      <c r="M2556" s="173" t="s">
        <v>2629</v>
      </c>
      <c r="N2556" s="328">
        <v>5.5E-2</v>
      </c>
      <c r="O2556" s="78">
        <f>P2556/2</f>
        <v>7475</v>
      </c>
      <c r="P2556" s="196">
        <v>14950</v>
      </c>
      <c r="Q2556" s="457">
        <f t="shared" si="99"/>
        <v>14170.616113744076</v>
      </c>
      <c r="R2556" s="336"/>
      <c r="S2556" s="121"/>
      <c r="T2556" s="446" t="s">
        <v>44</v>
      </c>
    </row>
    <row r="2557" spans="1:20" s="446" customFormat="1" ht="22.5" customHeight="1" x14ac:dyDescent="0.25">
      <c r="A2557" s="775">
        <v>44943</v>
      </c>
      <c r="B2557" s="776" t="s">
        <v>17</v>
      </c>
      <c r="C2557" s="776" t="s">
        <v>7918</v>
      </c>
      <c r="D2557" s="776" t="s">
        <v>19</v>
      </c>
      <c r="E2557" s="776"/>
      <c r="F2557" s="777">
        <v>10170</v>
      </c>
      <c r="G2557" s="776" t="s">
        <v>2809</v>
      </c>
      <c r="H2557" s="776" t="s">
        <v>7919</v>
      </c>
      <c r="I2557" s="777" t="s">
        <v>22</v>
      </c>
      <c r="J2557" s="777">
        <v>75011</v>
      </c>
      <c r="K2557" s="776" t="s">
        <v>7920</v>
      </c>
      <c r="L2557" s="776" t="s">
        <v>3934</v>
      </c>
      <c r="M2557" s="776" t="s">
        <v>2521</v>
      </c>
      <c r="N2557" s="237">
        <v>0.1</v>
      </c>
      <c r="O2557" s="78">
        <f>P2557/2</f>
        <v>2150</v>
      </c>
      <c r="P2557" s="548">
        <v>4300</v>
      </c>
      <c r="Q2557" s="321">
        <f t="shared" ref="Q2557:Q2620" si="101">IF(ISBLANK(N2557),"",P2557/(1+N2557))</f>
        <v>3909.0909090909086</v>
      </c>
      <c r="R2557" s="336"/>
      <c r="S2557" s="121"/>
      <c r="T2557" s="446" t="s">
        <v>44</v>
      </c>
    </row>
    <row r="2558" spans="1:20" ht="22.5" customHeight="1" x14ac:dyDescent="0.25">
      <c r="A2558" s="775">
        <v>44940</v>
      </c>
      <c r="B2558" s="776" t="s">
        <v>65</v>
      </c>
      <c r="C2558" s="776" t="s">
        <v>6025</v>
      </c>
      <c r="D2558" s="776" t="s">
        <v>2206</v>
      </c>
      <c r="E2558" s="776"/>
      <c r="F2558" s="777" t="s">
        <v>7921</v>
      </c>
      <c r="G2558" s="776" t="s">
        <v>6502</v>
      </c>
      <c r="H2558" s="776" t="s">
        <v>5238</v>
      </c>
      <c r="I2558" s="777" t="s">
        <v>22</v>
      </c>
      <c r="J2558" s="777">
        <v>75020</v>
      </c>
      <c r="K2558" s="776" t="s">
        <v>7922</v>
      </c>
      <c r="L2558" s="776" t="s">
        <v>7923</v>
      </c>
      <c r="M2558" s="776" t="s">
        <v>2162</v>
      </c>
      <c r="N2558" s="237">
        <v>0.1</v>
      </c>
      <c r="O2558" s="768"/>
      <c r="P2558" s="548">
        <v>5250</v>
      </c>
      <c r="Q2558" s="321">
        <f t="shared" si="101"/>
        <v>4772.7272727272721</v>
      </c>
      <c r="R2558" s="336"/>
      <c r="S2558" s="121"/>
    </row>
    <row r="2559" spans="1:20" ht="22.5" customHeight="1" x14ac:dyDescent="0.25">
      <c r="A2559" s="775">
        <v>44945</v>
      </c>
      <c r="B2559" s="776" t="s">
        <v>65</v>
      </c>
      <c r="C2559" s="776" t="s">
        <v>439</v>
      </c>
      <c r="D2559" s="776" t="s">
        <v>3706</v>
      </c>
      <c r="E2559" s="776"/>
      <c r="F2559" s="777">
        <v>10569</v>
      </c>
      <c r="G2559" s="776" t="s">
        <v>7924</v>
      </c>
      <c r="H2559" s="776" t="s">
        <v>7925</v>
      </c>
      <c r="I2559" s="777" t="s">
        <v>923</v>
      </c>
      <c r="J2559" s="777">
        <v>92100</v>
      </c>
      <c r="K2559" s="776" t="s">
        <v>7926</v>
      </c>
      <c r="L2559" s="776" t="s">
        <v>7927</v>
      </c>
      <c r="M2559" s="776" t="s">
        <v>2565</v>
      </c>
      <c r="N2559" s="237">
        <v>5.5E-2</v>
      </c>
      <c r="O2559" s="768"/>
      <c r="P2559" s="548">
        <v>22982</v>
      </c>
      <c r="Q2559" s="321">
        <f t="shared" si="101"/>
        <v>21783.886255924172</v>
      </c>
      <c r="R2559" s="336"/>
      <c r="S2559" s="121"/>
    </row>
    <row r="2560" spans="1:20" ht="22.5" customHeight="1" x14ac:dyDescent="0.25">
      <c r="A2560" s="775">
        <v>44945</v>
      </c>
      <c r="B2560" s="776" t="s">
        <v>65</v>
      </c>
      <c r="C2560" s="776" t="s">
        <v>7928</v>
      </c>
      <c r="D2560" s="776" t="s">
        <v>395</v>
      </c>
      <c r="E2560" s="776"/>
      <c r="F2560" s="777">
        <v>10312</v>
      </c>
      <c r="G2560" s="776" t="s">
        <v>7929</v>
      </c>
      <c r="H2560" s="776" t="s">
        <v>7714</v>
      </c>
      <c r="I2560" s="777" t="s">
        <v>22</v>
      </c>
      <c r="J2560" s="777">
        <v>75006</v>
      </c>
      <c r="K2560" s="776" t="s">
        <v>7930</v>
      </c>
      <c r="L2560" s="776" t="s">
        <v>4381</v>
      </c>
      <c r="M2560" s="776" t="s">
        <v>4019</v>
      </c>
      <c r="N2560" s="237">
        <v>5.5E-2</v>
      </c>
      <c r="O2560" s="78">
        <f>P2560/2</f>
        <v>2250</v>
      </c>
      <c r="P2560" s="548">
        <v>4500</v>
      </c>
      <c r="Q2560" s="321">
        <f t="shared" si="101"/>
        <v>4265.4028436018962</v>
      </c>
      <c r="R2560" s="336"/>
      <c r="S2560" s="121"/>
      <c r="T2560" s="446" t="s">
        <v>44</v>
      </c>
    </row>
    <row r="2561" spans="1:20" ht="22.5" customHeight="1" x14ac:dyDescent="0.25">
      <c r="A2561" s="775">
        <v>44953</v>
      </c>
      <c r="B2561" s="776" t="s">
        <v>65</v>
      </c>
      <c r="C2561" s="776" t="s">
        <v>7931</v>
      </c>
      <c r="D2561" s="776" t="s">
        <v>2384</v>
      </c>
      <c r="E2561" s="776"/>
      <c r="F2561" s="777">
        <v>110349</v>
      </c>
      <c r="G2561" s="776" t="s">
        <v>7932</v>
      </c>
      <c r="H2561" s="776" t="s">
        <v>7933</v>
      </c>
      <c r="I2561" s="777" t="s">
        <v>2290</v>
      </c>
      <c r="J2561" s="777">
        <v>92360</v>
      </c>
      <c r="K2561" s="776" t="s">
        <v>7934</v>
      </c>
      <c r="L2561" s="776" t="s">
        <v>7935</v>
      </c>
      <c r="M2561" s="776" t="s">
        <v>7936</v>
      </c>
      <c r="N2561" s="237">
        <v>0.1</v>
      </c>
      <c r="O2561" s="768"/>
      <c r="P2561" s="548">
        <v>3980</v>
      </c>
      <c r="Q2561" s="321">
        <f t="shared" si="101"/>
        <v>3618.181818181818</v>
      </c>
      <c r="R2561" s="336"/>
      <c r="S2561" s="121"/>
    </row>
    <row r="2562" spans="1:20" ht="22.5" customHeight="1" x14ac:dyDescent="0.25">
      <c r="A2562" s="775">
        <v>44950</v>
      </c>
      <c r="B2562" s="776" t="s">
        <v>17</v>
      </c>
      <c r="C2562" s="776" t="s">
        <v>7673</v>
      </c>
      <c r="D2562" s="776" t="s">
        <v>232</v>
      </c>
      <c r="E2562" s="776"/>
      <c r="F2562" s="777">
        <v>10347</v>
      </c>
      <c r="G2562" s="776" t="s">
        <v>7674</v>
      </c>
      <c r="H2562" s="776" t="s">
        <v>7937</v>
      </c>
      <c r="I2562" s="777" t="s">
        <v>6086</v>
      </c>
      <c r="J2562" s="777">
        <v>78170</v>
      </c>
      <c r="K2562" s="776" t="s">
        <v>7938</v>
      </c>
      <c r="L2562" s="776" t="s">
        <v>1993</v>
      </c>
      <c r="M2562" s="776" t="s">
        <v>1181</v>
      </c>
      <c r="N2562" s="237">
        <v>5.5E-2</v>
      </c>
      <c r="O2562" s="483">
        <v>2900</v>
      </c>
      <c r="P2562" s="548">
        <v>2900</v>
      </c>
      <c r="Q2562" s="321">
        <f t="shared" si="101"/>
        <v>2748.8151658767774</v>
      </c>
      <c r="R2562" s="336"/>
      <c r="S2562" s="121"/>
      <c r="T2562" s="446" t="s">
        <v>44</v>
      </c>
    </row>
    <row r="2563" spans="1:20" s="446" customFormat="1" ht="22.5" customHeight="1" x14ac:dyDescent="0.25">
      <c r="A2563" s="775">
        <v>45009</v>
      </c>
      <c r="B2563" s="776" t="s">
        <v>65</v>
      </c>
      <c r="C2563" s="776" t="s">
        <v>7939</v>
      </c>
      <c r="D2563" s="776" t="s">
        <v>1375</v>
      </c>
      <c r="E2563" s="776"/>
      <c r="F2563" s="777">
        <v>10590</v>
      </c>
      <c r="G2563" s="776" t="s">
        <v>7940</v>
      </c>
      <c r="H2563" s="776" t="s">
        <v>7941</v>
      </c>
      <c r="I2563" s="777" t="s">
        <v>22</v>
      </c>
      <c r="J2563" s="777">
        <v>75011</v>
      </c>
      <c r="K2563" s="776" t="s">
        <v>7942</v>
      </c>
      <c r="L2563" s="776" t="s">
        <v>7943</v>
      </c>
      <c r="M2563" s="776" t="s">
        <v>781</v>
      </c>
      <c r="N2563" s="237">
        <v>5.5E-2</v>
      </c>
      <c r="O2563" s="78">
        <f>P2563/2</f>
        <v>6141</v>
      </c>
      <c r="P2563" s="548">
        <v>12282</v>
      </c>
      <c r="Q2563" s="321">
        <f t="shared" si="101"/>
        <v>11641.706161137441</v>
      </c>
      <c r="R2563" s="336"/>
      <c r="S2563" s="121"/>
      <c r="T2563" s="446" t="s">
        <v>44</v>
      </c>
    </row>
    <row r="2564" spans="1:20" s="446" customFormat="1" ht="28" customHeight="1" x14ac:dyDescent="0.25">
      <c r="A2564" s="774">
        <v>45008</v>
      </c>
      <c r="B2564" s="787" t="s">
        <v>65</v>
      </c>
      <c r="C2564" s="787" t="s">
        <v>7944</v>
      </c>
      <c r="D2564" s="787" t="s">
        <v>7945</v>
      </c>
      <c r="E2564" s="787"/>
      <c r="F2564" s="788">
        <v>10312</v>
      </c>
      <c r="G2564" s="787" t="s">
        <v>7946</v>
      </c>
      <c r="H2564" s="787" t="s">
        <v>7947</v>
      </c>
      <c r="I2564" s="788" t="s">
        <v>22</v>
      </c>
      <c r="J2564" s="788">
        <v>75011</v>
      </c>
      <c r="K2564" s="787" t="s">
        <v>7948</v>
      </c>
      <c r="L2564" s="787" t="s">
        <v>5640</v>
      </c>
      <c r="M2564" s="787" t="s">
        <v>443</v>
      </c>
      <c r="N2564" s="536">
        <v>0.1</v>
      </c>
      <c r="O2564" s="78">
        <f>P2564/2</f>
        <v>4000</v>
      </c>
      <c r="P2564" s="537">
        <v>8000</v>
      </c>
      <c r="Q2564" s="264">
        <f t="shared" si="101"/>
        <v>7272.7272727272721</v>
      </c>
      <c r="R2564" s="337"/>
      <c r="S2564" s="266"/>
    </row>
    <row r="2565" spans="1:20" s="446" customFormat="1" ht="22.5" customHeight="1" x14ac:dyDescent="0.25">
      <c r="A2565" s="342">
        <v>45013</v>
      </c>
      <c r="B2565" s="168" t="s">
        <v>65</v>
      </c>
      <c r="C2565" s="167" t="s">
        <v>6341</v>
      </c>
      <c r="D2565" s="167" t="s">
        <v>263</v>
      </c>
      <c r="E2565" s="167"/>
      <c r="F2565" s="417">
        <v>10283</v>
      </c>
      <c r="G2565" s="168" t="s">
        <v>6342</v>
      </c>
      <c r="H2565" s="168" t="s">
        <v>6343</v>
      </c>
      <c r="I2565" s="168" t="s">
        <v>3548</v>
      </c>
      <c r="J2565" s="168">
        <v>94800</v>
      </c>
      <c r="K2565" s="168" t="s">
        <v>7949</v>
      </c>
      <c r="L2565" s="168" t="s">
        <v>6777</v>
      </c>
      <c r="M2565" s="167" t="s">
        <v>7950</v>
      </c>
      <c r="N2565" s="379">
        <v>5.5E-2</v>
      </c>
      <c r="O2565" s="78">
        <f>P2565/2</f>
        <v>1991</v>
      </c>
      <c r="P2565" s="371">
        <v>3982</v>
      </c>
      <c r="Q2565" s="339">
        <f t="shared" si="101"/>
        <v>3774.4075829383887</v>
      </c>
      <c r="R2565" s="333"/>
      <c r="S2565" s="159"/>
    </row>
    <row r="2566" spans="1:20" s="446" customFormat="1" ht="22.5" customHeight="1" x14ac:dyDescent="0.25">
      <c r="A2566" s="774">
        <v>45008</v>
      </c>
      <c r="B2566" s="787" t="s">
        <v>65</v>
      </c>
      <c r="C2566" s="787" t="s">
        <v>1084</v>
      </c>
      <c r="D2566" s="787" t="s">
        <v>424</v>
      </c>
      <c r="E2566" s="787"/>
      <c r="F2566" s="788">
        <v>10067</v>
      </c>
      <c r="G2566" s="787" t="s">
        <v>1085</v>
      </c>
      <c r="H2566" s="787" t="s">
        <v>7951</v>
      </c>
      <c r="I2566" s="788" t="s">
        <v>7952</v>
      </c>
      <c r="J2566" s="788">
        <v>94210</v>
      </c>
      <c r="K2566" s="787" t="s">
        <v>7953</v>
      </c>
      <c r="L2566" s="787" t="s">
        <v>1615</v>
      </c>
      <c r="M2566" s="787" t="s">
        <v>86</v>
      </c>
      <c r="N2566" s="536">
        <v>0.1</v>
      </c>
      <c r="O2566" s="483">
        <v>2882</v>
      </c>
      <c r="P2566" s="537">
        <v>2882</v>
      </c>
      <c r="Q2566" s="264">
        <f t="shared" si="101"/>
        <v>2620</v>
      </c>
      <c r="R2566" s="337"/>
      <c r="S2566" s="266"/>
    </row>
    <row r="2567" spans="1:20" s="446" customFormat="1" ht="22.5" customHeight="1" x14ac:dyDescent="0.25">
      <c r="A2567" s="774">
        <v>45008</v>
      </c>
      <c r="B2567" s="787" t="s">
        <v>17</v>
      </c>
      <c r="C2567" s="787" t="s">
        <v>7954</v>
      </c>
      <c r="D2567" s="787" t="s">
        <v>147</v>
      </c>
      <c r="E2567" s="787"/>
      <c r="F2567" s="788">
        <v>10136</v>
      </c>
      <c r="G2567" s="787" t="s">
        <v>7955</v>
      </c>
      <c r="H2567" s="787" t="s">
        <v>7956</v>
      </c>
      <c r="I2567" s="788" t="s">
        <v>774</v>
      </c>
      <c r="J2567" s="788">
        <v>93100</v>
      </c>
      <c r="K2567" s="787" t="s">
        <v>7957</v>
      </c>
      <c r="L2567" s="787" t="s">
        <v>4874</v>
      </c>
      <c r="M2567" s="787" t="s">
        <v>372</v>
      </c>
      <c r="N2567" s="536">
        <v>5.5E-2</v>
      </c>
      <c r="O2567" s="78">
        <f>P2567/2</f>
        <v>1980</v>
      </c>
      <c r="P2567" s="537">
        <v>3960</v>
      </c>
      <c r="Q2567" s="264">
        <f t="shared" si="101"/>
        <v>3753.5545023696686</v>
      </c>
      <c r="R2567" s="337"/>
      <c r="S2567" s="266"/>
    </row>
    <row r="2568" spans="1:20" s="446" customFormat="1" ht="22.5" customHeight="1" x14ac:dyDescent="0.25">
      <c r="A2568" s="774">
        <v>45013</v>
      </c>
      <c r="B2568" s="787" t="s">
        <v>342</v>
      </c>
      <c r="C2568" s="787" t="s">
        <v>4973</v>
      </c>
      <c r="D2568" s="787" t="s">
        <v>349</v>
      </c>
      <c r="E2568" s="787"/>
      <c r="F2568" s="788">
        <v>10592</v>
      </c>
      <c r="G2568" s="787" t="s">
        <v>7958</v>
      </c>
      <c r="H2568" s="787">
        <v>1</v>
      </c>
      <c r="I2568" s="788" t="s">
        <v>22</v>
      </c>
      <c r="J2568" s="788">
        <v>75005</v>
      </c>
      <c r="K2568" s="787" t="s">
        <v>7959</v>
      </c>
      <c r="L2568" s="787" t="s">
        <v>7608</v>
      </c>
      <c r="M2568" s="787" t="s">
        <v>7960</v>
      </c>
      <c r="N2568" s="536">
        <v>5.5E-2</v>
      </c>
      <c r="O2568" s="78">
        <f>P2568/2</f>
        <v>15000</v>
      </c>
      <c r="P2568" s="537">
        <v>30000</v>
      </c>
      <c r="Q2568" s="264">
        <f t="shared" si="101"/>
        <v>28436.018957345972</v>
      </c>
      <c r="R2568" s="337"/>
      <c r="S2568" s="266"/>
    </row>
    <row r="2569" spans="1:20" s="446" customFormat="1" ht="22.5" customHeight="1" x14ac:dyDescent="0.25">
      <c r="A2569" s="342">
        <v>45000</v>
      </c>
      <c r="B2569" s="343" t="s">
        <v>17</v>
      </c>
      <c r="C2569" s="343" t="s">
        <v>45</v>
      </c>
      <c r="D2569" s="343" t="s">
        <v>46</v>
      </c>
      <c r="E2569" s="343"/>
      <c r="F2569" s="343" t="s">
        <v>7961</v>
      </c>
      <c r="G2569" s="343" t="s">
        <v>47</v>
      </c>
      <c r="H2569" s="343" t="s">
        <v>4059</v>
      </c>
      <c r="I2569" s="343" t="s">
        <v>48</v>
      </c>
      <c r="J2569" s="343">
        <v>92300</v>
      </c>
      <c r="K2569" s="343" t="s">
        <v>4060</v>
      </c>
      <c r="L2569" s="343" t="s">
        <v>4217</v>
      </c>
      <c r="M2569" s="343" t="s">
        <v>123</v>
      </c>
      <c r="N2569" s="320">
        <v>5.5E-2</v>
      </c>
      <c r="O2569" s="78">
        <f>P2569/2</f>
        <v>4750</v>
      </c>
      <c r="P2569" s="263">
        <v>9500</v>
      </c>
      <c r="Q2569" s="264">
        <f t="shared" si="101"/>
        <v>9004.7393364928921</v>
      </c>
      <c r="R2569" s="337"/>
      <c r="S2569" s="266"/>
    </row>
    <row r="2570" spans="1:20" s="446" customFormat="1" ht="22.5" customHeight="1" x14ac:dyDescent="0.25">
      <c r="A2570" s="774">
        <v>45016</v>
      </c>
      <c r="B2570" s="787" t="s">
        <v>17</v>
      </c>
      <c r="C2570" s="787" t="s">
        <v>7962</v>
      </c>
      <c r="D2570" s="787" t="s">
        <v>947</v>
      </c>
      <c r="E2570" s="787"/>
      <c r="F2570" s="788">
        <v>10570</v>
      </c>
      <c r="G2570" s="787" t="s">
        <v>7963</v>
      </c>
      <c r="H2570" s="787" t="s">
        <v>7964</v>
      </c>
      <c r="I2570" s="788" t="s">
        <v>22</v>
      </c>
      <c r="J2570" s="788">
        <v>75019</v>
      </c>
      <c r="K2570" s="787" t="s">
        <v>7965</v>
      </c>
      <c r="L2570" s="787" t="s">
        <v>7966</v>
      </c>
      <c r="M2570" s="787" t="s">
        <v>2360</v>
      </c>
      <c r="N2570" s="536">
        <v>5.5E-2</v>
      </c>
      <c r="O2570" s="78">
        <f>P2570/2</f>
        <v>1741</v>
      </c>
      <c r="P2570" s="537">
        <v>3482</v>
      </c>
      <c r="Q2570" s="264">
        <f t="shared" si="101"/>
        <v>3300.4739336492894</v>
      </c>
      <c r="R2570" s="337"/>
      <c r="S2570" s="266"/>
    </row>
    <row r="2571" spans="1:20" s="446" customFormat="1" ht="22.5" customHeight="1" x14ac:dyDescent="0.25">
      <c r="A2571" s="775">
        <v>45014</v>
      </c>
      <c r="B2571" s="776" t="s">
        <v>17</v>
      </c>
      <c r="C2571" s="776" t="s">
        <v>7967</v>
      </c>
      <c r="D2571" s="776" t="s">
        <v>874</v>
      </c>
      <c r="E2571" s="776"/>
      <c r="F2571" s="777">
        <v>10283</v>
      </c>
      <c r="G2571" s="776" t="s">
        <v>7968</v>
      </c>
      <c r="H2571" s="776">
        <v>5</v>
      </c>
      <c r="I2571" s="777" t="s">
        <v>3045</v>
      </c>
      <c r="J2571" s="777">
        <v>93110</v>
      </c>
      <c r="K2571" s="776" t="s">
        <v>7969</v>
      </c>
      <c r="L2571" s="776" t="s">
        <v>7692</v>
      </c>
      <c r="M2571" s="776" t="s">
        <v>4930</v>
      </c>
      <c r="N2571" s="237">
        <v>0.1</v>
      </c>
      <c r="O2571" s="768"/>
      <c r="P2571" s="548">
        <v>10000</v>
      </c>
      <c r="Q2571" s="321">
        <f t="shared" si="101"/>
        <v>9090.9090909090901</v>
      </c>
      <c r="R2571" s="336"/>
      <c r="S2571" s="121"/>
    </row>
    <row r="2572" spans="1:20" s="446" customFormat="1" ht="22.5" customHeight="1" x14ac:dyDescent="0.25">
      <c r="A2572" s="774">
        <v>45015</v>
      </c>
      <c r="B2572" s="787" t="s">
        <v>17</v>
      </c>
      <c r="C2572" s="787" t="s">
        <v>7970</v>
      </c>
      <c r="D2572" s="787" t="s">
        <v>19</v>
      </c>
      <c r="E2572" s="787"/>
      <c r="F2572" s="788">
        <v>10594</v>
      </c>
      <c r="G2572" s="787" t="s">
        <v>7971</v>
      </c>
      <c r="H2572" s="787" t="s">
        <v>7972</v>
      </c>
      <c r="I2572" s="788" t="s">
        <v>22</v>
      </c>
      <c r="J2572" s="788">
        <v>75018</v>
      </c>
      <c r="K2572" s="787" t="s">
        <v>7973</v>
      </c>
      <c r="L2572" s="787" t="s">
        <v>7974</v>
      </c>
      <c r="M2572" s="787" t="s">
        <v>7975</v>
      </c>
      <c r="N2572" s="536">
        <v>5.5E-2</v>
      </c>
      <c r="O2572" s="78">
        <f t="shared" ref="O2572:O2577" si="102">P2572/2</f>
        <v>4500</v>
      </c>
      <c r="P2572" s="537">
        <v>9000</v>
      </c>
      <c r="Q2572" s="264">
        <f t="shared" si="101"/>
        <v>8530.8056872037923</v>
      </c>
      <c r="R2572" s="337"/>
      <c r="S2572" s="266"/>
    </row>
    <row r="2573" spans="1:20" s="446" customFormat="1" ht="22.5" customHeight="1" x14ac:dyDescent="0.25">
      <c r="A2573" s="775">
        <v>45013</v>
      </c>
      <c r="B2573" s="776" t="s">
        <v>342</v>
      </c>
      <c r="C2573" s="776" t="s">
        <v>7976</v>
      </c>
      <c r="D2573" s="776" t="s">
        <v>4377</v>
      </c>
      <c r="E2573" s="776"/>
      <c r="F2573" s="777">
        <v>10412</v>
      </c>
      <c r="G2573" s="776" t="s">
        <v>7977</v>
      </c>
      <c r="H2573" s="776" t="s">
        <v>7497</v>
      </c>
      <c r="I2573" s="777" t="s">
        <v>3149</v>
      </c>
      <c r="J2573" s="777">
        <v>75005</v>
      </c>
      <c r="K2573" s="776" t="s">
        <v>7978</v>
      </c>
      <c r="L2573" s="776" t="s">
        <v>6789</v>
      </c>
      <c r="M2573" s="776" t="s">
        <v>7979</v>
      </c>
      <c r="N2573" s="237">
        <v>5.5E-2</v>
      </c>
      <c r="O2573" s="340">
        <f t="shared" si="102"/>
        <v>7000</v>
      </c>
      <c r="P2573" s="548">
        <v>14000</v>
      </c>
      <c r="Q2573" s="321">
        <f t="shared" si="101"/>
        <v>13270.142180094788</v>
      </c>
      <c r="R2573" s="336"/>
      <c r="S2573" s="121"/>
    </row>
    <row r="2574" spans="1:20" s="446" customFormat="1" ht="22.5" customHeight="1" x14ac:dyDescent="0.25">
      <c r="A2574" s="342">
        <v>45015</v>
      </c>
      <c r="B2574" s="168" t="s">
        <v>65</v>
      </c>
      <c r="C2574" s="167" t="s">
        <v>5591</v>
      </c>
      <c r="D2574" s="167" t="s">
        <v>2068</v>
      </c>
      <c r="E2574" s="167"/>
      <c r="F2574" s="417">
        <v>10575</v>
      </c>
      <c r="G2574" s="168" t="s">
        <v>5592</v>
      </c>
      <c r="H2574" s="168" t="s">
        <v>5593</v>
      </c>
      <c r="I2574" s="168" t="s">
        <v>22</v>
      </c>
      <c r="J2574" s="168">
        <v>75005</v>
      </c>
      <c r="K2574" s="168" t="s">
        <v>5594</v>
      </c>
      <c r="L2574" s="168" t="s">
        <v>6895</v>
      </c>
      <c r="M2574" s="167" t="s">
        <v>2360</v>
      </c>
      <c r="N2574" s="536">
        <v>5.5E-2</v>
      </c>
      <c r="O2574" s="78">
        <f t="shared" si="102"/>
        <v>1241</v>
      </c>
      <c r="P2574" s="537">
        <v>2482</v>
      </c>
      <c r="Q2574" s="264">
        <f t="shared" si="101"/>
        <v>2352.6066350710903</v>
      </c>
      <c r="R2574" s="337"/>
      <c r="S2574" s="266"/>
    </row>
    <row r="2575" spans="1:20" s="446" customFormat="1" ht="22.5" customHeight="1" x14ac:dyDescent="0.25">
      <c r="A2575" s="167">
        <v>45013</v>
      </c>
      <c r="B2575" s="168" t="s">
        <v>65</v>
      </c>
      <c r="C2575" s="168" t="s">
        <v>7305</v>
      </c>
      <c r="D2575" s="168" t="s">
        <v>337</v>
      </c>
      <c r="E2575" s="168"/>
      <c r="F2575" s="168">
        <v>10625</v>
      </c>
      <c r="G2575" s="168" t="s">
        <v>7306</v>
      </c>
      <c r="H2575" s="168" t="s">
        <v>7980</v>
      </c>
      <c r="I2575" s="168" t="s">
        <v>240</v>
      </c>
      <c r="J2575" s="168">
        <v>92120</v>
      </c>
      <c r="K2575" s="168" t="s">
        <v>7307</v>
      </c>
      <c r="L2575" s="168" t="s">
        <v>5640</v>
      </c>
      <c r="M2575" s="168" t="s">
        <v>7981</v>
      </c>
      <c r="N2575" s="379">
        <v>5.5E-2</v>
      </c>
      <c r="O2575" s="78">
        <f t="shared" si="102"/>
        <v>6975</v>
      </c>
      <c r="P2575" s="371">
        <v>13950</v>
      </c>
      <c r="Q2575" s="264">
        <f t="shared" si="101"/>
        <v>13222.748815165878</v>
      </c>
      <c r="R2575" s="337"/>
      <c r="S2575" s="266"/>
    </row>
    <row r="2576" spans="1:20" s="446" customFormat="1" ht="22.5" customHeight="1" x14ac:dyDescent="0.25">
      <c r="A2576" s="342">
        <v>45019</v>
      </c>
      <c r="B2576" s="168" t="s">
        <v>65</v>
      </c>
      <c r="C2576" s="167" t="s">
        <v>5934</v>
      </c>
      <c r="D2576" s="167" t="s">
        <v>306</v>
      </c>
      <c r="E2576" s="167"/>
      <c r="F2576" s="417">
        <v>10084</v>
      </c>
      <c r="G2576" s="168" t="s">
        <v>5935</v>
      </c>
      <c r="H2576" s="168" t="s">
        <v>5936</v>
      </c>
      <c r="I2576" s="168" t="s">
        <v>22</v>
      </c>
      <c r="J2576" s="168">
        <v>75014</v>
      </c>
      <c r="K2576" s="168" t="s">
        <v>7581</v>
      </c>
      <c r="L2576" s="168" t="s">
        <v>4381</v>
      </c>
      <c r="M2576" s="167" t="s">
        <v>7982</v>
      </c>
      <c r="N2576" s="379">
        <v>5.5E-2</v>
      </c>
      <c r="O2576" s="78">
        <f t="shared" si="102"/>
        <v>4000</v>
      </c>
      <c r="P2576" s="371">
        <v>8000</v>
      </c>
      <c r="Q2576" s="444">
        <f t="shared" si="101"/>
        <v>7582.9383886255928</v>
      </c>
      <c r="R2576" s="337"/>
      <c r="S2576" s="266"/>
    </row>
    <row r="2577" spans="1:20" s="446" customFormat="1" ht="22.5" customHeight="1" x14ac:dyDescent="0.25">
      <c r="A2577" s="167">
        <v>45020</v>
      </c>
      <c r="B2577" s="168" t="s">
        <v>65</v>
      </c>
      <c r="C2577" s="168" t="s">
        <v>6941</v>
      </c>
      <c r="D2577" s="168" t="s">
        <v>7085</v>
      </c>
      <c r="E2577" s="168"/>
      <c r="F2577" s="168">
        <v>10314</v>
      </c>
      <c r="G2577" s="168" t="s">
        <v>6942</v>
      </c>
      <c r="H2577" s="168" t="s">
        <v>7086</v>
      </c>
      <c r="I2577" s="168" t="s">
        <v>22</v>
      </c>
      <c r="J2577" s="168">
        <v>75020</v>
      </c>
      <c r="K2577" s="168" t="s">
        <v>6944</v>
      </c>
      <c r="L2577" s="168" t="s">
        <v>4874</v>
      </c>
      <c r="M2577" s="168" t="s">
        <v>4220</v>
      </c>
      <c r="N2577" s="379">
        <v>0.1</v>
      </c>
      <c r="O2577" s="78">
        <f t="shared" si="102"/>
        <v>2775</v>
      </c>
      <c r="P2577" s="371">
        <v>5550</v>
      </c>
      <c r="Q2577" s="444">
        <f t="shared" si="101"/>
        <v>5045.454545454545</v>
      </c>
      <c r="R2577" s="337"/>
      <c r="S2577" s="266"/>
    </row>
    <row r="2578" spans="1:20" s="446" customFormat="1" ht="22.5" customHeight="1" x14ac:dyDescent="0.25">
      <c r="A2578" s="252">
        <v>45023</v>
      </c>
      <c r="B2578" s="253" t="s">
        <v>17</v>
      </c>
      <c r="C2578" s="252" t="s">
        <v>7544</v>
      </c>
      <c r="D2578" s="252" t="s">
        <v>28</v>
      </c>
      <c r="E2578" s="252"/>
      <c r="F2578" s="602">
        <v>10486</v>
      </c>
      <c r="G2578" s="253" t="s">
        <v>7545</v>
      </c>
      <c r="H2578" s="253">
        <v>10583</v>
      </c>
      <c r="I2578" s="253" t="s">
        <v>22</v>
      </c>
      <c r="J2578" s="253">
        <v>75011</v>
      </c>
      <c r="K2578" s="253" t="s">
        <v>7547</v>
      </c>
      <c r="L2578" s="253" t="s">
        <v>5894</v>
      </c>
      <c r="M2578" s="252" t="s">
        <v>7983</v>
      </c>
      <c r="N2578" s="536">
        <v>5.5E-2</v>
      </c>
      <c r="O2578" s="483">
        <v>4600</v>
      </c>
      <c r="P2578" s="537">
        <v>4600</v>
      </c>
      <c r="Q2578" s="538">
        <f t="shared" si="101"/>
        <v>4360.1895734597156</v>
      </c>
      <c r="R2578" s="337"/>
      <c r="S2578" s="266"/>
    </row>
    <row r="2579" spans="1:20" s="446" customFormat="1" ht="22.5" customHeight="1" x14ac:dyDescent="0.25">
      <c r="A2579" s="173">
        <v>45023</v>
      </c>
      <c r="B2579" s="194" t="s">
        <v>17</v>
      </c>
      <c r="C2579" s="194" t="s">
        <v>310</v>
      </c>
      <c r="D2579" s="194" t="s">
        <v>131</v>
      </c>
      <c r="E2579" s="194"/>
      <c r="F2579" s="174">
        <v>10623</v>
      </c>
      <c r="G2579" s="194" t="s">
        <v>7984</v>
      </c>
      <c r="H2579" s="194">
        <v>10623</v>
      </c>
      <c r="I2579" s="174" t="s">
        <v>386</v>
      </c>
      <c r="J2579" s="174">
        <v>94000</v>
      </c>
      <c r="K2579" s="194" t="s">
        <v>7985</v>
      </c>
      <c r="L2579" s="194" t="s">
        <v>6777</v>
      </c>
      <c r="M2579" s="194" t="s">
        <v>7986</v>
      </c>
      <c r="N2579" s="328">
        <v>5.5E-2</v>
      </c>
      <c r="O2579" s="78">
        <f>P2579/2</f>
        <v>1800</v>
      </c>
      <c r="P2579" s="196">
        <v>3600</v>
      </c>
      <c r="Q2579" s="321">
        <f t="shared" si="101"/>
        <v>3412.3222748815169</v>
      </c>
      <c r="R2579" s="336"/>
      <c r="S2579" s="121"/>
      <c r="T2579" s="446" t="s">
        <v>44</v>
      </c>
    </row>
    <row r="2580" spans="1:20" s="446" customFormat="1" ht="22.5" customHeight="1" x14ac:dyDescent="0.25">
      <c r="A2580" s="784">
        <v>45021</v>
      </c>
      <c r="B2580" s="785" t="s">
        <v>342</v>
      </c>
      <c r="C2580" s="785" t="s">
        <v>7987</v>
      </c>
      <c r="D2580" s="785" t="s">
        <v>854</v>
      </c>
      <c r="E2580" s="785"/>
      <c r="F2580" s="786">
        <v>10626</v>
      </c>
      <c r="G2580" s="785" t="s">
        <v>7988</v>
      </c>
      <c r="H2580" s="785">
        <v>10626</v>
      </c>
      <c r="I2580" s="786" t="s">
        <v>22</v>
      </c>
      <c r="J2580" s="786">
        <v>75013</v>
      </c>
      <c r="K2580" s="785" t="s">
        <v>7989</v>
      </c>
      <c r="L2580" s="785" t="s">
        <v>1615</v>
      </c>
      <c r="M2580" s="785" t="s">
        <v>4019</v>
      </c>
      <c r="N2580" s="760">
        <v>5.5E-2</v>
      </c>
      <c r="O2580" s="768"/>
      <c r="P2580" s="761">
        <v>0</v>
      </c>
      <c r="Q2580" s="388">
        <f t="shared" si="101"/>
        <v>0</v>
      </c>
      <c r="R2580" s="389"/>
      <c r="S2580" s="89"/>
      <c r="T2580" s="446" t="s">
        <v>44</v>
      </c>
    </row>
    <row r="2581" spans="1:20" s="446" customFormat="1" ht="22.5" customHeight="1" x14ac:dyDescent="0.25">
      <c r="A2581" s="167">
        <v>45023</v>
      </c>
      <c r="B2581" s="168" t="s">
        <v>17</v>
      </c>
      <c r="C2581" s="168" t="s">
        <v>7277</v>
      </c>
      <c r="D2581" s="168" t="s">
        <v>248</v>
      </c>
      <c r="E2581" s="168"/>
      <c r="F2581" s="168">
        <v>10596</v>
      </c>
      <c r="G2581" s="168" t="s">
        <v>7278</v>
      </c>
      <c r="H2581" s="168" t="s">
        <v>7279</v>
      </c>
      <c r="I2581" s="168" t="s">
        <v>386</v>
      </c>
      <c r="J2581" s="168">
        <v>94000</v>
      </c>
      <c r="K2581" s="168" t="s">
        <v>7280</v>
      </c>
      <c r="L2581" s="168" t="s">
        <v>7990</v>
      </c>
      <c r="M2581" s="168" t="s">
        <v>7991</v>
      </c>
      <c r="N2581" s="379">
        <v>5.5E-2</v>
      </c>
      <c r="O2581" s="345"/>
      <c r="P2581" s="371">
        <v>32500</v>
      </c>
      <c r="Q2581" s="264">
        <f t="shared" si="101"/>
        <v>30805.687203791473</v>
      </c>
      <c r="R2581" s="337"/>
      <c r="S2581" s="266"/>
    </row>
    <row r="2582" spans="1:20" s="446" customFormat="1" ht="22.5" customHeight="1" x14ac:dyDescent="0.25">
      <c r="A2582" s="774">
        <v>45023</v>
      </c>
      <c r="B2582" s="787" t="s">
        <v>65</v>
      </c>
      <c r="C2582" s="787" t="s">
        <v>7992</v>
      </c>
      <c r="D2582" s="787" t="s">
        <v>215</v>
      </c>
      <c r="E2582" s="787"/>
      <c r="F2582" s="788">
        <v>10636</v>
      </c>
      <c r="G2582" s="787" t="s">
        <v>7993</v>
      </c>
      <c r="H2582" s="787"/>
      <c r="I2582" s="788" t="s">
        <v>22</v>
      </c>
      <c r="J2582" s="788">
        <v>75009</v>
      </c>
      <c r="K2582" s="787" t="s">
        <v>7994</v>
      </c>
      <c r="L2582" s="787" t="s">
        <v>1615</v>
      </c>
      <c r="M2582" s="787" t="s">
        <v>4019</v>
      </c>
      <c r="N2582" s="536">
        <v>5.5E-2</v>
      </c>
      <c r="O2582" s="483">
        <v>5782</v>
      </c>
      <c r="P2582" s="816">
        <v>5782</v>
      </c>
      <c r="Q2582" s="519">
        <f t="shared" si="101"/>
        <v>5480.5687203791476</v>
      </c>
      <c r="R2582" s="531"/>
      <c r="S2582" s="299"/>
    </row>
    <row r="2583" spans="1:20" s="446" customFormat="1" ht="22.5" customHeight="1" x14ac:dyDescent="0.25">
      <c r="A2583" s="774">
        <v>45023</v>
      </c>
      <c r="B2583" s="787" t="s">
        <v>65</v>
      </c>
      <c r="C2583" s="787" t="s">
        <v>7995</v>
      </c>
      <c r="D2583" s="787" t="s">
        <v>7996</v>
      </c>
      <c r="E2583" s="787"/>
      <c r="F2583" s="788">
        <v>10537</v>
      </c>
      <c r="G2583" s="787" t="s">
        <v>7997</v>
      </c>
      <c r="H2583" s="787" t="s">
        <v>7998</v>
      </c>
      <c r="I2583" s="788" t="s">
        <v>6289</v>
      </c>
      <c r="J2583" s="788">
        <v>78800</v>
      </c>
      <c r="K2583" s="788" t="s">
        <v>7999</v>
      </c>
      <c r="L2583" s="787" t="s">
        <v>4874</v>
      </c>
      <c r="M2583" s="787" t="s">
        <v>3516</v>
      </c>
      <c r="N2583" s="536">
        <v>5.5E-2</v>
      </c>
      <c r="O2583" s="78">
        <f>P2583/2</f>
        <v>2720</v>
      </c>
      <c r="P2583" s="537">
        <v>5440</v>
      </c>
      <c r="Q2583" s="264">
        <f t="shared" si="101"/>
        <v>5156.3981042654032</v>
      </c>
      <c r="R2583" s="337"/>
      <c r="S2583" s="266"/>
    </row>
    <row r="2584" spans="1:20" s="446" customFormat="1" ht="22.5" customHeight="1" x14ac:dyDescent="0.25">
      <c r="A2584" s="342">
        <v>45033</v>
      </c>
      <c r="B2584" s="168" t="s">
        <v>65</v>
      </c>
      <c r="C2584" s="167" t="s">
        <v>3789</v>
      </c>
      <c r="D2584" s="167" t="s">
        <v>1310</v>
      </c>
      <c r="E2584" s="167"/>
      <c r="F2584" s="417">
        <v>10005</v>
      </c>
      <c r="G2584" s="168" t="s">
        <v>2023</v>
      </c>
      <c r="H2584" s="168" t="s">
        <v>4309</v>
      </c>
      <c r="I2584" s="168" t="s">
        <v>22</v>
      </c>
      <c r="J2584" s="168">
        <v>75013</v>
      </c>
      <c r="K2584" s="168" t="s">
        <v>4310</v>
      </c>
      <c r="L2584" s="168" t="s">
        <v>8000</v>
      </c>
      <c r="M2584" s="167" t="s">
        <v>8001</v>
      </c>
      <c r="N2584" s="379">
        <v>5.5E-2</v>
      </c>
      <c r="O2584" s="345"/>
      <c r="P2584" s="371">
        <v>11950</v>
      </c>
      <c r="Q2584" s="350">
        <f t="shared" si="101"/>
        <v>11327.014218009479</v>
      </c>
      <c r="R2584" s="337"/>
      <c r="S2584" s="266"/>
    </row>
    <row r="2585" spans="1:20" s="446" customFormat="1" ht="22.5" customHeight="1" x14ac:dyDescent="0.25">
      <c r="A2585" s="774">
        <v>45030</v>
      </c>
      <c r="B2585" s="787" t="s">
        <v>65</v>
      </c>
      <c r="C2585" s="787" t="s">
        <v>8002</v>
      </c>
      <c r="D2585" s="787" t="s">
        <v>219</v>
      </c>
      <c r="E2585" s="787"/>
      <c r="F2585" s="788" t="s">
        <v>4719</v>
      </c>
      <c r="G2585" s="787" t="s">
        <v>8003</v>
      </c>
      <c r="H2585" s="787" t="s">
        <v>8004</v>
      </c>
      <c r="I2585" s="788" t="s">
        <v>22</v>
      </c>
      <c r="J2585" s="788">
        <v>75011</v>
      </c>
      <c r="K2585" s="787" t="s">
        <v>8005</v>
      </c>
      <c r="L2585" s="787" t="s">
        <v>1838</v>
      </c>
      <c r="M2585" s="787" t="s">
        <v>4220</v>
      </c>
      <c r="N2585" s="536">
        <v>0.1</v>
      </c>
      <c r="O2585" s="78">
        <f>P2585/2</f>
        <v>3300</v>
      </c>
      <c r="P2585" s="537">
        <v>6600</v>
      </c>
      <c r="Q2585" s="264">
        <f t="shared" si="101"/>
        <v>5999.9999999999991</v>
      </c>
      <c r="R2585" s="337"/>
      <c r="S2585" s="266"/>
    </row>
    <row r="2586" spans="1:20" s="446" customFormat="1" ht="22.5" customHeight="1" x14ac:dyDescent="0.25">
      <c r="A2586" s="774">
        <v>45027</v>
      </c>
      <c r="B2586" s="787" t="s">
        <v>17</v>
      </c>
      <c r="C2586" s="787" t="s">
        <v>7611</v>
      </c>
      <c r="D2586" s="787" t="s">
        <v>2030</v>
      </c>
      <c r="E2586" s="787"/>
      <c r="F2586" s="788" t="s">
        <v>8006</v>
      </c>
      <c r="G2586" s="787" t="s">
        <v>7613</v>
      </c>
      <c r="H2586" s="787" t="s">
        <v>7919</v>
      </c>
      <c r="I2586" s="788" t="s">
        <v>1164</v>
      </c>
      <c r="J2586" s="788">
        <v>94120</v>
      </c>
      <c r="K2586" s="787" t="s">
        <v>7615</v>
      </c>
      <c r="L2586" s="787" t="s">
        <v>8007</v>
      </c>
      <c r="M2586" s="787" t="s">
        <v>8008</v>
      </c>
      <c r="N2586" s="536">
        <v>5.5E-2</v>
      </c>
      <c r="O2586" s="768"/>
      <c r="P2586" s="537">
        <v>7500</v>
      </c>
      <c r="Q2586" s="264">
        <f t="shared" si="101"/>
        <v>7109.004739336493</v>
      </c>
      <c r="R2586" s="337"/>
      <c r="S2586" s="266"/>
    </row>
    <row r="2587" spans="1:20" s="446" customFormat="1" ht="22.5" customHeight="1" x14ac:dyDescent="0.25">
      <c r="A2587" s="774">
        <v>45030</v>
      </c>
      <c r="B2587" s="787" t="s">
        <v>65</v>
      </c>
      <c r="C2587" s="787" t="s">
        <v>198</v>
      </c>
      <c r="D2587" s="787" t="s">
        <v>1642</v>
      </c>
      <c r="E2587" s="787"/>
      <c r="F2587" s="788" t="s">
        <v>8009</v>
      </c>
      <c r="G2587" s="787" t="s">
        <v>8010</v>
      </c>
      <c r="H2587" s="787" t="s">
        <v>8011</v>
      </c>
      <c r="I2587" s="788" t="s">
        <v>22</v>
      </c>
      <c r="J2587" s="788">
        <v>75018</v>
      </c>
      <c r="K2587" s="787" t="s">
        <v>8012</v>
      </c>
      <c r="L2587" s="787" t="s">
        <v>8013</v>
      </c>
      <c r="M2587" s="787" t="s">
        <v>8014</v>
      </c>
      <c r="N2587" s="536">
        <v>5.5E-2</v>
      </c>
      <c r="O2587" s="78">
        <f>P2587/2</f>
        <v>4741</v>
      </c>
      <c r="P2587" s="537">
        <v>9482</v>
      </c>
      <c r="Q2587" s="264">
        <f t="shared" si="101"/>
        <v>8987.6777251184831</v>
      </c>
      <c r="R2587" s="337"/>
      <c r="S2587" s="266"/>
    </row>
    <row r="2588" spans="1:20" s="446" customFormat="1" ht="22.5" customHeight="1" x14ac:dyDescent="0.25">
      <c r="A2588" s="804">
        <v>45036</v>
      </c>
      <c r="B2588" s="805" t="s">
        <v>65</v>
      </c>
      <c r="C2588" s="805" t="s">
        <v>7727</v>
      </c>
      <c r="D2588" s="805" t="s">
        <v>5702</v>
      </c>
      <c r="E2588" s="805"/>
      <c r="F2588" s="805">
        <v>10136</v>
      </c>
      <c r="G2588" s="805" t="s">
        <v>6801</v>
      </c>
      <c r="H2588" s="805" t="s">
        <v>6564</v>
      </c>
      <c r="I2588" s="805" t="s">
        <v>3526</v>
      </c>
      <c r="J2588" s="805">
        <v>91330</v>
      </c>
      <c r="K2588" s="805" t="s">
        <v>7813</v>
      </c>
      <c r="L2588" s="805" t="s">
        <v>6422</v>
      </c>
      <c r="M2588" s="805" t="s">
        <v>86</v>
      </c>
      <c r="N2588" s="305">
        <v>0.1</v>
      </c>
      <c r="O2588" s="78">
        <f>P2588/2</f>
        <v>4100</v>
      </c>
      <c r="P2588" s="537">
        <v>8200</v>
      </c>
      <c r="Q2588" s="264">
        <f t="shared" si="101"/>
        <v>7454.545454545454</v>
      </c>
      <c r="R2588" s="337"/>
      <c r="S2588" s="266"/>
    </row>
    <row r="2589" spans="1:20" s="446" customFormat="1" ht="22.5" customHeight="1" x14ac:dyDescent="0.25">
      <c r="A2589" s="774">
        <v>45036</v>
      </c>
      <c r="B2589" s="787" t="s">
        <v>65</v>
      </c>
      <c r="C2589" s="787" t="s">
        <v>8015</v>
      </c>
      <c r="D2589" s="787" t="s">
        <v>8016</v>
      </c>
      <c r="E2589" s="787"/>
      <c r="F2589" s="788" t="s">
        <v>8017</v>
      </c>
      <c r="G2589" s="787" t="s">
        <v>8018</v>
      </c>
      <c r="H2589" s="787" t="s">
        <v>8019</v>
      </c>
      <c r="I2589" s="788" t="s">
        <v>22</v>
      </c>
      <c r="J2589" s="788">
        <v>75011</v>
      </c>
      <c r="K2589" s="787" t="s">
        <v>8020</v>
      </c>
      <c r="L2589" s="787" t="s">
        <v>5674</v>
      </c>
      <c r="M2589" s="787" t="s">
        <v>8021</v>
      </c>
      <c r="N2589" s="536">
        <v>5.5E-2</v>
      </c>
      <c r="O2589" s="78">
        <f>P2589/2</f>
        <v>8500</v>
      </c>
      <c r="P2589" s="537">
        <v>17000</v>
      </c>
      <c r="Q2589" s="264">
        <f t="shared" si="101"/>
        <v>16113.744075829385</v>
      </c>
      <c r="R2589" s="337"/>
      <c r="S2589" s="266"/>
    </row>
    <row r="2590" spans="1:20" s="446" customFormat="1" ht="22.5" customHeight="1" x14ac:dyDescent="0.25">
      <c r="A2590" s="293">
        <v>45036</v>
      </c>
      <c r="B2590" s="294" t="s">
        <v>17</v>
      </c>
      <c r="C2590" s="293" t="s">
        <v>7495</v>
      </c>
      <c r="D2590" s="294" t="s">
        <v>428</v>
      </c>
      <c r="E2590" s="293"/>
      <c r="F2590" s="771">
        <v>10466</v>
      </c>
      <c r="G2590" s="294" t="s">
        <v>7496</v>
      </c>
      <c r="H2590" s="294" t="s">
        <v>7497</v>
      </c>
      <c r="I2590" s="294" t="s">
        <v>1523</v>
      </c>
      <c r="J2590" s="294">
        <v>92130</v>
      </c>
      <c r="K2590" s="294" t="s">
        <v>7498</v>
      </c>
      <c r="L2590" s="294" t="s">
        <v>6303</v>
      </c>
      <c r="M2590" s="293" t="s">
        <v>160</v>
      </c>
      <c r="N2590" s="772">
        <v>0.1</v>
      </c>
      <c r="O2590" s="78">
        <f>P2590/2</f>
        <v>5750</v>
      </c>
      <c r="P2590" s="296">
        <v>11500</v>
      </c>
      <c r="Q2590" s="773">
        <f t="shared" si="101"/>
        <v>10454.545454545454</v>
      </c>
      <c r="R2590" s="531"/>
      <c r="S2590" s="299"/>
    </row>
    <row r="2591" spans="1:20" s="446" customFormat="1" ht="22.5" customHeight="1" x14ac:dyDescent="0.25">
      <c r="A2591" s="504">
        <v>45034</v>
      </c>
      <c r="B2591" s="762" t="s">
        <v>65</v>
      </c>
      <c r="C2591" s="762" t="s">
        <v>7622</v>
      </c>
      <c r="D2591" s="762" t="s">
        <v>3181</v>
      </c>
      <c r="E2591" s="762"/>
      <c r="F2591" s="505">
        <v>10542</v>
      </c>
      <c r="G2591" s="762" t="s">
        <v>7623</v>
      </c>
      <c r="H2591" s="762"/>
      <c r="I2591" s="446" t="s">
        <v>22</v>
      </c>
      <c r="J2591" s="505">
        <v>75017</v>
      </c>
      <c r="K2591" s="762" t="s">
        <v>7624</v>
      </c>
      <c r="L2591" s="762" t="s">
        <v>5515</v>
      </c>
      <c r="M2591" s="762" t="s">
        <v>1860</v>
      </c>
      <c r="N2591" s="536">
        <v>5.5E-2</v>
      </c>
      <c r="O2591" s="483">
        <v>4250</v>
      </c>
      <c r="P2591" s="537">
        <v>4250</v>
      </c>
      <c r="Q2591" s="264">
        <f t="shared" si="101"/>
        <v>4028.4360189573463</v>
      </c>
      <c r="R2591" s="337"/>
      <c r="S2591" s="266"/>
    </row>
    <row r="2592" spans="1:20" s="446" customFormat="1" ht="22.5" customHeight="1" x14ac:dyDescent="0.25">
      <c r="A2592" s="775">
        <v>45037</v>
      </c>
      <c r="B2592" s="776" t="s">
        <v>17</v>
      </c>
      <c r="C2592" s="776" t="s">
        <v>210</v>
      </c>
      <c r="D2592" s="776" t="s">
        <v>19</v>
      </c>
      <c r="E2592" s="776"/>
      <c r="F2592" s="777" t="s">
        <v>4719</v>
      </c>
      <c r="G2592" s="776" t="s">
        <v>8022</v>
      </c>
      <c r="H2592" s="776" t="s">
        <v>8023</v>
      </c>
      <c r="I2592" s="777" t="s">
        <v>22</v>
      </c>
      <c r="J2592" s="777">
        <v>75018</v>
      </c>
      <c r="K2592" s="776" t="s">
        <v>8024</v>
      </c>
      <c r="L2592" s="776" t="s">
        <v>7621</v>
      </c>
      <c r="M2592" s="776" t="s">
        <v>8025</v>
      </c>
      <c r="N2592" s="237">
        <v>5.5E-2</v>
      </c>
      <c r="O2592" s="78">
        <f>P2592/2</f>
        <v>1350</v>
      </c>
      <c r="P2592" s="548">
        <v>2700</v>
      </c>
      <c r="Q2592" s="321">
        <f t="shared" si="101"/>
        <v>2559.2417061611377</v>
      </c>
      <c r="R2592" s="336"/>
      <c r="S2592" s="121"/>
      <c r="T2592" s="446" t="s">
        <v>44</v>
      </c>
    </row>
    <row r="2593" spans="1:19" s="446" customFormat="1" ht="22.5" customHeight="1" x14ac:dyDescent="0.25">
      <c r="A2593" s="774">
        <v>45036</v>
      </c>
      <c r="B2593" s="787" t="s">
        <v>17</v>
      </c>
      <c r="C2593" s="787" t="s">
        <v>8026</v>
      </c>
      <c r="D2593" s="787" t="s">
        <v>94</v>
      </c>
      <c r="E2593" s="787"/>
      <c r="F2593" s="788" t="s">
        <v>8027</v>
      </c>
      <c r="G2593" s="787" t="s">
        <v>8028</v>
      </c>
      <c r="H2593" s="787" t="s">
        <v>8029</v>
      </c>
      <c r="I2593" s="788" t="s">
        <v>22</v>
      </c>
      <c r="J2593" s="788">
        <v>75019</v>
      </c>
      <c r="K2593" s="787"/>
      <c r="L2593" s="787" t="s">
        <v>3498</v>
      </c>
      <c r="M2593" s="787" t="s">
        <v>160</v>
      </c>
      <c r="N2593" s="536">
        <v>0.1</v>
      </c>
      <c r="O2593" s="483">
        <v>1550</v>
      </c>
      <c r="P2593" s="537">
        <v>1550</v>
      </c>
      <c r="Q2593" s="264">
        <f t="shared" si="101"/>
        <v>1409.090909090909</v>
      </c>
      <c r="R2593" s="337"/>
      <c r="S2593" s="266"/>
    </row>
    <row r="2594" spans="1:19" s="446" customFormat="1" ht="22.5" customHeight="1" x14ac:dyDescent="0.25">
      <c r="A2594" s="167">
        <v>45036</v>
      </c>
      <c r="B2594" s="168" t="s">
        <v>65</v>
      </c>
      <c r="C2594" s="167" t="s">
        <v>7422</v>
      </c>
      <c r="D2594" s="168" t="s">
        <v>965</v>
      </c>
      <c r="E2594" s="167"/>
      <c r="F2594" s="417">
        <v>10267</v>
      </c>
      <c r="G2594" s="168" t="s">
        <v>7423</v>
      </c>
      <c r="H2594" s="168" t="s">
        <v>7424</v>
      </c>
      <c r="I2594" s="168" t="s">
        <v>7357</v>
      </c>
      <c r="J2594" s="168">
        <v>91300</v>
      </c>
      <c r="K2594" s="168" t="s">
        <v>7425</v>
      </c>
      <c r="L2594" s="168" t="s">
        <v>6630</v>
      </c>
      <c r="M2594" s="167" t="s">
        <v>2521</v>
      </c>
      <c r="N2594" s="379">
        <v>0.1</v>
      </c>
      <c r="O2594" s="78">
        <f>P2594/2</f>
        <v>2950</v>
      </c>
      <c r="P2594" s="371">
        <v>5900</v>
      </c>
      <c r="Q2594" s="264">
        <f t="shared" si="101"/>
        <v>5363.6363636363631</v>
      </c>
      <c r="R2594" s="337"/>
      <c r="S2594" s="266"/>
    </row>
    <row r="2595" spans="1:19" s="446" customFormat="1" ht="22.5" customHeight="1" x14ac:dyDescent="0.25">
      <c r="A2595" s="774">
        <v>45036</v>
      </c>
      <c r="B2595" s="787" t="s">
        <v>17</v>
      </c>
      <c r="C2595" s="787" t="s">
        <v>2318</v>
      </c>
      <c r="D2595" s="787" t="s">
        <v>655</v>
      </c>
      <c r="E2595" s="787"/>
      <c r="F2595" s="788">
        <v>10631</v>
      </c>
      <c r="G2595" s="787" t="s">
        <v>8030</v>
      </c>
      <c r="H2595" s="787" t="s">
        <v>8031</v>
      </c>
      <c r="I2595" s="788" t="s">
        <v>22</v>
      </c>
      <c r="J2595" s="788">
        <v>75020</v>
      </c>
      <c r="K2595" s="787" t="s">
        <v>8032</v>
      </c>
      <c r="L2595" s="787" t="s">
        <v>5719</v>
      </c>
      <c r="M2595" s="787" t="s">
        <v>7261</v>
      </c>
      <c r="N2595" s="536">
        <v>5.5E-2</v>
      </c>
      <c r="O2595" s="483">
        <v>2882</v>
      </c>
      <c r="P2595" s="537">
        <v>2882</v>
      </c>
      <c r="Q2595" s="264">
        <f t="shared" si="101"/>
        <v>2731.7535545023698</v>
      </c>
      <c r="R2595" s="337"/>
      <c r="S2595" s="266"/>
    </row>
    <row r="2596" spans="1:19" s="446" customFormat="1" ht="22.5" customHeight="1" x14ac:dyDescent="0.25">
      <c r="A2596" s="774">
        <v>45042</v>
      </c>
      <c r="B2596" s="787" t="s">
        <v>17</v>
      </c>
      <c r="C2596" s="787" t="s">
        <v>8033</v>
      </c>
      <c r="D2596" s="787" t="s">
        <v>248</v>
      </c>
      <c r="E2596" s="787"/>
      <c r="F2596" s="788">
        <v>10400</v>
      </c>
      <c r="G2596" s="787" t="s">
        <v>8034</v>
      </c>
      <c r="H2596" s="787" t="s">
        <v>8035</v>
      </c>
      <c r="I2596" s="788" t="s">
        <v>240</v>
      </c>
      <c r="J2596" s="788">
        <v>92120</v>
      </c>
      <c r="K2596" s="787" t="s">
        <v>8036</v>
      </c>
      <c r="L2596" s="787" t="s">
        <v>8037</v>
      </c>
      <c r="M2596" s="787" t="s">
        <v>8038</v>
      </c>
      <c r="N2596" s="536">
        <v>0.1</v>
      </c>
      <c r="O2596" s="768"/>
      <c r="P2596" s="537">
        <v>17900</v>
      </c>
      <c r="Q2596" s="264">
        <f t="shared" si="101"/>
        <v>16272.727272727272</v>
      </c>
      <c r="R2596" s="337"/>
      <c r="S2596" s="266"/>
    </row>
    <row r="2597" spans="1:19" s="446" customFormat="1" ht="22.5" customHeight="1" x14ac:dyDescent="0.25">
      <c r="A2597" s="774">
        <v>45042</v>
      </c>
      <c r="B2597" s="787" t="s">
        <v>65</v>
      </c>
      <c r="C2597" s="787" t="s">
        <v>8039</v>
      </c>
      <c r="D2597" s="787" t="s">
        <v>113</v>
      </c>
      <c r="E2597" s="787"/>
      <c r="F2597" s="788">
        <v>10535</v>
      </c>
      <c r="G2597" s="787" t="s">
        <v>8040</v>
      </c>
      <c r="H2597" s="787" t="s">
        <v>8041</v>
      </c>
      <c r="I2597" s="788" t="s">
        <v>1497</v>
      </c>
      <c r="J2597" s="788">
        <v>92210</v>
      </c>
      <c r="K2597" s="787" t="s">
        <v>8042</v>
      </c>
      <c r="L2597" s="787" t="s">
        <v>8043</v>
      </c>
      <c r="M2597" s="787" t="s">
        <v>1107</v>
      </c>
      <c r="N2597" s="536">
        <v>5.5E-2</v>
      </c>
      <c r="O2597" s="768"/>
      <c r="P2597" s="537">
        <v>7980</v>
      </c>
      <c r="Q2597" s="264">
        <f t="shared" si="101"/>
        <v>7563.9810426540289</v>
      </c>
      <c r="R2597" s="337"/>
      <c r="S2597" s="266"/>
    </row>
    <row r="2598" spans="1:19" s="446" customFormat="1" ht="22.5" customHeight="1" x14ac:dyDescent="0.25">
      <c r="A2598" s="774">
        <v>45044</v>
      </c>
      <c r="B2598" s="787" t="s">
        <v>17</v>
      </c>
      <c r="C2598" s="787" t="s">
        <v>8044</v>
      </c>
      <c r="D2598" s="787" t="s">
        <v>8045</v>
      </c>
      <c r="E2598" s="787"/>
      <c r="F2598" s="788">
        <v>10427</v>
      </c>
      <c r="G2598" s="787" t="s">
        <v>8046</v>
      </c>
      <c r="H2598" s="787" t="s">
        <v>8047</v>
      </c>
      <c r="I2598" s="788" t="s">
        <v>3149</v>
      </c>
      <c r="J2598" s="788">
        <v>75020</v>
      </c>
      <c r="K2598" s="787" t="s">
        <v>8048</v>
      </c>
      <c r="L2598" s="787" t="s">
        <v>6449</v>
      </c>
      <c r="M2598" s="787" t="s">
        <v>8049</v>
      </c>
      <c r="N2598" s="536">
        <v>5.5E-2</v>
      </c>
      <c r="O2598" s="78">
        <f>P2598/2</f>
        <v>8491</v>
      </c>
      <c r="P2598" s="537">
        <v>16982</v>
      </c>
      <c r="Q2598" s="264">
        <f t="shared" si="101"/>
        <v>16096.682464454978</v>
      </c>
      <c r="R2598" s="337"/>
      <c r="S2598" s="266"/>
    </row>
    <row r="2599" spans="1:19" s="446" customFormat="1" ht="22.5" customHeight="1" x14ac:dyDescent="0.25">
      <c r="A2599" s="774">
        <v>45043</v>
      </c>
      <c r="B2599" s="787" t="s">
        <v>17</v>
      </c>
      <c r="C2599" s="787" t="s">
        <v>8050</v>
      </c>
      <c r="D2599" s="787" t="s">
        <v>8051</v>
      </c>
      <c r="E2599" s="787"/>
      <c r="F2599" s="788">
        <v>10531</v>
      </c>
      <c r="G2599" s="787" t="s">
        <v>5909</v>
      </c>
      <c r="H2599" s="787" t="s">
        <v>8052</v>
      </c>
      <c r="I2599" s="788" t="s">
        <v>22</v>
      </c>
      <c r="J2599" s="788">
        <v>75011</v>
      </c>
      <c r="K2599" s="787" t="s">
        <v>8053</v>
      </c>
      <c r="L2599" s="787" t="s">
        <v>5912</v>
      </c>
      <c r="M2599" s="787" t="s">
        <v>2415</v>
      </c>
      <c r="N2599" s="536">
        <v>5.5E-2</v>
      </c>
      <c r="O2599" s="78">
        <f>P2599/2</f>
        <v>1241</v>
      </c>
      <c r="P2599" s="537">
        <v>2482</v>
      </c>
      <c r="Q2599" s="264">
        <f t="shared" si="101"/>
        <v>2352.6066350710903</v>
      </c>
      <c r="R2599" s="337"/>
      <c r="S2599" s="266"/>
    </row>
    <row r="2600" spans="1:19" s="446" customFormat="1" ht="22.5" customHeight="1" x14ac:dyDescent="0.25">
      <c r="A2600" s="774">
        <v>45042</v>
      </c>
      <c r="B2600" s="787" t="s">
        <v>17</v>
      </c>
      <c r="C2600" s="787" t="s">
        <v>8033</v>
      </c>
      <c r="D2600" s="787" t="s">
        <v>248</v>
      </c>
      <c r="E2600" s="787"/>
      <c r="F2600" s="788">
        <v>10400</v>
      </c>
      <c r="G2600" s="787" t="s">
        <v>8034</v>
      </c>
      <c r="H2600" s="787" t="s">
        <v>8035</v>
      </c>
      <c r="I2600" s="788" t="s">
        <v>240</v>
      </c>
      <c r="J2600" s="788">
        <v>92120</v>
      </c>
      <c r="K2600" s="787" t="s">
        <v>8036</v>
      </c>
      <c r="L2600" s="787" t="s">
        <v>8037</v>
      </c>
      <c r="M2600" s="787" t="s">
        <v>8054</v>
      </c>
      <c r="N2600" s="536">
        <v>0.1</v>
      </c>
      <c r="O2600" s="768"/>
      <c r="P2600" s="537">
        <v>2500</v>
      </c>
      <c r="Q2600" s="264">
        <f t="shared" si="101"/>
        <v>2272.7272727272725</v>
      </c>
      <c r="R2600" s="337"/>
      <c r="S2600" s="266"/>
    </row>
    <row r="2601" spans="1:19" s="446" customFormat="1" ht="22.5" customHeight="1" x14ac:dyDescent="0.25">
      <c r="A2601" s="804">
        <v>45056</v>
      </c>
      <c r="B2601" s="805" t="s">
        <v>65</v>
      </c>
      <c r="C2601" s="805" t="s">
        <v>7850</v>
      </c>
      <c r="D2601" s="805" t="s">
        <v>4202</v>
      </c>
      <c r="E2601" s="805"/>
      <c r="F2601" s="805" t="s">
        <v>4719</v>
      </c>
      <c r="G2601" s="805" t="s">
        <v>7851</v>
      </c>
      <c r="H2601" s="805" t="s">
        <v>7852</v>
      </c>
      <c r="I2601" s="805" t="s">
        <v>22</v>
      </c>
      <c r="J2601" s="805">
        <v>75011</v>
      </c>
      <c r="K2601" s="805" t="s">
        <v>7853</v>
      </c>
      <c r="L2601" s="805" t="s">
        <v>1838</v>
      </c>
      <c r="M2601" s="805" t="s">
        <v>8055</v>
      </c>
      <c r="N2601" s="305">
        <v>5.5E-2</v>
      </c>
      <c r="O2601" s="78">
        <f>P2601/2</f>
        <v>750</v>
      </c>
      <c r="P2601" s="537">
        <v>1500</v>
      </c>
      <c r="Q2601" s="264">
        <f t="shared" si="101"/>
        <v>1421.8009478672986</v>
      </c>
      <c r="R2601" s="337"/>
      <c r="S2601" s="266"/>
    </row>
    <row r="2602" spans="1:19" s="446" customFormat="1" ht="22.5" customHeight="1" x14ac:dyDescent="0.25">
      <c r="A2602" s="342">
        <v>45049</v>
      </c>
      <c r="B2602" s="168" t="s">
        <v>65</v>
      </c>
      <c r="C2602" s="167" t="s">
        <v>4496</v>
      </c>
      <c r="D2602" s="417" t="s">
        <v>268</v>
      </c>
      <c r="E2602" s="417"/>
      <c r="F2602" s="417">
        <v>10647</v>
      </c>
      <c r="G2602" s="168" t="s">
        <v>4497</v>
      </c>
      <c r="H2602" s="168" t="s">
        <v>4498</v>
      </c>
      <c r="I2602" s="168" t="s">
        <v>2065</v>
      </c>
      <c r="J2602" s="168">
        <v>94140</v>
      </c>
      <c r="K2602" s="168" t="s">
        <v>4499</v>
      </c>
      <c r="L2602" s="168" t="s">
        <v>7548</v>
      </c>
      <c r="M2602" s="167" t="s">
        <v>8056</v>
      </c>
      <c r="N2602" s="379">
        <v>5.5E-2</v>
      </c>
      <c r="O2602" s="345"/>
      <c r="P2602" s="371">
        <v>4500</v>
      </c>
      <c r="Q2602" s="264">
        <f t="shared" si="101"/>
        <v>4265.4028436018962</v>
      </c>
      <c r="R2602" s="337"/>
      <c r="S2602" s="266"/>
    </row>
    <row r="2603" spans="1:19" s="446" customFormat="1" ht="22.5" customHeight="1" x14ac:dyDescent="0.25">
      <c r="A2603" s="774">
        <v>45051</v>
      </c>
      <c r="B2603" s="787" t="s">
        <v>17</v>
      </c>
      <c r="C2603" s="787" t="s">
        <v>8057</v>
      </c>
      <c r="D2603" s="787" t="s">
        <v>306</v>
      </c>
      <c r="E2603" s="787"/>
      <c r="F2603" s="788">
        <v>10176</v>
      </c>
      <c r="G2603" s="787" t="s">
        <v>8058</v>
      </c>
      <c r="H2603" s="787" t="s">
        <v>8059</v>
      </c>
      <c r="I2603" s="788" t="s">
        <v>313</v>
      </c>
      <c r="J2603" s="788">
        <v>94500</v>
      </c>
      <c r="K2603" s="787" t="s">
        <v>8060</v>
      </c>
      <c r="L2603" s="787" t="s">
        <v>7299</v>
      </c>
      <c r="M2603" s="787" t="s">
        <v>4220</v>
      </c>
      <c r="N2603" s="536">
        <v>0.1</v>
      </c>
      <c r="O2603" s="78">
        <f t="shared" ref="O2603:O2609" si="103">P2603/2</f>
        <v>3300</v>
      </c>
      <c r="P2603" s="537">
        <v>6600</v>
      </c>
      <c r="Q2603" s="264">
        <f t="shared" si="101"/>
        <v>5999.9999999999991</v>
      </c>
      <c r="R2603" s="337"/>
      <c r="S2603" s="266"/>
    </row>
    <row r="2604" spans="1:19" s="446" customFormat="1" ht="22.5" customHeight="1" x14ac:dyDescent="0.25">
      <c r="A2604" s="774">
        <v>45055</v>
      </c>
      <c r="B2604" s="787" t="s">
        <v>65</v>
      </c>
      <c r="C2604" s="787" t="s">
        <v>8061</v>
      </c>
      <c r="D2604" s="787" t="s">
        <v>67</v>
      </c>
      <c r="E2604" s="787"/>
      <c r="F2604" s="788" t="s">
        <v>8062</v>
      </c>
      <c r="G2604" s="787" t="s">
        <v>8063</v>
      </c>
      <c r="H2604" s="787" t="s">
        <v>8064</v>
      </c>
      <c r="I2604" s="788" t="s">
        <v>22</v>
      </c>
      <c r="J2604" s="788">
        <v>75013</v>
      </c>
      <c r="K2604" s="787" t="s">
        <v>8065</v>
      </c>
      <c r="L2604" s="787" t="s">
        <v>4217</v>
      </c>
      <c r="M2604" s="787" t="s">
        <v>8066</v>
      </c>
      <c r="N2604" s="536">
        <v>0.1</v>
      </c>
      <c r="O2604" s="78">
        <f t="shared" si="103"/>
        <v>41275</v>
      </c>
      <c r="P2604" s="537">
        <v>82550</v>
      </c>
      <c r="Q2604" s="264">
        <f t="shared" si="101"/>
        <v>75045.454545454544</v>
      </c>
      <c r="R2604" s="337"/>
      <c r="S2604" s="266"/>
    </row>
    <row r="2605" spans="1:19" s="446" customFormat="1" ht="22.5" customHeight="1" x14ac:dyDescent="0.25">
      <c r="A2605" s="167">
        <v>45057</v>
      </c>
      <c r="B2605" s="168" t="s">
        <v>17</v>
      </c>
      <c r="C2605" s="168" t="s">
        <v>472</v>
      </c>
      <c r="D2605" s="168" t="s">
        <v>248</v>
      </c>
      <c r="E2605" s="168"/>
      <c r="F2605" s="168" t="s">
        <v>8067</v>
      </c>
      <c r="G2605" s="168" t="s">
        <v>473</v>
      </c>
      <c r="H2605" s="168" t="s">
        <v>1100</v>
      </c>
      <c r="I2605" s="168" t="s">
        <v>1101</v>
      </c>
      <c r="J2605" s="168">
        <v>91110</v>
      </c>
      <c r="K2605" s="168" t="s">
        <v>1102</v>
      </c>
      <c r="L2605" s="168" t="s">
        <v>3828</v>
      </c>
      <c r="M2605" s="168" t="s">
        <v>5986</v>
      </c>
      <c r="N2605" s="211">
        <v>0.1</v>
      </c>
      <c r="O2605" s="78">
        <f t="shared" si="103"/>
        <v>8990</v>
      </c>
      <c r="P2605" s="189">
        <v>17980</v>
      </c>
      <c r="Q2605" s="255">
        <f t="shared" si="101"/>
        <v>16345.454545454544</v>
      </c>
      <c r="R2605" s="333"/>
      <c r="S2605" s="159"/>
    </row>
    <row r="2606" spans="1:19" s="446" customFormat="1" ht="22.5" customHeight="1" x14ac:dyDescent="0.25">
      <c r="A2606" s="342">
        <v>45048</v>
      </c>
      <c r="B2606" s="168" t="s">
        <v>17</v>
      </c>
      <c r="C2606" s="167" t="s">
        <v>3145</v>
      </c>
      <c r="D2606" s="167" t="s">
        <v>4523</v>
      </c>
      <c r="E2606" s="167"/>
      <c r="F2606" s="417">
        <v>51422</v>
      </c>
      <c r="G2606" s="168" t="s">
        <v>4524</v>
      </c>
      <c r="H2606" s="168" t="s">
        <v>6899</v>
      </c>
      <c r="I2606" s="168" t="s">
        <v>22</v>
      </c>
      <c r="J2606" s="168">
        <v>75015</v>
      </c>
      <c r="K2606" s="168" t="s">
        <v>8068</v>
      </c>
      <c r="L2606" s="168" t="s">
        <v>3934</v>
      </c>
      <c r="M2606" s="167" t="s">
        <v>8069</v>
      </c>
      <c r="N2606" s="379">
        <v>5.5E-2</v>
      </c>
      <c r="O2606" s="78">
        <f t="shared" si="103"/>
        <v>3450</v>
      </c>
      <c r="P2606" s="371">
        <v>6900</v>
      </c>
      <c r="Q2606" s="264">
        <f t="shared" si="101"/>
        <v>6540.2843601895738</v>
      </c>
      <c r="R2606" s="337"/>
      <c r="S2606" s="266"/>
    </row>
    <row r="2607" spans="1:19" s="446" customFormat="1" ht="22.5" customHeight="1" x14ac:dyDescent="0.25">
      <c r="A2607" s="774">
        <v>45057</v>
      </c>
      <c r="B2607" s="787" t="s">
        <v>65</v>
      </c>
      <c r="C2607" s="787" t="s">
        <v>8070</v>
      </c>
      <c r="D2607" s="787" t="s">
        <v>215</v>
      </c>
      <c r="E2607" s="787"/>
      <c r="F2607" s="788">
        <v>10209</v>
      </c>
      <c r="G2607" s="787" t="s">
        <v>8071</v>
      </c>
      <c r="H2607" s="787" t="s">
        <v>6564</v>
      </c>
      <c r="I2607" s="788" t="s">
        <v>5561</v>
      </c>
      <c r="J2607" s="788">
        <v>94350</v>
      </c>
      <c r="K2607" s="787" t="s">
        <v>8072</v>
      </c>
      <c r="L2607" s="787" t="s">
        <v>8073</v>
      </c>
      <c r="M2607" s="787" t="s">
        <v>123</v>
      </c>
      <c r="N2607" s="536">
        <v>5.5E-2</v>
      </c>
      <c r="O2607" s="78">
        <f t="shared" si="103"/>
        <v>3741</v>
      </c>
      <c r="P2607" s="537">
        <v>7482</v>
      </c>
      <c r="Q2607" s="264">
        <f t="shared" si="101"/>
        <v>7091.9431279620858</v>
      </c>
      <c r="R2607" s="337"/>
      <c r="S2607" s="266"/>
    </row>
    <row r="2608" spans="1:19" s="446" customFormat="1" ht="22.5" customHeight="1" x14ac:dyDescent="0.25">
      <c r="A2608" s="774">
        <v>45069</v>
      </c>
      <c r="B2608" s="787" t="s">
        <v>17</v>
      </c>
      <c r="C2608" s="787" t="s">
        <v>218</v>
      </c>
      <c r="D2608" s="787" t="s">
        <v>5212</v>
      </c>
      <c r="E2608" s="787"/>
      <c r="F2608" s="788" t="s">
        <v>5099</v>
      </c>
      <c r="G2608" s="787" t="s">
        <v>7791</v>
      </c>
      <c r="H2608" s="787"/>
      <c r="I2608" s="788" t="s">
        <v>22</v>
      </c>
      <c r="J2608" s="788">
        <v>75011</v>
      </c>
      <c r="K2608" s="787" t="s">
        <v>7792</v>
      </c>
      <c r="L2608" s="787" t="s">
        <v>1838</v>
      </c>
      <c r="M2608" s="787" t="s">
        <v>8074</v>
      </c>
      <c r="N2608" s="536">
        <v>0.1</v>
      </c>
      <c r="O2608" s="78">
        <f t="shared" si="103"/>
        <v>2000</v>
      </c>
      <c r="P2608" s="537">
        <v>4000</v>
      </c>
      <c r="Q2608" s="264">
        <f t="shared" si="101"/>
        <v>3636.363636363636</v>
      </c>
      <c r="R2608" s="337"/>
      <c r="S2608" s="266"/>
    </row>
    <row r="2609" spans="1:20" s="446" customFormat="1" ht="22.5" customHeight="1" x14ac:dyDescent="0.25">
      <c r="A2609" s="167">
        <v>45008</v>
      </c>
      <c r="B2609" s="168" t="s">
        <v>65</v>
      </c>
      <c r="C2609" s="168" t="s">
        <v>7269</v>
      </c>
      <c r="D2609" s="168" t="s">
        <v>3181</v>
      </c>
      <c r="E2609" s="168"/>
      <c r="F2609" s="168" t="s">
        <v>5099</v>
      </c>
      <c r="G2609" s="168" t="s">
        <v>7270</v>
      </c>
      <c r="H2609" s="168"/>
      <c r="I2609" s="168" t="s">
        <v>7271</v>
      </c>
      <c r="J2609" s="168">
        <v>78960</v>
      </c>
      <c r="K2609" s="168" t="s">
        <v>7272</v>
      </c>
      <c r="L2609" s="168" t="s">
        <v>1838</v>
      </c>
      <c r="M2609" s="168" t="s">
        <v>8074</v>
      </c>
      <c r="N2609" s="379">
        <v>0.1</v>
      </c>
      <c r="O2609" s="78">
        <f t="shared" si="103"/>
        <v>1000</v>
      </c>
      <c r="P2609" s="371">
        <v>2000</v>
      </c>
      <c r="Q2609" s="264">
        <f t="shared" si="101"/>
        <v>1818.181818181818</v>
      </c>
      <c r="R2609" s="337"/>
      <c r="S2609" s="266"/>
    </row>
    <row r="2610" spans="1:20" s="446" customFormat="1" ht="22.5" customHeight="1" x14ac:dyDescent="0.25">
      <c r="A2610" s="775">
        <v>45057</v>
      </c>
      <c r="B2610" s="776" t="s">
        <v>65</v>
      </c>
      <c r="C2610" s="776" t="s">
        <v>8075</v>
      </c>
      <c r="D2610" s="776" t="s">
        <v>8076</v>
      </c>
      <c r="E2610" s="776"/>
      <c r="F2610" s="777">
        <v>10355</v>
      </c>
      <c r="G2610" s="776" t="s">
        <v>8077</v>
      </c>
      <c r="H2610" s="776" t="s">
        <v>8078</v>
      </c>
      <c r="I2610" s="777" t="s">
        <v>22</v>
      </c>
      <c r="J2610" s="777">
        <v>75017</v>
      </c>
      <c r="K2610" s="776" t="s">
        <v>8079</v>
      </c>
      <c r="L2610" s="776" t="s">
        <v>5894</v>
      </c>
      <c r="M2610" s="776" t="s">
        <v>8080</v>
      </c>
      <c r="N2610" s="237">
        <v>0.1</v>
      </c>
      <c r="O2610" s="483">
        <v>4772</v>
      </c>
      <c r="P2610" s="548">
        <v>4772</v>
      </c>
      <c r="Q2610" s="321">
        <f t="shared" si="101"/>
        <v>4338.181818181818</v>
      </c>
      <c r="R2610" s="336"/>
      <c r="S2610" s="121"/>
      <c r="T2610" s="446" t="s">
        <v>44</v>
      </c>
    </row>
    <row r="2611" spans="1:20" s="446" customFormat="1" ht="22.5" customHeight="1" x14ac:dyDescent="0.25">
      <c r="A2611" s="167">
        <v>45062</v>
      </c>
      <c r="B2611" s="187" t="s">
        <v>17</v>
      </c>
      <c r="C2611" s="187" t="s">
        <v>394</v>
      </c>
      <c r="D2611" s="187" t="s">
        <v>2115</v>
      </c>
      <c r="E2611" s="187"/>
      <c r="F2611" s="168">
        <v>10593</v>
      </c>
      <c r="G2611" s="187" t="s">
        <v>2116</v>
      </c>
      <c r="H2611" s="187" t="s">
        <v>2117</v>
      </c>
      <c r="I2611" s="168" t="s">
        <v>1164</v>
      </c>
      <c r="J2611" s="168">
        <v>94120</v>
      </c>
      <c r="K2611" s="187" t="s">
        <v>2652</v>
      </c>
      <c r="L2611" s="187" t="s">
        <v>4381</v>
      </c>
      <c r="M2611" s="187" t="s">
        <v>8081</v>
      </c>
      <c r="N2611" s="211">
        <v>5.5E-2</v>
      </c>
      <c r="O2611" s="78">
        <f>P2611/2</f>
        <v>11000</v>
      </c>
      <c r="P2611" s="189">
        <v>22000</v>
      </c>
      <c r="Q2611" s="255">
        <f t="shared" si="101"/>
        <v>20853.080568720379</v>
      </c>
      <c r="R2611" s="333"/>
      <c r="S2611" s="159"/>
    </row>
    <row r="2612" spans="1:20" s="446" customFormat="1" ht="22.5" customHeight="1" x14ac:dyDescent="0.25">
      <c r="A2612" s="173">
        <v>44487</v>
      </c>
      <c r="B2612" s="174" t="s">
        <v>236</v>
      </c>
      <c r="C2612" s="174" t="s">
        <v>5745</v>
      </c>
      <c r="D2612" s="174" t="s">
        <v>140</v>
      </c>
      <c r="E2612" s="174"/>
      <c r="F2612" s="174"/>
      <c r="G2612" s="174" t="s">
        <v>7289</v>
      </c>
      <c r="H2612" s="174">
        <v>4</v>
      </c>
      <c r="I2612" s="174" t="s">
        <v>22</v>
      </c>
      <c r="J2612" s="174">
        <v>75014</v>
      </c>
      <c r="K2612" s="174" t="s">
        <v>7290</v>
      </c>
      <c r="L2612" s="174" t="s">
        <v>6956</v>
      </c>
      <c r="M2612" s="174" t="s">
        <v>8082</v>
      </c>
      <c r="N2612" s="328">
        <v>5.5E-2</v>
      </c>
      <c r="O2612" s="78">
        <f>P2612/2</f>
        <v>14991</v>
      </c>
      <c r="P2612" s="196">
        <v>29982</v>
      </c>
      <c r="Q2612" s="321">
        <f t="shared" si="101"/>
        <v>28418.957345971565</v>
      </c>
      <c r="R2612" s="336"/>
      <c r="S2612" s="121"/>
      <c r="T2612" s="446" t="s">
        <v>44</v>
      </c>
    </row>
    <row r="2613" spans="1:20" s="446" customFormat="1" ht="22.5" customHeight="1" x14ac:dyDescent="0.25">
      <c r="A2613" s="775">
        <v>44949</v>
      </c>
      <c r="B2613" s="776" t="s">
        <v>65</v>
      </c>
      <c r="C2613" s="776" t="s">
        <v>8083</v>
      </c>
      <c r="D2613" s="776" t="s">
        <v>1679</v>
      </c>
      <c r="E2613" s="776"/>
      <c r="F2613" s="777">
        <v>10306</v>
      </c>
      <c r="G2613" s="776" t="s">
        <v>8084</v>
      </c>
      <c r="H2613" s="776" t="s">
        <v>8085</v>
      </c>
      <c r="I2613" s="777" t="s">
        <v>22</v>
      </c>
      <c r="J2613" s="777">
        <v>75017</v>
      </c>
      <c r="K2613" s="776" t="s">
        <v>8086</v>
      </c>
      <c r="L2613" s="776" t="s">
        <v>8087</v>
      </c>
      <c r="M2613" s="776" t="s">
        <v>86</v>
      </c>
      <c r="N2613" s="237">
        <v>0.1</v>
      </c>
      <c r="O2613" s="483">
        <v>2500</v>
      </c>
      <c r="P2613" s="548">
        <v>2500</v>
      </c>
      <c r="Q2613" s="321">
        <f t="shared" si="101"/>
        <v>2272.7272727272725</v>
      </c>
      <c r="R2613" s="336"/>
      <c r="S2613" s="121"/>
      <c r="T2613" s="446" t="s">
        <v>44</v>
      </c>
    </row>
    <row r="2614" spans="1:20" s="446" customFormat="1" ht="22.5" customHeight="1" x14ac:dyDescent="0.25">
      <c r="A2614" s="775">
        <v>45056</v>
      </c>
      <c r="B2614" s="776" t="s">
        <v>65</v>
      </c>
      <c r="C2614" s="776" t="s">
        <v>8088</v>
      </c>
      <c r="D2614" s="776" t="s">
        <v>8089</v>
      </c>
      <c r="E2614" s="776"/>
      <c r="F2614" s="777">
        <v>10610</v>
      </c>
      <c r="G2614" s="776" t="s">
        <v>8090</v>
      </c>
      <c r="H2614" s="776" t="s">
        <v>6564</v>
      </c>
      <c r="I2614" s="777" t="s">
        <v>2065</v>
      </c>
      <c r="J2614" s="777">
        <v>94140</v>
      </c>
      <c r="K2614" s="776" t="s">
        <v>8091</v>
      </c>
      <c r="L2614" s="776" t="s">
        <v>5595</v>
      </c>
      <c r="M2614" s="776" t="s">
        <v>8014</v>
      </c>
      <c r="N2614" s="237">
        <v>5.5E-2</v>
      </c>
      <c r="O2614" s="483">
        <v>2482</v>
      </c>
      <c r="P2614" s="548">
        <v>2482</v>
      </c>
      <c r="Q2614" s="321">
        <f t="shared" si="101"/>
        <v>2352.6066350710903</v>
      </c>
      <c r="R2614" s="336"/>
      <c r="S2614" s="121"/>
      <c r="T2614" s="446" t="s">
        <v>44</v>
      </c>
    </row>
    <row r="2615" spans="1:20" s="446" customFormat="1" ht="22.5" customHeight="1" x14ac:dyDescent="0.25">
      <c r="A2615" s="775">
        <v>45050</v>
      </c>
      <c r="B2615" s="776" t="s">
        <v>17</v>
      </c>
      <c r="C2615" s="776" t="s">
        <v>8092</v>
      </c>
      <c r="D2615" s="776" t="s">
        <v>8093</v>
      </c>
      <c r="E2615" s="776"/>
      <c r="F2615" s="777">
        <v>10485</v>
      </c>
      <c r="G2615" s="776" t="s">
        <v>8094</v>
      </c>
      <c r="H2615" s="776" t="s">
        <v>8095</v>
      </c>
      <c r="I2615" s="777" t="s">
        <v>22</v>
      </c>
      <c r="J2615" s="777">
        <v>75014</v>
      </c>
      <c r="K2615" s="776" t="s">
        <v>8096</v>
      </c>
      <c r="L2615" s="776" t="s">
        <v>8097</v>
      </c>
      <c r="M2615" s="776" t="s">
        <v>1578</v>
      </c>
      <c r="N2615" s="237">
        <v>0.1</v>
      </c>
      <c r="O2615" s="78">
        <f>P2615/2</f>
        <v>5911</v>
      </c>
      <c r="P2615" s="548">
        <v>11822</v>
      </c>
      <c r="Q2615" s="321">
        <f t="shared" si="101"/>
        <v>10747.272727272726</v>
      </c>
      <c r="R2615" s="336"/>
      <c r="S2615" s="121"/>
      <c r="T2615" s="446" t="s">
        <v>44</v>
      </c>
    </row>
    <row r="2616" spans="1:20" s="446" customFormat="1" ht="22.5" customHeight="1" x14ac:dyDescent="0.25">
      <c r="A2616" s="775">
        <v>45051</v>
      </c>
      <c r="B2616" s="776" t="s">
        <v>65</v>
      </c>
      <c r="C2616" s="776" t="s">
        <v>8098</v>
      </c>
      <c r="D2616" s="776" t="s">
        <v>8099</v>
      </c>
      <c r="E2616" s="776"/>
      <c r="F2616" s="777">
        <v>10194</v>
      </c>
      <c r="G2616" s="776" t="s">
        <v>8100</v>
      </c>
      <c r="H2616" s="776" t="s">
        <v>8101</v>
      </c>
      <c r="I2616" s="777" t="s">
        <v>174</v>
      </c>
      <c r="J2616" s="777">
        <v>93500</v>
      </c>
      <c r="K2616" s="776" t="s">
        <v>8102</v>
      </c>
      <c r="L2616" s="776" t="s">
        <v>1615</v>
      </c>
      <c r="M2616" s="776" t="s">
        <v>123</v>
      </c>
      <c r="N2616" s="237">
        <v>5.5E-2</v>
      </c>
      <c r="O2616" s="483">
        <v>5482</v>
      </c>
      <c r="P2616" s="548">
        <v>5482</v>
      </c>
      <c r="Q2616" s="321">
        <f t="shared" si="101"/>
        <v>5196.2085308056876</v>
      </c>
      <c r="R2616" s="336"/>
      <c r="S2616" s="121"/>
      <c r="T2616" s="446" t="s">
        <v>44</v>
      </c>
    </row>
    <row r="2617" spans="1:20" s="446" customFormat="1" ht="22.5" customHeight="1" x14ac:dyDescent="0.25">
      <c r="A2617" s="173">
        <v>45021</v>
      </c>
      <c r="B2617" s="174" t="s">
        <v>17</v>
      </c>
      <c r="C2617" s="173" t="s">
        <v>7472</v>
      </c>
      <c r="D2617" s="174" t="s">
        <v>620</v>
      </c>
      <c r="E2617" s="173"/>
      <c r="F2617" s="418">
        <v>10575</v>
      </c>
      <c r="G2617" s="174" t="s">
        <v>7473</v>
      </c>
      <c r="H2617" s="174"/>
      <c r="I2617" s="174" t="s">
        <v>22</v>
      </c>
      <c r="J2617" s="174">
        <v>75020</v>
      </c>
      <c r="K2617" s="174"/>
      <c r="L2617" s="174" t="s">
        <v>7274</v>
      </c>
      <c r="M2617" s="173" t="s">
        <v>1500</v>
      </c>
      <c r="N2617" s="328">
        <v>5.5E-2</v>
      </c>
      <c r="O2617" s="78">
        <f>P2617/2</f>
        <v>1274</v>
      </c>
      <c r="P2617" s="196">
        <v>2548</v>
      </c>
      <c r="Q2617" s="321">
        <f t="shared" si="101"/>
        <v>2415.1658767772515</v>
      </c>
      <c r="R2617" s="336"/>
      <c r="S2617" s="121"/>
      <c r="T2617" s="446" t="s">
        <v>44</v>
      </c>
    </row>
    <row r="2618" spans="1:20" s="446" customFormat="1" ht="22.5" customHeight="1" x14ac:dyDescent="0.25">
      <c r="A2618" s="173">
        <v>45021</v>
      </c>
      <c r="B2618" s="194" t="s">
        <v>65</v>
      </c>
      <c r="C2618" s="194" t="s">
        <v>1176</v>
      </c>
      <c r="D2618" s="194" t="s">
        <v>113</v>
      </c>
      <c r="E2618" s="194"/>
      <c r="F2618" s="174">
        <v>10191</v>
      </c>
      <c r="G2618" s="194" t="s">
        <v>1177</v>
      </c>
      <c r="H2618" s="194" t="s">
        <v>2154</v>
      </c>
      <c r="I2618" s="174" t="s">
        <v>1179</v>
      </c>
      <c r="J2618" s="174">
        <v>91260</v>
      </c>
      <c r="K2618" s="194" t="s">
        <v>2155</v>
      </c>
      <c r="L2618" s="194" t="s">
        <v>1615</v>
      </c>
      <c r="M2618" s="194" t="s">
        <v>123</v>
      </c>
      <c r="N2618" s="164">
        <v>5.5E-2</v>
      </c>
      <c r="O2618" s="195">
        <v>5682</v>
      </c>
      <c r="P2618" s="196">
        <v>5682</v>
      </c>
      <c r="Q2618" s="219">
        <f t="shared" si="101"/>
        <v>5385.7819905213273</v>
      </c>
      <c r="R2618" s="336"/>
      <c r="S2618" s="121"/>
      <c r="T2618" s="446" t="s">
        <v>44</v>
      </c>
    </row>
    <row r="2619" spans="1:20" s="446" customFormat="1" ht="22.5" customHeight="1" x14ac:dyDescent="0.25">
      <c r="A2619" s="173">
        <v>45008</v>
      </c>
      <c r="B2619" s="174" t="s">
        <v>65</v>
      </c>
      <c r="C2619" s="174" t="s">
        <v>8103</v>
      </c>
      <c r="D2619" s="174" t="s">
        <v>454</v>
      </c>
      <c r="E2619" s="174"/>
      <c r="F2619" s="174">
        <v>10210</v>
      </c>
      <c r="G2619" s="174" t="s">
        <v>6772</v>
      </c>
      <c r="H2619" s="174" t="s">
        <v>6773</v>
      </c>
      <c r="I2619" s="174" t="s">
        <v>22</v>
      </c>
      <c r="J2619" s="174">
        <v>75020</v>
      </c>
      <c r="K2619" s="174" t="s">
        <v>6774</v>
      </c>
      <c r="L2619" s="174" t="s">
        <v>6378</v>
      </c>
      <c r="M2619" s="174" t="s">
        <v>123</v>
      </c>
      <c r="N2619" s="328">
        <v>0.1</v>
      </c>
      <c r="O2619" s="78">
        <f>P2619/2</f>
        <v>2000</v>
      </c>
      <c r="P2619" s="196">
        <v>4000</v>
      </c>
      <c r="Q2619" s="457">
        <f t="shared" si="101"/>
        <v>3636.363636363636</v>
      </c>
      <c r="R2619" s="336"/>
      <c r="S2619" s="121"/>
      <c r="T2619" s="446" t="s">
        <v>44</v>
      </c>
    </row>
    <row r="2620" spans="1:20" s="446" customFormat="1" ht="22.5" customHeight="1" x14ac:dyDescent="0.25">
      <c r="A2620" s="173">
        <v>45016</v>
      </c>
      <c r="B2620" s="174" t="s">
        <v>65</v>
      </c>
      <c r="C2620" s="174" t="s">
        <v>7015</v>
      </c>
      <c r="D2620" s="174" t="s">
        <v>67</v>
      </c>
      <c r="E2620" s="174"/>
      <c r="F2620" s="174">
        <v>10307</v>
      </c>
      <c r="G2620" s="174" t="s">
        <v>7016</v>
      </c>
      <c r="H2620" s="174"/>
      <c r="I2620" s="174" t="s">
        <v>22</v>
      </c>
      <c r="J2620" s="174">
        <v>75015</v>
      </c>
      <c r="K2620" s="174" t="s">
        <v>7017</v>
      </c>
      <c r="L2620" s="174" t="s">
        <v>7084</v>
      </c>
      <c r="M2620" s="174" t="s">
        <v>7018</v>
      </c>
      <c r="N2620" s="328">
        <v>5.5E-2</v>
      </c>
      <c r="O2620" s="78">
        <f>P2620/2</f>
        <v>9991</v>
      </c>
      <c r="P2620" s="196">
        <v>19982</v>
      </c>
      <c r="Q2620" s="457">
        <f t="shared" si="101"/>
        <v>18940.284360189573</v>
      </c>
      <c r="R2620" s="336"/>
      <c r="S2620" s="121"/>
      <c r="T2620" s="446" t="s">
        <v>44</v>
      </c>
    </row>
    <row r="2621" spans="1:20" s="446" customFormat="1" ht="22.5" customHeight="1" x14ac:dyDescent="0.25">
      <c r="A2621" s="775">
        <v>45035</v>
      </c>
      <c r="B2621" s="776" t="s">
        <v>65</v>
      </c>
      <c r="C2621" s="776" t="s">
        <v>8104</v>
      </c>
      <c r="D2621" s="776" t="s">
        <v>113</v>
      </c>
      <c r="E2621" s="776"/>
      <c r="F2621" s="777">
        <v>10282</v>
      </c>
      <c r="G2621" s="776" t="s">
        <v>8105</v>
      </c>
      <c r="H2621" s="776" t="s">
        <v>8106</v>
      </c>
      <c r="I2621" s="777" t="s">
        <v>386</v>
      </c>
      <c r="J2621" s="777">
        <v>94000</v>
      </c>
      <c r="K2621" s="776" t="s">
        <v>8107</v>
      </c>
      <c r="L2621" s="776" t="s">
        <v>3498</v>
      </c>
      <c r="M2621" s="776" t="s">
        <v>8108</v>
      </c>
      <c r="N2621" s="237">
        <v>0.1</v>
      </c>
      <c r="O2621" s="483">
        <v>2450</v>
      </c>
      <c r="P2621" s="548">
        <v>2450</v>
      </c>
      <c r="Q2621" s="321">
        <f t="shared" ref="Q2621:Q2680" si="104">IF(ISBLANK(N2621),"",P2621/(1+N2621))</f>
        <v>2227.272727272727</v>
      </c>
      <c r="R2621" s="336"/>
      <c r="S2621" s="121"/>
      <c r="T2621" s="446" t="s">
        <v>44</v>
      </c>
    </row>
    <row r="2622" spans="1:20" s="446" customFormat="1" ht="22.5" customHeight="1" x14ac:dyDescent="0.25">
      <c r="A2622" s="775">
        <v>45034</v>
      </c>
      <c r="B2622" s="776" t="s">
        <v>65</v>
      </c>
      <c r="C2622" s="776" t="s">
        <v>8109</v>
      </c>
      <c r="D2622" s="776" t="s">
        <v>454</v>
      </c>
      <c r="E2622" s="776"/>
      <c r="F2622" s="777">
        <v>10184</v>
      </c>
      <c r="G2622" s="776" t="s">
        <v>8110</v>
      </c>
      <c r="H2622" s="776">
        <v>3389</v>
      </c>
      <c r="I2622" s="777" t="s">
        <v>22</v>
      </c>
      <c r="J2622" s="777">
        <v>75011</v>
      </c>
      <c r="K2622" s="776" t="s">
        <v>8111</v>
      </c>
      <c r="L2622" s="776" t="s">
        <v>5595</v>
      </c>
      <c r="M2622" s="776" t="s">
        <v>123</v>
      </c>
      <c r="N2622" s="237">
        <v>5.5E-2</v>
      </c>
      <c r="O2622" s="483">
        <v>5400</v>
      </c>
      <c r="P2622" s="548">
        <v>5400</v>
      </c>
      <c r="Q2622" s="321">
        <f t="shared" si="104"/>
        <v>5118.4834123222754</v>
      </c>
      <c r="R2622" s="336"/>
      <c r="S2622" s="121"/>
      <c r="T2622" s="446" t="s">
        <v>44</v>
      </c>
    </row>
    <row r="2623" spans="1:20" s="446" customFormat="1" ht="22.5" customHeight="1" x14ac:dyDescent="0.25">
      <c r="A2623" s="775">
        <v>45029</v>
      </c>
      <c r="B2623" s="776" t="s">
        <v>65</v>
      </c>
      <c r="C2623" s="776" t="s">
        <v>8112</v>
      </c>
      <c r="D2623" s="776" t="s">
        <v>2710</v>
      </c>
      <c r="E2623" s="776"/>
      <c r="F2623" s="777">
        <v>11022</v>
      </c>
      <c r="G2623" s="776" t="s">
        <v>8113</v>
      </c>
      <c r="H2623" s="776"/>
      <c r="I2623" s="777" t="s">
        <v>406</v>
      </c>
      <c r="J2623" s="777">
        <v>92240</v>
      </c>
      <c r="K2623" s="776" t="s">
        <v>8114</v>
      </c>
      <c r="L2623" s="776" t="s">
        <v>8115</v>
      </c>
      <c r="M2623" s="776" t="s">
        <v>2651</v>
      </c>
      <c r="N2623" s="237">
        <v>5.5E-2</v>
      </c>
      <c r="O2623" s="768"/>
      <c r="P2623" s="548">
        <v>16882</v>
      </c>
      <c r="Q2623" s="321">
        <f t="shared" si="104"/>
        <v>16001.895734597158</v>
      </c>
      <c r="R2623" s="336"/>
      <c r="S2623" s="121"/>
    </row>
    <row r="2624" spans="1:20" s="446" customFormat="1" ht="22.5" customHeight="1" x14ac:dyDescent="0.25">
      <c r="A2624" s="775">
        <v>45030</v>
      </c>
      <c r="B2624" s="776" t="s">
        <v>65</v>
      </c>
      <c r="C2624" s="776" t="s">
        <v>8116</v>
      </c>
      <c r="D2624" s="776" t="s">
        <v>273</v>
      </c>
      <c r="E2624" s="776"/>
      <c r="F2624" s="777">
        <v>10307</v>
      </c>
      <c r="G2624" s="776" t="s">
        <v>8117</v>
      </c>
      <c r="H2624" s="776" t="s">
        <v>8118</v>
      </c>
      <c r="I2624" s="777" t="s">
        <v>121</v>
      </c>
      <c r="J2624" s="777">
        <v>94100</v>
      </c>
      <c r="K2624" s="776" t="s">
        <v>8119</v>
      </c>
      <c r="L2624" s="776" t="s">
        <v>5595</v>
      </c>
      <c r="M2624" s="776" t="s">
        <v>678</v>
      </c>
      <c r="N2624" s="237">
        <v>0.1</v>
      </c>
      <c r="O2624" s="483">
        <v>1400</v>
      </c>
      <c r="P2624" s="548">
        <v>1400</v>
      </c>
      <c r="Q2624" s="321">
        <f t="shared" si="104"/>
        <v>1272.7272727272725</v>
      </c>
      <c r="R2624" s="336"/>
      <c r="S2624" s="121"/>
      <c r="T2624" s="446" t="s">
        <v>44</v>
      </c>
    </row>
    <row r="2625" spans="1:20" s="446" customFormat="1" ht="22.5" customHeight="1" x14ac:dyDescent="0.25">
      <c r="A2625" s="173">
        <v>45008</v>
      </c>
      <c r="B2625" s="174" t="s">
        <v>236</v>
      </c>
      <c r="C2625" s="174" t="s">
        <v>3930</v>
      </c>
      <c r="D2625" s="174" t="s">
        <v>765</v>
      </c>
      <c r="E2625" s="174"/>
      <c r="F2625" s="174">
        <v>10315</v>
      </c>
      <c r="G2625" s="174" t="s">
        <v>3931</v>
      </c>
      <c r="H2625" s="174" t="s">
        <v>3932</v>
      </c>
      <c r="I2625" s="174" t="s">
        <v>3045</v>
      </c>
      <c r="J2625" s="174">
        <v>93110</v>
      </c>
      <c r="K2625" s="174" t="s">
        <v>3933</v>
      </c>
      <c r="L2625" s="174" t="s">
        <v>3934</v>
      </c>
      <c r="M2625" s="174" t="s">
        <v>3935</v>
      </c>
      <c r="N2625" s="328">
        <v>0.1</v>
      </c>
      <c r="O2625" s="78">
        <f>P2625/2</f>
        <v>1291</v>
      </c>
      <c r="P2625" s="196">
        <v>2582</v>
      </c>
      <c r="Q2625" s="321">
        <f t="shared" si="104"/>
        <v>2347.272727272727</v>
      </c>
      <c r="R2625" s="336"/>
      <c r="S2625" s="121"/>
      <c r="T2625" s="446" t="s">
        <v>44</v>
      </c>
    </row>
    <row r="2626" spans="1:20" s="446" customFormat="1" ht="22.5" customHeight="1" x14ac:dyDescent="0.25">
      <c r="A2626" s="775">
        <v>45048</v>
      </c>
      <c r="B2626" s="776" t="s">
        <v>65</v>
      </c>
      <c r="C2626" s="776" t="s">
        <v>8120</v>
      </c>
      <c r="D2626" s="776" t="s">
        <v>8121</v>
      </c>
      <c r="E2626" s="776"/>
      <c r="F2626" s="777">
        <v>10639</v>
      </c>
      <c r="G2626" s="776" t="s">
        <v>7386</v>
      </c>
      <c r="H2626" s="776" t="s">
        <v>8122</v>
      </c>
      <c r="I2626" s="777" t="s">
        <v>3149</v>
      </c>
      <c r="J2626" s="777">
        <v>75011</v>
      </c>
      <c r="K2626" s="776" t="s">
        <v>8123</v>
      </c>
      <c r="L2626" s="776" t="s">
        <v>5582</v>
      </c>
      <c r="M2626" s="776" t="s">
        <v>8124</v>
      </c>
      <c r="N2626" s="237">
        <v>5.5E-2</v>
      </c>
      <c r="O2626" s="78">
        <f>P2626/2</f>
        <v>3141</v>
      </c>
      <c r="P2626" s="548">
        <v>6282</v>
      </c>
      <c r="Q2626" s="321">
        <f t="shared" si="104"/>
        <v>5954.5023696682465</v>
      </c>
      <c r="R2626" s="336"/>
      <c r="S2626" s="121"/>
      <c r="T2626" s="446" t="s">
        <v>44</v>
      </c>
    </row>
    <row r="2627" spans="1:20" s="446" customFormat="1" ht="22.5" customHeight="1" x14ac:dyDescent="0.25">
      <c r="A2627" s="173">
        <v>45049</v>
      </c>
      <c r="B2627" s="174" t="s">
        <v>65</v>
      </c>
      <c r="C2627" s="173" t="s">
        <v>5468</v>
      </c>
      <c r="D2627" s="173" t="s">
        <v>2175</v>
      </c>
      <c r="E2627" s="173"/>
      <c r="F2627" s="418">
        <v>10583</v>
      </c>
      <c r="G2627" s="174" t="s">
        <v>5469</v>
      </c>
      <c r="H2627" s="174"/>
      <c r="I2627" s="174" t="s">
        <v>4340</v>
      </c>
      <c r="J2627" s="174">
        <v>92340</v>
      </c>
      <c r="K2627" s="174" t="s">
        <v>8125</v>
      </c>
      <c r="L2627" s="174" t="s">
        <v>5112</v>
      </c>
      <c r="M2627" s="173" t="s">
        <v>8126</v>
      </c>
      <c r="N2627" s="328">
        <v>5.5E-2</v>
      </c>
      <c r="O2627" s="78">
        <f>P2627/2</f>
        <v>9991</v>
      </c>
      <c r="P2627" s="196">
        <v>19982</v>
      </c>
      <c r="Q2627" s="321">
        <f t="shared" si="104"/>
        <v>18940.284360189573</v>
      </c>
      <c r="R2627" s="336"/>
      <c r="S2627" s="121"/>
      <c r="T2627" s="446" t="s">
        <v>44</v>
      </c>
    </row>
    <row r="2628" spans="1:20" s="446" customFormat="1" ht="22.5" customHeight="1" x14ac:dyDescent="0.25">
      <c r="A2628" s="775">
        <v>45021</v>
      </c>
      <c r="B2628" s="776" t="s">
        <v>65</v>
      </c>
      <c r="C2628" s="776" t="s">
        <v>8127</v>
      </c>
      <c r="D2628" s="776" t="s">
        <v>804</v>
      </c>
      <c r="E2628" s="776"/>
      <c r="F2628" s="777"/>
      <c r="G2628" s="776" t="s">
        <v>8128</v>
      </c>
      <c r="H2628" s="776"/>
      <c r="I2628" s="777" t="s">
        <v>3149</v>
      </c>
      <c r="J2628" s="777">
        <v>75018</v>
      </c>
      <c r="K2628" s="776" t="s">
        <v>8129</v>
      </c>
      <c r="L2628" s="776" t="s">
        <v>5894</v>
      </c>
      <c r="M2628" s="776" t="s">
        <v>8130</v>
      </c>
      <c r="N2628" s="237">
        <v>0.1</v>
      </c>
      <c r="O2628" s="483">
        <v>1500</v>
      </c>
      <c r="P2628" s="548">
        <v>1500</v>
      </c>
      <c r="Q2628" s="321">
        <f t="shared" si="104"/>
        <v>1363.6363636363635</v>
      </c>
      <c r="R2628" s="336"/>
      <c r="S2628" s="121"/>
      <c r="T2628" s="446" t="s">
        <v>44</v>
      </c>
    </row>
    <row r="2629" spans="1:20" s="446" customFormat="1" ht="22.5" customHeight="1" x14ac:dyDescent="0.25">
      <c r="A2629" s="173">
        <v>45033</v>
      </c>
      <c r="B2629" s="174" t="s">
        <v>65</v>
      </c>
      <c r="C2629" s="173" t="s">
        <v>2178</v>
      </c>
      <c r="D2629" s="174" t="s">
        <v>992</v>
      </c>
      <c r="E2629" s="173"/>
      <c r="F2629" s="418">
        <v>10227</v>
      </c>
      <c r="G2629" s="174" t="s">
        <v>7386</v>
      </c>
      <c r="H2629" s="174" t="s">
        <v>7387</v>
      </c>
      <c r="I2629" s="174" t="s">
        <v>22</v>
      </c>
      <c r="J2629" s="174">
        <v>75011</v>
      </c>
      <c r="K2629" s="174" t="s">
        <v>7388</v>
      </c>
      <c r="L2629" s="174" t="s">
        <v>6326</v>
      </c>
      <c r="M2629" s="173" t="s">
        <v>123</v>
      </c>
      <c r="N2629" s="328">
        <v>5.5E-2</v>
      </c>
      <c r="O2629" s="195">
        <v>7482</v>
      </c>
      <c r="P2629" s="196">
        <v>7482</v>
      </c>
      <c r="Q2629" s="321">
        <f t="shared" si="104"/>
        <v>7091.9431279620858</v>
      </c>
      <c r="R2629" s="336"/>
      <c r="S2629" s="121"/>
      <c r="T2629" s="446" t="s">
        <v>44</v>
      </c>
    </row>
    <row r="2630" spans="1:20" s="446" customFormat="1" ht="22.5" customHeight="1" x14ac:dyDescent="0.25">
      <c r="A2630" s="775">
        <v>45030</v>
      </c>
      <c r="B2630" s="776" t="s">
        <v>65</v>
      </c>
      <c r="C2630" s="776" t="s">
        <v>8131</v>
      </c>
      <c r="D2630" s="776" t="s">
        <v>4312</v>
      </c>
      <c r="E2630" s="776"/>
      <c r="F2630" s="777">
        <v>10637</v>
      </c>
      <c r="G2630" s="776" t="s">
        <v>8132</v>
      </c>
      <c r="H2630" s="776" t="s">
        <v>7365</v>
      </c>
      <c r="I2630" s="777" t="s">
        <v>22</v>
      </c>
      <c r="J2630" s="777">
        <v>75018</v>
      </c>
      <c r="K2630" s="776" t="s">
        <v>8133</v>
      </c>
      <c r="L2630" s="776" t="s">
        <v>1615</v>
      </c>
      <c r="M2630" s="776" t="s">
        <v>1840</v>
      </c>
      <c r="N2630" s="237">
        <v>5.5E-2</v>
      </c>
      <c r="O2630" s="483">
        <v>5682</v>
      </c>
      <c r="P2630" s="548">
        <v>5682</v>
      </c>
      <c r="Q2630" s="321">
        <f t="shared" si="104"/>
        <v>5385.7819905213273</v>
      </c>
      <c r="R2630" s="336"/>
      <c r="S2630" s="121"/>
      <c r="T2630" s="446" t="s">
        <v>44</v>
      </c>
    </row>
    <row r="2631" spans="1:20" s="446" customFormat="1" ht="22.5" customHeight="1" x14ac:dyDescent="0.25">
      <c r="A2631" s="775">
        <v>45041</v>
      </c>
      <c r="B2631" s="776" t="s">
        <v>65</v>
      </c>
      <c r="C2631" s="776" t="s">
        <v>7508</v>
      </c>
      <c r="D2631" s="776" t="s">
        <v>83</v>
      </c>
      <c r="E2631" s="776"/>
      <c r="F2631" s="777">
        <v>10638</v>
      </c>
      <c r="G2631" s="776" t="s">
        <v>8134</v>
      </c>
      <c r="H2631" s="776" t="s">
        <v>8135</v>
      </c>
      <c r="I2631" s="777" t="s">
        <v>3536</v>
      </c>
      <c r="J2631" s="777">
        <v>94320</v>
      </c>
      <c r="K2631" s="776" t="s">
        <v>8136</v>
      </c>
      <c r="L2631" s="776" t="s">
        <v>5112</v>
      </c>
      <c r="M2631" s="776" t="s">
        <v>6451</v>
      </c>
      <c r="N2631" s="237">
        <v>5.5E-2</v>
      </c>
      <c r="O2631" s="78">
        <f>P2631/2</f>
        <v>4950</v>
      </c>
      <c r="P2631" s="548">
        <v>9900</v>
      </c>
      <c r="Q2631" s="321">
        <f t="shared" si="104"/>
        <v>9383.8862559241716</v>
      </c>
      <c r="R2631" s="336"/>
      <c r="S2631" s="121"/>
      <c r="T2631" s="446" t="s">
        <v>44</v>
      </c>
    </row>
    <row r="2632" spans="1:20" s="446" customFormat="1" ht="22.5" customHeight="1" x14ac:dyDescent="0.25">
      <c r="A2632" s="775">
        <v>45036</v>
      </c>
      <c r="B2632" s="776" t="s">
        <v>65</v>
      </c>
      <c r="C2632" s="776" t="s">
        <v>8137</v>
      </c>
      <c r="D2632" s="776" t="s">
        <v>590</v>
      </c>
      <c r="E2632" s="776"/>
      <c r="F2632" s="777">
        <v>10612</v>
      </c>
      <c r="G2632" s="776" t="s">
        <v>8138</v>
      </c>
      <c r="H2632" s="776" t="s">
        <v>8139</v>
      </c>
      <c r="I2632" s="777" t="s">
        <v>22</v>
      </c>
      <c r="J2632" s="777">
        <v>75013</v>
      </c>
      <c r="K2632" s="776" t="s">
        <v>8140</v>
      </c>
      <c r="L2632" s="776" t="s">
        <v>5595</v>
      </c>
      <c r="M2632" s="776" t="s">
        <v>1728</v>
      </c>
      <c r="N2632" s="237">
        <v>5.5E-2</v>
      </c>
      <c r="O2632" s="483">
        <v>29882</v>
      </c>
      <c r="P2632" s="548">
        <v>29882</v>
      </c>
      <c r="Q2632" s="321">
        <f t="shared" si="104"/>
        <v>28324.170616113744</v>
      </c>
      <c r="R2632" s="336"/>
      <c r="S2632" s="121"/>
      <c r="T2632" s="446" t="s">
        <v>44</v>
      </c>
    </row>
    <row r="2633" spans="1:20" s="446" customFormat="1" ht="22.5" customHeight="1" x14ac:dyDescent="0.25">
      <c r="A2633" s="775">
        <v>45013</v>
      </c>
      <c r="B2633" s="776" t="s">
        <v>65</v>
      </c>
      <c r="C2633" s="776" t="s">
        <v>8141</v>
      </c>
      <c r="D2633" s="776" t="s">
        <v>113</v>
      </c>
      <c r="E2633" s="776"/>
      <c r="F2633" s="777">
        <v>10284</v>
      </c>
      <c r="G2633" s="776" t="s">
        <v>8142</v>
      </c>
      <c r="H2633" s="776" t="s">
        <v>1468</v>
      </c>
      <c r="I2633" s="777" t="s">
        <v>3548</v>
      </c>
      <c r="J2633" s="777">
        <v>94800</v>
      </c>
      <c r="K2633" s="776" t="s">
        <v>8143</v>
      </c>
      <c r="L2633" s="776" t="s">
        <v>6303</v>
      </c>
      <c r="M2633" s="776" t="s">
        <v>8144</v>
      </c>
      <c r="N2633" s="237">
        <v>5.5E-2</v>
      </c>
      <c r="O2633" s="78">
        <f>P2633/2</f>
        <v>1741</v>
      </c>
      <c r="P2633" s="548">
        <v>3482</v>
      </c>
      <c r="Q2633" s="321">
        <f t="shared" si="104"/>
        <v>3300.4739336492894</v>
      </c>
      <c r="R2633" s="336"/>
      <c r="S2633" s="121"/>
      <c r="T2633" s="446" t="s">
        <v>44</v>
      </c>
    </row>
    <row r="2634" spans="1:20" s="446" customFormat="1" ht="22.5" customHeight="1" x14ac:dyDescent="0.25">
      <c r="A2634" s="775">
        <v>45021</v>
      </c>
      <c r="B2634" s="776" t="s">
        <v>65</v>
      </c>
      <c r="C2634" s="776" t="s">
        <v>8145</v>
      </c>
      <c r="D2634" s="776" t="s">
        <v>2498</v>
      </c>
      <c r="E2634" s="776"/>
      <c r="F2634" s="777">
        <v>10234</v>
      </c>
      <c r="G2634" s="776" t="s">
        <v>8146</v>
      </c>
      <c r="H2634" s="776" t="s">
        <v>8147</v>
      </c>
      <c r="I2634" s="777" t="s">
        <v>133</v>
      </c>
      <c r="J2634" s="777">
        <v>92400</v>
      </c>
      <c r="K2634" s="776" t="s">
        <v>8148</v>
      </c>
      <c r="L2634" s="776" t="s">
        <v>5112</v>
      </c>
      <c r="M2634" s="776" t="s">
        <v>123</v>
      </c>
      <c r="N2634" s="237">
        <v>5.5E-2</v>
      </c>
      <c r="O2634" s="78">
        <f>P2634/2</f>
        <v>2500</v>
      </c>
      <c r="P2634" s="548">
        <v>5000</v>
      </c>
      <c r="Q2634" s="321">
        <f t="shared" si="104"/>
        <v>4739.3364928909959</v>
      </c>
      <c r="R2634" s="336"/>
      <c r="S2634" s="121"/>
      <c r="T2634" s="446" t="s">
        <v>44</v>
      </c>
    </row>
    <row r="2635" spans="1:20" s="446" customFormat="1" ht="22.5" customHeight="1" x14ac:dyDescent="0.25">
      <c r="A2635" s="775">
        <v>45023</v>
      </c>
      <c r="B2635" s="776" t="s">
        <v>17</v>
      </c>
      <c r="C2635" s="776" t="s">
        <v>8149</v>
      </c>
      <c r="D2635" s="776" t="s">
        <v>94</v>
      </c>
      <c r="E2635" s="776"/>
      <c r="F2635" s="777">
        <v>10396</v>
      </c>
      <c r="G2635" s="776" t="s">
        <v>8150</v>
      </c>
      <c r="H2635" s="776" t="s">
        <v>8151</v>
      </c>
      <c r="I2635" s="777" t="s">
        <v>22</v>
      </c>
      <c r="J2635" s="777">
        <v>75006</v>
      </c>
      <c r="K2635" s="776" t="s">
        <v>8152</v>
      </c>
      <c r="L2635" s="776" t="s">
        <v>1615</v>
      </c>
      <c r="M2635" s="776" t="s">
        <v>8153</v>
      </c>
      <c r="N2635" s="237">
        <v>0.1</v>
      </c>
      <c r="O2635" s="483">
        <v>6982</v>
      </c>
      <c r="P2635" s="548">
        <v>6982</v>
      </c>
      <c r="Q2635" s="321">
        <f t="shared" si="104"/>
        <v>6347.272727272727</v>
      </c>
      <c r="R2635" s="336"/>
      <c r="S2635" s="121"/>
      <c r="T2635" s="446" t="s">
        <v>44</v>
      </c>
    </row>
    <row r="2636" spans="1:20" s="446" customFormat="1" ht="22.5" customHeight="1" x14ac:dyDescent="0.25">
      <c r="A2636" s="775">
        <v>45034</v>
      </c>
      <c r="B2636" s="776" t="s">
        <v>65</v>
      </c>
      <c r="C2636" s="776" t="s">
        <v>8154</v>
      </c>
      <c r="D2636" s="776" t="s">
        <v>1478</v>
      </c>
      <c r="E2636" s="776"/>
      <c r="F2636" s="777">
        <v>10182</v>
      </c>
      <c r="G2636" s="776" t="s">
        <v>8155</v>
      </c>
      <c r="H2636" s="776" t="s">
        <v>8156</v>
      </c>
      <c r="I2636" s="777" t="s">
        <v>774</v>
      </c>
      <c r="J2636" s="777">
        <v>93100</v>
      </c>
      <c r="K2636" s="776" t="s">
        <v>8157</v>
      </c>
      <c r="L2636" s="776" t="s">
        <v>43</v>
      </c>
      <c r="M2636" s="776" t="s">
        <v>8158</v>
      </c>
      <c r="N2636" s="237">
        <v>0.1</v>
      </c>
      <c r="O2636" s="483">
        <v>9982</v>
      </c>
      <c r="P2636" s="548">
        <v>9982</v>
      </c>
      <c r="Q2636" s="321">
        <f t="shared" si="104"/>
        <v>9074.545454545454</v>
      </c>
      <c r="R2636" s="336"/>
      <c r="S2636" s="121"/>
      <c r="T2636" s="446" t="s">
        <v>44</v>
      </c>
    </row>
    <row r="2637" spans="1:20" s="446" customFormat="1" ht="22.5" customHeight="1" x14ac:dyDescent="0.25">
      <c r="A2637" s="774">
        <v>45063</v>
      </c>
      <c r="B2637" s="787" t="s">
        <v>65</v>
      </c>
      <c r="C2637" s="787" t="s">
        <v>8159</v>
      </c>
      <c r="D2637" s="787" t="s">
        <v>8160</v>
      </c>
      <c r="E2637" s="787"/>
      <c r="F2637" s="788">
        <v>10562</v>
      </c>
      <c r="G2637" s="787" t="s">
        <v>5539</v>
      </c>
      <c r="H2637" s="787" t="s">
        <v>8161</v>
      </c>
      <c r="I2637" s="788" t="s">
        <v>22</v>
      </c>
      <c r="J2637" s="788">
        <v>75011</v>
      </c>
      <c r="K2637" s="787" t="s">
        <v>8162</v>
      </c>
      <c r="L2637" s="787" t="s">
        <v>8163</v>
      </c>
      <c r="M2637" s="787" t="s">
        <v>8164</v>
      </c>
      <c r="N2637" s="536">
        <v>5.5E-2</v>
      </c>
      <c r="O2637" s="483">
        <v>2482</v>
      </c>
      <c r="P2637" s="537">
        <v>2482</v>
      </c>
      <c r="Q2637" s="264">
        <f t="shared" si="104"/>
        <v>2352.6066350710903</v>
      </c>
      <c r="R2637" s="337"/>
      <c r="S2637" s="266"/>
    </row>
    <row r="2638" spans="1:20" s="446" customFormat="1" ht="22.5" customHeight="1" x14ac:dyDescent="0.25">
      <c r="A2638" s="774">
        <v>45063</v>
      </c>
      <c r="B2638" s="787" t="s">
        <v>65</v>
      </c>
      <c r="C2638" s="787" t="s">
        <v>8165</v>
      </c>
      <c r="D2638" s="787"/>
      <c r="E2638" s="787"/>
      <c r="F2638" s="788" t="s">
        <v>8166</v>
      </c>
      <c r="G2638" s="787" t="s">
        <v>8167</v>
      </c>
      <c r="H2638" s="787" t="s">
        <v>8168</v>
      </c>
      <c r="I2638" s="788" t="s">
        <v>174</v>
      </c>
      <c r="J2638" s="788">
        <v>93500</v>
      </c>
      <c r="K2638" s="787" t="s">
        <v>8169</v>
      </c>
      <c r="L2638" s="787" t="s">
        <v>8170</v>
      </c>
      <c r="M2638" s="787" t="s">
        <v>4336</v>
      </c>
      <c r="N2638" s="536">
        <v>5.5E-2</v>
      </c>
      <c r="O2638" s="78">
        <f t="shared" ref="O2638:O2644" si="105">P2638/2</f>
        <v>4491</v>
      </c>
      <c r="P2638" s="537">
        <v>8982</v>
      </c>
      <c r="Q2638" s="264">
        <f t="shared" si="104"/>
        <v>8513.7440758293851</v>
      </c>
      <c r="R2638" s="337"/>
      <c r="S2638" s="266"/>
    </row>
    <row r="2639" spans="1:20" s="446" customFormat="1" ht="22.5" customHeight="1" x14ac:dyDescent="0.25">
      <c r="A2639" s="504">
        <v>45065</v>
      </c>
      <c r="B2639" s="762" t="s">
        <v>65</v>
      </c>
      <c r="C2639" s="762" t="s">
        <v>7604</v>
      </c>
      <c r="D2639" s="762" t="s">
        <v>395</v>
      </c>
      <c r="E2639" s="762"/>
      <c r="F2639" s="505">
        <v>10402</v>
      </c>
      <c r="G2639" s="762" t="s">
        <v>7605</v>
      </c>
      <c r="H2639" s="762" t="s">
        <v>7606</v>
      </c>
      <c r="I2639" s="505" t="s">
        <v>22</v>
      </c>
      <c r="J2639" s="505">
        <v>75015</v>
      </c>
      <c r="K2639" s="762" t="s">
        <v>7607</v>
      </c>
      <c r="L2639" s="762" t="s">
        <v>7608</v>
      </c>
      <c r="M2639" s="762" t="s">
        <v>678</v>
      </c>
      <c r="N2639" s="536">
        <v>0.1</v>
      </c>
      <c r="O2639" s="78">
        <f t="shared" si="105"/>
        <v>941</v>
      </c>
      <c r="P2639" s="537">
        <v>1882</v>
      </c>
      <c r="Q2639" s="264">
        <f t="shared" si="104"/>
        <v>1710.9090909090908</v>
      </c>
      <c r="R2639" s="337"/>
      <c r="S2639" s="266"/>
    </row>
    <row r="2640" spans="1:20" s="446" customFormat="1" ht="22.5" customHeight="1" x14ac:dyDescent="0.25">
      <c r="A2640" s="774">
        <v>45065</v>
      </c>
      <c r="B2640" s="787" t="s">
        <v>17</v>
      </c>
      <c r="C2640" s="787" t="s">
        <v>8171</v>
      </c>
      <c r="D2640" s="787" t="s">
        <v>8093</v>
      </c>
      <c r="E2640" s="787"/>
      <c r="F2640" s="788">
        <v>10637</v>
      </c>
      <c r="G2640" s="787" t="s">
        <v>8172</v>
      </c>
      <c r="H2640" s="787">
        <v>10637</v>
      </c>
      <c r="I2640" s="788" t="s">
        <v>22</v>
      </c>
      <c r="J2640" s="788">
        <v>75012</v>
      </c>
      <c r="K2640" s="787" t="s">
        <v>8173</v>
      </c>
      <c r="L2640" s="787" t="s">
        <v>8013</v>
      </c>
      <c r="M2640" s="787" t="s">
        <v>2360</v>
      </c>
      <c r="N2640" s="536">
        <v>5.5E-2</v>
      </c>
      <c r="O2640" s="78">
        <f t="shared" si="105"/>
        <v>1291</v>
      </c>
      <c r="P2640" s="537">
        <v>2582</v>
      </c>
      <c r="Q2640" s="264">
        <f t="shared" si="104"/>
        <v>2447.3933649289102</v>
      </c>
      <c r="R2640" s="337"/>
      <c r="S2640" s="266"/>
    </row>
    <row r="2641" spans="1:20" s="446" customFormat="1" ht="22.5" customHeight="1" x14ac:dyDescent="0.25">
      <c r="A2641" s="814">
        <v>45047</v>
      </c>
      <c r="B2641" s="815" t="s">
        <v>65</v>
      </c>
      <c r="C2641" s="815" t="s">
        <v>7727</v>
      </c>
      <c r="D2641" s="815" t="s">
        <v>5702</v>
      </c>
      <c r="E2641" s="815"/>
      <c r="F2641" s="815">
        <v>10136</v>
      </c>
      <c r="G2641" s="815" t="s">
        <v>6801</v>
      </c>
      <c r="H2641" s="815" t="s">
        <v>6564</v>
      </c>
      <c r="I2641" s="815" t="s">
        <v>3526</v>
      </c>
      <c r="J2641" s="815">
        <v>91330</v>
      </c>
      <c r="K2641" s="815" t="s">
        <v>7813</v>
      </c>
      <c r="L2641" s="815" t="s">
        <v>6422</v>
      </c>
      <c r="M2641" s="815" t="s">
        <v>8074</v>
      </c>
      <c r="N2641" s="302">
        <v>0.1</v>
      </c>
      <c r="O2641" s="340">
        <f t="shared" si="105"/>
        <v>3650</v>
      </c>
      <c r="P2641" s="548">
        <v>7300</v>
      </c>
      <c r="Q2641" s="321">
        <f t="shared" si="104"/>
        <v>6636.363636363636</v>
      </c>
      <c r="R2641" s="336"/>
      <c r="S2641" s="121"/>
    </row>
    <row r="2642" spans="1:20" s="446" customFormat="1" ht="22.5" customHeight="1" x14ac:dyDescent="0.25">
      <c r="A2642" s="252">
        <v>45065</v>
      </c>
      <c r="B2642" s="253" t="s">
        <v>65</v>
      </c>
      <c r="C2642" s="252" t="s">
        <v>7531</v>
      </c>
      <c r="D2642" s="252" t="s">
        <v>747</v>
      </c>
      <c r="E2642" s="252"/>
      <c r="F2642" s="602">
        <v>10177</v>
      </c>
      <c r="G2642" s="253" t="s">
        <v>7532</v>
      </c>
      <c r="H2642" s="253" t="s">
        <v>7533</v>
      </c>
      <c r="I2642" s="253" t="s">
        <v>7534</v>
      </c>
      <c r="J2642" s="253">
        <v>95250</v>
      </c>
      <c r="K2642" s="253" t="s">
        <v>7535</v>
      </c>
      <c r="L2642" s="253" t="s">
        <v>7127</v>
      </c>
      <c r="M2642" s="252" t="s">
        <v>4930</v>
      </c>
      <c r="N2642" s="536">
        <v>0.1</v>
      </c>
      <c r="O2642" s="78">
        <f t="shared" si="105"/>
        <v>6291</v>
      </c>
      <c r="P2642" s="537">
        <v>12582</v>
      </c>
      <c r="Q2642" s="264">
        <f t="shared" si="104"/>
        <v>11438.181818181818</v>
      </c>
      <c r="R2642" s="337"/>
      <c r="S2642" s="266"/>
    </row>
    <row r="2643" spans="1:20" s="446" customFormat="1" ht="22.5" customHeight="1" x14ac:dyDescent="0.25">
      <c r="A2643" s="774">
        <v>45075</v>
      </c>
      <c r="B2643" s="787" t="s">
        <v>17</v>
      </c>
      <c r="C2643" s="787" t="s">
        <v>7687</v>
      </c>
      <c r="D2643" s="787" t="s">
        <v>94</v>
      </c>
      <c r="E2643" s="787"/>
      <c r="F2643" s="788">
        <v>10404</v>
      </c>
      <c r="G2643" s="787" t="s">
        <v>7688</v>
      </c>
      <c r="H2643" s="787" t="s">
        <v>8174</v>
      </c>
      <c r="I2643" s="788" t="s">
        <v>22</v>
      </c>
      <c r="J2643" s="788">
        <v>75019</v>
      </c>
      <c r="K2643" s="787" t="s">
        <v>7689</v>
      </c>
      <c r="L2643" s="787" t="s">
        <v>7690</v>
      </c>
      <c r="M2643" s="787" t="s">
        <v>1145</v>
      </c>
      <c r="N2643" s="536">
        <v>0.1</v>
      </c>
      <c r="O2643" s="78">
        <f t="shared" si="105"/>
        <v>3500</v>
      </c>
      <c r="P2643" s="537">
        <v>7000</v>
      </c>
      <c r="Q2643" s="264">
        <f t="shared" si="104"/>
        <v>6363.6363636363631</v>
      </c>
      <c r="R2643" s="337"/>
      <c r="S2643" s="266"/>
    </row>
    <row r="2644" spans="1:20" s="446" customFormat="1" ht="22.5" customHeight="1" x14ac:dyDescent="0.25">
      <c r="A2644" s="774">
        <v>45064</v>
      </c>
      <c r="B2644" s="787" t="s">
        <v>65</v>
      </c>
      <c r="C2644" s="787" t="s">
        <v>8175</v>
      </c>
      <c r="D2644" s="787" t="s">
        <v>67</v>
      </c>
      <c r="E2644" s="787"/>
      <c r="F2644" s="788">
        <v>10422</v>
      </c>
      <c r="G2644" s="787" t="s">
        <v>8176</v>
      </c>
      <c r="H2644" s="787" t="s">
        <v>8177</v>
      </c>
      <c r="I2644" s="788" t="s">
        <v>979</v>
      </c>
      <c r="J2644" s="788">
        <v>78330</v>
      </c>
      <c r="K2644" s="787" t="s">
        <v>8178</v>
      </c>
      <c r="L2644" s="787" t="s">
        <v>8179</v>
      </c>
      <c r="M2644" s="787" t="s">
        <v>8180</v>
      </c>
      <c r="N2644" s="536">
        <v>0.1</v>
      </c>
      <c r="O2644" s="78">
        <f t="shared" si="105"/>
        <v>2441</v>
      </c>
      <c r="P2644" s="537">
        <v>4882</v>
      </c>
      <c r="Q2644" s="264">
        <f t="shared" si="104"/>
        <v>4438.181818181818</v>
      </c>
      <c r="R2644" s="337"/>
      <c r="S2644" s="266"/>
    </row>
    <row r="2645" spans="1:20" s="446" customFormat="1" ht="22.5" customHeight="1" x14ac:dyDescent="0.25">
      <c r="A2645" s="511">
        <v>45078</v>
      </c>
      <c r="B2645" s="512" t="s">
        <v>17</v>
      </c>
      <c r="C2645" s="511" t="s">
        <v>7475</v>
      </c>
      <c r="D2645" s="512" t="s">
        <v>219</v>
      </c>
      <c r="E2645" s="511"/>
      <c r="F2645" s="513">
        <v>10128</v>
      </c>
      <c r="G2645" s="512" t="s">
        <v>7476</v>
      </c>
      <c r="H2645" s="512">
        <v>13</v>
      </c>
      <c r="I2645" s="512" t="s">
        <v>155</v>
      </c>
      <c r="J2645" s="512">
        <v>91940</v>
      </c>
      <c r="K2645" s="512" t="s">
        <v>7477</v>
      </c>
      <c r="L2645" s="512" t="s">
        <v>6809</v>
      </c>
      <c r="M2645" s="511" t="s">
        <v>1145</v>
      </c>
      <c r="N2645" s="514">
        <v>0.1</v>
      </c>
      <c r="O2645" s="817"/>
      <c r="P2645" s="515">
        <v>3960</v>
      </c>
      <c r="Q2645" s="516">
        <f t="shared" si="104"/>
        <v>3599.9999999999995</v>
      </c>
      <c r="R2645" s="590"/>
      <c r="S2645" s="517"/>
      <c r="T2645" s="446" t="s">
        <v>44</v>
      </c>
    </row>
    <row r="2646" spans="1:20" s="446" customFormat="1" ht="22.5" customHeight="1" x14ac:dyDescent="0.25">
      <c r="A2646" s="774">
        <v>45079</v>
      </c>
      <c r="B2646" s="787" t="s">
        <v>65</v>
      </c>
      <c r="C2646" s="787" t="s">
        <v>7995</v>
      </c>
      <c r="D2646" s="787" t="s">
        <v>7996</v>
      </c>
      <c r="E2646" s="787"/>
      <c r="F2646" s="788">
        <v>10006</v>
      </c>
      <c r="G2646" s="787" t="s">
        <v>7997</v>
      </c>
      <c r="H2646" s="787" t="s">
        <v>7998</v>
      </c>
      <c r="I2646" s="788" t="s">
        <v>6289</v>
      </c>
      <c r="J2646" s="788">
        <v>78800</v>
      </c>
      <c r="K2646" s="788" t="s">
        <v>7999</v>
      </c>
      <c r="L2646" s="787" t="s">
        <v>4874</v>
      </c>
      <c r="M2646" s="787" t="s">
        <v>123</v>
      </c>
      <c r="N2646" s="536">
        <v>5.5E-2</v>
      </c>
      <c r="O2646" s="78">
        <f>P2646/2</f>
        <v>2375</v>
      </c>
      <c r="P2646" s="537">
        <v>4750</v>
      </c>
      <c r="Q2646" s="264">
        <f t="shared" si="104"/>
        <v>4502.3696682464461</v>
      </c>
      <c r="R2646" s="337"/>
      <c r="S2646" s="266"/>
    </row>
    <row r="2647" spans="1:20" s="446" customFormat="1" ht="22.5" customHeight="1" x14ac:dyDescent="0.25">
      <c r="A2647" s="774">
        <v>45084</v>
      </c>
      <c r="B2647" s="787" t="s">
        <v>65</v>
      </c>
      <c r="C2647" s="787" t="s">
        <v>8181</v>
      </c>
      <c r="D2647" s="787" t="s">
        <v>2786</v>
      </c>
      <c r="E2647" s="787"/>
      <c r="F2647" s="788" t="s">
        <v>8182</v>
      </c>
      <c r="G2647" s="787" t="s">
        <v>8183</v>
      </c>
      <c r="H2647" s="787" t="s">
        <v>8184</v>
      </c>
      <c r="I2647" s="788" t="s">
        <v>22</v>
      </c>
      <c r="J2647" s="788">
        <v>75015</v>
      </c>
      <c r="K2647" s="787" t="s">
        <v>8185</v>
      </c>
      <c r="L2647" s="787" t="s">
        <v>4217</v>
      </c>
      <c r="M2647" s="787" t="s">
        <v>8186</v>
      </c>
      <c r="N2647" s="536">
        <v>5.5E-2</v>
      </c>
      <c r="O2647" s="78">
        <f>P2647/2</f>
        <v>11741</v>
      </c>
      <c r="P2647" s="537">
        <v>23482</v>
      </c>
      <c r="Q2647" s="264">
        <f t="shared" si="104"/>
        <v>22257.819905213273</v>
      </c>
      <c r="R2647" s="337"/>
      <c r="S2647" s="266"/>
    </row>
    <row r="2648" spans="1:20" s="446" customFormat="1" ht="22.5" customHeight="1" x14ac:dyDescent="0.25">
      <c r="A2648" s="167">
        <v>45078</v>
      </c>
      <c r="B2648" s="168" t="s">
        <v>17</v>
      </c>
      <c r="C2648" s="168" t="s">
        <v>5610</v>
      </c>
      <c r="D2648" s="168" t="s">
        <v>5611</v>
      </c>
      <c r="E2648" s="168"/>
      <c r="F2648" s="168">
        <v>10315</v>
      </c>
      <c r="G2648" s="168" t="s">
        <v>5612</v>
      </c>
      <c r="H2648" s="168" t="s">
        <v>5613</v>
      </c>
      <c r="I2648" s="168" t="s">
        <v>22</v>
      </c>
      <c r="J2648" s="168">
        <v>75011</v>
      </c>
      <c r="K2648" s="168" t="s">
        <v>7555</v>
      </c>
      <c r="L2648" s="168" t="s">
        <v>7556</v>
      </c>
      <c r="M2648" s="168" t="s">
        <v>1145</v>
      </c>
      <c r="N2648" s="379">
        <v>0.1</v>
      </c>
      <c r="O2648" s="345"/>
      <c r="P2648" s="371">
        <v>6500</v>
      </c>
      <c r="Q2648" s="264">
        <f t="shared" si="104"/>
        <v>5909.090909090909</v>
      </c>
      <c r="R2648" s="337"/>
      <c r="S2648" s="266"/>
    </row>
    <row r="2649" spans="1:20" s="446" customFormat="1" ht="22.5" customHeight="1" x14ac:dyDescent="0.25">
      <c r="A2649" s="774">
        <v>45079</v>
      </c>
      <c r="B2649" s="787" t="s">
        <v>65</v>
      </c>
      <c r="C2649" s="787" t="s">
        <v>1084</v>
      </c>
      <c r="D2649" s="787" t="s">
        <v>424</v>
      </c>
      <c r="E2649" s="787"/>
      <c r="F2649" s="788">
        <v>10292</v>
      </c>
      <c r="G2649" s="787" t="s">
        <v>1085</v>
      </c>
      <c r="H2649" s="787" t="s">
        <v>8187</v>
      </c>
      <c r="I2649" s="788" t="s">
        <v>121</v>
      </c>
      <c r="J2649" s="788">
        <v>94210</v>
      </c>
      <c r="K2649" s="787" t="s">
        <v>7953</v>
      </c>
      <c r="L2649" s="787" t="s">
        <v>8188</v>
      </c>
      <c r="M2649" s="787" t="s">
        <v>2212</v>
      </c>
      <c r="N2649" s="536">
        <v>5.5E-2</v>
      </c>
      <c r="O2649" s="768"/>
      <c r="P2649" s="537">
        <v>3500</v>
      </c>
      <c r="Q2649" s="264">
        <f t="shared" si="104"/>
        <v>3317.5355450236971</v>
      </c>
      <c r="R2649" s="337"/>
      <c r="S2649" s="266"/>
    </row>
    <row r="2650" spans="1:20" s="446" customFormat="1" ht="22.5" customHeight="1" x14ac:dyDescent="0.25">
      <c r="A2650" s="774">
        <v>45078</v>
      </c>
      <c r="B2650" s="787" t="s">
        <v>65</v>
      </c>
      <c r="C2650" s="787" t="s">
        <v>8189</v>
      </c>
      <c r="D2650" s="787" t="s">
        <v>1862</v>
      </c>
      <c r="E2650" s="787"/>
      <c r="F2650" s="788">
        <v>10574</v>
      </c>
      <c r="G2650" s="787" t="s">
        <v>8190</v>
      </c>
      <c r="H2650" s="787" t="s">
        <v>8191</v>
      </c>
      <c r="I2650" s="788" t="s">
        <v>923</v>
      </c>
      <c r="J2650" s="788">
        <v>92100</v>
      </c>
      <c r="K2650" s="787" t="s">
        <v>8192</v>
      </c>
      <c r="L2650" s="787" t="s">
        <v>5595</v>
      </c>
      <c r="M2650" s="787" t="s">
        <v>8193</v>
      </c>
      <c r="N2650" s="536">
        <v>5.5E-2</v>
      </c>
      <c r="O2650" s="483">
        <v>5500</v>
      </c>
      <c r="P2650" s="537">
        <v>5500</v>
      </c>
      <c r="Q2650" s="264">
        <f t="shared" si="104"/>
        <v>5213.2701421800948</v>
      </c>
      <c r="R2650" s="337"/>
      <c r="S2650" s="266"/>
    </row>
    <row r="2651" spans="1:20" s="446" customFormat="1" ht="22.5" customHeight="1" x14ac:dyDescent="0.25">
      <c r="A2651" s="774">
        <v>45082</v>
      </c>
      <c r="B2651" s="787" t="s">
        <v>17</v>
      </c>
      <c r="C2651" s="787" t="s">
        <v>8194</v>
      </c>
      <c r="D2651" s="787" t="s">
        <v>1267</v>
      </c>
      <c r="E2651" s="787"/>
      <c r="F2651" s="788">
        <v>10109</v>
      </c>
      <c r="G2651" s="787" t="s">
        <v>7851</v>
      </c>
      <c r="H2651" s="787" t="s">
        <v>8195</v>
      </c>
      <c r="I2651" s="788" t="s">
        <v>22</v>
      </c>
      <c r="J2651" s="788">
        <v>75011</v>
      </c>
      <c r="K2651" s="787" t="s">
        <v>8196</v>
      </c>
      <c r="L2651" s="787" t="s">
        <v>5515</v>
      </c>
      <c r="M2651" s="787" t="s">
        <v>92</v>
      </c>
      <c r="N2651" s="536">
        <v>0.1</v>
      </c>
      <c r="O2651" s="483">
        <v>2000</v>
      </c>
      <c r="P2651" s="537">
        <v>2000</v>
      </c>
      <c r="Q2651" s="264">
        <f t="shared" si="104"/>
        <v>1818.181818181818</v>
      </c>
      <c r="R2651" s="337"/>
      <c r="S2651" s="266"/>
    </row>
    <row r="2652" spans="1:20" s="446" customFormat="1" ht="22.5" customHeight="1" x14ac:dyDescent="0.25">
      <c r="A2652" s="774">
        <v>45084</v>
      </c>
      <c r="B2652" s="787" t="s">
        <v>65</v>
      </c>
      <c r="C2652" s="787" t="s">
        <v>4654</v>
      </c>
      <c r="D2652" s="787" t="s">
        <v>113</v>
      </c>
      <c r="E2652" s="787"/>
      <c r="F2652" s="788">
        <v>14022</v>
      </c>
      <c r="G2652" s="787" t="s">
        <v>4655</v>
      </c>
      <c r="H2652" s="787" t="s">
        <v>8197</v>
      </c>
      <c r="I2652" s="788" t="s">
        <v>3548</v>
      </c>
      <c r="J2652" s="788">
        <v>94800</v>
      </c>
      <c r="K2652" s="787" t="s">
        <v>4657</v>
      </c>
      <c r="L2652" s="787" t="s">
        <v>6777</v>
      </c>
      <c r="M2652" s="787" t="s">
        <v>4220</v>
      </c>
      <c r="N2652" s="536">
        <v>0.1</v>
      </c>
      <c r="O2652" s="78">
        <f>P2652/2</f>
        <v>3241</v>
      </c>
      <c r="P2652" s="537">
        <v>6482</v>
      </c>
      <c r="Q2652" s="264">
        <f t="shared" si="104"/>
        <v>5892.7272727272721</v>
      </c>
      <c r="R2652" s="337"/>
      <c r="S2652" s="266"/>
    </row>
    <row r="2653" spans="1:20" s="446" customFormat="1" ht="22.5" customHeight="1" x14ac:dyDescent="0.25">
      <c r="A2653" s="804">
        <v>45084</v>
      </c>
      <c r="B2653" s="805" t="s">
        <v>17</v>
      </c>
      <c r="C2653" s="805" t="s">
        <v>7346</v>
      </c>
      <c r="D2653" s="805" t="s">
        <v>2940</v>
      </c>
      <c r="E2653" s="805"/>
      <c r="F2653" s="805">
        <v>10327</v>
      </c>
      <c r="G2653" s="805" t="s">
        <v>7810</v>
      </c>
      <c r="H2653" s="805" t="s">
        <v>8198</v>
      </c>
      <c r="I2653" s="805" t="s">
        <v>22</v>
      </c>
      <c r="J2653" s="805">
        <v>75009</v>
      </c>
      <c r="K2653" s="805" t="s">
        <v>7811</v>
      </c>
      <c r="L2653" s="805" t="s">
        <v>7812</v>
      </c>
      <c r="M2653" s="805" t="s">
        <v>8199</v>
      </c>
      <c r="N2653" s="305">
        <v>5.5E-2</v>
      </c>
      <c r="O2653" s="78">
        <f>P2653/2</f>
        <v>7491</v>
      </c>
      <c r="P2653" s="537">
        <v>14982</v>
      </c>
      <c r="Q2653" s="264">
        <f t="shared" si="104"/>
        <v>14200.947867298579</v>
      </c>
      <c r="R2653" s="337"/>
      <c r="S2653" s="266"/>
    </row>
    <row r="2654" spans="1:20" s="446" customFormat="1" ht="22.5" customHeight="1" x14ac:dyDescent="0.25">
      <c r="A2654" s="774">
        <v>45091</v>
      </c>
      <c r="B2654" s="787" t="s">
        <v>17</v>
      </c>
      <c r="C2654" s="787" t="s">
        <v>8194</v>
      </c>
      <c r="D2654" s="787" t="s">
        <v>1267</v>
      </c>
      <c r="E2654" s="787"/>
      <c r="F2654" s="788">
        <v>10109</v>
      </c>
      <c r="G2654" s="787" t="s">
        <v>7851</v>
      </c>
      <c r="H2654" s="787" t="s">
        <v>8195</v>
      </c>
      <c r="I2654" s="788" t="s">
        <v>22</v>
      </c>
      <c r="J2654" s="788">
        <v>75011</v>
      </c>
      <c r="K2654" s="787" t="s">
        <v>8196</v>
      </c>
      <c r="L2654" s="787" t="s">
        <v>8200</v>
      </c>
      <c r="M2654" s="787" t="s">
        <v>8201</v>
      </c>
      <c r="N2654" s="536">
        <v>5.5E-2</v>
      </c>
      <c r="O2654" s="768"/>
      <c r="P2654" s="537">
        <v>17000</v>
      </c>
      <c r="Q2654" s="264">
        <f t="shared" si="104"/>
        <v>16113.744075829385</v>
      </c>
      <c r="R2654" s="337"/>
      <c r="S2654" s="266"/>
    </row>
    <row r="2655" spans="1:20" s="446" customFormat="1" ht="22.5" customHeight="1" x14ac:dyDescent="0.25">
      <c r="A2655" s="342">
        <v>45084</v>
      </c>
      <c r="B2655" s="168" t="s">
        <v>65</v>
      </c>
      <c r="C2655" s="167" t="s">
        <v>5429</v>
      </c>
      <c r="D2655" s="167" t="s">
        <v>2974</v>
      </c>
      <c r="E2655" s="167"/>
      <c r="F2655" s="417" t="s">
        <v>8202</v>
      </c>
      <c r="G2655" s="168" t="s">
        <v>5430</v>
      </c>
      <c r="H2655" s="168" t="s">
        <v>8203</v>
      </c>
      <c r="I2655" s="168" t="s">
        <v>22</v>
      </c>
      <c r="J2655" s="168">
        <v>75017</v>
      </c>
      <c r="K2655" s="168" t="s">
        <v>7777</v>
      </c>
      <c r="L2655" s="241" t="s">
        <v>4803</v>
      </c>
      <c r="M2655" s="167" t="s">
        <v>8204</v>
      </c>
      <c r="N2655" s="380">
        <v>0.1</v>
      </c>
      <c r="O2655" s="78">
        <f>P2655/2</f>
        <v>12450</v>
      </c>
      <c r="P2655" s="189">
        <v>24900</v>
      </c>
      <c r="Q2655" s="264">
        <f t="shared" si="104"/>
        <v>22636.363636363636</v>
      </c>
      <c r="R2655" s="337"/>
      <c r="S2655" s="266"/>
    </row>
    <row r="2656" spans="1:20" s="446" customFormat="1" ht="22.5" customHeight="1" x14ac:dyDescent="0.25">
      <c r="A2656" s="774">
        <v>45092</v>
      </c>
      <c r="B2656" s="787" t="s">
        <v>65</v>
      </c>
      <c r="C2656" s="787" t="s">
        <v>2135</v>
      </c>
      <c r="D2656" s="787" t="s">
        <v>238</v>
      </c>
      <c r="E2656" s="787"/>
      <c r="F2656" s="788" t="s">
        <v>7740</v>
      </c>
      <c r="G2656" s="787" t="s">
        <v>7741</v>
      </c>
      <c r="H2656" s="787" t="s">
        <v>7742</v>
      </c>
      <c r="I2656" s="788" t="s">
        <v>774</v>
      </c>
      <c r="J2656" s="788">
        <v>93100</v>
      </c>
      <c r="K2656" s="787" t="s">
        <v>7743</v>
      </c>
      <c r="L2656" s="787" t="s">
        <v>6118</v>
      </c>
      <c r="M2656" s="787" t="s">
        <v>86</v>
      </c>
      <c r="N2656" s="536">
        <v>0.1</v>
      </c>
      <c r="O2656" s="78">
        <f>P2656/2</f>
        <v>1250</v>
      </c>
      <c r="P2656" s="537">
        <v>2500</v>
      </c>
      <c r="Q2656" s="264">
        <f t="shared" si="104"/>
        <v>2272.7272727272725</v>
      </c>
      <c r="R2656" s="337"/>
      <c r="S2656" s="266"/>
    </row>
    <row r="2657" spans="1:20" s="446" customFormat="1" ht="22.5" customHeight="1" x14ac:dyDescent="0.25">
      <c r="A2657" s="774">
        <v>45084</v>
      </c>
      <c r="B2657" s="787" t="s">
        <v>17</v>
      </c>
      <c r="C2657" s="787" t="s">
        <v>8205</v>
      </c>
      <c r="D2657" s="787" t="s">
        <v>655</v>
      </c>
      <c r="E2657" s="787"/>
      <c r="F2657" s="788">
        <v>10405</v>
      </c>
      <c r="G2657" s="787" t="s">
        <v>8206</v>
      </c>
      <c r="H2657" s="787" t="s">
        <v>8207</v>
      </c>
      <c r="I2657" s="788" t="s">
        <v>22</v>
      </c>
      <c r="J2657" s="788">
        <v>75018</v>
      </c>
      <c r="K2657" s="787" t="s">
        <v>8208</v>
      </c>
      <c r="L2657" s="787" t="s">
        <v>1615</v>
      </c>
      <c r="M2657" s="787" t="s">
        <v>6668</v>
      </c>
      <c r="N2657" s="536">
        <v>0.1</v>
      </c>
      <c r="O2657" s="483">
        <v>5782</v>
      </c>
      <c r="P2657" s="537">
        <v>5782</v>
      </c>
      <c r="Q2657" s="264">
        <f t="shared" si="104"/>
        <v>5256.363636363636</v>
      </c>
      <c r="R2657" s="337"/>
      <c r="S2657" s="266"/>
    </row>
    <row r="2658" spans="1:20" s="446" customFormat="1" ht="22.5" customHeight="1" x14ac:dyDescent="0.25">
      <c r="A2658" s="342">
        <v>45086</v>
      </c>
      <c r="B2658" s="168" t="s">
        <v>65</v>
      </c>
      <c r="C2658" s="167" t="s">
        <v>5591</v>
      </c>
      <c r="D2658" s="167" t="s">
        <v>2068</v>
      </c>
      <c r="E2658" s="167"/>
      <c r="F2658" s="417">
        <v>10575</v>
      </c>
      <c r="G2658" s="168" t="s">
        <v>5592</v>
      </c>
      <c r="H2658" s="168" t="s">
        <v>5593</v>
      </c>
      <c r="I2658" s="168" t="s">
        <v>22</v>
      </c>
      <c r="J2658" s="168">
        <v>75005</v>
      </c>
      <c r="K2658" s="168" t="s">
        <v>5594</v>
      </c>
      <c r="L2658" s="168" t="s">
        <v>6895</v>
      </c>
      <c r="M2658" s="167" t="s">
        <v>2360</v>
      </c>
      <c r="N2658" s="536">
        <v>5.5E-2</v>
      </c>
      <c r="O2658" s="78">
        <f>P2658/2</f>
        <v>800</v>
      </c>
      <c r="P2658" s="537">
        <v>1600</v>
      </c>
      <c r="Q2658" s="264">
        <f t="shared" si="104"/>
        <v>1516.5876777251185</v>
      </c>
      <c r="R2658" s="337"/>
      <c r="S2658" s="266"/>
    </row>
    <row r="2659" spans="1:20" s="446" customFormat="1" ht="22.5" customHeight="1" x14ac:dyDescent="0.25">
      <c r="A2659" s="774">
        <v>45085</v>
      </c>
      <c r="B2659" s="787" t="s">
        <v>65</v>
      </c>
      <c r="C2659" s="787" t="s">
        <v>8209</v>
      </c>
      <c r="D2659" s="787" t="s">
        <v>4312</v>
      </c>
      <c r="E2659" s="787"/>
      <c r="F2659" s="788">
        <v>10351</v>
      </c>
      <c r="G2659" s="787" t="s">
        <v>8210</v>
      </c>
      <c r="H2659" s="787" t="s">
        <v>8211</v>
      </c>
      <c r="I2659" s="788" t="s">
        <v>2321</v>
      </c>
      <c r="J2659" s="788">
        <v>91230</v>
      </c>
      <c r="K2659" s="787" t="s">
        <v>8212</v>
      </c>
      <c r="L2659" s="787" t="s">
        <v>5726</v>
      </c>
      <c r="M2659" s="787" t="s">
        <v>8213</v>
      </c>
      <c r="N2659" s="536">
        <v>5.5E-2</v>
      </c>
      <c r="O2659" s="78">
        <f>P2659/2</f>
        <v>2600</v>
      </c>
      <c r="P2659" s="537">
        <v>5200</v>
      </c>
      <c r="Q2659" s="264">
        <f t="shared" si="104"/>
        <v>4928.9099526066357</v>
      </c>
      <c r="R2659" s="337"/>
      <c r="S2659" s="266"/>
    </row>
    <row r="2660" spans="1:20" s="446" customFormat="1" ht="22.5" customHeight="1" x14ac:dyDescent="0.25">
      <c r="A2660" s="775">
        <v>45086</v>
      </c>
      <c r="B2660" s="776" t="s">
        <v>65</v>
      </c>
      <c r="C2660" s="776" t="s">
        <v>8214</v>
      </c>
      <c r="D2660" s="776" t="s">
        <v>1354</v>
      </c>
      <c r="E2660" s="776"/>
      <c r="F2660" s="777">
        <v>1014</v>
      </c>
      <c r="G2660" s="776" t="s">
        <v>8215</v>
      </c>
      <c r="H2660" s="776" t="s">
        <v>8216</v>
      </c>
      <c r="I2660" s="777" t="s">
        <v>22</v>
      </c>
      <c r="J2660" s="777">
        <v>75014</v>
      </c>
      <c r="K2660" s="776" t="s">
        <v>8217</v>
      </c>
      <c r="L2660" s="776" t="s">
        <v>5719</v>
      </c>
      <c r="M2660" s="776" t="s">
        <v>8218</v>
      </c>
      <c r="N2660" s="237">
        <v>0.1</v>
      </c>
      <c r="O2660" s="483">
        <v>9982</v>
      </c>
      <c r="P2660" s="548">
        <v>9982</v>
      </c>
      <c r="Q2660" s="321">
        <f t="shared" si="104"/>
        <v>9074.545454545454</v>
      </c>
      <c r="R2660" s="336"/>
      <c r="S2660" s="121"/>
      <c r="T2660" s="446" t="s">
        <v>44</v>
      </c>
    </row>
    <row r="2661" spans="1:20" s="446" customFormat="1" ht="22.5" customHeight="1" x14ac:dyDescent="0.25">
      <c r="A2661" s="256">
        <v>45096</v>
      </c>
      <c r="B2661" s="257" t="s">
        <v>65</v>
      </c>
      <c r="C2661" s="257" t="s">
        <v>323</v>
      </c>
      <c r="D2661" s="257" t="s">
        <v>324</v>
      </c>
      <c r="E2661" s="257"/>
      <c r="F2661" s="257"/>
      <c r="G2661" s="257" t="s">
        <v>325</v>
      </c>
      <c r="H2661" s="257"/>
      <c r="I2661" s="257" t="s">
        <v>326</v>
      </c>
      <c r="J2661" s="257">
        <v>92200</v>
      </c>
      <c r="K2661" s="257" t="s">
        <v>327</v>
      </c>
      <c r="L2661" s="257" t="s">
        <v>335</v>
      </c>
      <c r="M2661" s="257" t="s">
        <v>8219</v>
      </c>
      <c r="N2661" s="258">
        <v>0.1</v>
      </c>
      <c r="O2661" s="78">
        <f>P2661/2</f>
        <v>1996.5</v>
      </c>
      <c r="P2661" s="260">
        <v>3993</v>
      </c>
      <c r="Q2661" s="264">
        <f t="shared" si="104"/>
        <v>3629.9999999999995</v>
      </c>
      <c r="R2661" s="337"/>
      <c r="S2661" s="266"/>
      <c r="T2661" s="446" t="s">
        <v>6754</v>
      </c>
    </row>
    <row r="2662" spans="1:20" s="446" customFormat="1" ht="22.5" customHeight="1" x14ac:dyDescent="0.25">
      <c r="A2662" s="775">
        <v>45090</v>
      </c>
      <c r="B2662" s="776" t="s">
        <v>17</v>
      </c>
      <c r="C2662" s="776" t="s">
        <v>8220</v>
      </c>
      <c r="D2662" s="776" t="s">
        <v>232</v>
      </c>
      <c r="E2662" s="776"/>
      <c r="F2662" s="777"/>
      <c r="G2662" s="776" t="s">
        <v>8221</v>
      </c>
      <c r="H2662" s="776" t="s">
        <v>8222</v>
      </c>
      <c r="I2662" s="777" t="s">
        <v>923</v>
      </c>
      <c r="J2662" s="777">
        <v>92100</v>
      </c>
      <c r="K2662" s="776" t="s">
        <v>8223</v>
      </c>
      <c r="L2662" s="776" t="s">
        <v>5595</v>
      </c>
      <c r="M2662" s="776" t="s">
        <v>1145</v>
      </c>
      <c r="N2662" s="237">
        <v>0.1</v>
      </c>
      <c r="O2662" s="818">
        <v>5982</v>
      </c>
      <c r="P2662" s="548">
        <v>5982</v>
      </c>
      <c r="Q2662" s="321">
        <f t="shared" si="104"/>
        <v>5438.181818181818</v>
      </c>
      <c r="R2662" s="336"/>
      <c r="S2662" s="121"/>
      <c r="T2662" s="446" t="s">
        <v>8224</v>
      </c>
    </row>
    <row r="2663" spans="1:20" s="446" customFormat="1" ht="22.5" customHeight="1" x14ac:dyDescent="0.25">
      <c r="A2663" s="784">
        <v>45086</v>
      </c>
      <c r="B2663" s="785" t="s">
        <v>65</v>
      </c>
      <c r="C2663" s="785" t="s">
        <v>218</v>
      </c>
      <c r="D2663" s="785" t="s">
        <v>113</v>
      </c>
      <c r="E2663" s="785"/>
      <c r="F2663" s="786">
        <v>111122</v>
      </c>
      <c r="G2663" s="785" t="s">
        <v>8225</v>
      </c>
      <c r="H2663" s="785">
        <v>4</v>
      </c>
      <c r="I2663" s="786" t="s">
        <v>1513</v>
      </c>
      <c r="J2663" s="786">
        <v>94210</v>
      </c>
      <c r="K2663" s="785" t="s">
        <v>8226</v>
      </c>
      <c r="L2663" s="785" t="s">
        <v>6777</v>
      </c>
      <c r="M2663" s="785" t="s">
        <v>1500</v>
      </c>
      <c r="N2663" s="760">
        <v>0.1</v>
      </c>
      <c r="O2663" s="78">
        <f>P2663/2</f>
        <v>2250</v>
      </c>
      <c r="P2663" s="761">
        <v>4500</v>
      </c>
      <c r="Q2663" s="388">
        <f t="shared" si="104"/>
        <v>4090.9090909090905</v>
      </c>
      <c r="R2663" s="389"/>
      <c r="S2663" s="89"/>
      <c r="T2663" s="446" t="s">
        <v>44</v>
      </c>
    </row>
    <row r="2664" spans="1:20" s="446" customFormat="1" ht="22.5" customHeight="1" x14ac:dyDescent="0.25">
      <c r="A2664" s="774">
        <v>45092</v>
      </c>
      <c r="B2664" s="787" t="s">
        <v>65</v>
      </c>
      <c r="C2664" s="787" t="s">
        <v>8159</v>
      </c>
      <c r="D2664" s="787" t="s">
        <v>8160</v>
      </c>
      <c r="E2664" s="787"/>
      <c r="F2664" s="788">
        <v>10226</v>
      </c>
      <c r="G2664" s="787" t="s">
        <v>5539</v>
      </c>
      <c r="H2664" s="787" t="s">
        <v>8161</v>
      </c>
      <c r="I2664" s="788" t="s">
        <v>22</v>
      </c>
      <c r="J2664" s="788">
        <v>75011</v>
      </c>
      <c r="K2664" s="787" t="s">
        <v>8162</v>
      </c>
      <c r="L2664" s="787" t="s">
        <v>8163</v>
      </c>
      <c r="M2664" s="787" t="s">
        <v>1792</v>
      </c>
      <c r="N2664" s="536">
        <v>5.5E-2</v>
      </c>
      <c r="O2664" s="483">
        <v>3260</v>
      </c>
      <c r="P2664" s="537">
        <v>3260</v>
      </c>
      <c r="Q2664" s="264">
        <f t="shared" si="104"/>
        <v>3090.0473933649291</v>
      </c>
      <c r="R2664" s="337"/>
      <c r="S2664" s="266"/>
    </row>
    <row r="2665" spans="1:20" s="446" customFormat="1" ht="22.5" customHeight="1" x14ac:dyDescent="0.25">
      <c r="A2665" s="167">
        <v>45089</v>
      </c>
      <c r="B2665" s="168" t="s">
        <v>65</v>
      </c>
      <c r="C2665" s="168" t="s">
        <v>7019</v>
      </c>
      <c r="D2665" s="168" t="s">
        <v>992</v>
      </c>
      <c r="E2665" s="168"/>
      <c r="F2665" s="168">
        <v>10406</v>
      </c>
      <c r="G2665" s="168" t="s">
        <v>7024</v>
      </c>
      <c r="H2665" s="168" t="s">
        <v>5012</v>
      </c>
      <c r="I2665" s="168" t="s">
        <v>298</v>
      </c>
      <c r="J2665" s="168">
        <v>92230</v>
      </c>
      <c r="K2665" s="168" t="s">
        <v>7025</v>
      </c>
      <c r="L2665" s="168" t="s">
        <v>8227</v>
      </c>
      <c r="M2665" s="168" t="s">
        <v>86</v>
      </c>
      <c r="N2665" s="379">
        <v>0.1</v>
      </c>
      <c r="O2665" s="345"/>
      <c r="P2665" s="371">
        <v>2482</v>
      </c>
      <c r="Q2665" s="444">
        <f t="shared" si="104"/>
        <v>2256.363636363636</v>
      </c>
      <c r="R2665" s="337"/>
      <c r="S2665" s="266"/>
    </row>
    <row r="2666" spans="1:20" s="446" customFormat="1" ht="22.5" customHeight="1" x14ac:dyDescent="0.25">
      <c r="A2666" s="774">
        <v>45091</v>
      </c>
      <c r="B2666" s="787" t="s">
        <v>65</v>
      </c>
      <c r="C2666" s="787" t="s">
        <v>8228</v>
      </c>
      <c r="D2666" s="787" t="s">
        <v>1478</v>
      </c>
      <c r="E2666" s="787"/>
      <c r="F2666" s="788" t="s">
        <v>8229</v>
      </c>
      <c r="G2666" s="787" t="s">
        <v>8230</v>
      </c>
      <c r="H2666" s="787" t="s">
        <v>8231</v>
      </c>
      <c r="I2666" s="788" t="s">
        <v>240</v>
      </c>
      <c r="J2666" s="788">
        <v>92120</v>
      </c>
      <c r="K2666" s="787" t="s">
        <v>8232</v>
      </c>
      <c r="L2666" s="787" t="s">
        <v>5894</v>
      </c>
      <c r="M2666" s="787" t="s">
        <v>8233</v>
      </c>
      <c r="N2666" s="536">
        <v>5.5E-2</v>
      </c>
      <c r="O2666" s="483">
        <v>24800</v>
      </c>
      <c r="P2666" s="537">
        <v>24800</v>
      </c>
      <c r="Q2666" s="264">
        <f t="shared" si="104"/>
        <v>23507.109004739337</v>
      </c>
      <c r="R2666" s="337"/>
      <c r="S2666" s="266"/>
    </row>
    <row r="2667" spans="1:20" s="446" customFormat="1" ht="22.5" customHeight="1" x14ac:dyDescent="0.25">
      <c r="A2667" s="342">
        <v>45100</v>
      </c>
      <c r="B2667" s="168" t="s">
        <v>342</v>
      </c>
      <c r="C2667" s="167" t="s">
        <v>5532</v>
      </c>
      <c r="D2667" s="167" t="s">
        <v>3301</v>
      </c>
      <c r="E2667" s="167"/>
      <c r="F2667" s="417">
        <v>10428</v>
      </c>
      <c r="G2667" s="168" t="s">
        <v>5533</v>
      </c>
      <c r="H2667" s="168" t="s">
        <v>5534</v>
      </c>
      <c r="I2667" s="168" t="s">
        <v>22</v>
      </c>
      <c r="J2667" s="168">
        <v>75015</v>
      </c>
      <c r="K2667" s="168" t="s">
        <v>5535</v>
      </c>
      <c r="L2667" s="168" t="s">
        <v>8234</v>
      </c>
      <c r="M2667" s="167" t="s">
        <v>8180</v>
      </c>
      <c r="N2667" s="379">
        <v>0.1</v>
      </c>
      <c r="O2667" s="345"/>
      <c r="P2667" s="371">
        <v>11982</v>
      </c>
      <c r="Q2667" s="350">
        <f t="shared" si="104"/>
        <v>10892.727272727272</v>
      </c>
      <c r="R2667" s="337"/>
      <c r="S2667" s="266"/>
    </row>
    <row r="2668" spans="1:20" s="446" customFormat="1" ht="22.5" customHeight="1" x14ac:dyDescent="0.25">
      <c r="A2668" s="167">
        <v>45096</v>
      </c>
      <c r="B2668" s="168" t="s">
        <v>65</v>
      </c>
      <c r="C2668" s="167" t="s">
        <v>6226</v>
      </c>
      <c r="D2668" s="167" t="s">
        <v>747</v>
      </c>
      <c r="E2668" s="167"/>
      <c r="F2668" s="417">
        <v>10589</v>
      </c>
      <c r="G2668" s="168" t="s">
        <v>6227</v>
      </c>
      <c r="H2668" s="168">
        <v>3</v>
      </c>
      <c r="I2668" s="168" t="s">
        <v>97</v>
      </c>
      <c r="J2668" s="168">
        <v>92600</v>
      </c>
      <c r="K2668" s="168" t="s">
        <v>750</v>
      </c>
      <c r="L2668" s="168" t="s">
        <v>2072</v>
      </c>
      <c r="M2668" s="167" t="s">
        <v>6607</v>
      </c>
      <c r="N2668" s="379">
        <v>5.5E-2</v>
      </c>
      <c r="O2668" s="78">
        <f>P2668/2</f>
        <v>1050</v>
      </c>
      <c r="P2668" s="371">
        <v>2100</v>
      </c>
      <c r="Q2668" s="383">
        <f t="shared" si="104"/>
        <v>1990.5213270142181</v>
      </c>
      <c r="R2668" s="333"/>
      <c r="S2668" s="159"/>
    </row>
    <row r="2669" spans="1:20" s="446" customFormat="1" ht="22.5" customHeight="1" x14ac:dyDescent="0.25">
      <c r="A2669" s="167">
        <v>45093</v>
      </c>
      <c r="B2669" s="187" t="s">
        <v>65</v>
      </c>
      <c r="C2669" s="187" t="s">
        <v>3248</v>
      </c>
      <c r="D2669" s="187" t="s">
        <v>2068</v>
      </c>
      <c r="E2669" s="187"/>
      <c r="F2669" s="168">
        <v>10427</v>
      </c>
      <c r="G2669" s="187" t="s">
        <v>3249</v>
      </c>
      <c r="H2669" s="187" t="s">
        <v>3250</v>
      </c>
      <c r="I2669" s="168" t="s">
        <v>22</v>
      </c>
      <c r="J2669" s="168">
        <v>75019</v>
      </c>
      <c r="K2669" s="187" t="s">
        <v>8235</v>
      </c>
      <c r="L2669" s="187" t="s">
        <v>8236</v>
      </c>
      <c r="M2669" s="187" t="s">
        <v>86</v>
      </c>
      <c r="N2669" s="211">
        <v>0.1</v>
      </c>
      <c r="O2669" s="345"/>
      <c r="P2669" s="189">
        <v>9982</v>
      </c>
      <c r="Q2669" s="255">
        <f t="shared" si="104"/>
        <v>9074.545454545454</v>
      </c>
      <c r="R2669" s="333"/>
      <c r="S2669" s="159"/>
    </row>
    <row r="2670" spans="1:20" s="446" customFormat="1" ht="22.5" customHeight="1" x14ac:dyDescent="0.25">
      <c r="A2670" s="235">
        <v>45099</v>
      </c>
      <c r="B2670" s="236" t="s">
        <v>236</v>
      </c>
      <c r="C2670" s="236" t="s">
        <v>2318</v>
      </c>
      <c r="D2670" s="236" t="s">
        <v>1095</v>
      </c>
      <c r="E2670" s="236"/>
      <c r="F2670" s="236">
        <v>10592</v>
      </c>
      <c r="G2670" s="236" t="s">
        <v>2319</v>
      </c>
      <c r="H2670" s="236" t="s">
        <v>8237</v>
      </c>
      <c r="I2670" s="236" t="s">
        <v>2321</v>
      </c>
      <c r="J2670" s="236">
        <v>91230</v>
      </c>
      <c r="K2670" s="236" t="s">
        <v>2322</v>
      </c>
      <c r="L2670" s="236" t="s">
        <v>6050</v>
      </c>
      <c r="M2670" s="236" t="s">
        <v>8238</v>
      </c>
      <c r="N2670" s="302">
        <v>5.5E-2</v>
      </c>
      <c r="O2670" s="78">
        <f>P2670/2</f>
        <v>1500</v>
      </c>
      <c r="P2670" s="196">
        <v>3000</v>
      </c>
      <c r="Q2670" s="321">
        <f t="shared" si="104"/>
        <v>2843.6018957345973</v>
      </c>
      <c r="R2670" s="336"/>
      <c r="S2670" s="121"/>
      <c r="T2670" s="446" t="s">
        <v>8239</v>
      </c>
    </row>
    <row r="2671" spans="1:20" s="446" customFormat="1" ht="22.5" customHeight="1" x14ac:dyDescent="0.25">
      <c r="A2671" s="774">
        <v>45099</v>
      </c>
      <c r="B2671" s="787" t="s">
        <v>65</v>
      </c>
      <c r="C2671" s="787" t="s">
        <v>8240</v>
      </c>
      <c r="D2671" s="787" t="s">
        <v>4422</v>
      </c>
      <c r="E2671" s="787"/>
      <c r="F2671" s="788">
        <v>10305</v>
      </c>
      <c r="G2671" s="787" t="s">
        <v>8241</v>
      </c>
      <c r="H2671" s="819">
        <v>4</v>
      </c>
      <c r="I2671" s="788" t="s">
        <v>313</v>
      </c>
      <c r="J2671" s="788">
        <v>94500</v>
      </c>
      <c r="K2671" s="787" t="s">
        <v>8242</v>
      </c>
      <c r="L2671" s="787" t="s">
        <v>6956</v>
      </c>
      <c r="M2671" s="787" t="s">
        <v>443</v>
      </c>
      <c r="N2671" s="536">
        <v>0.1</v>
      </c>
      <c r="O2671" s="78">
        <f>P2671/2</f>
        <v>3491</v>
      </c>
      <c r="P2671" s="537">
        <v>6982</v>
      </c>
      <c r="Q2671" s="264">
        <f t="shared" si="104"/>
        <v>6347.272727272727</v>
      </c>
      <c r="R2671" s="337"/>
      <c r="S2671" s="266"/>
    </row>
    <row r="2672" spans="1:20" s="446" customFormat="1" ht="22.5" customHeight="1" x14ac:dyDescent="0.25">
      <c r="A2672" s="173">
        <v>45100</v>
      </c>
      <c r="B2672" s="174" t="s">
        <v>342</v>
      </c>
      <c r="C2672" s="173" t="s">
        <v>4106</v>
      </c>
      <c r="D2672" s="173" t="s">
        <v>8243</v>
      </c>
      <c r="E2672" s="173"/>
      <c r="F2672" s="418">
        <v>10394</v>
      </c>
      <c r="G2672" s="174" t="s">
        <v>4107</v>
      </c>
      <c r="H2672" s="174" t="s">
        <v>6126</v>
      </c>
      <c r="I2672" s="174" t="s">
        <v>22</v>
      </c>
      <c r="J2672" s="174">
        <v>75012</v>
      </c>
      <c r="K2672" s="174" t="s">
        <v>8244</v>
      </c>
      <c r="L2672" s="174" t="s">
        <v>8245</v>
      </c>
      <c r="M2672" s="173" t="s">
        <v>8246</v>
      </c>
      <c r="N2672" s="328">
        <v>0.1</v>
      </c>
      <c r="O2672" s="820"/>
      <c r="P2672" s="196">
        <v>8982</v>
      </c>
      <c r="Q2672" s="321">
        <f t="shared" si="104"/>
        <v>8165.454545454545</v>
      </c>
      <c r="R2672" s="336"/>
      <c r="S2672" s="121"/>
    </row>
    <row r="2673" spans="1:20" s="446" customFormat="1" ht="22.5" customHeight="1" x14ac:dyDescent="0.25">
      <c r="A2673" s="774">
        <v>45107</v>
      </c>
      <c r="B2673" s="787" t="s">
        <v>17</v>
      </c>
      <c r="C2673" s="787" t="s">
        <v>8247</v>
      </c>
      <c r="D2673" s="787" t="s">
        <v>8248</v>
      </c>
      <c r="E2673" s="787"/>
      <c r="F2673" s="788" t="s">
        <v>6667</v>
      </c>
      <c r="G2673" s="787" t="s">
        <v>8249</v>
      </c>
      <c r="H2673" s="787" t="s">
        <v>8250</v>
      </c>
      <c r="I2673" s="788" t="s">
        <v>4000</v>
      </c>
      <c r="J2673" s="788">
        <v>93220</v>
      </c>
      <c r="K2673" s="787" t="s">
        <v>8251</v>
      </c>
      <c r="L2673" s="787" t="s">
        <v>43</v>
      </c>
      <c r="M2673" s="787" t="s">
        <v>7668</v>
      </c>
      <c r="N2673" s="536">
        <v>0.1</v>
      </c>
      <c r="O2673" s="483">
        <v>4582</v>
      </c>
      <c r="P2673" s="537">
        <v>4582</v>
      </c>
      <c r="Q2673" s="264">
        <f t="shared" si="104"/>
        <v>4165.454545454545</v>
      </c>
      <c r="R2673" s="337"/>
      <c r="S2673" s="266"/>
    </row>
    <row r="2674" spans="1:20" s="446" customFormat="1" ht="22.5" customHeight="1" x14ac:dyDescent="0.25">
      <c r="A2674" s="774">
        <v>45107</v>
      </c>
      <c r="B2674" s="787" t="s">
        <v>65</v>
      </c>
      <c r="C2674" s="787" t="s">
        <v>8252</v>
      </c>
      <c r="D2674" s="787" t="s">
        <v>8016</v>
      </c>
      <c r="E2674" s="787"/>
      <c r="F2674" s="788">
        <v>10352</v>
      </c>
      <c r="G2674" s="787" t="s">
        <v>8018</v>
      </c>
      <c r="H2674" s="787" t="s">
        <v>8019</v>
      </c>
      <c r="I2674" s="788" t="s">
        <v>22</v>
      </c>
      <c r="J2674" s="788">
        <v>75011</v>
      </c>
      <c r="K2674" s="787" t="s">
        <v>8020</v>
      </c>
      <c r="L2674" s="787" t="s">
        <v>5674</v>
      </c>
      <c r="M2674" s="787" t="s">
        <v>2651</v>
      </c>
      <c r="N2674" s="536">
        <v>5.5E-2</v>
      </c>
      <c r="O2674" s="78">
        <f>P2674/2</f>
        <v>7500</v>
      </c>
      <c r="P2674" s="537">
        <v>15000</v>
      </c>
      <c r="Q2674" s="264">
        <f t="shared" si="104"/>
        <v>14218.009478672986</v>
      </c>
      <c r="R2674" s="337"/>
      <c r="S2674" s="266"/>
    </row>
    <row r="2675" spans="1:20" s="446" customFormat="1" ht="22.5" customHeight="1" x14ac:dyDescent="0.25">
      <c r="A2675" s="774">
        <v>45111</v>
      </c>
      <c r="B2675" s="787" t="s">
        <v>65</v>
      </c>
      <c r="C2675" s="787" t="s">
        <v>8253</v>
      </c>
      <c r="D2675" s="787" t="s">
        <v>8254</v>
      </c>
      <c r="E2675" s="787"/>
      <c r="F2675" s="788">
        <v>10661</v>
      </c>
      <c r="G2675" s="787" t="s">
        <v>8018</v>
      </c>
      <c r="H2675" s="787" t="s">
        <v>8255</v>
      </c>
      <c r="I2675" s="788" t="s">
        <v>22</v>
      </c>
      <c r="J2675" s="788">
        <v>75011</v>
      </c>
      <c r="K2675" s="787" t="s">
        <v>8256</v>
      </c>
      <c r="L2675" s="787" t="s">
        <v>5674</v>
      </c>
      <c r="M2675" s="787" t="s">
        <v>8257</v>
      </c>
      <c r="N2675" s="536">
        <v>5.5E-2</v>
      </c>
      <c r="O2675" s="78">
        <f>P2675/2</f>
        <v>1650</v>
      </c>
      <c r="P2675" s="537">
        <v>3300</v>
      </c>
      <c r="Q2675" s="264">
        <f t="shared" si="104"/>
        <v>3127.9620853080569</v>
      </c>
      <c r="R2675" s="337"/>
      <c r="S2675" s="266"/>
    </row>
    <row r="2676" spans="1:20" s="446" customFormat="1" ht="22.5" customHeight="1" x14ac:dyDescent="0.25">
      <c r="A2676" s="774">
        <v>45107</v>
      </c>
      <c r="B2676" s="787" t="s">
        <v>17</v>
      </c>
      <c r="C2676" s="787" t="s">
        <v>8258</v>
      </c>
      <c r="D2676" s="787" t="s">
        <v>8259</v>
      </c>
      <c r="E2676" s="787"/>
      <c r="F2676" s="788" t="s">
        <v>8260</v>
      </c>
      <c r="G2676" s="787" t="s">
        <v>8261</v>
      </c>
      <c r="H2676" s="787" t="s">
        <v>8262</v>
      </c>
      <c r="I2676" s="788" t="s">
        <v>22</v>
      </c>
      <c r="J2676" s="788">
        <v>75004</v>
      </c>
      <c r="K2676" s="787" t="s">
        <v>8263</v>
      </c>
      <c r="L2676" s="787" t="s">
        <v>7548</v>
      </c>
      <c r="M2676" s="787" t="s">
        <v>484</v>
      </c>
      <c r="N2676" s="536">
        <v>0.1</v>
      </c>
      <c r="O2676" s="768"/>
      <c r="P2676" s="537">
        <v>4000</v>
      </c>
      <c r="Q2676" s="264">
        <f t="shared" si="104"/>
        <v>3636.363636363636</v>
      </c>
      <c r="R2676" s="337"/>
      <c r="S2676" s="266"/>
    </row>
    <row r="2677" spans="1:20" s="446" customFormat="1" ht="22.5" customHeight="1" x14ac:dyDescent="0.25">
      <c r="A2677" s="293">
        <v>45104</v>
      </c>
      <c r="B2677" s="168" t="s">
        <v>65</v>
      </c>
      <c r="C2677" s="168" t="s">
        <v>166</v>
      </c>
      <c r="D2677" s="168" t="s">
        <v>83</v>
      </c>
      <c r="E2677" s="168"/>
      <c r="F2677" s="168">
        <v>10040</v>
      </c>
      <c r="G2677" s="168" t="s">
        <v>167</v>
      </c>
      <c r="H2677" s="168" t="s">
        <v>1249</v>
      </c>
      <c r="I2677" s="168" t="s">
        <v>168</v>
      </c>
      <c r="J2677" s="168">
        <v>93200</v>
      </c>
      <c r="K2677" s="168" t="s">
        <v>1250</v>
      </c>
      <c r="L2677" s="168" t="s">
        <v>5735</v>
      </c>
      <c r="M2677" s="168" t="s">
        <v>8264</v>
      </c>
      <c r="N2677" s="211">
        <v>0.1</v>
      </c>
      <c r="O2677" s="345"/>
      <c r="P2677" s="189">
        <v>9982</v>
      </c>
      <c r="Q2677" s="255">
        <f t="shared" si="104"/>
        <v>9074.545454545454</v>
      </c>
      <c r="R2677" s="333"/>
      <c r="S2677" s="159"/>
    </row>
    <row r="2678" spans="1:20" s="446" customFormat="1" ht="22.5" customHeight="1" x14ac:dyDescent="0.25">
      <c r="A2678" s="167">
        <v>45107</v>
      </c>
      <c r="B2678" s="168" t="s">
        <v>65</v>
      </c>
      <c r="C2678" s="168" t="s">
        <v>4608</v>
      </c>
      <c r="D2678" s="168" t="s">
        <v>424</v>
      </c>
      <c r="E2678" s="168"/>
      <c r="F2678" s="168">
        <v>10651</v>
      </c>
      <c r="G2678" s="168" t="s">
        <v>2952</v>
      </c>
      <c r="H2678" s="168" t="s">
        <v>6641</v>
      </c>
      <c r="I2678" s="168" t="s">
        <v>22</v>
      </c>
      <c r="J2678" s="168">
        <v>75015</v>
      </c>
      <c r="K2678" s="168" t="s">
        <v>6642</v>
      </c>
      <c r="L2678" s="168" t="s">
        <v>8265</v>
      </c>
      <c r="M2678" s="168" t="s">
        <v>4019</v>
      </c>
      <c r="N2678" s="379">
        <v>5.5E-2</v>
      </c>
      <c r="O2678" s="345"/>
      <c r="P2678" s="371">
        <v>4982</v>
      </c>
      <c r="Q2678" s="444">
        <f t="shared" si="104"/>
        <v>4722.2748815165878</v>
      </c>
      <c r="R2678" s="337"/>
      <c r="S2678" s="266"/>
    </row>
    <row r="2679" spans="1:20" s="446" customFormat="1" ht="22.5" customHeight="1" x14ac:dyDescent="0.25">
      <c r="A2679" s="774">
        <v>45106</v>
      </c>
      <c r="B2679" s="787" t="s">
        <v>65</v>
      </c>
      <c r="C2679" s="787" t="s">
        <v>2135</v>
      </c>
      <c r="D2679" s="787" t="s">
        <v>238</v>
      </c>
      <c r="E2679" s="787"/>
      <c r="F2679" s="788">
        <v>10186</v>
      </c>
      <c r="G2679" s="787" t="s">
        <v>7741</v>
      </c>
      <c r="H2679" s="787" t="s">
        <v>7742</v>
      </c>
      <c r="I2679" s="788" t="s">
        <v>774</v>
      </c>
      <c r="J2679" s="788">
        <v>93100</v>
      </c>
      <c r="K2679" s="787" t="s">
        <v>7743</v>
      </c>
      <c r="L2679" s="787" t="s">
        <v>6118</v>
      </c>
      <c r="M2679" s="787" t="s">
        <v>123</v>
      </c>
      <c r="N2679" s="536">
        <v>5.5E-2</v>
      </c>
      <c r="O2679" s="78">
        <f>P2679/2</f>
        <v>3290</v>
      </c>
      <c r="P2679" s="537">
        <v>6580</v>
      </c>
      <c r="Q2679" s="264">
        <f t="shared" si="104"/>
        <v>6236.9668246445499</v>
      </c>
      <c r="R2679" s="337"/>
      <c r="S2679" s="266"/>
    </row>
    <row r="2680" spans="1:20" s="446" customFormat="1" ht="22.5" customHeight="1" x14ac:dyDescent="0.25">
      <c r="A2680" s="774">
        <v>45103</v>
      </c>
      <c r="B2680" s="787" t="s">
        <v>65</v>
      </c>
      <c r="C2680" s="787" t="s">
        <v>8266</v>
      </c>
      <c r="D2680" s="787" t="s">
        <v>1333</v>
      </c>
      <c r="E2680" s="787"/>
      <c r="F2680" s="788">
        <v>10324</v>
      </c>
      <c r="G2680" s="787" t="s">
        <v>8267</v>
      </c>
      <c r="H2680" s="787" t="s">
        <v>8268</v>
      </c>
      <c r="I2680" s="788" t="s">
        <v>22</v>
      </c>
      <c r="J2680" s="788">
        <v>75012</v>
      </c>
      <c r="K2680" s="787" t="s">
        <v>8269</v>
      </c>
      <c r="L2680" s="787" t="s">
        <v>8270</v>
      </c>
      <c r="M2680" s="787" t="s">
        <v>8271</v>
      </c>
      <c r="N2680" s="536">
        <v>0.1</v>
      </c>
      <c r="O2680" s="483">
        <v>5882</v>
      </c>
      <c r="P2680" s="537">
        <v>5882</v>
      </c>
      <c r="Q2680" s="264">
        <f t="shared" si="104"/>
        <v>5347.272727272727</v>
      </c>
      <c r="R2680" s="337"/>
      <c r="S2680" s="266"/>
    </row>
    <row r="2681" spans="1:20" s="446" customFormat="1" ht="22.5" customHeight="1" x14ac:dyDescent="0.25">
      <c r="A2681" s="2">
        <v>45108</v>
      </c>
      <c r="B2681" s="6" t="s">
        <v>65</v>
      </c>
      <c r="C2681" s="6" t="s">
        <v>526</v>
      </c>
      <c r="D2681" s="6" t="s">
        <v>19</v>
      </c>
      <c r="E2681" s="6"/>
      <c r="F2681" s="3">
        <v>10015</v>
      </c>
      <c r="G2681" s="6" t="s">
        <v>8272</v>
      </c>
      <c r="H2681" s="6"/>
      <c r="I2681" s="3" t="s">
        <v>2362</v>
      </c>
      <c r="J2681" s="3">
        <v>58340</v>
      </c>
      <c r="K2681" s="6" t="s">
        <v>8273</v>
      </c>
      <c r="L2681" s="6" t="s">
        <v>6340</v>
      </c>
      <c r="M2681" s="6" t="s">
        <v>4336</v>
      </c>
      <c r="N2681" s="22">
        <v>5.5E-2</v>
      </c>
      <c r="O2681" s="23"/>
      <c r="P2681" s="7">
        <v>49982</v>
      </c>
      <c r="Q2681" s="11">
        <v>8511.85</v>
      </c>
      <c r="R2681" s="821"/>
      <c r="S2681" s="1"/>
    </row>
    <row r="2682" spans="1:20" s="446" customFormat="1" ht="22.5" customHeight="1" x14ac:dyDescent="0.25">
      <c r="A2682" s="814">
        <v>45113</v>
      </c>
      <c r="B2682" s="815" t="s">
        <v>17</v>
      </c>
      <c r="C2682" s="815" t="s">
        <v>7837</v>
      </c>
      <c r="D2682" s="815" t="s">
        <v>477</v>
      </c>
      <c r="E2682" s="815"/>
      <c r="F2682" s="815">
        <v>10293</v>
      </c>
      <c r="G2682" s="815" t="s">
        <v>7838</v>
      </c>
      <c r="H2682" s="815" t="s">
        <v>7839</v>
      </c>
      <c r="I2682" s="815" t="s">
        <v>3898</v>
      </c>
      <c r="J2682" s="815">
        <v>95600</v>
      </c>
      <c r="K2682" s="815" t="s">
        <v>7840</v>
      </c>
      <c r="L2682" s="815" t="s">
        <v>6334</v>
      </c>
      <c r="M2682" s="815" t="s">
        <v>8274</v>
      </c>
      <c r="N2682" s="302">
        <v>0.1</v>
      </c>
      <c r="O2682" s="822"/>
      <c r="P2682" s="548">
        <v>24982</v>
      </c>
      <c r="Q2682" s="321">
        <f t="shared" ref="Q2682:Q2740" si="106">IF(ISBLANK(N2682),"",P2682/(1+N2682))</f>
        <v>22710.909090909088</v>
      </c>
      <c r="R2682" s="336"/>
      <c r="S2682" s="121"/>
      <c r="T2682" s="446" t="s">
        <v>8275</v>
      </c>
    </row>
    <row r="2683" spans="1:20" s="446" customFormat="1" ht="22.5" customHeight="1" x14ac:dyDescent="0.25">
      <c r="A2683" s="167">
        <v>45119</v>
      </c>
      <c r="B2683" s="187" t="s">
        <v>17</v>
      </c>
      <c r="C2683" s="187" t="s">
        <v>3103</v>
      </c>
      <c r="D2683" s="187" t="s">
        <v>248</v>
      </c>
      <c r="E2683" s="187"/>
      <c r="F2683" s="168">
        <v>10294</v>
      </c>
      <c r="G2683" s="187" t="s">
        <v>3104</v>
      </c>
      <c r="H2683" s="187" t="s">
        <v>3105</v>
      </c>
      <c r="I2683" s="168" t="s">
        <v>22</v>
      </c>
      <c r="J2683" s="168">
        <v>75011</v>
      </c>
      <c r="K2683" s="187" t="s">
        <v>8276</v>
      </c>
      <c r="L2683" s="287" t="s">
        <v>8277</v>
      </c>
      <c r="M2683" s="187" t="s">
        <v>190</v>
      </c>
      <c r="N2683" s="211">
        <v>0.1</v>
      </c>
      <c r="O2683" s="345"/>
      <c r="P2683" s="189">
        <v>2600</v>
      </c>
      <c r="Q2683" s="255">
        <f t="shared" si="106"/>
        <v>2363.6363636363635</v>
      </c>
      <c r="R2683" s="333"/>
      <c r="S2683" s="159"/>
    </row>
    <row r="2684" spans="1:20" s="446" customFormat="1" ht="22.5" customHeight="1" x14ac:dyDescent="0.25">
      <c r="A2684" s="167">
        <v>45117</v>
      </c>
      <c r="B2684" s="168" t="s">
        <v>17</v>
      </c>
      <c r="C2684" s="167" t="s">
        <v>4905</v>
      </c>
      <c r="D2684" s="168" t="s">
        <v>131</v>
      </c>
      <c r="E2684" s="167"/>
      <c r="F2684" s="417">
        <v>10311</v>
      </c>
      <c r="G2684" s="168" t="s">
        <v>7469</v>
      </c>
      <c r="H2684" s="168" t="s">
        <v>7470</v>
      </c>
      <c r="I2684" s="168" t="s">
        <v>22</v>
      </c>
      <c r="J2684" s="168">
        <v>75018</v>
      </c>
      <c r="K2684" s="168" t="s">
        <v>7471</v>
      </c>
      <c r="L2684" s="168" t="s">
        <v>8278</v>
      </c>
      <c r="M2684" s="167" t="s">
        <v>5796</v>
      </c>
      <c r="N2684" s="379">
        <v>0.1</v>
      </c>
      <c r="O2684" s="345"/>
      <c r="P2684" s="371">
        <v>8000</v>
      </c>
      <c r="Q2684" s="264">
        <f t="shared" si="106"/>
        <v>7272.7272727272721</v>
      </c>
      <c r="R2684" s="337"/>
      <c r="S2684" s="266"/>
    </row>
    <row r="2685" spans="1:20" s="446" customFormat="1" ht="22.5" customHeight="1" x14ac:dyDescent="0.25">
      <c r="A2685" s="774">
        <v>45113</v>
      </c>
      <c r="B2685" s="787" t="s">
        <v>17</v>
      </c>
      <c r="C2685" s="787" t="s">
        <v>8279</v>
      </c>
      <c r="D2685" s="787" t="s">
        <v>94</v>
      </c>
      <c r="E2685" s="787"/>
      <c r="F2685" s="788">
        <v>10545</v>
      </c>
      <c r="G2685" s="787" t="s">
        <v>8280</v>
      </c>
      <c r="H2685" s="787" t="s">
        <v>8281</v>
      </c>
      <c r="I2685" s="788" t="s">
        <v>22</v>
      </c>
      <c r="J2685" s="788">
        <v>75012</v>
      </c>
      <c r="K2685" s="787" t="s">
        <v>8282</v>
      </c>
      <c r="L2685" s="787" t="s">
        <v>6340</v>
      </c>
      <c r="M2685" s="787" t="s">
        <v>4804</v>
      </c>
      <c r="N2685" s="536">
        <v>5.5E-2</v>
      </c>
      <c r="O2685" s="768"/>
      <c r="P2685" s="537">
        <v>8740</v>
      </c>
      <c r="Q2685" s="264">
        <f t="shared" si="106"/>
        <v>8284.360189573461</v>
      </c>
      <c r="R2685" s="337"/>
      <c r="S2685" s="266"/>
    </row>
    <row r="2686" spans="1:20" s="446" customFormat="1" ht="22.5" customHeight="1" x14ac:dyDescent="0.25">
      <c r="A2686" s="167">
        <v>45113</v>
      </c>
      <c r="B2686" s="168" t="s">
        <v>65</v>
      </c>
      <c r="C2686" s="168" t="s">
        <v>7305</v>
      </c>
      <c r="D2686" s="168" t="s">
        <v>337</v>
      </c>
      <c r="E2686" s="168"/>
      <c r="F2686" s="168">
        <v>10281</v>
      </c>
      <c r="G2686" s="168" t="s">
        <v>7306</v>
      </c>
      <c r="H2686" s="168" t="s">
        <v>7980</v>
      </c>
      <c r="I2686" s="168" t="s">
        <v>240</v>
      </c>
      <c r="J2686" s="168">
        <v>92120</v>
      </c>
      <c r="K2686" s="168" t="s">
        <v>7307</v>
      </c>
      <c r="L2686" s="168" t="s">
        <v>5640</v>
      </c>
      <c r="M2686" s="168" t="s">
        <v>8283</v>
      </c>
      <c r="N2686" s="379">
        <v>0.1</v>
      </c>
      <c r="O2686" s="78">
        <f t="shared" ref="O2686:O2693" si="107">P2686/2</f>
        <v>7475</v>
      </c>
      <c r="P2686" s="371">
        <v>14950</v>
      </c>
      <c r="Q2686" s="264">
        <f t="shared" si="106"/>
        <v>13590.90909090909</v>
      </c>
      <c r="R2686" s="337"/>
      <c r="S2686" s="266"/>
    </row>
    <row r="2687" spans="1:20" s="446" customFormat="1" ht="22.5" customHeight="1" x14ac:dyDescent="0.25">
      <c r="A2687" s="774">
        <v>45110</v>
      </c>
      <c r="B2687" s="787" t="s">
        <v>65</v>
      </c>
      <c r="C2687" s="787" t="s">
        <v>8098</v>
      </c>
      <c r="D2687" s="787" t="s">
        <v>8099</v>
      </c>
      <c r="E2687" s="787"/>
      <c r="F2687" s="788">
        <v>10193</v>
      </c>
      <c r="G2687" s="787" t="s">
        <v>8100</v>
      </c>
      <c r="H2687" s="787" t="s">
        <v>8284</v>
      </c>
      <c r="I2687" s="788" t="s">
        <v>174</v>
      </c>
      <c r="J2687" s="788">
        <v>93500</v>
      </c>
      <c r="K2687" s="787" t="s">
        <v>8285</v>
      </c>
      <c r="L2687" s="787" t="s">
        <v>7812</v>
      </c>
      <c r="M2687" s="787" t="s">
        <v>123</v>
      </c>
      <c r="N2687" s="536">
        <v>5.5E-2</v>
      </c>
      <c r="O2687" s="78">
        <f t="shared" si="107"/>
        <v>2250</v>
      </c>
      <c r="P2687" s="537">
        <v>4500</v>
      </c>
      <c r="Q2687" s="264">
        <f t="shared" si="106"/>
        <v>4265.4028436018962</v>
      </c>
      <c r="R2687" s="337"/>
      <c r="S2687" s="266"/>
    </row>
    <row r="2688" spans="1:20" s="446" customFormat="1" ht="22.5" customHeight="1" x14ac:dyDescent="0.25">
      <c r="A2688" s="774">
        <v>45111</v>
      </c>
      <c r="B2688" s="787" t="s">
        <v>65</v>
      </c>
      <c r="C2688" s="787" t="s">
        <v>8286</v>
      </c>
      <c r="D2688" s="787" t="s">
        <v>947</v>
      </c>
      <c r="E2688" s="787"/>
      <c r="F2688" s="788" t="s">
        <v>8287</v>
      </c>
      <c r="G2688" s="787" t="s">
        <v>8288</v>
      </c>
      <c r="H2688" s="787" t="s">
        <v>8289</v>
      </c>
      <c r="I2688" s="788" t="s">
        <v>3542</v>
      </c>
      <c r="J2688" s="788">
        <v>94400</v>
      </c>
      <c r="K2688" s="787" t="s">
        <v>8290</v>
      </c>
      <c r="L2688" s="787" t="s">
        <v>6303</v>
      </c>
      <c r="M2688" s="787" t="s">
        <v>8291</v>
      </c>
      <c r="N2688" s="536">
        <v>0.1</v>
      </c>
      <c r="O2688" s="78">
        <f t="shared" si="107"/>
        <v>9491</v>
      </c>
      <c r="P2688" s="537">
        <v>18982</v>
      </c>
      <c r="Q2688" s="264">
        <f t="shared" si="106"/>
        <v>17256.363636363636</v>
      </c>
      <c r="R2688" s="337"/>
      <c r="S2688" s="266"/>
    </row>
    <row r="2689" spans="1:20" s="446" customFormat="1" ht="22.5" customHeight="1" x14ac:dyDescent="0.25">
      <c r="A2689" s="774">
        <v>45114</v>
      </c>
      <c r="B2689" s="787" t="s">
        <v>17</v>
      </c>
      <c r="C2689" s="787" t="s">
        <v>8292</v>
      </c>
      <c r="D2689" s="787" t="s">
        <v>2803</v>
      </c>
      <c r="E2689" s="787"/>
      <c r="F2689" s="788">
        <v>10588</v>
      </c>
      <c r="G2689" s="787" t="s">
        <v>8293</v>
      </c>
      <c r="H2689" s="787">
        <v>2</v>
      </c>
      <c r="I2689" s="788" t="s">
        <v>2948</v>
      </c>
      <c r="J2689" s="788">
        <v>91120</v>
      </c>
      <c r="K2689" s="787" t="s">
        <v>8294</v>
      </c>
      <c r="L2689" s="787" t="s">
        <v>4606</v>
      </c>
      <c r="M2689" s="787" t="s">
        <v>8295</v>
      </c>
      <c r="N2689" s="536">
        <v>5.5E-2</v>
      </c>
      <c r="O2689" s="78">
        <f t="shared" si="107"/>
        <v>2190</v>
      </c>
      <c r="P2689" s="537">
        <v>4380</v>
      </c>
      <c r="Q2689" s="264">
        <f t="shared" si="106"/>
        <v>4151.658767772512</v>
      </c>
      <c r="R2689" s="337"/>
      <c r="S2689" s="266"/>
    </row>
    <row r="2690" spans="1:20" s="446" customFormat="1" ht="22.5" customHeight="1" x14ac:dyDescent="0.25">
      <c r="A2690" s="774">
        <v>45113</v>
      </c>
      <c r="B2690" s="787" t="s">
        <v>65</v>
      </c>
      <c r="C2690" s="787" t="s">
        <v>8296</v>
      </c>
      <c r="D2690" s="787" t="s">
        <v>8297</v>
      </c>
      <c r="E2690" s="787"/>
      <c r="F2690" s="788">
        <v>10365</v>
      </c>
      <c r="G2690" s="787" t="s">
        <v>8298</v>
      </c>
      <c r="H2690" s="787" t="s">
        <v>8299</v>
      </c>
      <c r="I2690" s="788" t="s">
        <v>5061</v>
      </c>
      <c r="J2690" s="788">
        <v>93400</v>
      </c>
      <c r="K2690" s="787" t="s">
        <v>8300</v>
      </c>
      <c r="L2690" s="787" t="s">
        <v>9705</v>
      </c>
      <c r="M2690" s="787" t="s">
        <v>8301</v>
      </c>
      <c r="N2690" s="536">
        <v>0.1</v>
      </c>
      <c r="O2690" s="78">
        <f t="shared" si="107"/>
        <v>5500</v>
      </c>
      <c r="P2690" s="537">
        <v>11000</v>
      </c>
      <c r="Q2690" s="264">
        <f t="shared" si="106"/>
        <v>10000</v>
      </c>
      <c r="R2690" s="337"/>
      <c r="S2690" s="266"/>
    </row>
    <row r="2691" spans="1:20" s="446" customFormat="1" ht="22.5" customHeight="1" x14ac:dyDescent="0.25">
      <c r="A2691" s="774">
        <v>45119</v>
      </c>
      <c r="B2691" s="787" t="s">
        <v>17</v>
      </c>
      <c r="C2691" s="787" t="s">
        <v>8302</v>
      </c>
      <c r="D2691" s="787" t="s">
        <v>428</v>
      </c>
      <c r="E2691" s="787"/>
      <c r="F2691" s="788">
        <v>10325</v>
      </c>
      <c r="G2691" s="787" t="s">
        <v>8303</v>
      </c>
      <c r="H2691" s="787" t="s">
        <v>8304</v>
      </c>
      <c r="I2691" s="788" t="s">
        <v>22</v>
      </c>
      <c r="J2691" s="788">
        <v>75013</v>
      </c>
      <c r="K2691" s="787" t="s">
        <v>8305</v>
      </c>
      <c r="L2691" s="787" t="s">
        <v>9706</v>
      </c>
      <c r="M2691" s="787" t="s">
        <v>8306</v>
      </c>
      <c r="N2691" s="536">
        <v>0.1</v>
      </c>
      <c r="O2691" s="78">
        <f t="shared" si="107"/>
        <v>4991</v>
      </c>
      <c r="P2691" s="537">
        <v>9982</v>
      </c>
      <c r="Q2691" s="264">
        <f t="shared" si="106"/>
        <v>9074.545454545454</v>
      </c>
      <c r="R2691" s="337"/>
      <c r="S2691" s="266"/>
    </row>
    <row r="2692" spans="1:20" s="446" customFormat="1" ht="22.5" customHeight="1" x14ac:dyDescent="0.25">
      <c r="A2692" s="545">
        <v>45117</v>
      </c>
      <c r="B2692" s="546" t="s">
        <v>65</v>
      </c>
      <c r="C2692" s="545" t="s">
        <v>7522</v>
      </c>
      <c r="D2692" s="545" t="s">
        <v>4202</v>
      </c>
      <c r="E2692" s="545"/>
      <c r="F2692" s="547">
        <v>10347</v>
      </c>
      <c r="G2692" s="546" t="s">
        <v>7523</v>
      </c>
      <c r="H2692" s="546" t="s">
        <v>8307</v>
      </c>
      <c r="I2692" s="546" t="s">
        <v>22</v>
      </c>
      <c r="J2692" s="546">
        <v>75002</v>
      </c>
      <c r="K2692" s="546" t="s">
        <v>8308</v>
      </c>
      <c r="L2692" s="546" t="s">
        <v>7526</v>
      </c>
      <c r="M2692" s="545" t="s">
        <v>8309</v>
      </c>
      <c r="N2692" s="237">
        <v>0.1</v>
      </c>
      <c r="O2692" s="78">
        <f t="shared" si="107"/>
        <v>1890</v>
      </c>
      <c r="P2692" s="548">
        <v>3780</v>
      </c>
      <c r="Q2692" s="321">
        <f t="shared" si="106"/>
        <v>3436.363636363636</v>
      </c>
      <c r="R2692" s="336"/>
      <c r="S2692" s="121"/>
      <c r="T2692" s="446" t="s">
        <v>44</v>
      </c>
    </row>
    <row r="2693" spans="1:20" s="446" customFormat="1" ht="22.5" customHeight="1" x14ac:dyDescent="0.25">
      <c r="A2693" s="804">
        <v>45125</v>
      </c>
      <c r="B2693" s="805" t="s">
        <v>342</v>
      </c>
      <c r="C2693" s="805" t="s">
        <v>7805</v>
      </c>
      <c r="D2693" s="805" t="s">
        <v>7806</v>
      </c>
      <c r="E2693" s="805"/>
      <c r="F2693" s="805">
        <v>10663</v>
      </c>
      <c r="G2693" s="805" t="s">
        <v>7807</v>
      </c>
      <c r="H2693" s="805" t="s">
        <v>7808</v>
      </c>
      <c r="I2693" s="805" t="s">
        <v>22</v>
      </c>
      <c r="J2693" s="805">
        <v>75013</v>
      </c>
      <c r="K2693" s="805" t="s">
        <v>7809</v>
      </c>
      <c r="L2693" s="805" t="s">
        <v>8310</v>
      </c>
      <c r="M2693" s="805" t="s">
        <v>8311</v>
      </c>
      <c r="N2693" s="305">
        <v>5.5E-2</v>
      </c>
      <c r="O2693" s="78">
        <f t="shared" si="107"/>
        <v>3500</v>
      </c>
      <c r="P2693" s="537">
        <v>7000</v>
      </c>
      <c r="Q2693" s="264">
        <f t="shared" si="106"/>
        <v>6635.0710900473941</v>
      </c>
      <c r="R2693" s="337"/>
      <c r="S2693" s="266"/>
    </row>
    <row r="2694" spans="1:20" ht="22.5" customHeight="1" x14ac:dyDescent="0.25">
      <c r="A2694" s="167">
        <v>45114</v>
      </c>
      <c r="B2694" s="187" t="s">
        <v>65</v>
      </c>
      <c r="C2694" s="187" t="s">
        <v>8312</v>
      </c>
      <c r="D2694" s="187" t="s">
        <v>691</v>
      </c>
      <c r="E2694" s="187"/>
      <c r="F2694" s="168">
        <v>10731</v>
      </c>
      <c r="G2694" s="187" t="s">
        <v>8313</v>
      </c>
      <c r="H2694" s="187" t="s">
        <v>8314</v>
      </c>
      <c r="I2694" s="168" t="s">
        <v>22</v>
      </c>
      <c r="J2694" s="168">
        <v>75017</v>
      </c>
      <c r="K2694" s="187" t="s">
        <v>8315</v>
      </c>
      <c r="L2694" s="187" t="s">
        <v>5719</v>
      </c>
      <c r="M2694" s="187" t="s">
        <v>2451</v>
      </c>
      <c r="N2694" s="536">
        <v>5.5E-2</v>
      </c>
      <c r="O2694" s="483">
        <v>9982</v>
      </c>
      <c r="P2694" s="537">
        <v>9982</v>
      </c>
      <c r="Q2694" s="264">
        <f t="shared" si="106"/>
        <v>9461.6113744075828</v>
      </c>
      <c r="R2694" s="337"/>
      <c r="S2694" s="266"/>
    </row>
    <row r="2695" spans="1:20" ht="22.5" customHeight="1" x14ac:dyDescent="0.25">
      <c r="A2695" s="293">
        <v>45118</v>
      </c>
      <c r="B2695" s="294" t="s">
        <v>65</v>
      </c>
      <c r="C2695" s="294" t="s">
        <v>1255</v>
      </c>
      <c r="D2695" s="294" t="s">
        <v>1089</v>
      </c>
      <c r="E2695" s="294"/>
      <c r="F2695" s="294">
        <v>10231</v>
      </c>
      <c r="G2695" s="294" t="s">
        <v>1256</v>
      </c>
      <c r="H2695" s="294" t="s">
        <v>2036</v>
      </c>
      <c r="I2695" s="294" t="s">
        <v>1164</v>
      </c>
      <c r="J2695" s="294">
        <v>94120</v>
      </c>
      <c r="K2695" s="802" t="s">
        <v>1258</v>
      </c>
      <c r="L2695" s="294" t="s">
        <v>4935</v>
      </c>
      <c r="M2695" s="294" t="s">
        <v>8316</v>
      </c>
      <c r="N2695" s="518">
        <v>0.1</v>
      </c>
      <c r="O2695" s="78">
        <f>P2695/2</f>
        <v>6791</v>
      </c>
      <c r="P2695" s="296">
        <v>13582</v>
      </c>
      <c r="Q2695" s="803">
        <f t="shared" si="106"/>
        <v>12347.272727272726</v>
      </c>
      <c r="R2695" s="531"/>
      <c r="S2695" s="299"/>
    </row>
    <row r="2696" spans="1:20" ht="22.5" customHeight="1" x14ac:dyDescent="0.25">
      <c r="A2696" s="167">
        <v>45118</v>
      </c>
      <c r="B2696" s="168" t="s">
        <v>65</v>
      </c>
      <c r="C2696" s="168" t="s">
        <v>3683</v>
      </c>
      <c r="D2696" s="168" t="s">
        <v>992</v>
      </c>
      <c r="E2696" s="168"/>
      <c r="F2696" s="168">
        <v>10267</v>
      </c>
      <c r="G2696" s="168" t="s">
        <v>3684</v>
      </c>
      <c r="H2696" s="168" t="s">
        <v>3685</v>
      </c>
      <c r="I2696" s="168" t="s">
        <v>22</v>
      </c>
      <c r="J2696" s="168">
        <v>75013</v>
      </c>
      <c r="K2696" s="168" t="s">
        <v>3686</v>
      </c>
      <c r="L2696" s="168" t="s">
        <v>7181</v>
      </c>
      <c r="M2696" s="168" t="s">
        <v>8317</v>
      </c>
      <c r="N2696" s="380">
        <v>0.1</v>
      </c>
      <c r="O2696" s="23"/>
      <c r="P2696" s="263">
        <v>6500</v>
      </c>
      <c r="Q2696" s="444">
        <f t="shared" si="106"/>
        <v>5909.090909090909</v>
      </c>
      <c r="R2696" s="337"/>
      <c r="S2696" s="266"/>
    </row>
    <row r="2697" spans="1:20" ht="22.5" customHeight="1" x14ac:dyDescent="0.25">
      <c r="A2697" s="167">
        <v>45127</v>
      </c>
      <c r="B2697" s="168" t="s">
        <v>17</v>
      </c>
      <c r="C2697" s="168" t="s">
        <v>4892</v>
      </c>
      <c r="D2697" s="168" t="s">
        <v>1267</v>
      </c>
      <c r="E2697" s="168"/>
      <c r="F2697" s="168" t="s">
        <v>8318</v>
      </c>
      <c r="G2697" s="168" t="s">
        <v>4893</v>
      </c>
      <c r="H2697" s="168" t="s">
        <v>4675</v>
      </c>
      <c r="I2697" s="168" t="s">
        <v>4894</v>
      </c>
      <c r="J2697" s="168">
        <v>77400</v>
      </c>
      <c r="K2697" s="168" t="s">
        <v>4895</v>
      </c>
      <c r="L2697" s="168" t="s">
        <v>4606</v>
      </c>
      <c r="M2697" s="168" t="s">
        <v>8317</v>
      </c>
      <c r="N2697" s="379">
        <v>0.1</v>
      </c>
      <c r="O2697" s="78">
        <f>P2697/2</f>
        <v>4750</v>
      </c>
      <c r="P2697" s="371">
        <v>9500</v>
      </c>
      <c r="Q2697" s="264">
        <f t="shared" si="106"/>
        <v>8636.363636363636</v>
      </c>
      <c r="R2697" s="337"/>
      <c r="S2697" s="266"/>
    </row>
    <row r="2698" spans="1:20" ht="22.5" customHeight="1" x14ac:dyDescent="0.25">
      <c r="A2698" s="267">
        <v>45119</v>
      </c>
      <c r="B2698" s="268" t="s">
        <v>17</v>
      </c>
      <c r="C2698" s="268" t="s">
        <v>8319</v>
      </c>
      <c r="D2698" s="268" t="s">
        <v>40</v>
      </c>
      <c r="E2698" s="268"/>
      <c r="F2698" s="268">
        <v>10434</v>
      </c>
      <c r="G2698" s="268" t="s">
        <v>8320</v>
      </c>
      <c r="H2698" s="268" t="s">
        <v>8321</v>
      </c>
      <c r="I2698" s="268" t="s">
        <v>2930</v>
      </c>
      <c r="J2698" s="268">
        <v>94200</v>
      </c>
      <c r="K2698" s="268" t="s">
        <v>8322</v>
      </c>
      <c r="L2698" s="268" t="s">
        <v>5563</v>
      </c>
      <c r="M2698" s="268" t="s">
        <v>7693</v>
      </c>
      <c r="N2698" s="760">
        <v>0.1</v>
      </c>
      <c r="O2698" s="483">
        <v>3862</v>
      </c>
      <c r="P2698" s="761">
        <v>3862</v>
      </c>
      <c r="Q2698" s="388">
        <f t="shared" si="106"/>
        <v>3510.9090909090905</v>
      </c>
      <c r="R2698" s="389"/>
      <c r="S2698" s="89"/>
      <c r="T2698" s="74" t="s">
        <v>44</v>
      </c>
    </row>
    <row r="2699" spans="1:20" ht="22.5" customHeight="1" x14ac:dyDescent="0.25">
      <c r="A2699" s="267">
        <v>45119</v>
      </c>
      <c r="B2699" s="268" t="s">
        <v>65</v>
      </c>
      <c r="C2699" s="267" t="s">
        <v>4496</v>
      </c>
      <c r="D2699" s="434" t="s">
        <v>268</v>
      </c>
      <c r="E2699" s="434"/>
      <c r="F2699" s="434"/>
      <c r="G2699" s="268" t="s">
        <v>4497</v>
      </c>
      <c r="H2699" s="268" t="s">
        <v>4498</v>
      </c>
      <c r="I2699" s="268" t="s">
        <v>2065</v>
      </c>
      <c r="J2699" s="268">
        <v>94140</v>
      </c>
      <c r="K2699" s="268" t="s">
        <v>4499</v>
      </c>
      <c r="L2699" s="268" t="s">
        <v>7548</v>
      </c>
      <c r="M2699" s="267" t="s">
        <v>8323</v>
      </c>
      <c r="N2699" s="387">
        <v>0.1</v>
      </c>
      <c r="O2699" s="345"/>
      <c r="P2699" s="270">
        <v>2280</v>
      </c>
      <c r="Q2699" s="388">
        <f t="shared" si="106"/>
        <v>2072.7272727272725</v>
      </c>
      <c r="R2699" s="389"/>
      <c r="S2699" s="89"/>
    </row>
    <row r="2700" spans="1:20" ht="22.5" customHeight="1" x14ac:dyDescent="0.25">
      <c r="A2700" s="267">
        <v>45121</v>
      </c>
      <c r="B2700" s="398" t="s">
        <v>17</v>
      </c>
      <c r="C2700" s="398" t="s">
        <v>1289</v>
      </c>
      <c r="D2700" s="398" t="s">
        <v>1290</v>
      </c>
      <c r="E2700" s="398"/>
      <c r="F2700" s="268">
        <v>10290</v>
      </c>
      <c r="G2700" s="398" t="s">
        <v>1291</v>
      </c>
      <c r="H2700" s="398" t="s">
        <v>1292</v>
      </c>
      <c r="I2700" s="268" t="s">
        <v>979</v>
      </c>
      <c r="J2700" s="268">
        <v>78330</v>
      </c>
      <c r="K2700" s="398" t="s">
        <v>1293</v>
      </c>
      <c r="L2700" s="268" t="s">
        <v>5563</v>
      </c>
      <c r="M2700" s="398" t="s">
        <v>361</v>
      </c>
      <c r="N2700" s="823">
        <v>0.1</v>
      </c>
      <c r="O2700" s="170">
        <v>2285</v>
      </c>
      <c r="P2700" s="824">
        <v>2285</v>
      </c>
      <c r="Q2700" s="796">
        <f t="shared" si="106"/>
        <v>2077.272727272727</v>
      </c>
      <c r="R2700" s="389"/>
      <c r="S2700" s="89"/>
      <c r="T2700" s="74" t="s">
        <v>44</v>
      </c>
    </row>
    <row r="2701" spans="1:20" ht="22.5" customHeight="1" x14ac:dyDescent="0.25">
      <c r="A2701" s="267">
        <v>45113</v>
      </c>
      <c r="B2701" s="268" t="s">
        <v>17</v>
      </c>
      <c r="C2701" s="268" t="s">
        <v>3777</v>
      </c>
      <c r="D2701" s="268" t="s">
        <v>94</v>
      </c>
      <c r="E2701" s="268"/>
      <c r="F2701" s="268">
        <v>10357</v>
      </c>
      <c r="G2701" s="268" t="s">
        <v>3778</v>
      </c>
      <c r="H2701" s="268" t="s">
        <v>3779</v>
      </c>
      <c r="I2701" s="268" t="s">
        <v>22</v>
      </c>
      <c r="J2701" s="268">
        <v>75015</v>
      </c>
      <c r="K2701" s="268" t="s">
        <v>3780</v>
      </c>
      <c r="L2701" s="268" t="s">
        <v>1615</v>
      </c>
      <c r="M2701" s="268" t="s">
        <v>5620</v>
      </c>
      <c r="N2701" s="387">
        <v>0.1</v>
      </c>
      <c r="O2701" s="195">
        <v>3282</v>
      </c>
      <c r="P2701" s="270">
        <v>3282</v>
      </c>
      <c r="Q2701" s="388">
        <f t="shared" si="106"/>
        <v>2983.6363636363635</v>
      </c>
      <c r="R2701" s="389"/>
      <c r="S2701" s="89"/>
      <c r="T2701" s="74" t="s">
        <v>44</v>
      </c>
    </row>
    <row r="2702" spans="1:20" ht="22.5" customHeight="1" x14ac:dyDescent="0.25">
      <c r="A2702" s="173">
        <v>45099</v>
      </c>
      <c r="B2702" s="174" t="s">
        <v>65</v>
      </c>
      <c r="C2702" s="173" t="s">
        <v>5996</v>
      </c>
      <c r="D2702" s="173" t="s">
        <v>2498</v>
      </c>
      <c r="E2702" s="173"/>
      <c r="F2702" s="418">
        <v>10640</v>
      </c>
      <c r="G2702" s="174" t="s">
        <v>5997</v>
      </c>
      <c r="H2702" s="174" t="s">
        <v>5998</v>
      </c>
      <c r="I2702" s="174" t="s">
        <v>22</v>
      </c>
      <c r="J2702" s="174">
        <v>75019</v>
      </c>
      <c r="K2702" s="174" t="s">
        <v>5999</v>
      </c>
      <c r="L2702" s="174" t="s">
        <v>8324</v>
      </c>
      <c r="M2702" s="173" t="s">
        <v>6051</v>
      </c>
      <c r="N2702" s="328">
        <v>5.5E-2</v>
      </c>
      <c r="O2702" s="345"/>
      <c r="P2702" s="196">
        <v>9000</v>
      </c>
      <c r="Q2702" s="321">
        <f t="shared" si="106"/>
        <v>8530.8056872037923</v>
      </c>
      <c r="R2702" s="336"/>
      <c r="S2702" s="121"/>
    </row>
    <row r="2703" spans="1:20" ht="22.5" customHeight="1" x14ac:dyDescent="0.25">
      <c r="A2703" s="115">
        <v>45083</v>
      </c>
      <c r="B2703" s="116" t="s">
        <v>65</v>
      </c>
      <c r="C2703" s="116" t="s">
        <v>4827</v>
      </c>
      <c r="D2703" s="116" t="s">
        <v>4828</v>
      </c>
      <c r="E2703" s="116"/>
      <c r="F2703" s="116">
        <v>10588</v>
      </c>
      <c r="G2703" s="116" t="s">
        <v>4829</v>
      </c>
      <c r="H2703" s="116" t="s">
        <v>4830</v>
      </c>
      <c r="I2703" s="116" t="s">
        <v>22</v>
      </c>
      <c r="J2703" s="116">
        <v>75011</v>
      </c>
      <c r="K2703" s="116" t="s">
        <v>4831</v>
      </c>
      <c r="L2703" s="116" t="s">
        <v>43</v>
      </c>
      <c r="M2703" s="116" t="s">
        <v>7722</v>
      </c>
      <c r="N2703" s="328">
        <v>0.1</v>
      </c>
      <c r="O2703" s="78">
        <v>7982</v>
      </c>
      <c r="P2703" s="118">
        <v>7982</v>
      </c>
      <c r="Q2703" s="430">
        <f t="shared" si="106"/>
        <v>7256.363636363636</v>
      </c>
      <c r="R2703" s="336"/>
      <c r="S2703" s="121"/>
      <c r="T2703" s="74" t="s">
        <v>44</v>
      </c>
    </row>
    <row r="2704" spans="1:20" ht="22.5" customHeight="1" x14ac:dyDescent="0.25">
      <c r="A2704" s="775">
        <v>45119</v>
      </c>
      <c r="B2704" s="776" t="s">
        <v>65</v>
      </c>
      <c r="C2704" s="776" t="s">
        <v>8214</v>
      </c>
      <c r="D2704" s="776" t="s">
        <v>1354</v>
      </c>
      <c r="E2704" s="776"/>
      <c r="F2704" s="777">
        <v>110393</v>
      </c>
      <c r="G2704" s="776" t="s">
        <v>8215</v>
      </c>
      <c r="H2704" s="776" t="s">
        <v>8216</v>
      </c>
      <c r="I2704" s="777" t="s">
        <v>22</v>
      </c>
      <c r="J2704" s="777">
        <v>75014</v>
      </c>
      <c r="K2704" s="776" t="s">
        <v>8217</v>
      </c>
      <c r="L2704" s="776" t="s">
        <v>5726</v>
      </c>
      <c r="M2704" s="776" t="s">
        <v>484</v>
      </c>
      <c r="N2704" s="237">
        <v>0.1</v>
      </c>
      <c r="O2704" s="78">
        <f>P2704/2</f>
        <v>1950</v>
      </c>
      <c r="P2704" s="548">
        <v>3900</v>
      </c>
      <c r="Q2704" s="321">
        <f t="shared" si="106"/>
        <v>3545.454545454545</v>
      </c>
      <c r="R2704" s="336"/>
      <c r="S2704" s="121"/>
      <c r="T2704" s="74" t="s">
        <v>44</v>
      </c>
    </row>
    <row r="2705" spans="1:20" ht="22.5" customHeight="1" x14ac:dyDescent="0.25">
      <c r="A2705" s="267">
        <v>45063</v>
      </c>
      <c r="B2705" s="268" t="s">
        <v>17</v>
      </c>
      <c r="C2705" s="267" t="s">
        <v>637</v>
      </c>
      <c r="D2705" s="268" t="s">
        <v>2030</v>
      </c>
      <c r="E2705" s="267"/>
      <c r="F2705" s="434">
        <v>10169</v>
      </c>
      <c r="G2705" s="268" t="s">
        <v>8325</v>
      </c>
      <c r="H2705" s="268" t="s">
        <v>7328</v>
      </c>
      <c r="I2705" s="268" t="s">
        <v>22</v>
      </c>
      <c r="J2705" s="268">
        <v>75005</v>
      </c>
      <c r="K2705" s="268" t="s">
        <v>7329</v>
      </c>
      <c r="L2705" s="268" t="s">
        <v>7640</v>
      </c>
      <c r="M2705" s="267" t="s">
        <v>7330</v>
      </c>
      <c r="N2705" s="387">
        <v>0.1</v>
      </c>
      <c r="O2705" s="78">
        <f>P2705/2</f>
        <v>1625</v>
      </c>
      <c r="P2705" s="270">
        <v>3250</v>
      </c>
      <c r="Q2705" s="388">
        <f t="shared" si="106"/>
        <v>2954.5454545454545</v>
      </c>
      <c r="R2705" s="389"/>
      <c r="S2705" s="89"/>
      <c r="T2705" s="74" t="s">
        <v>44</v>
      </c>
    </row>
    <row r="2706" spans="1:20" ht="22.5" customHeight="1" x14ac:dyDescent="0.25">
      <c r="A2706" s="267">
        <v>45076</v>
      </c>
      <c r="B2706" s="268" t="s">
        <v>65</v>
      </c>
      <c r="C2706" s="268" t="s">
        <v>8326</v>
      </c>
      <c r="D2706" s="268" t="s">
        <v>590</v>
      </c>
      <c r="E2706" s="268"/>
      <c r="F2706" s="268">
        <v>10587</v>
      </c>
      <c r="G2706" s="268" t="s">
        <v>8327</v>
      </c>
      <c r="H2706" s="268" t="s">
        <v>7714</v>
      </c>
      <c r="I2706" s="268" t="s">
        <v>221</v>
      </c>
      <c r="J2706" s="268">
        <v>92260</v>
      </c>
      <c r="K2706" s="268" t="s">
        <v>8328</v>
      </c>
      <c r="L2706" s="268" t="s">
        <v>43</v>
      </c>
      <c r="M2706" s="268" t="s">
        <v>3687</v>
      </c>
      <c r="N2706" s="760">
        <v>5.5E-2</v>
      </c>
      <c r="O2706" s="483">
        <v>19982</v>
      </c>
      <c r="P2706" s="761">
        <v>19982</v>
      </c>
      <c r="Q2706" s="388">
        <f t="shared" si="106"/>
        <v>18940.284360189573</v>
      </c>
      <c r="R2706" s="389"/>
      <c r="S2706" s="89"/>
      <c r="T2706" s="74" t="s">
        <v>44</v>
      </c>
    </row>
    <row r="2707" spans="1:20" ht="22.5" customHeight="1" x14ac:dyDescent="0.25">
      <c r="A2707" s="267">
        <v>45076</v>
      </c>
      <c r="B2707" s="268" t="s">
        <v>65</v>
      </c>
      <c r="C2707" s="268" t="s">
        <v>8329</v>
      </c>
      <c r="D2707" s="268" t="s">
        <v>708</v>
      </c>
      <c r="E2707" s="268"/>
      <c r="F2707" s="268">
        <v>10588</v>
      </c>
      <c r="G2707" s="268" t="s">
        <v>8330</v>
      </c>
      <c r="H2707" s="268" t="s">
        <v>8331</v>
      </c>
      <c r="I2707" s="268" t="s">
        <v>8332</v>
      </c>
      <c r="J2707" s="268">
        <v>92410</v>
      </c>
      <c r="K2707" s="268" t="s">
        <v>8333</v>
      </c>
      <c r="L2707" s="268" t="s">
        <v>43</v>
      </c>
      <c r="M2707" s="268" t="s">
        <v>8334</v>
      </c>
      <c r="N2707" s="760">
        <v>5.5E-2</v>
      </c>
      <c r="O2707" s="483">
        <v>12582</v>
      </c>
      <c r="P2707" s="761">
        <v>12582</v>
      </c>
      <c r="Q2707" s="388">
        <f t="shared" si="106"/>
        <v>11926.066350710902</v>
      </c>
      <c r="R2707" s="389"/>
      <c r="S2707" s="89"/>
      <c r="T2707" s="74" t="s">
        <v>44</v>
      </c>
    </row>
    <row r="2708" spans="1:20" ht="22.5" customHeight="1" x14ac:dyDescent="0.25">
      <c r="A2708" s="267">
        <v>45085</v>
      </c>
      <c r="B2708" s="268" t="s">
        <v>65</v>
      </c>
      <c r="C2708" s="268" t="s">
        <v>8335</v>
      </c>
      <c r="D2708" s="268" t="s">
        <v>2786</v>
      </c>
      <c r="E2708" s="268"/>
      <c r="F2708" s="268">
        <v>10642</v>
      </c>
      <c r="G2708" s="268" t="s">
        <v>5500</v>
      </c>
      <c r="H2708" s="268" t="s">
        <v>8336</v>
      </c>
      <c r="I2708" s="268" t="s">
        <v>22</v>
      </c>
      <c r="J2708" s="268">
        <v>75018</v>
      </c>
      <c r="K2708" s="268" t="s">
        <v>8337</v>
      </c>
      <c r="L2708" s="268" t="s">
        <v>8338</v>
      </c>
      <c r="M2708" s="268" t="s">
        <v>8339</v>
      </c>
      <c r="N2708" s="760">
        <v>5.5E-2</v>
      </c>
      <c r="O2708" s="768"/>
      <c r="P2708" s="761">
        <v>6982</v>
      </c>
      <c r="Q2708" s="388">
        <f t="shared" si="106"/>
        <v>6618.009478672986</v>
      </c>
      <c r="R2708" s="389"/>
      <c r="S2708" s="89"/>
    </row>
    <row r="2709" spans="1:20" ht="22.5" customHeight="1" x14ac:dyDescent="0.25">
      <c r="A2709" s="267">
        <v>45090</v>
      </c>
      <c r="B2709" s="268" t="s">
        <v>65</v>
      </c>
      <c r="C2709" s="268" t="s">
        <v>8340</v>
      </c>
      <c r="D2709" s="268" t="s">
        <v>3181</v>
      </c>
      <c r="E2709" s="268"/>
      <c r="F2709" s="268">
        <v>10233</v>
      </c>
      <c r="G2709" s="268" t="s">
        <v>8341</v>
      </c>
      <c r="H2709" s="268" t="s">
        <v>8342</v>
      </c>
      <c r="I2709" s="268" t="s">
        <v>667</v>
      </c>
      <c r="J2709" s="268">
        <v>94300</v>
      </c>
      <c r="K2709" s="268" t="s">
        <v>8343</v>
      </c>
      <c r="L2709" s="268" t="s">
        <v>4217</v>
      </c>
      <c r="M2709" s="268" t="s">
        <v>123</v>
      </c>
      <c r="N2709" s="760">
        <v>5.5E-2</v>
      </c>
      <c r="O2709" s="78">
        <f>P2709/2</f>
        <v>2475</v>
      </c>
      <c r="P2709" s="761">
        <v>4950</v>
      </c>
      <c r="Q2709" s="388">
        <f t="shared" si="106"/>
        <v>4691.9431279620858</v>
      </c>
      <c r="R2709" s="389"/>
      <c r="S2709" s="89"/>
      <c r="T2709" s="74" t="s">
        <v>44</v>
      </c>
    </row>
    <row r="2710" spans="1:20" ht="22.5" customHeight="1" x14ac:dyDescent="0.25">
      <c r="A2710" s="267">
        <v>45092</v>
      </c>
      <c r="B2710" s="268" t="s">
        <v>17</v>
      </c>
      <c r="C2710" s="268" t="s">
        <v>8344</v>
      </c>
      <c r="D2710" s="268" t="s">
        <v>522</v>
      </c>
      <c r="E2710" s="268"/>
      <c r="F2710" s="268">
        <v>10552</v>
      </c>
      <c r="G2710" s="268" t="s">
        <v>8345</v>
      </c>
      <c r="H2710" s="268" t="s">
        <v>8346</v>
      </c>
      <c r="I2710" s="268" t="s">
        <v>3149</v>
      </c>
      <c r="J2710" s="268">
        <v>75018</v>
      </c>
      <c r="K2710" s="268" t="s">
        <v>8347</v>
      </c>
      <c r="L2710" s="268" t="s">
        <v>1615</v>
      </c>
      <c r="M2710" s="268" t="s">
        <v>8193</v>
      </c>
      <c r="N2710" s="760">
        <v>5.5E-2</v>
      </c>
      <c r="O2710" s="483">
        <v>3382</v>
      </c>
      <c r="P2710" s="761">
        <v>3382</v>
      </c>
      <c r="Q2710" s="388">
        <f t="shared" si="106"/>
        <v>3205.6872037914695</v>
      </c>
      <c r="R2710" s="389"/>
      <c r="S2710" s="89"/>
      <c r="T2710" s="74" t="s">
        <v>44</v>
      </c>
    </row>
    <row r="2711" spans="1:20" ht="22.5" customHeight="1" x14ac:dyDescent="0.25">
      <c r="A2711" s="267">
        <v>45093</v>
      </c>
      <c r="B2711" s="268" t="s">
        <v>17</v>
      </c>
      <c r="C2711" s="268" t="s">
        <v>5884</v>
      </c>
      <c r="D2711" s="268" t="s">
        <v>655</v>
      </c>
      <c r="E2711" s="268"/>
      <c r="F2711" s="268">
        <v>10598</v>
      </c>
      <c r="G2711" s="268" t="s">
        <v>8348</v>
      </c>
      <c r="H2711" s="268" t="s">
        <v>8349</v>
      </c>
      <c r="I2711" s="268" t="s">
        <v>22</v>
      </c>
      <c r="J2711" s="268">
        <v>75016</v>
      </c>
      <c r="K2711" s="268" t="s">
        <v>8350</v>
      </c>
      <c r="L2711" s="268" t="s">
        <v>5894</v>
      </c>
      <c r="M2711" s="268" t="s">
        <v>8193</v>
      </c>
      <c r="N2711" s="760">
        <v>5.5E-2</v>
      </c>
      <c r="O2711" s="483">
        <v>3982</v>
      </c>
      <c r="P2711" s="761">
        <v>3982</v>
      </c>
      <c r="Q2711" s="388">
        <f t="shared" si="106"/>
        <v>3774.4075829383887</v>
      </c>
      <c r="R2711" s="389"/>
      <c r="S2711" s="89"/>
      <c r="T2711" s="74" t="s">
        <v>44</v>
      </c>
    </row>
    <row r="2712" spans="1:20" ht="22.5" customHeight="1" x14ac:dyDescent="0.25">
      <c r="A2712" s="173">
        <v>45086</v>
      </c>
      <c r="B2712" s="174" t="s">
        <v>17</v>
      </c>
      <c r="C2712" s="174" t="s">
        <v>1822</v>
      </c>
      <c r="D2712" s="174" t="s">
        <v>19</v>
      </c>
      <c r="E2712" s="174"/>
      <c r="F2712" s="174">
        <v>10641</v>
      </c>
      <c r="G2712" s="174" t="s">
        <v>1823</v>
      </c>
      <c r="H2712" s="174" t="s">
        <v>1824</v>
      </c>
      <c r="I2712" s="174" t="s">
        <v>22</v>
      </c>
      <c r="J2712" s="174">
        <v>75011</v>
      </c>
      <c r="K2712" s="174" t="s">
        <v>1825</v>
      </c>
      <c r="L2712" s="174" t="s">
        <v>3498</v>
      </c>
      <c r="M2712" s="174" t="s">
        <v>8351</v>
      </c>
      <c r="N2712" s="210">
        <v>5.5E-2</v>
      </c>
      <c r="O2712" s="195">
        <v>3000</v>
      </c>
      <c r="P2712" s="196">
        <v>3000</v>
      </c>
      <c r="Q2712" s="219">
        <f t="shared" si="106"/>
        <v>2843.6018957345973</v>
      </c>
      <c r="R2712" s="336"/>
      <c r="S2712" s="121"/>
      <c r="T2712" s="74" t="s">
        <v>44</v>
      </c>
    </row>
    <row r="2713" spans="1:20" ht="22.5" customHeight="1" x14ac:dyDescent="0.25">
      <c r="A2713" s="267">
        <v>45085</v>
      </c>
      <c r="B2713" s="268" t="s">
        <v>65</v>
      </c>
      <c r="C2713" s="268" t="s">
        <v>8352</v>
      </c>
      <c r="D2713" s="268" t="s">
        <v>8353</v>
      </c>
      <c r="E2713" s="268"/>
      <c r="F2713" s="268">
        <v>20263</v>
      </c>
      <c r="G2713" s="268" t="s">
        <v>8354</v>
      </c>
      <c r="H2713" s="268" t="s">
        <v>8355</v>
      </c>
      <c r="I2713" s="268" t="s">
        <v>22</v>
      </c>
      <c r="J2713" s="268">
        <v>75011</v>
      </c>
      <c r="K2713" s="268" t="s">
        <v>8356</v>
      </c>
      <c r="L2713" s="268" t="s">
        <v>5894</v>
      </c>
      <c r="M2713" s="268" t="s">
        <v>7484</v>
      </c>
      <c r="N2713" s="760">
        <v>5.5E-2</v>
      </c>
      <c r="O2713" s="483">
        <v>3582</v>
      </c>
      <c r="P2713" s="761">
        <v>3582</v>
      </c>
      <c r="Q2713" s="388">
        <f t="shared" si="106"/>
        <v>3395.2606635071093</v>
      </c>
      <c r="R2713" s="389"/>
      <c r="S2713" s="89"/>
      <c r="T2713" s="74" t="s">
        <v>44</v>
      </c>
    </row>
    <row r="2714" spans="1:20" ht="22.5" customHeight="1" x14ac:dyDescent="0.25">
      <c r="A2714" s="267">
        <v>45114</v>
      </c>
      <c r="B2714" s="268" t="s">
        <v>65</v>
      </c>
      <c r="C2714" s="268" t="s">
        <v>8357</v>
      </c>
      <c r="D2714" s="268" t="s">
        <v>2940</v>
      </c>
      <c r="E2714" s="268"/>
      <c r="F2714" s="268">
        <v>10353</v>
      </c>
      <c r="G2714" s="268" t="s">
        <v>8358</v>
      </c>
      <c r="H2714" s="268">
        <v>10353</v>
      </c>
      <c r="I2714" s="268" t="s">
        <v>22</v>
      </c>
      <c r="J2714" s="268">
        <v>75015</v>
      </c>
      <c r="K2714" s="268" t="s">
        <v>8359</v>
      </c>
      <c r="L2714" s="268" t="s">
        <v>1993</v>
      </c>
      <c r="M2714" s="268" t="s">
        <v>8360</v>
      </c>
      <c r="N2714" s="760">
        <v>5.5E-2</v>
      </c>
      <c r="O2714" s="483">
        <v>22980</v>
      </c>
      <c r="P2714" s="761">
        <v>22980</v>
      </c>
      <c r="Q2714" s="388">
        <f t="shared" si="106"/>
        <v>21781.990521327014</v>
      </c>
      <c r="R2714" s="389"/>
      <c r="S2714" s="89"/>
      <c r="T2714" s="74" t="s">
        <v>44</v>
      </c>
    </row>
    <row r="2715" spans="1:20" ht="22.5" customHeight="1" x14ac:dyDescent="0.25">
      <c r="A2715" s="267">
        <v>45120</v>
      </c>
      <c r="B2715" s="268" t="s">
        <v>65</v>
      </c>
      <c r="C2715" s="268" t="s">
        <v>8361</v>
      </c>
      <c r="D2715" s="268" t="s">
        <v>8362</v>
      </c>
      <c r="E2715" s="268"/>
      <c r="F2715" s="268">
        <v>10316</v>
      </c>
      <c r="G2715" s="268" t="s">
        <v>8363</v>
      </c>
      <c r="H2715" s="268" t="s">
        <v>8364</v>
      </c>
      <c r="I2715" s="268" t="s">
        <v>3160</v>
      </c>
      <c r="J2715" s="268">
        <v>95200</v>
      </c>
      <c r="K2715" s="268" t="s">
        <v>8365</v>
      </c>
      <c r="L2715" s="268" t="s">
        <v>1615</v>
      </c>
      <c r="M2715" s="268" t="s">
        <v>4220</v>
      </c>
      <c r="N2715" s="760">
        <v>0.1</v>
      </c>
      <c r="O2715" s="483">
        <v>6982</v>
      </c>
      <c r="P2715" s="761">
        <v>6982</v>
      </c>
      <c r="Q2715" s="388">
        <f t="shared" si="106"/>
        <v>6347.272727272727</v>
      </c>
      <c r="R2715" s="389"/>
      <c r="S2715" s="89"/>
      <c r="T2715" s="74" t="s">
        <v>44</v>
      </c>
    </row>
    <row r="2716" spans="1:20" ht="22.5" customHeight="1" x14ac:dyDescent="0.25">
      <c r="A2716" s="267">
        <v>45059</v>
      </c>
      <c r="B2716" s="268" t="s">
        <v>65</v>
      </c>
      <c r="C2716" s="268" t="s">
        <v>8366</v>
      </c>
      <c r="D2716" s="268" t="s">
        <v>708</v>
      </c>
      <c r="E2716" s="268"/>
      <c r="F2716" s="268">
        <v>10590</v>
      </c>
      <c r="G2716" s="268" t="s">
        <v>8367</v>
      </c>
      <c r="H2716" s="268" t="s">
        <v>7766</v>
      </c>
      <c r="I2716" s="268" t="s">
        <v>174</v>
      </c>
      <c r="J2716" s="268">
        <v>93500</v>
      </c>
      <c r="K2716" s="268" t="s">
        <v>8368</v>
      </c>
      <c r="L2716" s="268" t="s">
        <v>1993</v>
      </c>
      <c r="M2716" s="268" t="s">
        <v>8193</v>
      </c>
      <c r="N2716" s="760">
        <v>5.5E-2</v>
      </c>
      <c r="O2716" s="483">
        <v>2850</v>
      </c>
      <c r="P2716" s="761">
        <v>2850</v>
      </c>
      <c r="Q2716" s="388">
        <f t="shared" si="106"/>
        <v>2701.4218009478673</v>
      </c>
      <c r="R2716" s="389"/>
      <c r="S2716" s="89"/>
      <c r="T2716" s="74" t="s">
        <v>44</v>
      </c>
    </row>
    <row r="2717" spans="1:20" ht="22.5" customHeight="1" x14ac:dyDescent="0.25">
      <c r="A2717" s="267">
        <v>45093</v>
      </c>
      <c r="B2717" s="268" t="s">
        <v>65</v>
      </c>
      <c r="C2717" s="268" t="s">
        <v>8369</v>
      </c>
      <c r="D2717" s="268" t="s">
        <v>54</v>
      </c>
      <c r="E2717" s="268"/>
      <c r="F2717" s="268">
        <v>10311</v>
      </c>
      <c r="G2717" s="268" t="s">
        <v>8370</v>
      </c>
      <c r="H2717" s="268" t="s">
        <v>8371</v>
      </c>
      <c r="I2717" s="268" t="s">
        <v>3149</v>
      </c>
      <c r="J2717" s="268">
        <v>75006</v>
      </c>
      <c r="K2717" s="268" t="s">
        <v>8372</v>
      </c>
      <c r="L2717" s="268" t="s">
        <v>8373</v>
      </c>
      <c r="M2717" s="268" t="s">
        <v>205</v>
      </c>
      <c r="N2717" s="760">
        <v>0.1</v>
      </c>
      <c r="O2717" s="768"/>
      <c r="P2717" s="761">
        <v>9882</v>
      </c>
      <c r="Q2717" s="388">
        <f t="shared" si="106"/>
        <v>8983.6363636363621</v>
      </c>
      <c r="R2717" s="389"/>
      <c r="S2717" s="89"/>
      <c r="T2717" s="74" t="s">
        <v>44</v>
      </c>
    </row>
    <row r="2718" spans="1:20" ht="22.5" customHeight="1" x14ac:dyDescent="0.25">
      <c r="A2718" s="267">
        <v>45086</v>
      </c>
      <c r="B2718" s="268" t="s">
        <v>65</v>
      </c>
      <c r="C2718" s="268" t="s">
        <v>532</v>
      </c>
      <c r="D2718" s="268" t="s">
        <v>4202</v>
      </c>
      <c r="E2718" s="268"/>
      <c r="F2718" s="268">
        <v>10497</v>
      </c>
      <c r="G2718" s="268" t="s">
        <v>183</v>
      </c>
      <c r="H2718" s="268" t="s">
        <v>8374</v>
      </c>
      <c r="I2718" s="268" t="s">
        <v>184</v>
      </c>
      <c r="J2718" s="268">
        <v>92170</v>
      </c>
      <c r="K2718" s="268" t="s">
        <v>8375</v>
      </c>
      <c r="L2718" s="268" t="s">
        <v>6050</v>
      </c>
      <c r="M2718" s="268" t="s">
        <v>443</v>
      </c>
      <c r="N2718" s="760">
        <v>0.1</v>
      </c>
      <c r="O2718" s="78">
        <f>P2718/2</f>
        <v>4491</v>
      </c>
      <c r="P2718" s="761">
        <v>8982</v>
      </c>
      <c r="Q2718" s="388">
        <f t="shared" si="106"/>
        <v>8165.454545454545</v>
      </c>
      <c r="R2718" s="389"/>
      <c r="S2718" s="89"/>
      <c r="T2718" s="74" t="s">
        <v>44</v>
      </c>
    </row>
    <row r="2719" spans="1:20" ht="22.5" customHeight="1" x14ac:dyDescent="0.25">
      <c r="A2719" s="267">
        <v>45083</v>
      </c>
      <c r="B2719" s="268" t="s">
        <v>65</v>
      </c>
      <c r="C2719" s="268" t="s">
        <v>3599</v>
      </c>
      <c r="D2719" s="268" t="s">
        <v>1089</v>
      </c>
      <c r="E2719" s="268"/>
      <c r="F2719" s="268">
        <v>10456</v>
      </c>
      <c r="G2719" s="268" t="s">
        <v>8376</v>
      </c>
      <c r="H2719" s="268" t="s">
        <v>8377</v>
      </c>
      <c r="I2719" s="268" t="s">
        <v>1682</v>
      </c>
      <c r="J2719" s="268">
        <v>94260</v>
      </c>
      <c r="K2719" s="268" t="s">
        <v>8378</v>
      </c>
      <c r="L2719" s="268" t="s">
        <v>43</v>
      </c>
      <c r="M2719" s="268" t="s">
        <v>418</v>
      </c>
      <c r="N2719" s="760">
        <v>0.1</v>
      </c>
      <c r="O2719" s="483">
        <v>7982</v>
      </c>
      <c r="P2719" s="761">
        <v>7982</v>
      </c>
      <c r="Q2719" s="388">
        <f t="shared" si="106"/>
        <v>7256.363636363636</v>
      </c>
      <c r="R2719" s="389"/>
      <c r="S2719" s="89"/>
      <c r="T2719" s="74" t="s">
        <v>44</v>
      </c>
    </row>
    <row r="2720" spans="1:20" ht="22.5" customHeight="1" x14ac:dyDescent="0.25">
      <c r="A2720" s="267">
        <v>45089</v>
      </c>
      <c r="B2720" s="268" t="s">
        <v>65</v>
      </c>
      <c r="C2720" s="268" t="s">
        <v>8379</v>
      </c>
      <c r="D2720" s="268" t="s">
        <v>113</v>
      </c>
      <c r="E2720" s="268"/>
      <c r="F2720" s="268">
        <v>10305</v>
      </c>
      <c r="G2720" s="268" t="s">
        <v>8380</v>
      </c>
      <c r="H2720" s="268" t="s">
        <v>8381</v>
      </c>
      <c r="I2720" s="268" t="s">
        <v>923</v>
      </c>
      <c r="J2720" s="268">
        <v>92100</v>
      </c>
      <c r="K2720" s="268" t="s">
        <v>8382</v>
      </c>
      <c r="L2720" s="268" t="s">
        <v>5595</v>
      </c>
      <c r="M2720" s="268" t="s">
        <v>86</v>
      </c>
      <c r="N2720" s="760">
        <v>0.1</v>
      </c>
      <c r="O2720" s="483">
        <v>3482</v>
      </c>
      <c r="P2720" s="761">
        <v>3482</v>
      </c>
      <c r="Q2720" s="388">
        <f t="shared" si="106"/>
        <v>3165.454545454545</v>
      </c>
      <c r="R2720" s="389"/>
      <c r="S2720" s="89"/>
      <c r="T2720" s="74" t="s">
        <v>44</v>
      </c>
    </row>
    <row r="2721" spans="1:20" ht="22.5" customHeight="1" x14ac:dyDescent="0.25">
      <c r="A2721" s="267">
        <v>45092</v>
      </c>
      <c r="B2721" s="268" t="s">
        <v>65</v>
      </c>
      <c r="C2721" s="268" t="s">
        <v>8383</v>
      </c>
      <c r="D2721" s="268" t="s">
        <v>4124</v>
      </c>
      <c r="E2721" s="268"/>
      <c r="F2721" s="268">
        <v>10477</v>
      </c>
      <c r="G2721" s="268" t="s">
        <v>8384</v>
      </c>
      <c r="H2721" s="268" t="s">
        <v>8385</v>
      </c>
      <c r="I2721" s="268" t="s">
        <v>2930</v>
      </c>
      <c r="J2721" s="268">
        <v>94200</v>
      </c>
      <c r="K2721" s="268" t="s">
        <v>8386</v>
      </c>
      <c r="L2721" s="268" t="s">
        <v>1615</v>
      </c>
      <c r="M2721" s="268" t="s">
        <v>443</v>
      </c>
      <c r="N2721" s="760">
        <v>0.1</v>
      </c>
      <c r="O2721" s="483">
        <v>8482</v>
      </c>
      <c r="P2721" s="761">
        <v>8482</v>
      </c>
      <c r="Q2721" s="388">
        <f t="shared" si="106"/>
        <v>7710.9090909090901</v>
      </c>
      <c r="R2721" s="389"/>
      <c r="S2721" s="89"/>
      <c r="T2721" s="74" t="s">
        <v>44</v>
      </c>
    </row>
    <row r="2722" spans="1:20" ht="22.5" customHeight="1" x14ac:dyDescent="0.25">
      <c r="A2722" s="267">
        <v>45105</v>
      </c>
      <c r="B2722" s="268" t="s">
        <v>65</v>
      </c>
      <c r="C2722" s="268" t="s">
        <v>8387</v>
      </c>
      <c r="D2722" s="268" t="s">
        <v>8388</v>
      </c>
      <c r="E2722" s="268"/>
      <c r="F2722" s="268">
        <v>110317</v>
      </c>
      <c r="G2722" s="268" t="s">
        <v>6801</v>
      </c>
      <c r="H2722" s="268" t="s">
        <v>8389</v>
      </c>
      <c r="I2722" s="268" t="s">
        <v>3526</v>
      </c>
      <c r="J2722" s="268">
        <v>91330</v>
      </c>
      <c r="K2722" s="268" t="s">
        <v>8390</v>
      </c>
      <c r="L2722" s="268" t="s">
        <v>1993</v>
      </c>
      <c r="M2722" s="268" t="s">
        <v>86</v>
      </c>
      <c r="N2722" s="760">
        <v>0.1</v>
      </c>
      <c r="O2722" s="483">
        <v>11980</v>
      </c>
      <c r="P2722" s="761">
        <v>11980</v>
      </c>
      <c r="Q2722" s="388">
        <f t="shared" si="106"/>
        <v>10890.90909090909</v>
      </c>
      <c r="R2722" s="389"/>
      <c r="S2722" s="89"/>
      <c r="T2722" s="74" t="s">
        <v>44</v>
      </c>
    </row>
    <row r="2723" spans="1:20" ht="22.5" customHeight="1" x14ac:dyDescent="0.25">
      <c r="A2723" s="774">
        <v>45132</v>
      </c>
      <c r="B2723" s="787" t="s">
        <v>17</v>
      </c>
      <c r="C2723" s="787" t="s">
        <v>7970</v>
      </c>
      <c r="D2723" s="787" t="s">
        <v>19</v>
      </c>
      <c r="E2723" s="787"/>
      <c r="F2723" s="788">
        <v>10594</v>
      </c>
      <c r="G2723" s="787" t="s">
        <v>7971</v>
      </c>
      <c r="H2723" s="787" t="s">
        <v>7972</v>
      </c>
      <c r="I2723" s="788" t="s">
        <v>22</v>
      </c>
      <c r="J2723" s="788">
        <v>75018</v>
      </c>
      <c r="K2723" s="787" t="s">
        <v>7973</v>
      </c>
      <c r="L2723" s="787" t="s">
        <v>7974</v>
      </c>
      <c r="M2723" s="787" t="s">
        <v>2629</v>
      </c>
      <c r="N2723" s="536">
        <v>5.5E-2</v>
      </c>
      <c r="O2723" s="78">
        <f>P2723/2</f>
        <v>4500</v>
      </c>
      <c r="P2723" s="537">
        <v>9000</v>
      </c>
      <c r="Q2723" s="264">
        <f t="shared" si="106"/>
        <v>8530.8056872037923</v>
      </c>
      <c r="R2723" s="337"/>
      <c r="S2723" s="266"/>
    </row>
    <row r="2724" spans="1:20" ht="22.5" customHeight="1" x14ac:dyDescent="0.25">
      <c r="A2724" s="774">
        <v>45125</v>
      </c>
      <c r="B2724" s="787" t="s">
        <v>342</v>
      </c>
      <c r="C2724" s="787" t="s">
        <v>4973</v>
      </c>
      <c r="D2724" s="787" t="s">
        <v>349</v>
      </c>
      <c r="E2724" s="787"/>
      <c r="F2724" s="788">
        <v>10319</v>
      </c>
      <c r="G2724" s="787" t="s">
        <v>7958</v>
      </c>
      <c r="H2724" s="787">
        <v>1</v>
      </c>
      <c r="I2724" s="788" t="s">
        <v>22</v>
      </c>
      <c r="J2724" s="788">
        <v>75005</v>
      </c>
      <c r="K2724" s="787" t="s">
        <v>7959</v>
      </c>
      <c r="L2724" s="787" t="s">
        <v>8391</v>
      </c>
      <c r="M2724" s="787" t="s">
        <v>8392</v>
      </c>
      <c r="N2724" s="536">
        <v>5.5E-2</v>
      </c>
      <c r="O2724" s="768"/>
      <c r="P2724" s="537">
        <v>16450</v>
      </c>
      <c r="Q2724" s="264">
        <f t="shared" si="106"/>
        <v>15592.417061611375</v>
      </c>
      <c r="R2724" s="337"/>
      <c r="S2724" s="266"/>
    </row>
    <row r="2725" spans="1:20" ht="22.5" customHeight="1" x14ac:dyDescent="0.25">
      <c r="A2725" s="293">
        <v>45126</v>
      </c>
      <c r="B2725" s="294" t="s">
        <v>17</v>
      </c>
      <c r="C2725" s="294" t="s">
        <v>8393</v>
      </c>
      <c r="D2725" s="294" t="s">
        <v>1862</v>
      </c>
      <c r="E2725" s="294"/>
      <c r="F2725" s="294" t="s">
        <v>8394</v>
      </c>
      <c r="G2725" s="294" t="s">
        <v>8395</v>
      </c>
      <c r="H2725" s="294" t="s">
        <v>8396</v>
      </c>
      <c r="I2725" s="294" t="s">
        <v>774</v>
      </c>
      <c r="J2725" s="294">
        <v>93100</v>
      </c>
      <c r="K2725" s="294" t="s">
        <v>8397</v>
      </c>
      <c r="L2725" s="294" t="s">
        <v>7974</v>
      </c>
      <c r="M2725" s="294" t="s">
        <v>8398</v>
      </c>
      <c r="N2725" s="536">
        <v>0.1</v>
      </c>
      <c r="O2725" s="78">
        <f>P2725/2</f>
        <v>2991</v>
      </c>
      <c r="P2725" s="816">
        <v>5982</v>
      </c>
      <c r="Q2725" s="519">
        <f t="shared" si="106"/>
        <v>5438.181818181818</v>
      </c>
      <c r="R2725" s="531"/>
      <c r="S2725" s="299"/>
    </row>
    <row r="2726" spans="1:20" ht="22.5" customHeight="1" x14ac:dyDescent="0.25">
      <c r="A2726" s="293">
        <v>45125</v>
      </c>
      <c r="B2726" s="789" t="s">
        <v>17</v>
      </c>
      <c r="C2726" s="789" t="s">
        <v>8399</v>
      </c>
      <c r="D2726" s="789" t="s">
        <v>19</v>
      </c>
      <c r="E2726" s="789"/>
      <c r="F2726" s="294">
        <v>10596</v>
      </c>
      <c r="G2726" s="789" t="s">
        <v>8400</v>
      </c>
      <c r="H2726" s="789" t="s">
        <v>8401</v>
      </c>
      <c r="I2726" s="294" t="s">
        <v>22</v>
      </c>
      <c r="J2726" s="294">
        <v>75015</v>
      </c>
      <c r="K2726" s="789" t="s">
        <v>8402</v>
      </c>
      <c r="L2726" s="789" t="s">
        <v>5894</v>
      </c>
      <c r="M2726" s="789" t="s">
        <v>4889</v>
      </c>
      <c r="N2726" s="536">
        <v>5.5E-2</v>
      </c>
      <c r="O2726" s="483">
        <v>4682</v>
      </c>
      <c r="P2726" s="816">
        <v>4682</v>
      </c>
      <c r="Q2726" s="519">
        <f t="shared" si="106"/>
        <v>4437.9146919431287</v>
      </c>
      <c r="R2726" s="531"/>
      <c r="S2726" s="299"/>
    </row>
    <row r="2727" spans="1:20" ht="22.5" customHeight="1" x14ac:dyDescent="0.25">
      <c r="A2727" s="293">
        <v>45118</v>
      </c>
      <c r="B2727" s="789" t="s">
        <v>65</v>
      </c>
      <c r="C2727" s="789" t="s">
        <v>8403</v>
      </c>
      <c r="D2727" s="789" t="s">
        <v>67</v>
      </c>
      <c r="E2727" s="789"/>
      <c r="F2727" s="294" t="s">
        <v>8404</v>
      </c>
      <c r="G2727" s="789" t="s">
        <v>8405</v>
      </c>
      <c r="H2727" s="789" t="s">
        <v>8406</v>
      </c>
      <c r="I2727" s="294" t="s">
        <v>22</v>
      </c>
      <c r="J2727" s="294">
        <v>75014</v>
      </c>
      <c r="K2727" s="789" t="s">
        <v>8407</v>
      </c>
      <c r="L2727" s="789" t="s">
        <v>8408</v>
      </c>
      <c r="M2727" s="789" t="s">
        <v>5796</v>
      </c>
      <c r="N2727" s="536">
        <v>0.1</v>
      </c>
      <c r="O2727" s="78">
        <f t="shared" ref="O2727:O2732" si="108">P2727/2</f>
        <v>3490</v>
      </c>
      <c r="P2727" s="816">
        <v>6980</v>
      </c>
      <c r="Q2727" s="519">
        <f t="shared" si="106"/>
        <v>6345.454545454545</v>
      </c>
      <c r="R2727" s="531"/>
      <c r="S2727" s="299"/>
    </row>
    <row r="2728" spans="1:20" ht="22.5" customHeight="1" x14ac:dyDescent="0.25">
      <c r="A2728" s="173">
        <v>45127</v>
      </c>
      <c r="B2728" s="194" t="s">
        <v>17</v>
      </c>
      <c r="C2728" s="194" t="s">
        <v>8409</v>
      </c>
      <c r="D2728" s="194" t="s">
        <v>2338</v>
      </c>
      <c r="E2728" s="194"/>
      <c r="F2728" s="174">
        <v>10666</v>
      </c>
      <c r="G2728" s="194" t="s">
        <v>8410</v>
      </c>
      <c r="H2728" s="194" t="s">
        <v>8411</v>
      </c>
      <c r="I2728" s="174" t="s">
        <v>22</v>
      </c>
      <c r="J2728" s="174">
        <v>75005</v>
      </c>
      <c r="K2728" s="194" t="s">
        <v>8412</v>
      </c>
      <c r="L2728" s="194" t="s">
        <v>8413</v>
      </c>
      <c r="M2728" s="194" t="s">
        <v>8414</v>
      </c>
      <c r="N2728" s="237">
        <v>5.5E-2</v>
      </c>
      <c r="O2728" s="340">
        <f t="shared" si="108"/>
        <v>5750</v>
      </c>
      <c r="P2728" s="548">
        <v>11500</v>
      </c>
      <c r="Q2728" s="321">
        <f t="shared" si="106"/>
        <v>10900.473933649289</v>
      </c>
      <c r="R2728" s="336"/>
      <c r="S2728" s="121"/>
      <c r="T2728" s="243" t="s">
        <v>44</v>
      </c>
    </row>
    <row r="2729" spans="1:20" ht="22.5" customHeight="1" x14ac:dyDescent="0.25">
      <c r="A2729" s="167">
        <v>45134</v>
      </c>
      <c r="B2729" s="168" t="s">
        <v>65</v>
      </c>
      <c r="C2729" s="168" t="s">
        <v>7160</v>
      </c>
      <c r="D2729" s="168" t="s">
        <v>424</v>
      </c>
      <c r="E2729" s="168"/>
      <c r="F2729" s="168">
        <v>10596</v>
      </c>
      <c r="G2729" s="168" t="s">
        <v>7161</v>
      </c>
      <c r="H2729" s="168" t="s">
        <v>7162</v>
      </c>
      <c r="I2729" s="168" t="s">
        <v>923</v>
      </c>
      <c r="J2729" s="168">
        <v>92100</v>
      </c>
      <c r="K2729" s="168" t="s">
        <v>7163</v>
      </c>
      <c r="L2729" s="168" t="s">
        <v>7274</v>
      </c>
      <c r="M2729" s="168" t="s">
        <v>31</v>
      </c>
      <c r="N2729" s="379">
        <v>0.1</v>
      </c>
      <c r="O2729" s="78">
        <f t="shared" si="108"/>
        <v>4975</v>
      </c>
      <c r="P2729" s="371">
        <v>9950</v>
      </c>
      <c r="Q2729" s="264">
        <f t="shared" si="106"/>
        <v>9045.4545454545441</v>
      </c>
      <c r="R2729" s="337"/>
      <c r="S2729" s="266"/>
    </row>
    <row r="2730" spans="1:20" ht="22.5" customHeight="1" x14ac:dyDescent="0.25">
      <c r="A2730" s="504">
        <v>45135</v>
      </c>
      <c r="B2730" s="762" t="s">
        <v>65</v>
      </c>
      <c r="C2730" s="762" t="s">
        <v>7622</v>
      </c>
      <c r="D2730" s="762" t="s">
        <v>3181</v>
      </c>
      <c r="E2730" s="762"/>
      <c r="F2730" s="505">
        <v>10149</v>
      </c>
      <c r="G2730" s="762" t="s">
        <v>7623</v>
      </c>
      <c r="H2730" s="762"/>
      <c r="I2730" s="446" t="s">
        <v>22</v>
      </c>
      <c r="J2730" s="505">
        <v>75017</v>
      </c>
      <c r="K2730" s="762" t="s">
        <v>7624</v>
      </c>
      <c r="L2730" s="762" t="s">
        <v>5640</v>
      </c>
      <c r="M2730" s="762" t="s">
        <v>6653</v>
      </c>
      <c r="N2730" s="536">
        <v>5.5E-2</v>
      </c>
      <c r="O2730" s="78">
        <f t="shared" si="108"/>
        <v>2475</v>
      </c>
      <c r="P2730" s="537">
        <v>4950</v>
      </c>
      <c r="Q2730" s="264">
        <f t="shared" si="106"/>
        <v>4691.9431279620858</v>
      </c>
      <c r="R2730" s="337"/>
      <c r="S2730" s="266"/>
    </row>
    <row r="2731" spans="1:20" s="446" customFormat="1" ht="22.5" customHeight="1" x14ac:dyDescent="0.25">
      <c r="A2731" s="825">
        <v>45167</v>
      </c>
      <c r="B2731" s="826" t="s">
        <v>17</v>
      </c>
      <c r="C2731" s="826" t="s">
        <v>6169</v>
      </c>
      <c r="D2731" s="826" t="s">
        <v>1375</v>
      </c>
      <c r="E2731" s="826"/>
      <c r="F2731" s="827">
        <v>10571</v>
      </c>
      <c r="G2731" s="826" t="s">
        <v>6472</v>
      </c>
      <c r="H2731" s="828" t="s">
        <v>6453</v>
      </c>
      <c r="I2731" s="826" t="s">
        <v>774</v>
      </c>
      <c r="J2731" s="827">
        <v>93100</v>
      </c>
      <c r="K2731" s="826" t="s">
        <v>8415</v>
      </c>
      <c r="L2731" s="826" t="s">
        <v>4217</v>
      </c>
      <c r="M2731" s="826" t="s">
        <v>8416</v>
      </c>
      <c r="N2731" s="829">
        <v>5.5E-2</v>
      </c>
      <c r="O2731" s="78">
        <f t="shared" si="108"/>
        <v>1250</v>
      </c>
      <c r="P2731" s="296">
        <v>2500</v>
      </c>
      <c r="Q2731" s="830">
        <f t="shared" si="106"/>
        <v>2369.668246445498</v>
      </c>
      <c r="R2731" s="531"/>
      <c r="S2731" s="299"/>
    </row>
    <row r="2732" spans="1:20" ht="22.5" customHeight="1" x14ac:dyDescent="0.25">
      <c r="A2732" s="804">
        <v>45168</v>
      </c>
      <c r="B2732" s="805" t="s">
        <v>17</v>
      </c>
      <c r="C2732" s="805" t="s">
        <v>7822</v>
      </c>
      <c r="D2732" s="805" t="s">
        <v>1406</v>
      </c>
      <c r="E2732" s="805"/>
      <c r="F2732" s="805">
        <v>10657</v>
      </c>
      <c r="G2732" s="805" t="s">
        <v>7823</v>
      </c>
      <c r="H2732" s="805" t="s">
        <v>7824</v>
      </c>
      <c r="I2732" s="805" t="s">
        <v>22</v>
      </c>
      <c r="J2732" s="805">
        <v>75116</v>
      </c>
      <c r="K2732" s="805" t="s">
        <v>7825</v>
      </c>
      <c r="L2732" s="805" t="s">
        <v>4217</v>
      </c>
      <c r="M2732" s="805" t="s">
        <v>8417</v>
      </c>
      <c r="N2732" s="305">
        <v>5.5E-2</v>
      </c>
      <c r="O2732" s="78">
        <f t="shared" si="108"/>
        <v>4000</v>
      </c>
      <c r="P2732" s="537">
        <v>8000</v>
      </c>
      <c r="Q2732" s="264">
        <f t="shared" si="106"/>
        <v>7582.9383886255928</v>
      </c>
      <c r="R2732" s="337"/>
      <c r="S2732" s="266"/>
    </row>
    <row r="2733" spans="1:20" ht="22.5" customHeight="1" x14ac:dyDescent="0.25">
      <c r="A2733" s="167">
        <v>45170</v>
      </c>
      <c r="B2733" s="168" t="s">
        <v>17</v>
      </c>
      <c r="C2733" s="168" t="s">
        <v>7277</v>
      </c>
      <c r="D2733" s="168" t="s">
        <v>248</v>
      </c>
      <c r="E2733" s="168"/>
      <c r="F2733" s="168">
        <v>12432</v>
      </c>
      <c r="G2733" s="168" t="s">
        <v>7278</v>
      </c>
      <c r="H2733" s="168" t="s">
        <v>7279</v>
      </c>
      <c r="I2733" s="168" t="s">
        <v>386</v>
      </c>
      <c r="J2733" s="168">
        <v>94000</v>
      </c>
      <c r="K2733" s="168" t="s">
        <v>7280</v>
      </c>
      <c r="L2733" s="168" t="s">
        <v>7990</v>
      </c>
      <c r="M2733" s="168" t="s">
        <v>8418</v>
      </c>
      <c r="N2733" s="379">
        <v>0.1</v>
      </c>
      <c r="O2733" s="78"/>
      <c r="P2733" s="371">
        <v>5000</v>
      </c>
      <c r="Q2733" s="264">
        <f t="shared" si="106"/>
        <v>4545.454545454545</v>
      </c>
      <c r="R2733" s="337"/>
      <c r="S2733" s="266"/>
    </row>
    <row r="2734" spans="1:20" ht="22.5" customHeight="1" x14ac:dyDescent="0.25">
      <c r="A2734" s="252">
        <v>45170</v>
      </c>
      <c r="B2734" s="253" t="s">
        <v>17</v>
      </c>
      <c r="C2734" s="252" t="s">
        <v>7544</v>
      </c>
      <c r="D2734" s="252" t="s">
        <v>28</v>
      </c>
      <c r="E2734" s="252"/>
      <c r="F2734" s="602">
        <v>10660</v>
      </c>
      <c r="G2734" s="253" t="s">
        <v>7545</v>
      </c>
      <c r="H2734" s="253">
        <v>10583</v>
      </c>
      <c r="I2734" s="253" t="s">
        <v>22</v>
      </c>
      <c r="J2734" s="253">
        <v>75011</v>
      </c>
      <c r="K2734" s="253" t="s">
        <v>8419</v>
      </c>
      <c r="L2734" s="253" t="s">
        <v>5674</v>
      </c>
      <c r="M2734" s="252" t="s">
        <v>2451</v>
      </c>
      <c r="N2734" s="536">
        <v>5.5E-2</v>
      </c>
      <c r="O2734" s="78">
        <f>P2734/2</f>
        <v>5991</v>
      </c>
      <c r="P2734" s="537">
        <v>11982</v>
      </c>
      <c r="Q2734" s="538">
        <f t="shared" si="106"/>
        <v>11357.345971563982</v>
      </c>
      <c r="R2734" s="337"/>
      <c r="S2734" s="266"/>
    </row>
    <row r="2735" spans="1:20" ht="22.5" customHeight="1" x14ac:dyDescent="0.25">
      <c r="A2735" s="774">
        <v>45173</v>
      </c>
      <c r="B2735" s="787" t="s">
        <v>17</v>
      </c>
      <c r="C2735" s="787" t="s">
        <v>7736</v>
      </c>
      <c r="D2735" s="787" t="s">
        <v>563</v>
      </c>
      <c r="E2735" s="787"/>
      <c r="F2735" s="788" t="s">
        <v>8420</v>
      </c>
      <c r="G2735" s="787" t="s">
        <v>7737</v>
      </c>
      <c r="H2735" s="787" t="s">
        <v>7738</v>
      </c>
      <c r="I2735" s="788" t="s">
        <v>22</v>
      </c>
      <c r="J2735" s="788">
        <v>75015</v>
      </c>
      <c r="K2735" s="787" t="s">
        <v>7739</v>
      </c>
      <c r="L2735" s="787" t="s">
        <v>7288</v>
      </c>
      <c r="M2735" s="787" t="s">
        <v>8421</v>
      </c>
      <c r="N2735" s="536">
        <v>0.1</v>
      </c>
      <c r="O2735" s="78">
        <f>P2735/2</f>
        <v>2490</v>
      </c>
      <c r="P2735" s="537">
        <v>4980</v>
      </c>
      <c r="Q2735" s="264">
        <f t="shared" si="106"/>
        <v>4527.272727272727</v>
      </c>
      <c r="R2735" s="337"/>
      <c r="S2735" s="266"/>
    </row>
    <row r="2736" spans="1:20" ht="22.5" customHeight="1" x14ac:dyDescent="0.25">
      <c r="A2736" s="831">
        <v>45175</v>
      </c>
      <c r="B2736" s="832" t="s">
        <v>17</v>
      </c>
      <c r="C2736" s="832" t="s">
        <v>8057</v>
      </c>
      <c r="D2736" s="832" t="s">
        <v>306</v>
      </c>
      <c r="E2736" s="832"/>
      <c r="F2736" s="833">
        <v>10241</v>
      </c>
      <c r="G2736" s="832" t="s">
        <v>8058</v>
      </c>
      <c r="H2736" s="832" t="s">
        <v>8059</v>
      </c>
      <c r="I2736" s="833" t="s">
        <v>313</v>
      </c>
      <c r="J2736" s="833">
        <v>94500</v>
      </c>
      <c r="K2736" s="832" t="s">
        <v>8060</v>
      </c>
      <c r="L2736" s="832" t="s">
        <v>7299</v>
      </c>
      <c r="M2736" s="832" t="s">
        <v>2261</v>
      </c>
      <c r="N2736" s="834">
        <v>0.1</v>
      </c>
      <c r="O2736" s="78">
        <v>7750</v>
      </c>
      <c r="P2736" s="835">
        <v>15500</v>
      </c>
      <c r="Q2736" s="478">
        <f t="shared" si="106"/>
        <v>14090.90909090909</v>
      </c>
      <c r="R2736" s="479"/>
      <c r="S2736" s="292"/>
      <c r="T2736" s="836" t="s">
        <v>7442</v>
      </c>
    </row>
    <row r="2737" spans="1:20" ht="22.5" customHeight="1" x14ac:dyDescent="0.25">
      <c r="A2737" s="774">
        <v>45175</v>
      </c>
      <c r="B2737" s="787" t="s">
        <v>65</v>
      </c>
      <c r="C2737" s="787" t="s">
        <v>8070</v>
      </c>
      <c r="D2737" s="787" t="s">
        <v>215</v>
      </c>
      <c r="E2737" s="787"/>
      <c r="F2737" s="788">
        <v>11022</v>
      </c>
      <c r="G2737" s="787" t="s">
        <v>8071</v>
      </c>
      <c r="H2737" s="787" t="s">
        <v>6564</v>
      </c>
      <c r="I2737" s="788" t="s">
        <v>5561</v>
      </c>
      <c r="J2737" s="788">
        <v>94350</v>
      </c>
      <c r="K2737" s="787" t="s">
        <v>8072</v>
      </c>
      <c r="L2737" s="787" t="s">
        <v>8073</v>
      </c>
      <c r="M2737" s="787" t="s">
        <v>8422</v>
      </c>
      <c r="N2737" s="536">
        <v>5.5E-2</v>
      </c>
      <c r="O2737" s="78">
        <f>P2737/2</f>
        <v>1341</v>
      </c>
      <c r="P2737" s="537">
        <v>2682</v>
      </c>
      <c r="Q2737" s="264">
        <f t="shared" si="106"/>
        <v>2542.18009478673</v>
      </c>
      <c r="R2737" s="337"/>
      <c r="S2737" s="266"/>
    </row>
    <row r="2738" spans="1:20" ht="22.5" customHeight="1" x14ac:dyDescent="0.25">
      <c r="A2738" s="814">
        <v>45183</v>
      </c>
      <c r="B2738" s="815" t="s">
        <v>65</v>
      </c>
      <c r="C2738" s="815" t="s">
        <v>7830</v>
      </c>
      <c r="D2738" s="815" t="s">
        <v>650</v>
      </c>
      <c r="E2738" s="815"/>
      <c r="F2738" s="815">
        <v>10279</v>
      </c>
      <c r="G2738" s="815" t="s">
        <v>7831</v>
      </c>
      <c r="H2738" s="815"/>
      <c r="I2738" s="815" t="s">
        <v>22</v>
      </c>
      <c r="J2738" s="815">
        <v>75013</v>
      </c>
      <c r="K2738" s="815" t="s">
        <v>8423</v>
      </c>
      <c r="L2738" s="815" t="s">
        <v>3498</v>
      </c>
      <c r="M2738" s="815" t="s">
        <v>8424</v>
      </c>
      <c r="N2738" s="302">
        <v>0.1</v>
      </c>
      <c r="O2738" s="340">
        <v>0</v>
      </c>
      <c r="P2738" s="548">
        <v>12982</v>
      </c>
      <c r="Q2738" s="321">
        <f t="shared" si="106"/>
        <v>11801.81818181818</v>
      </c>
      <c r="R2738" s="336"/>
      <c r="S2738" s="121"/>
      <c r="T2738" s="243" t="s">
        <v>8425</v>
      </c>
    </row>
    <row r="2739" spans="1:20" ht="22.5" customHeight="1" x14ac:dyDescent="0.25">
      <c r="A2739" s="774">
        <v>45177</v>
      </c>
      <c r="B2739" s="787" t="s">
        <v>65</v>
      </c>
      <c r="C2739" s="787" t="s">
        <v>8189</v>
      </c>
      <c r="D2739" s="787" t="s">
        <v>1862</v>
      </c>
      <c r="E2739" s="787"/>
      <c r="F2739" s="788">
        <v>10579</v>
      </c>
      <c r="G2739" s="787" t="s">
        <v>8190</v>
      </c>
      <c r="H2739" s="787" t="s">
        <v>8191</v>
      </c>
      <c r="I2739" s="788" t="s">
        <v>923</v>
      </c>
      <c r="J2739" s="788">
        <v>92100</v>
      </c>
      <c r="K2739" s="787" t="s">
        <v>8192</v>
      </c>
      <c r="L2739" s="787" t="s">
        <v>4217</v>
      </c>
      <c r="M2739" s="787" t="s">
        <v>8238</v>
      </c>
      <c r="N2739" s="536">
        <v>5.5E-2</v>
      </c>
      <c r="O2739" s="483">
        <v>1125</v>
      </c>
      <c r="P2739" s="537">
        <v>2250</v>
      </c>
      <c r="Q2739" s="264">
        <f t="shared" si="106"/>
        <v>2132.7014218009481</v>
      </c>
      <c r="R2739" s="337"/>
      <c r="S2739" s="266"/>
    </row>
    <row r="2740" spans="1:20" ht="22.5" customHeight="1" x14ac:dyDescent="0.25">
      <c r="A2740" s="804">
        <v>45170</v>
      </c>
      <c r="B2740" s="805" t="s">
        <v>65</v>
      </c>
      <c r="C2740" s="805" t="s">
        <v>7757</v>
      </c>
      <c r="D2740" s="805" t="s">
        <v>2506</v>
      </c>
      <c r="E2740" s="805"/>
      <c r="F2740" s="805" t="s">
        <v>4719</v>
      </c>
      <c r="G2740" s="805" t="s">
        <v>6670</v>
      </c>
      <c r="H2740" s="805" t="s">
        <v>7864</v>
      </c>
      <c r="I2740" s="805" t="s">
        <v>22</v>
      </c>
      <c r="J2740" s="805">
        <v>75011</v>
      </c>
      <c r="K2740" s="805" t="s">
        <v>8426</v>
      </c>
      <c r="L2740" s="805" t="s">
        <v>3934</v>
      </c>
      <c r="M2740" s="805" t="s">
        <v>8427</v>
      </c>
      <c r="N2740" s="305">
        <v>0.1</v>
      </c>
      <c r="O2740" s="78">
        <f>P2740/2</f>
        <v>3000</v>
      </c>
      <c r="P2740" s="537">
        <v>6000</v>
      </c>
      <c r="Q2740" s="264">
        <f t="shared" si="106"/>
        <v>5454.545454545454</v>
      </c>
      <c r="R2740" s="337"/>
      <c r="S2740" s="266"/>
    </row>
    <row r="2741" spans="1:20" ht="22.5" customHeight="1" x14ac:dyDescent="0.25">
      <c r="A2741" s="2">
        <v>45175</v>
      </c>
      <c r="B2741" s="3" t="s">
        <v>65</v>
      </c>
      <c r="C2741" s="3" t="s">
        <v>7243</v>
      </c>
      <c r="D2741" s="3" t="s">
        <v>4202</v>
      </c>
      <c r="E2741" s="3"/>
      <c r="F2741" s="3">
        <v>10127</v>
      </c>
      <c r="G2741" s="3" t="s">
        <v>7244</v>
      </c>
      <c r="H2741" s="3" t="s">
        <v>7245</v>
      </c>
      <c r="I2741" s="3" t="s">
        <v>2948</v>
      </c>
      <c r="J2741" s="3">
        <v>91120</v>
      </c>
      <c r="K2741" s="3" t="s">
        <v>7246</v>
      </c>
      <c r="L2741" s="3" t="s">
        <v>4874</v>
      </c>
      <c r="M2741" s="3" t="s">
        <v>8428</v>
      </c>
      <c r="N2741" s="24">
        <v>5.5E-2</v>
      </c>
      <c r="O2741" s="78">
        <f>P2741/2</f>
        <v>690</v>
      </c>
      <c r="P2741" s="9">
        <v>1380</v>
      </c>
      <c r="Q2741" s="27">
        <v>1584.83</v>
      </c>
      <c r="R2741" s="770"/>
      <c r="S2741" s="16"/>
    </row>
    <row r="2742" spans="1:20" ht="22.5" customHeight="1" x14ac:dyDescent="0.25">
      <c r="A2742" s="774">
        <v>45180</v>
      </c>
      <c r="B2742" s="787" t="s">
        <v>17</v>
      </c>
      <c r="C2742" s="787" t="s">
        <v>7611</v>
      </c>
      <c r="D2742" s="787" t="s">
        <v>2030</v>
      </c>
      <c r="E2742" s="787"/>
      <c r="F2742" s="788" t="s">
        <v>8429</v>
      </c>
      <c r="G2742" s="787" t="s">
        <v>7613</v>
      </c>
      <c r="H2742" s="787" t="s">
        <v>7919</v>
      </c>
      <c r="I2742" s="788" t="s">
        <v>1164</v>
      </c>
      <c r="J2742" s="788">
        <v>94120</v>
      </c>
      <c r="K2742" s="787" t="s">
        <v>7615</v>
      </c>
      <c r="L2742" s="787" t="s">
        <v>8007</v>
      </c>
      <c r="M2742" s="787" t="s">
        <v>8430</v>
      </c>
      <c r="N2742" s="536">
        <v>5.5E-2</v>
      </c>
      <c r="O2742" s="768"/>
      <c r="P2742" s="537">
        <v>11982</v>
      </c>
      <c r="Q2742" s="264">
        <f t="shared" ref="Q2742:Q2780" si="109">IF(ISBLANK(N2742),"",P2742/(1+N2742))</f>
        <v>11357.345971563982</v>
      </c>
      <c r="R2742" s="337"/>
      <c r="S2742" s="266"/>
    </row>
    <row r="2743" spans="1:20" ht="22.5" customHeight="1" x14ac:dyDescent="0.25">
      <c r="A2743" s="167">
        <v>45183</v>
      </c>
      <c r="B2743" s="187" t="s">
        <v>17</v>
      </c>
      <c r="C2743" s="187" t="s">
        <v>8431</v>
      </c>
      <c r="D2743" s="187" t="s">
        <v>131</v>
      </c>
      <c r="E2743" s="187"/>
      <c r="F2743" s="168">
        <v>10589</v>
      </c>
      <c r="G2743" s="187" t="s">
        <v>8432</v>
      </c>
      <c r="H2743" s="187" t="s">
        <v>4714</v>
      </c>
      <c r="I2743" s="168" t="s">
        <v>22</v>
      </c>
      <c r="J2743" s="168">
        <v>75012</v>
      </c>
      <c r="K2743" s="187" t="s">
        <v>8433</v>
      </c>
      <c r="L2743" s="187" t="s">
        <v>6956</v>
      </c>
      <c r="M2743" s="187" t="s">
        <v>2651</v>
      </c>
      <c r="N2743" s="536">
        <v>5.5E-2</v>
      </c>
      <c r="O2743" s="78">
        <f>P2743/2</f>
        <v>19491</v>
      </c>
      <c r="P2743" s="537">
        <v>38982</v>
      </c>
      <c r="Q2743" s="264">
        <f t="shared" si="109"/>
        <v>36949.763033175361</v>
      </c>
      <c r="R2743" s="337"/>
      <c r="S2743" s="266"/>
    </row>
    <row r="2744" spans="1:20" ht="22.5" customHeight="1" x14ac:dyDescent="0.25">
      <c r="A2744" s="167">
        <v>45181</v>
      </c>
      <c r="B2744" s="187" t="s">
        <v>17</v>
      </c>
      <c r="C2744" s="187" t="s">
        <v>8434</v>
      </c>
      <c r="D2744" s="187" t="s">
        <v>131</v>
      </c>
      <c r="E2744" s="187"/>
      <c r="F2744" s="168">
        <v>10301</v>
      </c>
      <c r="G2744" s="187" t="s">
        <v>8435</v>
      </c>
      <c r="H2744" s="187" t="s">
        <v>8436</v>
      </c>
      <c r="I2744" s="168" t="s">
        <v>22</v>
      </c>
      <c r="J2744" s="168">
        <v>75015</v>
      </c>
      <c r="K2744" s="187" t="s">
        <v>8437</v>
      </c>
      <c r="L2744" s="187" t="s">
        <v>5894</v>
      </c>
      <c r="M2744" s="187" t="s">
        <v>443</v>
      </c>
      <c r="N2744" s="536">
        <v>0.1</v>
      </c>
      <c r="O2744" s="78">
        <v>0</v>
      </c>
      <c r="P2744" s="537">
        <v>9682</v>
      </c>
      <c r="Q2744" s="264">
        <f t="shared" si="109"/>
        <v>8801.818181818182</v>
      </c>
      <c r="R2744" s="337"/>
      <c r="S2744" s="266"/>
    </row>
    <row r="2745" spans="1:20" ht="22.5" customHeight="1" x14ac:dyDescent="0.25">
      <c r="A2745" s="167">
        <v>45181</v>
      </c>
      <c r="B2745" s="187" t="s">
        <v>65</v>
      </c>
      <c r="C2745" s="187" t="s">
        <v>8438</v>
      </c>
      <c r="D2745" s="187" t="s">
        <v>424</v>
      </c>
      <c r="E2745" s="187"/>
      <c r="F2745" s="168">
        <v>10084</v>
      </c>
      <c r="G2745" s="187" t="s">
        <v>8439</v>
      </c>
      <c r="H2745" s="187" t="s">
        <v>8440</v>
      </c>
      <c r="I2745" s="168" t="s">
        <v>97</v>
      </c>
      <c r="J2745" s="168">
        <v>92600</v>
      </c>
      <c r="K2745" s="187" t="s">
        <v>8441</v>
      </c>
      <c r="L2745" s="187" t="s">
        <v>8270</v>
      </c>
      <c r="M2745" s="187" t="s">
        <v>8442</v>
      </c>
      <c r="N2745" s="536">
        <v>5.5E-2</v>
      </c>
      <c r="O2745" s="78">
        <v>0</v>
      </c>
      <c r="P2745" s="537">
        <v>1000</v>
      </c>
      <c r="Q2745" s="264">
        <f t="shared" si="109"/>
        <v>947.8672985781991</v>
      </c>
      <c r="R2745" s="337"/>
      <c r="S2745" s="266"/>
    </row>
    <row r="2746" spans="1:20" ht="22.5" customHeight="1" x14ac:dyDescent="0.25">
      <c r="A2746" s="774">
        <v>45189</v>
      </c>
      <c r="B2746" s="787" t="s">
        <v>65</v>
      </c>
      <c r="C2746" s="787" t="s">
        <v>8061</v>
      </c>
      <c r="D2746" s="787" t="s">
        <v>67</v>
      </c>
      <c r="E2746" s="787"/>
      <c r="F2746" s="788" t="s">
        <v>8062</v>
      </c>
      <c r="G2746" s="787" t="s">
        <v>8063</v>
      </c>
      <c r="H2746" s="787" t="s">
        <v>8064</v>
      </c>
      <c r="I2746" s="788" t="s">
        <v>22</v>
      </c>
      <c r="J2746" s="788">
        <v>75013</v>
      </c>
      <c r="K2746" s="787" t="s">
        <v>8065</v>
      </c>
      <c r="L2746" s="787" t="s">
        <v>4217</v>
      </c>
      <c r="M2746" s="787" t="s">
        <v>8443</v>
      </c>
      <c r="N2746" s="536">
        <v>5.5E-2</v>
      </c>
      <c r="O2746" s="78">
        <f>P2746/2</f>
        <v>3750</v>
      </c>
      <c r="P2746" s="537">
        <v>7500</v>
      </c>
      <c r="Q2746" s="264">
        <f t="shared" si="109"/>
        <v>7109.004739336493</v>
      </c>
      <c r="R2746" s="337"/>
      <c r="S2746" s="266"/>
    </row>
    <row r="2747" spans="1:20" ht="22.5" customHeight="1" x14ac:dyDescent="0.25">
      <c r="A2747" s="167">
        <v>45190</v>
      </c>
      <c r="B2747" s="187" t="s">
        <v>65</v>
      </c>
      <c r="C2747" s="187" t="s">
        <v>8444</v>
      </c>
      <c r="D2747" s="187" t="s">
        <v>219</v>
      </c>
      <c r="E2747" s="187"/>
      <c r="F2747" s="168" t="s">
        <v>8445</v>
      </c>
      <c r="G2747" s="187" t="s">
        <v>8446</v>
      </c>
      <c r="H2747" s="187" t="s">
        <v>8447</v>
      </c>
      <c r="I2747" s="168" t="s">
        <v>240</v>
      </c>
      <c r="J2747" s="168">
        <v>92120</v>
      </c>
      <c r="K2747" s="187" t="s">
        <v>8448</v>
      </c>
      <c r="L2747" s="187" t="s">
        <v>6422</v>
      </c>
      <c r="M2747" s="187" t="s">
        <v>8449</v>
      </c>
      <c r="N2747" s="536">
        <v>5.5E-2</v>
      </c>
      <c r="O2747" s="78">
        <f>P2747/2</f>
        <v>1740</v>
      </c>
      <c r="P2747" s="537">
        <v>3480</v>
      </c>
      <c r="Q2747" s="264">
        <f t="shared" si="109"/>
        <v>3298.5781990521327</v>
      </c>
      <c r="R2747" s="337"/>
      <c r="S2747" s="266"/>
    </row>
    <row r="2748" spans="1:20" ht="22.5" customHeight="1" x14ac:dyDescent="0.25">
      <c r="A2748" s="774">
        <v>45188</v>
      </c>
      <c r="B2748" s="787" t="s">
        <v>17</v>
      </c>
      <c r="C2748" s="787" t="s">
        <v>7736</v>
      </c>
      <c r="D2748" s="787" t="s">
        <v>563</v>
      </c>
      <c r="E2748" s="787"/>
      <c r="F2748" s="788">
        <v>10308</v>
      </c>
      <c r="G2748" s="787" t="s">
        <v>7737</v>
      </c>
      <c r="H2748" s="787" t="s">
        <v>8450</v>
      </c>
      <c r="I2748" s="788" t="s">
        <v>22</v>
      </c>
      <c r="J2748" s="788">
        <v>75015</v>
      </c>
      <c r="K2748" s="787" t="s">
        <v>8451</v>
      </c>
      <c r="L2748" s="787" t="s">
        <v>7288</v>
      </c>
      <c r="M2748" s="787" t="s">
        <v>92</v>
      </c>
      <c r="N2748" s="536">
        <v>0.1</v>
      </c>
      <c r="O2748" s="78">
        <f>P2748/2</f>
        <v>1250</v>
      </c>
      <c r="P2748" s="537">
        <v>2500</v>
      </c>
      <c r="Q2748" s="264">
        <f t="shared" si="109"/>
        <v>2272.7272727272725</v>
      </c>
      <c r="R2748" s="337"/>
      <c r="S2748" s="266"/>
    </row>
    <row r="2749" spans="1:20" ht="22.5" customHeight="1" x14ac:dyDescent="0.25">
      <c r="A2749" s="167">
        <v>45190</v>
      </c>
      <c r="B2749" s="187" t="s">
        <v>17</v>
      </c>
      <c r="C2749" s="187" t="s">
        <v>8452</v>
      </c>
      <c r="D2749" s="187" t="s">
        <v>40</v>
      </c>
      <c r="E2749" s="187"/>
      <c r="F2749" s="168">
        <v>10264</v>
      </c>
      <c r="G2749" s="187" t="s">
        <v>8453</v>
      </c>
      <c r="H2749" s="187" t="s">
        <v>8454</v>
      </c>
      <c r="I2749" s="168" t="s">
        <v>313</v>
      </c>
      <c r="J2749" s="168">
        <v>94500</v>
      </c>
      <c r="K2749" s="187" t="s">
        <v>8455</v>
      </c>
      <c r="L2749" s="187" t="s">
        <v>6284</v>
      </c>
      <c r="M2749" s="187" t="s">
        <v>8456</v>
      </c>
      <c r="N2749" s="536">
        <v>5.5E-2</v>
      </c>
      <c r="O2749" s="78">
        <f>P2749/2</f>
        <v>1250</v>
      </c>
      <c r="P2749" s="537">
        <v>2500</v>
      </c>
      <c r="Q2749" s="264">
        <f t="shared" si="109"/>
        <v>2369.668246445498</v>
      </c>
      <c r="R2749" s="337"/>
      <c r="S2749" s="266"/>
    </row>
    <row r="2750" spans="1:20" ht="22.5" customHeight="1" x14ac:dyDescent="0.25">
      <c r="A2750" s="167">
        <v>45189</v>
      </c>
      <c r="B2750" s="187" t="s">
        <v>65</v>
      </c>
      <c r="C2750" s="187" t="s">
        <v>8457</v>
      </c>
      <c r="D2750" s="187" t="s">
        <v>140</v>
      </c>
      <c r="E2750" s="187"/>
      <c r="F2750" s="168">
        <v>10327</v>
      </c>
      <c r="G2750" s="187" t="s">
        <v>8458</v>
      </c>
      <c r="H2750" s="187" t="s">
        <v>5336</v>
      </c>
      <c r="I2750" s="168" t="s">
        <v>5061</v>
      </c>
      <c r="J2750" s="168">
        <v>93400</v>
      </c>
      <c r="K2750" s="187" t="s">
        <v>8459</v>
      </c>
      <c r="L2750" s="187" t="s">
        <v>9707</v>
      </c>
      <c r="M2750" s="187" t="s">
        <v>8460</v>
      </c>
      <c r="N2750" s="536">
        <v>0.1</v>
      </c>
      <c r="O2750" s="78">
        <v>0</v>
      </c>
      <c r="P2750" s="537">
        <v>3500</v>
      </c>
      <c r="Q2750" s="264">
        <f t="shared" si="109"/>
        <v>3181.8181818181815</v>
      </c>
      <c r="R2750" s="337"/>
      <c r="S2750" s="266"/>
    </row>
    <row r="2751" spans="1:20" ht="22.5" customHeight="1" x14ac:dyDescent="0.25">
      <c r="A2751" s="167">
        <v>45189</v>
      </c>
      <c r="B2751" s="187" t="s">
        <v>65</v>
      </c>
      <c r="C2751" s="187" t="s">
        <v>8457</v>
      </c>
      <c r="D2751" s="187" t="s">
        <v>522</v>
      </c>
      <c r="E2751" s="187"/>
      <c r="F2751" s="168">
        <v>10331</v>
      </c>
      <c r="G2751" s="187" t="s">
        <v>8461</v>
      </c>
      <c r="H2751" s="187" t="s">
        <v>8462</v>
      </c>
      <c r="I2751" s="168" t="s">
        <v>5061</v>
      </c>
      <c r="J2751" s="168">
        <v>93400</v>
      </c>
      <c r="K2751" s="187" t="s">
        <v>8463</v>
      </c>
      <c r="L2751" s="187" t="s">
        <v>9707</v>
      </c>
      <c r="M2751" s="187" t="s">
        <v>8464</v>
      </c>
      <c r="N2751" s="536">
        <v>0.1</v>
      </c>
      <c r="O2751" s="78">
        <v>0</v>
      </c>
      <c r="P2751" s="537">
        <v>12500</v>
      </c>
      <c r="Q2751" s="264">
        <f t="shared" si="109"/>
        <v>11363.636363636362</v>
      </c>
      <c r="R2751" s="337"/>
      <c r="S2751" s="266"/>
    </row>
    <row r="2752" spans="1:20" ht="22.5" customHeight="1" x14ac:dyDescent="0.25">
      <c r="A2752" s="167">
        <v>45195</v>
      </c>
      <c r="B2752" s="187" t="s">
        <v>65</v>
      </c>
      <c r="C2752" s="187" t="s">
        <v>8465</v>
      </c>
      <c r="D2752" s="187" t="s">
        <v>395</v>
      </c>
      <c r="E2752" s="187"/>
      <c r="F2752" s="168">
        <v>10586</v>
      </c>
      <c r="G2752" s="187" t="s">
        <v>8466</v>
      </c>
      <c r="H2752" s="187" t="s">
        <v>8467</v>
      </c>
      <c r="I2752" s="168" t="s">
        <v>22</v>
      </c>
      <c r="J2752" s="168">
        <v>75003</v>
      </c>
      <c r="K2752" s="187" t="s">
        <v>8468</v>
      </c>
      <c r="L2752" s="187" t="s">
        <v>5726</v>
      </c>
      <c r="M2752" s="187" t="s">
        <v>8469</v>
      </c>
      <c r="N2752" s="536">
        <v>5.5E-2</v>
      </c>
      <c r="O2752" s="78">
        <v>1940</v>
      </c>
      <c r="P2752" s="537">
        <v>3880</v>
      </c>
      <c r="Q2752" s="264">
        <f t="shared" si="109"/>
        <v>3677.7251184834126</v>
      </c>
      <c r="R2752" s="337"/>
      <c r="S2752" s="266"/>
    </row>
    <row r="2753" spans="1:20" ht="22.5" customHeight="1" x14ac:dyDescent="0.25">
      <c r="A2753" s="167">
        <v>45195</v>
      </c>
      <c r="B2753" s="168" t="s">
        <v>65</v>
      </c>
      <c r="C2753" s="168" t="s">
        <v>1678</v>
      </c>
      <c r="D2753" s="168" t="s">
        <v>1679</v>
      </c>
      <c r="E2753" s="168"/>
      <c r="F2753" s="168">
        <v>10273</v>
      </c>
      <c r="G2753" s="168" t="s">
        <v>8470</v>
      </c>
      <c r="H2753" s="168" t="s">
        <v>1681</v>
      </c>
      <c r="I2753" s="168" t="s">
        <v>1682</v>
      </c>
      <c r="J2753" s="168">
        <v>94260</v>
      </c>
      <c r="K2753" s="168" t="s">
        <v>8471</v>
      </c>
      <c r="L2753" s="168" t="s">
        <v>7299</v>
      </c>
      <c r="M2753" s="168" t="s">
        <v>443</v>
      </c>
      <c r="N2753" s="169">
        <v>0.1</v>
      </c>
      <c r="O2753" s="78">
        <f>P2753/2</f>
        <v>4291</v>
      </c>
      <c r="P2753" s="189">
        <v>8582</v>
      </c>
      <c r="Q2753" s="391">
        <f t="shared" si="109"/>
        <v>7801.8181818181811</v>
      </c>
      <c r="R2753" s="333"/>
      <c r="S2753" s="159"/>
    </row>
    <row r="2754" spans="1:20" ht="22.5" customHeight="1" x14ac:dyDescent="0.25">
      <c r="A2754" s="774">
        <v>45194</v>
      </c>
      <c r="B2754" s="787" t="s">
        <v>65</v>
      </c>
      <c r="C2754" s="787" t="s">
        <v>8159</v>
      </c>
      <c r="D2754" s="787" t="s">
        <v>8160</v>
      </c>
      <c r="E2754" s="787"/>
      <c r="F2754" s="788">
        <v>10216</v>
      </c>
      <c r="G2754" s="787" t="s">
        <v>5539</v>
      </c>
      <c r="H2754" s="787" t="s">
        <v>8161</v>
      </c>
      <c r="I2754" s="788" t="s">
        <v>22</v>
      </c>
      <c r="J2754" s="788">
        <v>75011</v>
      </c>
      <c r="K2754" s="787" t="s">
        <v>8162</v>
      </c>
      <c r="L2754" s="787" t="s">
        <v>6210</v>
      </c>
      <c r="M2754" s="787" t="s">
        <v>8472</v>
      </c>
      <c r="N2754" s="536">
        <v>5.5E-2</v>
      </c>
      <c r="O2754" s="483">
        <v>1641</v>
      </c>
      <c r="P2754" s="537">
        <v>3282</v>
      </c>
      <c r="Q2754" s="264">
        <f t="shared" si="109"/>
        <v>3110.9004739336497</v>
      </c>
      <c r="R2754" s="337"/>
      <c r="S2754" s="266"/>
    </row>
    <row r="2755" spans="1:20" ht="22.5" customHeight="1" x14ac:dyDescent="0.25">
      <c r="A2755" s="775">
        <v>45191</v>
      </c>
      <c r="B2755" s="776" t="s">
        <v>65</v>
      </c>
      <c r="C2755" s="776" t="s">
        <v>8240</v>
      </c>
      <c r="D2755" s="776" t="s">
        <v>4422</v>
      </c>
      <c r="E2755" s="776"/>
      <c r="F2755" s="777">
        <v>10305</v>
      </c>
      <c r="G2755" s="776" t="s">
        <v>8241</v>
      </c>
      <c r="H2755" s="837">
        <v>4</v>
      </c>
      <c r="I2755" s="777" t="s">
        <v>313</v>
      </c>
      <c r="J2755" s="777">
        <v>94500</v>
      </c>
      <c r="K2755" s="776" t="s">
        <v>8242</v>
      </c>
      <c r="L2755" s="776" t="s">
        <v>6956</v>
      </c>
      <c r="M2755" s="776" t="s">
        <v>8473</v>
      </c>
      <c r="N2755" s="838">
        <v>0.1</v>
      </c>
      <c r="O2755" s="340">
        <f>P2755/2</f>
        <v>2391</v>
      </c>
      <c r="P2755" s="548">
        <v>4782</v>
      </c>
      <c r="Q2755" s="335">
        <f t="shared" si="109"/>
        <v>4347.272727272727</v>
      </c>
      <c r="R2755" s="336"/>
      <c r="S2755" s="121"/>
      <c r="T2755" s="243" t="s">
        <v>44</v>
      </c>
    </row>
    <row r="2756" spans="1:20" s="446" customFormat="1" ht="22.5" customHeight="1" x14ac:dyDescent="0.25">
      <c r="A2756" s="293">
        <v>45196</v>
      </c>
      <c r="B2756" s="294" t="s">
        <v>17</v>
      </c>
      <c r="C2756" s="294" t="s">
        <v>7074</v>
      </c>
      <c r="D2756" s="294" t="s">
        <v>147</v>
      </c>
      <c r="E2756" s="294"/>
      <c r="F2756" s="294">
        <v>10213</v>
      </c>
      <c r="G2756" s="294" t="s">
        <v>7075</v>
      </c>
      <c r="H2756" s="294" t="s">
        <v>7076</v>
      </c>
      <c r="I2756" s="294" t="s">
        <v>22</v>
      </c>
      <c r="J2756" s="294">
        <v>75001</v>
      </c>
      <c r="K2756" s="294" t="s">
        <v>7077</v>
      </c>
      <c r="L2756" s="294" t="s">
        <v>9708</v>
      </c>
      <c r="M2756" s="294" t="s">
        <v>8474</v>
      </c>
      <c r="N2756" s="379">
        <v>5.5E-2</v>
      </c>
      <c r="O2756" s="78">
        <v>0</v>
      </c>
      <c r="P2756" s="296">
        <v>9450</v>
      </c>
      <c r="Q2756" s="839">
        <f t="shared" si="109"/>
        <v>8957.3459715639819</v>
      </c>
      <c r="R2756" s="531"/>
      <c r="S2756" s="299"/>
    </row>
    <row r="2757" spans="1:20" ht="22.5" customHeight="1" x14ac:dyDescent="0.25">
      <c r="A2757" s="774">
        <v>45198</v>
      </c>
      <c r="B2757" s="787" t="s">
        <v>65</v>
      </c>
      <c r="C2757" s="787" t="s">
        <v>198</v>
      </c>
      <c r="D2757" s="787" t="s">
        <v>324</v>
      </c>
      <c r="E2757" s="787"/>
      <c r="F2757" s="788">
        <v>10337</v>
      </c>
      <c r="G2757" s="787" t="s">
        <v>8010</v>
      </c>
      <c r="H2757" s="787" t="s">
        <v>8011</v>
      </c>
      <c r="I2757" s="788" t="s">
        <v>22</v>
      </c>
      <c r="J2757" s="788">
        <v>75018</v>
      </c>
      <c r="K2757" s="787" t="s">
        <v>8475</v>
      </c>
      <c r="L2757" s="787" t="s">
        <v>8013</v>
      </c>
      <c r="M2757" s="787" t="s">
        <v>8476</v>
      </c>
      <c r="N2757" s="536">
        <v>0.1</v>
      </c>
      <c r="O2757" s="78">
        <v>0</v>
      </c>
      <c r="P2757" s="537">
        <v>9482</v>
      </c>
      <c r="Q2757" s="264">
        <f t="shared" si="109"/>
        <v>8620</v>
      </c>
      <c r="R2757" s="337"/>
      <c r="S2757" s="266"/>
    </row>
    <row r="2758" spans="1:20" ht="22.5" customHeight="1" x14ac:dyDescent="0.25">
      <c r="A2758" s="167">
        <v>45202</v>
      </c>
      <c r="B2758" s="168" t="s">
        <v>17</v>
      </c>
      <c r="C2758" s="168" t="s">
        <v>1989</v>
      </c>
      <c r="D2758" s="168" t="s">
        <v>765</v>
      </c>
      <c r="E2758" s="168"/>
      <c r="F2758" s="168">
        <v>10658</v>
      </c>
      <c r="G2758" s="168" t="s">
        <v>1990</v>
      </c>
      <c r="H2758" s="168" t="s">
        <v>5044</v>
      </c>
      <c r="I2758" s="168" t="s">
        <v>22</v>
      </c>
      <c r="J2758" s="168">
        <v>75018</v>
      </c>
      <c r="K2758" s="168" t="s">
        <v>1992</v>
      </c>
      <c r="L2758" s="168" t="s">
        <v>4606</v>
      </c>
      <c r="M2758" s="168" t="s">
        <v>8477</v>
      </c>
      <c r="N2758" s="379">
        <v>5.5E-2</v>
      </c>
      <c r="O2758" s="195">
        <v>14950</v>
      </c>
      <c r="P2758" s="371">
        <v>25000</v>
      </c>
      <c r="Q2758" s="264">
        <f t="shared" si="109"/>
        <v>23696.682464454978</v>
      </c>
      <c r="R2758" s="337"/>
      <c r="S2758" s="266"/>
    </row>
    <row r="2759" spans="1:20" ht="22.5" customHeight="1" x14ac:dyDescent="0.25">
      <c r="A2759" s="167">
        <v>45202</v>
      </c>
      <c r="B2759" s="168" t="s">
        <v>65</v>
      </c>
      <c r="C2759" s="167" t="s">
        <v>7446</v>
      </c>
      <c r="D2759" s="168" t="s">
        <v>113</v>
      </c>
      <c r="E2759" s="167"/>
      <c r="F2759" s="417">
        <v>13372</v>
      </c>
      <c r="G2759" s="168" t="s">
        <v>7447</v>
      </c>
      <c r="H2759" s="168" t="s">
        <v>7448</v>
      </c>
      <c r="I2759" s="168" t="s">
        <v>22</v>
      </c>
      <c r="J2759" s="168">
        <v>75009</v>
      </c>
      <c r="K2759" s="168" t="s">
        <v>7449</v>
      </c>
      <c r="L2759" s="168" t="s">
        <v>4606</v>
      </c>
      <c r="M2759" s="167" t="s">
        <v>8478</v>
      </c>
      <c r="N2759" s="379">
        <v>5.5E-2</v>
      </c>
      <c r="O2759" s="78">
        <f>P2759/2</f>
        <v>4500</v>
      </c>
      <c r="P2759" s="371">
        <v>9000</v>
      </c>
      <c r="Q2759" s="264">
        <f t="shared" si="109"/>
        <v>8530.8056872037923</v>
      </c>
      <c r="R2759" s="337"/>
      <c r="S2759" s="266"/>
    </row>
    <row r="2760" spans="1:20" ht="22.5" customHeight="1" x14ac:dyDescent="0.25">
      <c r="A2760" s="173">
        <v>45202</v>
      </c>
      <c r="B2760" s="174" t="s">
        <v>65</v>
      </c>
      <c r="C2760" s="174" t="s">
        <v>6795</v>
      </c>
      <c r="D2760" s="174" t="s">
        <v>6796</v>
      </c>
      <c r="E2760" s="174"/>
      <c r="F2760" s="174">
        <v>10265</v>
      </c>
      <c r="G2760" s="174" t="s">
        <v>6797</v>
      </c>
      <c r="H2760" s="174" t="s">
        <v>6798</v>
      </c>
      <c r="I2760" s="174" t="s">
        <v>308</v>
      </c>
      <c r="J2760" s="174">
        <v>94130</v>
      </c>
      <c r="K2760" s="174" t="s">
        <v>6799</v>
      </c>
      <c r="L2760" s="174" t="s">
        <v>8479</v>
      </c>
      <c r="M2760" s="174" t="s">
        <v>8480</v>
      </c>
      <c r="N2760" s="328">
        <v>0.1</v>
      </c>
      <c r="O2760" s="340" t="s">
        <v>9709</v>
      </c>
      <c r="P2760" s="196">
        <v>22450</v>
      </c>
      <c r="Q2760" s="457">
        <f t="shared" si="109"/>
        <v>20409.090909090908</v>
      </c>
      <c r="R2760" s="336">
        <v>22450</v>
      </c>
      <c r="S2760" s="121"/>
      <c r="T2760" s="74" t="s">
        <v>8481</v>
      </c>
    </row>
    <row r="2761" spans="1:20" ht="22.5" customHeight="1" x14ac:dyDescent="0.25">
      <c r="A2761" s="167">
        <v>45197</v>
      </c>
      <c r="B2761" s="187" t="s">
        <v>17</v>
      </c>
      <c r="C2761" s="187" t="s">
        <v>8482</v>
      </c>
      <c r="D2761" s="187" t="s">
        <v>2288</v>
      </c>
      <c r="E2761" s="187"/>
      <c r="F2761" s="168">
        <v>2211</v>
      </c>
      <c r="G2761" s="187" t="s">
        <v>8293</v>
      </c>
      <c r="H2761" s="187" t="s">
        <v>8483</v>
      </c>
      <c r="I2761" s="168" t="s">
        <v>2948</v>
      </c>
      <c r="J2761" s="168">
        <v>91120</v>
      </c>
      <c r="K2761" s="187" t="s">
        <v>8484</v>
      </c>
      <c r="L2761" s="187" t="s">
        <v>5981</v>
      </c>
      <c r="M2761" s="187" t="s">
        <v>3949</v>
      </c>
      <c r="N2761" s="536">
        <v>0.1</v>
      </c>
      <c r="O2761" s="78" t="s">
        <v>9709</v>
      </c>
      <c r="P2761" s="537">
        <v>3982</v>
      </c>
      <c r="Q2761" s="264">
        <f t="shared" si="109"/>
        <v>3619.9999999999995</v>
      </c>
      <c r="R2761" s="337"/>
      <c r="S2761" s="266"/>
    </row>
    <row r="2762" spans="1:20" ht="22.5" customHeight="1" x14ac:dyDescent="0.25">
      <c r="A2762" s="774">
        <v>45194</v>
      </c>
      <c r="B2762" s="787" t="s">
        <v>17</v>
      </c>
      <c r="C2762" s="787" t="s">
        <v>8050</v>
      </c>
      <c r="D2762" s="787" t="s">
        <v>8051</v>
      </c>
      <c r="E2762" s="787"/>
      <c r="F2762" s="788">
        <v>10181</v>
      </c>
      <c r="G2762" s="787" t="s">
        <v>5909</v>
      </c>
      <c r="H2762" s="787" t="s">
        <v>8052</v>
      </c>
      <c r="I2762" s="788" t="s">
        <v>22</v>
      </c>
      <c r="J2762" s="788">
        <v>75011</v>
      </c>
      <c r="K2762" s="787" t="s">
        <v>8053</v>
      </c>
      <c r="L2762" s="787" t="s">
        <v>6956</v>
      </c>
      <c r="M2762" s="787" t="s">
        <v>2521</v>
      </c>
      <c r="N2762" s="536">
        <v>0.1</v>
      </c>
      <c r="O2762" s="78">
        <f t="shared" ref="O2762:O2767" si="110">P2762/2</f>
        <v>6291</v>
      </c>
      <c r="P2762" s="537">
        <v>12582</v>
      </c>
      <c r="Q2762" s="264">
        <f t="shared" si="109"/>
        <v>11438.181818181818</v>
      </c>
      <c r="R2762" s="337"/>
      <c r="S2762" s="266"/>
    </row>
    <row r="2763" spans="1:20" ht="22.5" customHeight="1" x14ac:dyDescent="0.25">
      <c r="A2763" s="774">
        <v>45194</v>
      </c>
      <c r="B2763" s="787" t="s">
        <v>65</v>
      </c>
      <c r="C2763" s="787" t="s">
        <v>8485</v>
      </c>
      <c r="D2763" s="787" t="s">
        <v>3800</v>
      </c>
      <c r="E2763" s="787"/>
      <c r="F2763" s="788">
        <v>10659</v>
      </c>
      <c r="G2763" s="787" t="s">
        <v>8486</v>
      </c>
      <c r="H2763" s="787" t="s">
        <v>8487</v>
      </c>
      <c r="I2763" s="788" t="s">
        <v>22</v>
      </c>
      <c r="J2763" s="788">
        <v>75020</v>
      </c>
      <c r="K2763" s="787" t="s">
        <v>8488</v>
      </c>
      <c r="L2763" s="787" t="s">
        <v>5112</v>
      </c>
      <c r="M2763" s="787" t="s">
        <v>8489</v>
      </c>
      <c r="N2763" s="536">
        <v>5.5E-2</v>
      </c>
      <c r="O2763" s="78">
        <f t="shared" si="110"/>
        <v>2975</v>
      </c>
      <c r="P2763" s="537">
        <v>5950</v>
      </c>
      <c r="Q2763" s="264">
        <f t="shared" si="109"/>
        <v>5639.8104265402844</v>
      </c>
      <c r="R2763" s="337"/>
      <c r="S2763" s="266"/>
    </row>
    <row r="2764" spans="1:20" ht="22.5" customHeight="1" x14ac:dyDescent="0.25">
      <c r="A2764" s="774">
        <v>45194</v>
      </c>
      <c r="B2764" s="787" t="s">
        <v>17</v>
      </c>
      <c r="C2764" s="787" t="s">
        <v>8044</v>
      </c>
      <c r="D2764" s="787" t="s">
        <v>8045</v>
      </c>
      <c r="E2764" s="787"/>
      <c r="F2764" s="788">
        <v>10380</v>
      </c>
      <c r="G2764" s="787" t="s">
        <v>8046</v>
      </c>
      <c r="H2764" s="787" t="s">
        <v>8047</v>
      </c>
      <c r="I2764" s="788" t="s">
        <v>3149</v>
      </c>
      <c r="J2764" s="788">
        <v>75020</v>
      </c>
      <c r="K2764" s="787" t="s">
        <v>8048</v>
      </c>
      <c r="L2764" s="787" t="s">
        <v>4935</v>
      </c>
      <c r="M2764" s="787" t="s">
        <v>8490</v>
      </c>
      <c r="N2764" s="536">
        <v>0.1</v>
      </c>
      <c r="O2764" s="78">
        <f t="shared" si="110"/>
        <v>8975</v>
      </c>
      <c r="P2764" s="537">
        <v>17950</v>
      </c>
      <c r="Q2764" s="264">
        <f t="shared" si="109"/>
        <v>16318.181818181816</v>
      </c>
      <c r="R2764" s="337"/>
      <c r="S2764" s="266"/>
    </row>
    <row r="2765" spans="1:20" ht="22.5" customHeight="1" x14ac:dyDescent="0.25">
      <c r="A2765" s="504">
        <v>45203</v>
      </c>
      <c r="B2765" s="762" t="s">
        <v>65</v>
      </c>
      <c r="C2765" s="762" t="s">
        <v>7604</v>
      </c>
      <c r="D2765" s="762" t="s">
        <v>395</v>
      </c>
      <c r="E2765" s="762"/>
      <c r="F2765" s="505">
        <v>2211</v>
      </c>
      <c r="G2765" s="762" t="s">
        <v>7605</v>
      </c>
      <c r="H2765" s="762" t="s">
        <v>7606</v>
      </c>
      <c r="I2765" s="505" t="s">
        <v>22</v>
      </c>
      <c r="J2765" s="505">
        <v>75015</v>
      </c>
      <c r="K2765" s="762" t="s">
        <v>7607</v>
      </c>
      <c r="L2765" s="762" t="s">
        <v>7608</v>
      </c>
      <c r="M2765" s="762" t="s">
        <v>678</v>
      </c>
      <c r="N2765" s="536">
        <v>0.1</v>
      </c>
      <c r="O2765" s="78">
        <f t="shared" si="110"/>
        <v>750</v>
      </c>
      <c r="P2765" s="537">
        <v>1500</v>
      </c>
      <c r="Q2765" s="264">
        <f t="shared" si="109"/>
        <v>1363.6363636363635</v>
      </c>
      <c r="R2765" s="337"/>
      <c r="S2765" s="266"/>
    </row>
    <row r="2766" spans="1:20" ht="22.5" customHeight="1" x14ac:dyDescent="0.25">
      <c r="A2766" s="774">
        <v>45194</v>
      </c>
      <c r="B2766" s="787" t="s">
        <v>65</v>
      </c>
      <c r="C2766" s="787" t="s">
        <v>8491</v>
      </c>
      <c r="D2766" s="787" t="s">
        <v>67</v>
      </c>
      <c r="E2766" s="787"/>
      <c r="F2766" s="788">
        <v>10582</v>
      </c>
      <c r="G2766" s="787" t="s">
        <v>8492</v>
      </c>
      <c r="H2766" s="787" t="s">
        <v>8493</v>
      </c>
      <c r="I2766" s="788" t="s">
        <v>774</v>
      </c>
      <c r="J2766" s="788">
        <v>93100</v>
      </c>
      <c r="K2766" s="787" t="s">
        <v>8494</v>
      </c>
      <c r="L2766" s="787" t="s">
        <v>4935</v>
      </c>
      <c r="M2766" s="787" t="s">
        <v>2009</v>
      </c>
      <c r="N2766" s="536">
        <v>5.5E-2</v>
      </c>
      <c r="O2766" s="78">
        <f t="shared" si="110"/>
        <v>2441</v>
      </c>
      <c r="P2766" s="537">
        <v>4882</v>
      </c>
      <c r="Q2766" s="264">
        <f t="shared" si="109"/>
        <v>4627.4881516587684</v>
      </c>
      <c r="R2766" s="337"/>
      <c r="S2766" s="266"/>
    </row>
    <row r="2767" spans="1:20" ht="22.5" customHeight="1" x14ac:dyDescent="0.25">
      <c r="A2767" s="774">
        <v>45194</v>
      </c>
      <c r="B2767" s="787" t="s">
        <v>65</v>
      </c>
      <c r="C2767" s="787" t="s">
        <v>8495</v>
      </c>
      <c r="D2767" s="787" t="s">
        <v>263</v>
      </c>
      <c r="E2767" s="787"/>
      <c r="F2767" s="788">
        <v>10610</v>
      </c>
      <c r="G2767" s="787" t="s">
        <v>8496</v>
      </c>
      <c r="H2767" s="787" t="s">
        <v>8497</v>
      </c>
      <c r="I2767" s="788" t="s">
        <v>1497</v>
      </c>
      <c r="J2767" s="788">
        <v>92210</v>
      </c>
      <c r="K2767" s="787" t="s">
        <v>8498</v>
      </c>
      <c r="L2767" s="787" t="s">
        <v>6050</v>
      </c>
      <c r="M2767" s="787" t="s">
        <v>8499</v>
      </c>
      <c r="N2767" s="536">
        <v>5.5E-2</v>
      </c>
      <c r="O2767" s="78">
        <f t="shared" si="110"/>
        <v>4441</v>
      </c>
      <c r="P2767" s="537">
        <v>8882</v>
      </c>
      <c r="Q2767" s="264">
        <f t="shared" si="109"/>
        <v>8418.9573459715648</v>
      </c>
      <c r="R2767" s="337"/>
      <c r="S2767" s="266"/>
    </row>
    <row r="2768" spans="1:20" ht="22.5" customHeight="1" x14ac:dyDescent="0.25">
      <c r="A2768" s="774">
        <v>45197</v>
      </c>
      <c r="B2768" s="787" t="s">
        <v>17</v>
      </c>
      <c r="C2768" s="787" t="s">
        <v>8500</v>
      </c>
      <c r="D2768" s="787" t="s">
        <v>8501</v>
      </c>
      <c r="E2768" s="787"/>
      <c r="F2768" s="788">
        <v>10182</v>
      </c>
      <c r="G2768" s="787" t="s">
        <v>8502</v>
      </c>
      <c r="H2768" s="787" t="s">
        <v>906</v>
      </c>
      <c r="I2768" s="788" t="s">
        <v>22</v>
      </c>
      <c r="J2768" s="788">
        <v>75015</v>
      </c>
      <c r="K2768" s="787" t="s">
        <v>8503</v>
      </c>
      <c r="L2768" s="787" t="s">
        <v>9710</v>
      </c>
      <c r="M2768" s="787" t="s">
        <v>160</v>
      </c>
      <c r="N2768" s="536">
        <v>0.1</v>
      </c>
      <c r="O2768" s="78">
        <v>6491</v>
      </c>
      <c r="P2768" s="537">
        <v>12982</v>
      </c>
      <c r="Q2768" s="264">
        <f t="shared" si="109"/>
        <v>11801.81818181818</v>
      </c>
      <c r="R2768" s="337"/>
      <c r="S2768" s="266"/>
    </row>
    <row r="2769" spans="1:20" ht="22.5" customHeight="1" x14ac:dyDescent="0.25">
      <c r="A2769" s="774">
        <v>45198</v>
      </c>
      <c r="B2769" s="787" t="s">
        <v>65</v>
      </c>
      <c r="C2769" s="787" t="s">
        <v>1237</v>
      </c>
      <c r="D2769" s="787" t="s">
        <v>551</v>
      </c>
      <c r="E2769" s="787"/>
      <c r="F2769" s="788">
        <v>10601</v>
      </c>
      <c r="G2769" s="787" t="s">
        <v>8504</v>
      </c>
      <c r="H2769" s="787" t="s">
        <v>8505</v>
      </c>
      <c r="I2769" s="788" t="s">
        <v>923</v>
      </c>
      <c r="J2769" s="788">
        <v>92100</v>
      </c>
      <c r="K2769" s="787" t="s">
        <v>8506</v>
      </c>
      <c r="L2769" s="787" t="s">
        <v>9636</v>
      </c>
      <c r="M2769" s="787" t="s">
        <v>8507</v>
      </c>
      <c r="N2769" s="536">
        <v>5.5E-2</v>
      </c>
      <c r="O2769" s="78">
        <v>6000</v>
      </c>
      <c r="P2769" s="537">
        <v>12000</v>
      </c>
      <c r="Q2769" s="264">
        <f t="shared" si="109"/>
        <v>11374.407582938389</v>
      </c>
      <c r="R2769" s="337"/>
      <c r="S2769" s="266"/>
    </row>
    <row r="2770" spans="1:20" ht="22.5" customHeight="1" x14ac:dyDescent="0.25">
      <c r="A2770" s="775">
        <v>45204</v>
      </c>
      <c r="B2770" s="776" t="s">
        <v>17</v>
      </c>
      <c r="C2770" s="776" t="s">
        <v>73</v>
      </c>
      <c r="D2770" s="776" t="s">
        <v>854</v>
      </c>
      <c r="E2770" s="776"/>
      <c r="F2770" s="777">
        <v>10319</v>
      </c>
      <c r="G2770" s="776" t="s">
        <v>8508</v>
      </c>
      <c r="H2770" s="776" t="s">
        <v>8509</v>
      </c>
      <c r="I2770" s="777" t="s">
        <v>3149</v>
      </c>
      <c r="J2770" s="777">
        <v>75011</v>
      </c>
      <c r="K2770" s="776" t="s">
        <v>8510</v>
      </c>
      <c r="L2770" s="776" t="s">
        <v>8511</v>
      </c>
      <c r="M2770" s="776" t="s">
        <v>443</v>
      </c>
      <c r="N2770" s="237">
        <v>0.1</v>
      </c>
      <c r="O2770" s="340">
        <v>3750</v>
      </c>
      <c r="P2770" s="548">
        <v>7500</v>
      </c>
      <c r="Q2770" s="321">
        <f t="shared" si="109"/>
        <v>6818.181818181818</v>
      </c>
      <c r="R2770" s="336"/>
      <c r="S2770" s="121"/>
      <c r="T2770" s="74" t="s">
        <v>8425</v>
      </c>
    </row>
    <row r="2771" spans="1:20" ht="22.5" customHeight="1" x14ac:dyDescent="0.25">
      <c r="A2771" s="428">
        <v>45197</v>
      </c>
      <c r="B2771" s="840" t="s">
        <v>17</v>
      </c>
      <c r="C2771" s="840" t="s">
        <v>476</v>
      </c>
      <c r="D2771" s="840" t="s">
        <v>477</v>
      </c>
      <c r="E2771" s="840"/>
      <c r="F2771" s="840">
        <v>10616</v>
      </c>
      <c r="G2771" s="840" t="s">
        <v>478</v>
      </c>
      <c r="H2771" s="840" t="s">
        <v>479</v>
      </c>
      <c r="I2771" s="840" t="s">
        <v>240</v>
      </c>
      <c r="J2771" s="840">
        <v>92120</v>
      </c>
      <c r="K2771" s="840" t="s">
        <v>480</v>
      </c>
      <c r="L2771" s="787" t="s">
        <v>8037</v>
      </c>
      <c r="M2771" s="840" t="s">
        <v>8512</v>
      </c>
      <c r="N2771" s="841">
        <v>5.5E-2</v>
      </c>
      <c r="O2771" s="842" t="s">
        <v>9709</v>
      </c>
      <c r="P2771" s="349">
        <v>1749</v>
      </c>
      <c r="Q2771" s="843">
        <f t="shared" si="109"/>
        <v>1657.8199052132702</v>
      </c>
      <c r="R2771" s="337"/>
      <c r="S2771" s="266"/>
    </row>
    <row r="2772" spans="1:20" ht="22.5" customHeight="1" x14ac:dyDescent="0.25">
      <c r="A2772" s="775">
        <v>45200</v>
      </c>
      <c r="B2772" s="776" t="s">
        <v>65</v>
      </c>
      <c r="C2772" s="776" t="s">
        <v>8513</v>
      </c>
      <c r="D2772" s="776" t="s">
        <v>219</v>
      </c>
      <c r="E2772" s="776"/>
      <c r="F2772" s="777">
        <v>10499</v>
      </c>
      <c r="G2772" s="776" t="s">
        <v>8514</v>
      </c>
      <c r="H2772" s="776" t="s">
        <v>7847</v>
      </c>
      <c r="I2772" s="777" t="s">
        <v>22</v>
      </c>
      <c r="J2772" s="777">
        <v>75015</v>
      </c>
      <c r="K2772" s="776" t="s">
        <v>8515</v>
      </c>
      <c r="L2772" s="776" t="s">
        <v>5563</v>
      </c>
      <c r="M2772" s="776" t="s">
        <v>443</v>
      </c>
      <c r="N2772" s="237">
        <v>0.1</v>
      </c>
      <c r="O2772" s="340">
        <v>0</v>
      </c>
      <c r="P2772" s="548">
        <v>9982</v>
      </c>
      <c r="Q2772" s="321">
        <f t="shared" si="109"/>
        <v>9074.545454545454</v>
      </c>
      <c r="R2772" s="336"/>
      <c r="S2772" s="121"/>
      <c r="T2772" s="243" t="s">
        <v>44</v>
      </c>
    </row>
    <row r="2773" spans="1:20" ht="22.5" customHeight="1" x14ac:dyDescent="0.25">
      <c r="A2773" s="774">
        <v>45205</v>
      </c>
      <c r="B2773" s="787" t="s">
        <v>17</v>
      </c>
      <c r="C2773" s="787" t="s">
        <v>8516</v>
      </c>
      <c r="D2773" s="787" t="s">
        <v>4523</v>
      </c>
      <c r="E2773" s="787"/>
      <c r="F2773" s="788" t="s">
        <v>8517</v>
      </c>
      <c r="G2773" s="787" t="s">
        <v>7473</v>
      </c>
      <c r="H2773" s="787" t="s">
        <v>8518</v>
      </c>
      <c r="I2773" s="788" t="s">
        <v>22</v>
      </c>
      <c r="J2773" s="788">
        <v>75020</v>
      </c>
      <c r="K2773" s="787" t="s">
        <v>8519</v>
      </c>
      <c r="L2773" s="787" t="s">
        <v>37</v>
      </c>
      <c r="M2773" s="787" t="s">
        <v>2415</v>
      </c>
      <c r="N2773" s="536">
        <v>5.5E-2</v>
      </c>
      <c r="O2773" s="844">
        <v>1300</v>
      </c>
      <c r="P2773" s="537">
        <v>2600</v>
      </c>
      <c r="Q2773" s="264">
        <f t="shared" si="109"/>
        <v>2464.4549763033178</v>
      </c>
      <c r="R2773" s="337"/>
      <c r="S2773" s="266"/>
    </row>
    <row r="2774" spans="1:20" ht="22.5" customHeight="1" x14ac:dyDescent="0.25">
      <c r="A2774" s="775">
        <v>45205</v>
      </c>
      <c r="B2774" s="776" t="s">
        <v>65</v>
      </c>
      <c r="C2774" s="776" t="s">
        <v>8520</v>
      </c>
      <c r="D2774" s="776" t="s">
        <v>219</v>
      </c>
      <c r="E2774" s="776"/>
      <c r="F2774" s="777">
        <v>10288</v>
      </c>
      <c r="G2774" s="776" t="s">
        <v>2164</v>
      </c>
      <c r="H2774" s="776" t="s">
        <v>8521</v>
      </c>
      <c r="I2774" s="777" t="s">
        <v>22</v>
      </c>
      <c r="J2774" s="777">
        <v>75011</v>
      </c>
      <c r="K2774" s="776" t="s">
        <v>8522</v>
      </c>
      <c r="L2774" s="776" t="s">
        <v>7181</v>
      </c>
      <c r="M2774" s="776" t="s">
        <v>86</v>
      </c>
      <c r="N2774" s="237">
        <v>0.1</v>
      </c>
      <c r="O2774" s="340">
        <v>0</v>
      </c>
      <c r="P2774" s="548">
        <v>8000</v>
      </c>
      <c r="Q2774" s="321">
        <f t="shared" si="109"/>
        <v>7272.7272727272721</v>
      </c>
      <c r="R2774" s="336"/>
      <c r="S2774" s="121"/>
      <c r="T2774" s="243" t="s">
        <v>44</v>
      </c>
    </row>
    <row r="2775" spans="1:20" ht="22.5" customHeight="1" x14ac:dyDescent="0.25">
      <c r="A2775" s="173">
        <v>45196</v>
      </c>
      <c r="B2775" s="174" t="s">
        <v>236</v>
      </c>
      <c r="C2775" s="174" t="s">
        <v>6057</v>
      </c>
      <c r="D2775" s="174" t="s">
        <v>113</v>
      </c>
      <c r="E2775" s="174"/>
      <c r="F2775" s="174">
        <v>221111</v>
      </c>
      <c r="G2775" s="174" t="s">
        <v>6058</v>
      </c>
      <c r="H2775" s="174" t="s">
        <v>6059</v>
      </c>
      <c r="I2775" s="777" t="s">
        <v>22</v>
      </c>
      <c r="J2775" s="777">
        <v>75020</v>
      </c>
      <c r="K2775" s="776" t="s">
        <v>8523</v>
      </c>
      <c r="L2775" s="776" t="s">
        <v>8524</v>
      </c>
      <c r="M2775" s="776" t="s">
        <v>38</v>
      </c>
      <c r="N2775" s="237">
        <v>5.5E-2</v>
      </c>
      <c r="O2775" s="340" t="s">
        <v>9709</v>
      </c>
      <c r="P2775" s="548">
        <v>18882</v>
      </c>
      <c r="Q2775" s="321">
        <f t="shared" si="109"/>
        <v>17897.630331753557</v>
      </c>
      <c r="R2775" s="336"/>
      <c r="S2775" s="121"/>
      <c r="T2775" s="243" t="s">
        <v>44</v>
      </c>
    </row>
    <row r="2776" spans="1:20" ht="22.5" customHeight="1" x14ac:dyDescent="0.25">
      <c r="A2776" s="775">
        <v>45189</v>
      </c>
      <c r="B2776" s="776" t="s">
        <v>65</v>
      </c>
      <c r="C2776" s="776" t="s">
        <v>8525</v>
      </c>
      <c r="D2776" s="776" t="s">
        <v>162</v>
      </c>
      <c r="E2776" s="776"/>
      <c r="F2776" s="777">
        <v>12295</v>
      </c>
      <c r="G2776" s="776" t="s">
        <v>8526</v>
      </c>
      <c r="H2776" s="776" t="s">
        <v>8527</v>
      </c>
      <c r="I2776" s="777" t="s">
        <v>22</v>
      </c>
      <c r="J2776" s="777">
        <v>75012</v>
      </c>
      <c r="K2776" s="776" t="s">
        <v>8528</v>
      </c>
      <c r="L2776" s="776" t="s">
        <v>1033</v>
      </c>
      <c r="M2776" s="776" t="s">
        <v>755</v>
      </c>
      <c r="N2776" s="237">
        <v>5.5E-2</v>
      </c>
      <c r="O2776" s="340">
        <v>0</v>
      </c>
      <c r="P2776" s="548">
        <v>1700</v>
      </c>
      <c r="Q2776" s="321">
        <f t="shared" si="109"/>
        <v>1611.3744075829384</v>
      </c>
      <c r="R2776" s="336"/>
      <c r="S2776" s="121"/>
      <c r="T2776" s="243" t="s">
        <v>44</v>
      </c>
    </row>
    <row r="2777" spans="1:20" ht="22.5" customHeight="1" x14ac:dyDescent="0.25">
      <c r="A2777" s="173">
        <v>45190</v>
      </c>
      <c r="B2777" s="194" t="s">
        <v>65</v>
      </c>
      <c r="C2777" s="194" t="s">
        <v>7569</v>
      </c>
      <c r="D2777" s="194" t="s">
        <v>8529</v>
      </c>
      <c r="E2777" s="194"/>
      <c r="F2777" s="174">
        <v>10544</v>
      </c>
      <c r="G2777" s="194" t="s">
        <v>6689</v>
      </c>
      <c r="H2777" s="194" t="s">
        <v>8530</v>
      </c>
      <c r="I2777" s="174" t="s">
        <v>22</v>
      </c>
      <c r="J2777" s="174">
        <v>75011</v>
      </c>
      <c r="K2777" s="194" t="s">
        <v>8531</v>
      </c>
      <c r="L2777" s="194" t="s">
        <v>6956</v>
      </c>
      <c r="M2777" s="194" t="s">
        <v>1896</v>
      </c>
      <c r="N2777" s="237">
        <v>5.5E-2</v>
      </c>
      <c r="O2777" s="340">
        <f>13582/2</f>
        <v>6791</v>
      </c>
      <c r="P2777" s="548">
        <v>13582</v>
      </c>
      <c r="Q2777" s="321">
        <f t="shared" si="109"/>
        <v>12873.9336492891</v>
      </c>
      <c r="R2777" s="336"/>
      <c r="S2777" s="121"/>
      <c r="T2777" s="243" t="s">
        <v>44</v>
      </c>
    </row>
    <row r="2778" spans="1:20" ht="22.5" customHeight="1" x14ac:dyDescent="0.25">
      <c r="A2778" s="173">
        <v>45197</v>
      </c>
      <c r="B2778" s="194" t="s">
        <v>65</v>
      </c>
      <c r="C2778" s="194" t="s">
        <v>8532</v>
      </c>
      <c r="D2778" s="194" t="s">
        <v>708</v>
      </c>
      <c r="E2778" s="194"/>
      <c r="F2778" s="174">
        <v>10545</v>
      </c>
      <c r="G2778" s="194" t="s">
        <v>8533</v>
      </c>
      <c r="H2778" s="194" t="s">
        <v>8534</v>
      </c>
      <c r="I2778" s="174" t="s">
        <v>22</v>
      </c>
      <c r="J2778" s="174">
        <v>75020</v>
      </c>
      <c r="K2778" s="194" t="s">
        <v>8535</v>
      </c>
      <c r="L2778" s="194" t="s">
        <v>43</v>
      </c>
      <c r="M2778" s="194" t="s">
        <v>8536</v>
      </c>
      <c r="N2778" s="237">
        <v>5.5E-2</v>
      </c>
      <c r="O2778" s="340">
        <f>P2778/2</f>
        <v>2991</v>
      </c>
      <c r="P2778" s="548">
        <v>5982</v>
      </c>
      <c r="Q2778" s="321">
        <f t="shared" si="109"/>
        <v>5670.1421800947874</v>
      </c>
      <c r="R2778" s="336"/>
      <c r="S2778" s="121"/>
      <c r="T2778" s="243" t="s">
        <v>44</v>
      </c>
    </row>
    <row r="2779" spans="1:20" ht="22.5" customHeight="1" x14ac:dyDescent="0.25">
      <c r="A2779" s="173">
        <v>45127</v>
      </c>
      <c r="B2779" s="194" t="s">
        <v>65</v>
      </c>
      <c r="C2779" s="194" t="s">
        <v>8537</v>
      </c>
      <c r="D2779" s="194" t="s">
        <v>992</v>
      </c>
      <c r="E2779" s="194"/>
      <c r="F2779" s="174">
        <v>10666</v>
      </c>
      <c r="G2779" s="194" t="s">
        <v>8538</v>
      </c>
      <c r="H2779" s="194" t="s">
        <v>8539</v>
      </c>
      <c r="I2779" s="174" t="s">
        <v>1164</v>
      </c>
      <c r="J2779" s="174">
        <v>94120</v>
      </c>
      <c r="K2779" s="194" t="s">
        <v>8540</v>
      </c>
      <c r="L2779" s="194" t="s">
        <v>7905</v>
      </c>
      <c r="M2779" s="194" t="s">
        <v>8541</v>
      </c>
      <c r="N2779" s="237">
        <v>0.1</v>
      </c>
      <c r="O2779" s="340">
        <f>P2779/2</f>
        <v>8990</v>
      </c>
      <c r="P2779" s="548">
        <v>17980</v>
      </c>
      <c r="Q2779" s="321">
        <f t="shared" si="109"/>
        <v>16345.454545454544</v>
      </c>
      <c r="R2779" s="336"/>
      <c r="S2779" s="121"/>
      <c r="T2779" s="243" t="s">
        <v>44</v>
      </c>
    </row>
    <row r="2780" spans="1:20" ht="22.5" customHeight="1" x14ac:dyDescent="0.25">
      <c r="A2780" s="173">
        <v>45181</v>
      </c>
      <c r="B2780" s="194" t="s">
        <v>17</v>
      </c>
      <c r="C2780" s="194" t="s">
        <v>8542</v>
      </c>
      <c r="D2780" s="194" t="s">
        <v>655</v>
      </c>
      <c r="E2780" s="194"/>
      <c r="F2780" s="174">
        <v>10343</v>
      </c>
      <c r="G2780" s="194" t="s">
        <v>8030</v>
      </c>
      <c r="H2780" s="194" t="s">
        <v>8543</v>
      </c>
      <c r="I2780" s="174" t="s">
        <v>22</v>
      </c>
      <c r="J2780" s="174">
        <v>75020</v>
      </c>
      <c r="K2780" s="194" t="s">
        <v>8544</v>
      </c>
      <c r="L2780" s="194" t="s">
        <v>8545</v>
      </c>
      <c r="M2780" s="194" t="s">
        <v>86</v>
      </c>
      <c r="N2780" s="237">
        <v>0.1</v>
      </c>
      <c r="O2780" s="340" t="s">
        <v>9709</v>
      </c>
      <c r="P2780" s="548">
        <v>4500</v>
      </c>
      <c r="Q2780" s="321">
        <f t="shared" si="109"/>
        <v>4090.9090909090905</v>
      </c>
      <c r="R2780" s="336"/>
      <c r="S2780" s="121"/>
      <c r="T2780" s="243" t="s">
        <v>44</v>
      </c>
    </row>
    <row r="2781" spans="1:20" ht="22.5" customHeight="1" x14ac:dyDescent="0.25">
      <c r="A2781" s="173">
        <v>45189</v>
      </c>
      <c r="B2781" s="194" t="s">
        <v>17</v>
      </c>
      <c r="C2781" s="194" t="s">
        <v>2962</v>
      </c>
      <c r="D2781" s="194" t="s">
        <v>40</v>
      </c>
      <c r="E2781" s="194"/>
      <c r="F2781" s="174">
        <v>10609</v>
      </c>
      <c r="G2781" s="194" t="s">
        <v>2963</v>
      </c>
      <c r="H2781" s="194" t="s">
        <v>8546</v>
      </c>
      <c r="I2781" s="174" t="s">
        <v>22</v>
      </c>
      <c r="J2781" s="174">
        <v>75013</v>
      </c>
      <c r="K2781" s="194" t="s">
        <v>2965</v>
      </c>
      <c r="L2781" s="174" t="s">
        <v>4381</v>
      </c>
      <c r="M2781" s="194" t="s">
        <v>781</v>
      </c>
      <c r="N2781" s="301">
        <v>5.5E-2</v>
      </c>
      <c r="O2781" s="219"/>
      <c r="P2781" s="196">
        <v>4492</v>
      </c>
      <c r="Q2781" s="321">
        <v>15000</v>
      </c>
      <c r="R2781" s="336"/>
      <c r="S2781" s="121"/>
      <c r="T2781" s="243" t="s">
        <v>44</v>
      </c>
    </row>
    <row r="2782" spans="1:20" ht="22.5" customHeight="1" x14ac:dyDescent="0.25">
      <c r="A2782" s="173">
        <v>45181</v>
      </c>
      <c r="B2782" s="194" t="s">
        <v>65</v>
      </c>
      <c r="C2782" s="194" t="s">
        <v>8547</v>
      </c>
      <c r="D2782" s="194" t="s">
        <v>107</v>
      </c>
      <c r="E2782" s="194"/>
      <c r="F2782" s="174">
        <v>10219</v>
      </c>
      <c r="G2782" s="194" t="s">
        <v>8249</v>
      </c>
      <c r="H2782" s="194" t="s">
        <v>8548</v>
      </c>
      <c r="I2782" s="174" t="s">
        <v>4000</v>
      </c>
      <c r="J2782" s="174">
        <v>93220</v>
      </c>
      <c r="K2782" s="194" t="s">
        <v>8549</v>
      </c>
      <c r="L2782" s="194" t="s">
        <v>43</v>
      </c>
      <c r="M2782" s="194" t="s">
        <v>123</v>
      </c>
      <c r="N2782" s="237">
        <v>5.5E-2</v>
      </c>
      <c r="O2782" s="340">
        <v>0</v>
      </c>
      <c r="P2782" s="548">
        <v>6500</v>
      </c>
      <c r="Q2782" s="321">
        <f t="shared" ref="Q2782:Q2845" si="111">IF(ISBLANK(N2782),"",P2782/(1+N2782))</f>
        <v>6161.1374407582944</v>
      </c>
      <c r="R2782" s="336"/>
      <c r="S2782" s="121"/>
      <c r="T2782" s="243" t="s">
        <v>44</v>
      </c>
    </row>
    <row r="2783" spans="1:20" ht="22.5" customHeight="1" x14ac:dyDescent="0.25">
      <c r="A2783" s="173">
        <v>45205</v>
      </c>
      <c r="B2783" s="194" t="s">
        <v>65</v>
      </c>
      <c r="C2783" s="194" t="s">
        <v>3625</v>
      </c>
      <c r="D2783" s="194" t="s">
        <v>268</v>
      </c>
      <c r="E2783" s="194"/>
      <c r="F2783" s="174" t="s">
        <v>8550</v>
      </c>
      <c r="G2783" s="194" t="s">
        <v>8551</v>
      </c>
      <c r="H2783" s="194" t="s">
        <v>6723</v>
      </c>
      <c r="I2783" s="174" t="s">
        <v>774</v>
      </c>
      <c r="J2783" s="174">
        <v>93100</v>
      </c>
      <c r="K2783" s="194" t="s">
        <v>8552</v>
      </c>
      <c r="L2783" s="194" t="s">
        <v>4874</v>
      </c>
      <c r="M2783" s="194" t="s">
        <v>8553</v>
      </c>
      <c r="N2783" s="237">
        <v>5.5E-2</v>
      </c>
      <c r="O2783" s="340">
        <f t="shared" ref="O2783:O2792" si="112">P2783/2</f>
        <v>5991</v>
      </c>
      <c r="P2783" s="548">
        <v>11982</v>
      </c>
      <c r="Q2783" s="321">
        <f t="shared" si="111"/>
        <v>11357.345971563982</v>
      </c>
      <c r="R2783" s="336"/>
      <c r="S2783" s="121"/>
      <c r="T2783" s="243" t="s">
        <v>44</v>
      </c>
    </row>
    <row r="2784" spans="1:20" ht="22.5" customHeight="1" x14ac:dyDescent="0.25">
      <c r="A2784" s="173">
        <v>45196</v>
      </c>
      <c r="B2784" s="194" t="s">
        <v>65</v>
      </c>
      <c r="C2784" s="194" t="s">
        <v>8554</v>
      </c>
      <c r="D2784" s="194" t="s">
        <v>363</v>
      </c>
      <c r="E2784" s="194"/>
      <c r="F2784" s="174">
        <v>10268</v>
      </c>
      <c r="G2784" s="194" t="s">
        <v>8555</v>
      </c>
      <c r="H2784" s="194" t="s">
        <v>8556</v>
      </c>
      <c r="I2784" s="174" t="s">
        <v>774</v>
      </c>
      <c r="J2784" s="174">
        <v>93100</v>
      </c>
      <c r="K2784" s="194" t="s">
        <v>8557</v>
      </c>
      <c r="L2784" s="194" t="s">
        <v>4935</v>
      </c>
      <c r="M2784" s="194" t="s">
        <v>2521</v>
      </c>
      <c r="N2784" s="237">
        <v>0.1</v>
      </c>
      <c r="O2784" s="340">
        <f t="shared" si="112"/>
        <v>7741</v>
      </c>
      <c r="P2784" s="548">
        <v>15482</v>
      </c>
      <c r="Q2784" s="321">
        <f t="shared" si="111"/>
        <v>14074.545454545454</v>
      </c>
      <c r="R2784" s="336"/>
      <c r="S2784" s="121"/>
      <c r="T2784" s="243" t="s">
        <v>44</v>
      </c>
    </row>
    <row r="2785" spans="1:20" ht="22.5" customHeight="1" x14ac:dyDescent="0.25">
      <c r="A2785" s="173">
        <v>45197</v>
      </c>
      <c r="B2785" s="194" t="s">
        <v>65</v>
      </c>
      <c r="C2785" s="194" t="s">
        <v>8558</v>
      </c>
      <c r="D2785" s="194" t="s">
        <v>2062</v>
      </c>
      <c r="E2785" s="194"/>
      <c r="F2785" s="174">
        <v>10600</v>
      </c>
      <c r="G2785" s="194" t="s">
        <v>8559</v>
      </c>
      <c r="H2785" s="194" t="s">
        <v>8560</v>
      </c>
      <c r="I2785" s="174" t="s">
        <v>8561</v>
      </c>
      <c r="J2785" s="174">
        <v>78500</v>
      </c>
      <c r="K2785" s="194" t="s">
        <v>8562</v>
      </c>
      <c r="L2785" s="194" t="s">
        <v>1993</v>
      </c>
      <c r="M2785" s="194" t="s">
        <v>8563</v>
      </c>
      <c r="N2785" s="237">
        <v>5.5E-2</v>
      </c>
      <c r="O2785" s="340">
        <f t="shared" si="112"/>
        <v>2340</v>
      </c>
      <c r="P2785" s="548">
        <v>4680</v>
      </c>
      <c r="Q2785" s="321">
        <f t="shared" si="111"/>
        <v>4436.018957345972</v>
      </c>
      <c r="R2785" s="336"/>
      <c r="S2785" s="121"/>
      <c r="T2785" s="243" t="s">
        <v>44</v>
      </c>
    </row>
    <row r="2786" spans="1:20" ht="22.5" customHeight="1" x14ac:dyDescent="0.25">
      <c r="A2786" s="173">
        <v>45177</v>
      </c>
      <c r="B2786" s="194" t="s">
        <v>65</v>
      </c>
      <c r="C2786" s="194" t="s">
        <v>8564</v>
      </c>
      <c r="D2786" s="194" t="s">
        <v>4682</v>
      </c>
      <c r="E2786" s="194"/>
      <c r="F2786" s="174">
        <v>10580</v>
      </c>
      <c r="G2786" s="194" t="s">
        <v>8565</v>
      </c>
      <c r="H2786" s="194" t="s">
        <v>8566</v>
      </c>
      <c r="I2786" s="174" t="s">
        <v>2948</v>
      </c>
      <c r="J2786" s="174">
        <v>91120</v>
      </c>
      <c r="K2786" s="194" t="s">
        <v>8567</v>
      </c>
      <c r="L2786" s="194" t="s">
        <v>4606</v>
      </c>
      <c r="M2786" s="194" t="s">
        <v>4087</v>
      </c>
      <c r="N2786" s="237">
        <v>5.5E-2</v>
      </c>
      <c r="O2786" s="340">
        <f t="shared" si="112"/>
        <v>4975</v>
      </c>
      <c r="P2786" s="548">
        <v>9950</v>
      </c>
      <c r="Q2786" s="321">
        <f t="shared" si="111"/>
        <v>9431.2796208530817</v>
      </c>
      <c r="R2786" s="336"/>
      <c r="S2786" s="121"/>
      <c r="T2786" s="243" t="s">
        <v>44</v>
      </c>
    </row>
    <row r="2787" spans="1:20" ht="22.5" customHeight="1" x14ac:dyDescent="0.25">
      <c r="A2787" s="173">
        <v>45170</v>
      </c>
      <c r="B2787" s="194" t="s">
        <v>65</v>
      </c>
      <c r="C2787" s="194" t="s">
        <v>8568</v>
      </c>
      <c r="D2787" s="194" t="s">
        <v>772</v>
      </c>
      <c r="E2787" s="194"/>
      <c r="F2787" s="174">
        <v>10167</v>
      </c>
      <c r="G2787" s="194" t="s">
        <v>8569</v>
      </c>
      <c r="H2787" s="194" t="s">
        <v>8570</v>
      </c>
      <c r="I2787" s="174" t="s">
        <v>717</v>
      </c>
      <c r="J2787" s="174">
        <v>95130</v>
      </c>
      <c r="K2787" s="194" t="s">
        <v>8571</v>
      </c>
      <c r="L2787" s="194" t="s">
        <v>5719</v>
      </c>
      <c r="M2787" s="194" t="s">
        <v>443</v>
      </c>
      <c r="N2787" s="237">
        <v>0.1</v>
      </c>
      <c r="O2787" s="340">
        <f t="shared" si="112"/>
        <v>4491</v>
      </c>
      <c r="P2787" s="548">
        <v>8982</v>
      </c>
      <c r="Q2787" s="321">
        <f t="shared" si="111"/>
        <v>8165.454545454545</v>
      </c>
      <c r="R2787" s="336"/>
      <c r="S2787" s="121"/>
      <c r="T2787" s="243" t="s">
        <v>44</v>
      </c>
    </row>
    <row r="2788" spans="1:20" ht="22.5" customHeight="1" x14ac:dyDescent="0.25">
      <c r="A2788" s="173">
        <v>45131</v>
      </c>
      <c r="B2788" s="194" t="s">
        <v>65</v>
      </c>
      <c r="C2788" s="194" t="s">
        <v>8572</v>
      </c>
      <c r="D2788" s="194" t="s">
        <v>113</v>
      </c>
      <c r="E2788" s="194"/>
      <c r="F2788" s="174">
        <v>10155</v>
      </c>
      <c r="G2788" s="194" t="s">
        <v>8573</v>
      </c>
      <c r="H2788" s="194" t="s">
        <v>8574</v>
      </c>
      <c r="I2788" s="174" t="s">
        <v>22</v>
      </c>
      <c r="J2788" s="174">
        <v>75006</v>
      </c>
      <c r="K2788" s="194" t="s">
        <v>8575</v>
      </c>
      <c r="L2788" s="194" t="s">
        <v>8576</v>
      </c>
      <c r="M2788" s="194" t="s">
        <v>443</v>
      </c>
      <c r="N2788" s="237">
        <v>0.1</v>
      </c>
      <c r="O2788" s="340">
        <f t="shared" si="112"/>
        <v>4491</v>
      </c>
      <c r="P2788" s="548">
        <v>8982</v>
      </c>
      <c r="Q2788" s="321">
        <f t="shared" si="111"/>
        <v>8165.454545454545</v>
      </c>
      <c r="R2788" s="336"/>
      <c r="S2788" s="121"/>
      <c r="T2788" s="243" t="s">
        <v>44</v>
      </c>
    </row>
    <row r="2789" spans="1:20" ht="22.5" customHeight="1" x14ac:dyDescent="0.25">
      <c r="A2789" s="173">
        <v>45183</v>
      </c>
      <c r="B2789" s="194" t="s">
        <v>65</v>
      </c>
      <c r="C2789" s="194" t="s">
        <v>8577</v>
      </c>
      <c r="D2789" s="194" t="s">
        <v>19</v>
      </c>
      <c r="E2789" s="194"/>
      <c r="F2789" s="174">
        <v>10269</v>
      </c>
      <c r="G2789" s="194" t="s">
        <v>8578</v>
      </c>
      <c r="H2789" s="194" t="s">
        <v>8579</v>
      </c>
      <c r="I2789" s="174" t="s">
        <v>22</v>
      </c>
      <c r="J2789" s="174">
        <v>75013</v>
      </c>
      <c r="K2789" s="194" t="s">
        <v>8580</v>
      </c>
      <c r="L2789" s="194" t="s">
        <v>8581</v>
      </c>
      <c r="M2789" s="194" t="s">
        <v>443</v>
      </c>
      <c r="N2789" s="237">
        <v>0.1</v>
      </c>
      <c r="O2789" s="340">
        <f t="shared" si="112"/>
        <v>6291</v>
      </c>
      <c r="P2789" s="548">
        <v>12582</v>
      </c>
      <c r="Q2789" s="321">
        <f t="shared" si="111"/>
        <v>11438.181818181818</v>
      </c>
      <c r="R2789" s="336"/>
      <c r="S2789" s="121"/>
      <c r="T2789" s="243" t="s">
        <v>44</v>
      </c>
    </row>
    <row r="2790" spans="1:20" s="446" customFormat="1" ht="22.5" customHeight="1" x14ac:dyDescent="0.25">
      <c r="A2790" s="293">
        <v>45218</v>
      </c>
      <c r="B2790" s="789" t="s">
        <v>65</v>
      </c>
      <c r="C2790" s="789" t="s">
        <v>8582</v>
      </c>
      <c r="D2790" s="789" t="s">
        <v>1856</v>
      </c>
      <c r="E2790" s="789"/>
      <c r="F2790" s="294">
        <v>221103</v>
      </c>
      <c r="G2790" s="789" t="s">
        <v>8583</v>
      </c>
      <c r="H2790" s="789" t="s">
        <v>8584</v>
      </c>
      <c r="I2790" s="294" t="s">
        <v>22</v>
      </c>
      <c r="J2790" s="294">
        <v>75011</v>
      </c>
      <c r="K2790" s="789" t="s">
        <v>8585</v>
      </c>
      <c r="L2790" s="789" t="s">
        <v>5563</v>
      </c>
      <c r="M2790" s="789" t="s">
        <v>1728</v>
      </c>
      <c r="N2790" s="536">
        <v>5.5E-2</v>
      </c>
      <c r="O2790" s="733">
        <f t="shared" si="112"/>
        <v>5990</v>
      </c>
      <c r="P2790" s="816">
        <v>11980</v>
      </c>
      <c r="Q2790" s="845">
        <f t="shared" si="111"/>
        <v>11355.450236966826</v>
      </c>
      <c r="R2790" s="531"/>
      <c r="S2790" s="299"/>
    </row>
    <row r="2791" spans="1:20" s="446" customFormat="1" ht="22.5" customHeight="1" x14ac:dyDescent="0.25">
      <c r="A2791" s="504">
        <v>45209</v>
      </c>
      <c r="B2791" s="762" t="s">
        <v>65</v>
      </c>
      <c r="C2791" s="762" t="s">
        <v>7622</v>
      </c>
      <c r="D2791" s="762" t="s">
        <v>3181</v>
      </c>
      <c r="E2791" s="762"/>
      <c r="F2791" s="505">
        <v>10149</v>
      </c>
      <c r="G2791" s="762" t="s">
        <v>7623</v>
      </c>
      <c r="H2791" s="762" t="s">
        <v>8586</v>
      </c>
      <c r="I2791" s="446" t="s">
        <v>22</v>
      </c>
      <c r="J2791" s="505">
        <v>75017</v>
      </c>
      <c r="K2791" s="762" t="s">
        <v>8587</v>
      </c>
      <c r="L2791" s="762" t="s">
        <v>5640</v>
      </c>
      <c r="M2791" s="762" t="s">
        <v>8588</v>
      </c>
      <c r="N2791" s="536">
        <v>0.1</v>
      </c>
      <c r="O2791" s="78">
        <f t="shared" si="112"/>
        <v>9975</v>
      </c>
      <c r="P2791" s="537">
        <v>19950</v>
      </c>
      <c r="Q2791" s="264">
        <f t="shared" si="111"/>
        <v>18136.363636363636</v>
      </c>
      <c r="R2791" s="337"/>
      <c r="S2791" s="266"/>
    </row>
    <row r="2792" spans="1:20" s="446" customFormat="1" ht="22.5" customHeight="1" x14ac:dyDescent="0.25">
      <c r="A2792" s="167">
        <v>45209</v>
      </c>
      <c r="B2792" s="187" t="s">
        <v>17</v>
      </c>
      <c r="C2792" s="187" t="s">
        <v>3066</v>
      </c>
      <c r="D2792" s="187" t="s">
        <v>2523</v>
      </c>
      <c r="E2792" s="187"/>
      <c r="F2792" s="168">
        <v>10342</v>
      </c>
      <c r="G2792" s="187" t="s">
        <v>3067</v>
      </c>
      <c r="H2792" s="187" t="s">
        <v>8589</v>
      </c>
      <c r="I2792" s="168" t="s">
        <v>22</v>
      </c>
      <c r="J2792" s="168">
        <v>75015</v>
      </c>
      <c r="K2792" s="187" t="s">
        <v>8590</v>
      </c>
      <c r="L2792" s="168" t="s">
        <v>4381</v>
      </c>
      <c r="M2792" s="187" t="s">
        <v>8591</v>
      </c>
      <c r="N2792" s="211">
        <v>0.1</v>
      </c>
      <c r="O2792" s="78">
        <f t="shared" si="112"/>
        <v>9975</v>
      </c>
      <c r="P2792" s="189">
        <v>19950</v>
      </c>
      <c r="Q2792" s="255">
        <f t="shared" si="111"/>
        <v>18136.363636363636</v>
      </c>
      <c r="R2792" s="333"/>
      <c r="S2792" s="159"/>
    </row>
    <row r="2793" spans="1:20" s="446" customFormat="1" ht="22.5" customHeight="1" x14ac:dyDescent="0.25">
      <c r="A2793" s="804">
        <v>45209</v>
      </c>
      <c r="B2793" s="805" t="s">
        <v>17</v>
      </c>
      <c r="C2793" s="805" t="s">
        <v>7861</v>
      </c>
      <c r="D2793" s="805" t="s">
        <v>94</v>
      </c>
      <c r="E2793" s="805"/>
      <c r="F2793" s="805" t="s">
        <v>8592</v>
      </c>
      <c r="G2793" s="805" t="s">
        <v>7862</v>
      </c>
      <c r="H2793" s="805"/>
      <c r="I2793" s="805" t="s">
        <v>22</v>
      </c>
      <c r="J2793" s="805">
        <v>75013</v>
      </c>
      <c r="K2793" s="805" t="s">
        <v>7863</v>
      </c>
      <c r="L2793" s="805" t="s">
        <v>37</v>
      </c>
      <c r="M2793" s="805" t="s">
        <v>8593</v>
      </c>
      <c r="N2793" s="305">
        <v>0.1</v>
      </c>
      <c r="O2793" s="483">
        <v>12882</v>
      </c>
      <c r="P2793" s="537">
        <v>25982</v>
      </c>
      <c r="Q2793" s="264">
        <f t="shared" si="111"/>
        <v>23619.999999999996</v>
      </c>
      <c r="R2793" s="337"/>
      <c r="S2793" s="266"/>
    </row>
    <row r="2794" spans="1:20" s="446" customFormat="1" ht="22.5" customHeight="1" x14ac:dyDescent="0.25">
      <c r="A2794" s="167">
        <v>45211</v>
      </c>
      <c r="B2794" s="168" t="s">
        <v>17</v>
      </c>
      <c r="C2794" s="167" t="s">
        <v>7406</v>
      </c>
      <c r="D2794" s="168" t="s">
        <v>2338</v>
      </c>
      <c r="E2794" s="167"/>
      <c r="F2794" s="417">
        <v>10265</v>
      </c>
      <c r="G2794" s="168" t="s">
        <v>7407</v>
      </c>
      <c r="H2794" s="168" t="s">
        <v>7408</v>
      </c>
      <c r="I2794" s="168" t="s">
        <v>2290</v>
      </c>
      <c r="J2794" s="168">
        <v>92190</v>
      </c>
      <c r="K2794" s="168" t="s">
        <v>7409</v>
      </c>
      <c r="L2794" s="168" t="s">
        <v>8594</v>
      </c>
      <c r="M2794" s="167" t="s">
        <v>4236</v>
      </c>
      <c r="N2794" s="379">
        <v>5.5E-2</v>
      </c>
      <c r="O2794" s="195">
        <v>4682</v>
      </c>
      <c r="P2794" s="371">
        <v>7950</v>
      </c>
      <c r="Q2794" s="264">
        <f t="shared" si="111"/>
        <v>7535.5450236966826</v>
      </c>
      <c r="R2794" s="337"/>
      <c r="S2794" s="266"/>
    </row>
    <row r="2795" spans="1:20" s="446" customFormat="1" ht="22.5" customHeight="1" x14ac:dyDescent="0.25">
      <c r="A2795" s="293">
        <v>45217</v>
      </c>
      <c r="B2795" s="789" t="s">
        <v>17</v>
      </c>
      <c r="C2795" s="789" t="s">
        <v>8595</v>
      </c>
      <c r="D2795" s="789" t="s">
        <v>232</v>
      </c>
      <c r="E2795" s="789"/>
      <c r="F2795" s="294">
        <v>34860</v>
      </c>
      <c r="G2795" s="789" t="s">
        <v>8596</v>
      </c>
      <c r="H2795" s="789" t="s">
        <v>8597</v>
      </c>
      <c r="I2795" s="294" t="s">
        <v>97</v>
      </c>
      <c r="J2795" s="294">
        <v>92600</v>
      </c>
      <c r="K2795" s="789" t="s">
        <v>8598</v>
      </c>
      <c r="L2795" s="789" t="s">
        <v>8599</v>
      </c>
      <c r="M2795" s="789" t="s">
        <v>8600</v>
      </c>
      <c r="N2795" s="536">
        <v>5.5E-2</v>
      </c>
      <c r="O2795" s="195">
        <v>3490</v>
      </c>
      <c r="P2795" s="816">
        <v>6980</v>
      </c>
      <c r="Q2795" s="519">
        <f t="shared" si="111"/>
        <v>6616.1137440758293</v>
      </c>
      <c r="R2795" s="531"/>
      <c r="S2795" s="299"/>
    </row>
    <row r="2796" spans="1:20" s="446" customFormat="1" ht="22.5" customHeight="1" x14ac:dyDescent="0.25">
      <c r="A2796" s="774">
        <v>45217</v>
      </c>
      <c r="B2796" s="787" t="s">
        <v>65</v>
      </c>
      <c r="C2796" s="787" t="s">
        <v>8002</v>
      </c>
      <c r="D2796" s="787" t="s">
        <v>219</v>
      </c>
      <c r="E2796" s="787"/>
      <c r="F2796" s="788">
        <v>10128</v>
      </c>
      <c r="G2796" s="787" t="s">
        <v>8003</v>
      </c>
      <c r="H2796" s="787" t="s">
        <v>8004</v>
      </c>
      <c r="I2796" s="788" t="s">
        <v>22</v>
      </c>
      <c r="J2796" s="788">
        <v>75011</v>
      </c>
      <c r="K2796" s="787" t="s">
        <v>8005</v>
      </c>
      <c r="L2796" s="787" t="s">
        <v>1838</v>
      </c>
      <c r="M2796" s="787" t="s">
        <v>8601</v>
      </c>
      <c r="N2796" s="536">
        <v>5.5E-2</v>
      </c>
      <c r="O2796" s="78">
        <f>P2796/2</f>
        <v>1750</v>
      </c>
      <c r="P2796" s="537">
        <v>3500</v>
      </c>
      <c r="Q2796" s="264">
        <f t="shared" si="111"/>
        <v>3317.5355450236971</v>
      </c>
      <c r="R2796" s="337"/>
      <c r="S2796" s="266"/>
    </row>
    <row r="2797" spans="1:20" s="446" customFormat="1" ht="22.5" customHeight="1" x14ac:dyDescent="0.25">
      <c r="A2797" s="173">
        <v>45215</v>
      </c>
      <c r="B2797" s="194" t="s">
        <v>65</v>
      </c>
      <c r="C2797" s="194" t="s">
        <v>8602</v>
      </c>
      <c r="D2797" s="194" t="s">
        <v>7798</v>
      </c>
      <c r="E2797" s="194"/>
      <c r="F2797" s="174">
        <v>10267</v>
      </c>
      <c r="G2797" s="194" t="s">
        <v>8603</v>
      </c>
      <c r="H2797" s="194" t="s">
        <v>8604</v>
      </c>
      <c r="I2797" s="174"/>
      <c r="J2797" s="174"/>
      <c r="K2797" s="194"/>
      <c r="L2797" s="194" t="s">
        <v>6972</v>
      </c>
      <c r="M2797" s="194" t="s">
        <v>2521</v>
      </c>
      <c r="N2797" s="237">
        <v>0.1</v>
      </c>
      <c r="O2797" s="340">
        <f>P2797/2</f>
        <v>4750</v>
      </c>
      <c r="P2797" s="548">
        <v>9500</v>
      </c>
      <c r="Q2797" s="321">
        <f t="shared" si="111"/>
        <v>8636.363636363636</v>
      </c>
      <c r="R2797" s="336"/>
      <c r="S2797" s="121"/>
    </row>
    <row r="2798" spans="1:20" s="446" customFormat="1" ht="23" customHeight="1" x14ac:dyDescent="0.25">
      <c r="A2798" s="167">
        <v>45224</v>
      </c>
      <c r="B2798" s="168" t="s">
        <v>65</v>
      </c>
      <c r="C2798" s="168" t="s">
        <v>7305</v>
      </c>
      <c r="D2798" s="168" t="s">
        <v>337</v>
      </c>
      <c r="E2798" s="168"/>
      <c r="F2798" s="168" t="s">
        <v>8605</v>
      </c>
      <c r="G2798" s="168" t="s">
        <v>7306</v>
      </c>
      <c r="H2798" s="168" t="s">
        <v>7980</v>
      </c>
      <c r="I2798" s="168" t="s">
        <v>240</v>
      </c>
      <c r="J2798" s="168">
        <v>92120</v>
      </c>
      <c r="K2798" s="168" t="s">
        <v>7307</v>
      </c>
      <c r="L2798" s="168" t="s">
        <v>5640</v>
      </c>
      <c r="M2798" s="168" t="s">
        <v>8606</v>
      </c>
      <c r="N2798" s="379">
        <v>5.5E-2</v>
      </c>
      <c r="O2798" s="78">
        <f>P2798/2</f>
        <v>1000</v>
      </c>
      <c r="P2798" s="371">
        <v>2000</v>
      </c>
      <c r="Q2798" s="264">
        <f t="shared" si="111"/>
        <v>1895.7345971563982</v>
      </c>
      <c r="R2798" s="337"/>
      <c r="S2798" s="266"/>
    </row>
    <row r="2799" spans="1:20" s="446" customFormat="1" ht="22.5" customHeight="1" x14ac:dyDescent="0.25">
      <c r="A2799" s="804">
        <v>45223</v>
      </c>
      <c r="B2799" s="805" t="s">
        <v>17</v>
      </c>
      <c r="C2799" s="805" t="s">
        <v>7346</v>
      </c>
      <c r="D2799" s="805" t="s">
        <v>2940</v>
      </c>
      <c r="E2799" s="805"/>
      <c r="F2799" s="805">
        <v>10110</v>
      </c>
      <c r="G2799" s="805" t="s">
        <v>7810</v>
      </c>
      <c r="H2799" s="805" t="s">
        <v>8198</v>
      </c>
      <c r="I2799" s="805" t="s">
        <v>22</v>
      </c>
      <c r="J2799" s="805">
        <v>75009</v>
      </c>
      <c r="K2799" s="805" t="s">
        <v>7811</v>
      </c>
      <c r="L2799" s="805" t="s">
        <v>43</v>
      </c>
      <c r="M2799" s="805" t="s">
        <v>123</v>
      </c>
      <c r="N2799" s="305">
        <v>5.5E-2</v>
      </c>
      <c r="O2799" s="78"/>
      <c r="P2799" s="537">
        <v>19982</v>
      </c>
      <c r="Q2799" s="264">
        <f t="shared" si="111"/>
        <v>18940.284360189573</v>
      </c>
      <c r="R2799" s="337"/>
      <c r="S2799" s="266"/>
    </row>
    <row r="2800" spans="1:20" s="446" customFormat="1" ht="22.5" customHeight="1" x14ac:dyDescent="0.25">
      <c r="A2800" s="774">
        <v>45201</v>
      </c>
      <c r="B2800" s="787" t="s">
        <v>65</v>
      </c>
      <c r="C2800" s="787" t="s">
        <v>8061</v>
      </c>
      <c r="D2800" s="787" t="s">
        <v>67</v>
      </c>
      <c r="E2800" s="787"/>
      <c r="F2800" s="788" t="s">
        <v>8607</v>
      </c>
      <c r="G2800" s="787" t="s">
        <v>8063</v>
      </c>
      <c r="H2800" s="787" t="s">
        <v>8064</v>
      </c>
      <c r="I2800" s="788" t="s">
        <v>22</v>
      </c>
      <c r="J2800" s="788">
        <v>75013</v>
      </c>
      <c r="K2800" s="787" t="s">
        <v>8065</v>
      </c>
      <c r="L2800" s="787" t="s">
        <v>4217</v>
      </c>
      <c r="M2800" s="787" t="s">
        <v>8607</v>
      </c>
      <c r="N2800" s="536">
        <v>5.5E-2</v>
      </c>
      <c r="O2800" s="78">
        <f>P2800/2</f>
        <v>4250</v>
      </c>
      <c r="P2800" s="537">
        <v>8500</v>
      </c>
      <c r="Q2800" s="264">
        <f t="shared" si="111"/>
        <v>8056.8720379146926</v>
      </c>
      <c r="R2800" s="337"/>
      <c r="S2800" s="266"/>
    </row>
    <row r="2801" spans="1:20" s="446" customFormat="1" ht="22.5" customHeight="1" x14ac:dyDescent="0.25">
      <c r="A2801" s="774">
        <v>45215</v>
      </c>
      <c r="B2801" s="787" t="s">
        <v>65</v>
      </c>
      <c r="C2801" s="787" t="s">
        <v>8608</v>
      </c>
      <c r="D2801" s="787" t="s">
        <v>1478</v>
      </c>
      <c r="E2801" s="787"/>
      <c r="F2801" s="788">
        <v>10198</v>
      </c>
      <c r="G2801" s="787" t="s">
        <v>8230</v>
      </c>
      <c r="H2801" s="787" t="s">
        <v>8231</v>
      </c>
      <c r="I2801" s="788" t="s">
        <v>240</v>
      </c>
      <c r="J2801" s="788">
        <v>92120</v>
      </c>
      <c r="K2801" s="787" t="s">
        <v>8232</v>
      </c>
      <c r="L2801" s="787" t="s">
        <v>5894</v>
      </c>
      <c r="M2801" s="787" t="s">
        <v>123</v>
      </c>
      <c r="N2801" s="536">
        <v>5.5E-2</v>
      </c>
      <c r="O2801" s="78">
        <v>0</v>
      </c>
      <c r="P2801" s="537">
        <v>4922</v>
      </c>
      <c r="Q2801" s="264">
        <f t="shared" si="111"/>
        <v>4665.4028436018962</v>
      </c>
      <c r="R2801" s="337"/>
      <c r="S2801" s="266"/>
    </row>
    <row r="2802" spans="1:20" s="446" customFormat="1" ht="22.5" customHeight="1" x14ac:dyDescent="0.25">
      <c r="A2802" s="293">
        <v>45215</v>
      </c>
      <c r="B2802" s="789" t="s">
        <v>65</v>
      </c>
      <c r="C2802" s="789" t="s">
        <v>8609</v>
      </c>
      <c r="D2802" s="789" t="s">
        <v>1679</v>
      </c>
      <c r="E2802" s="789"/>
      <c r="F2802" s="294" t="s">
        <v>8610</v>
      </c>
      <c r="G2802" s="789" t="s">
        <v>8611</v>
      </c>
      <c r="H2802" s="789" t="s">
        <v>8612</v>
      </c>
      <c r="I2802" s="294" t="s">
        <v>2157</v>
      </c>
      <c r="J2802" s="294">
        <v>91860</v>
      </c>
      <c r="K2802" s="789" t="s">
        <v>8613</v>
      </c>
      <c r="L2802" s="789" t="s">
        <v>8408</v>
      </c>
      <c r="M2802" s="789" t="s">
        <v>8614</v>
      </c>
      <c r="N2802" s="536">
        <v>0.1</v>
      </c>
      <c r="O2802" s="78">
        <f>P2802/2</f>
        <v>990</v>
      </c>
      <c r="P2802" s="816">
        <v>1980</v>
      </c>
      <c r="Q2802" s="519">
        <f t="shared" si="111"/>
        <v>1799.9999999999998</v>
      </c>
      <c r="R2802" s="531"/>
      <c r="S2802" s="299"/>
    </row>
    <row r="2803" spans="1:20" s="446" customFormat="1" ht="22.5" customHeight="1" x14ac:dyDescent="0.25">
      <c r="A2803" s="293">
        <v>45217</v>
      </c>
      <c r="B2803" s="789" t="s">
        <v>65</v>
      </c>
      <c r="C2803" s="789" t="s">
        <v>8615</v>
      </c>
      <c r="D2803" s="789" t="s">
        <v>2039</v>
      </c>
      <c r="E2803" s="789"/>
      <c r="F2803" s="294" t="s">
        <v>8616</v>
      </c>
      <c r="G2803" s="789" t="s">
        <v>8617</v>
      </c>
      <c r="H2803" s="789" t="s">
        <v>8618</v>
      </c>
      <c r="I2803" s="294" t="s">
        <v>3149</v>
      </c>
      <c r="J2803" s="294">
        <v>75012</v>
      </c>
      <c r="K2803" s="789" t="s">
        <v>8619</v>
      </c>
      <c r="L2803" s="789" t="s">
        <v>5894</v>
      </c>
      <c r="M2803" s="789" t="s">
        <v>1500</v>
      </c>
      <c r="N2803" s="536">
        <v>0.1</v>
      </c>
      <c r="O2803" s="78">
        <v>0</v>
      </c>
      <c r="P2803" s="816">
        <v>1482</v>
      </c>
      <c r="Q2803" s="519">
        <f t="shared" si="111"/>
        <v>1347.2727272727273</v>
      </c>
      <c r="R2803" s="531"/>
      <c r="S2803" s="299"/>
    </row>
    <row r="2804" spans="1:20" s="446" customFormat="1" ht="22.5" customHeight="1" x14ac:dyDescent="0.25">
      <c r="A2804" s="267">
        <v>45217</v>
      </c>
      <c r="B2804" s="398" t="s">
        <v>65</v>
      </c>
      <c r="C2804" s="398" t="s">
        <v>8620</v>
      </c>
      <c r="D2804" s="398" t="s">
        <v>113</v>
      </c>
      <c r="E2804" s="398"/>
      <c r="F2804" s="268">
        <v>10343</v>
      </c>
      <c r="G2804" s="398" t="s">
        <v>8621</v>
      </c>
      <c r="H2804" s="398" t="s">
        <v>7352</v>
      </c>
      <c r="I2804" s="268" t="s">
        <v>923</v>
      </c>
      <c r="J2804" s="268">
        <v>92100</v>
      </c>
      <c r="K2804" s="398" t="s">
        <v>8622</v>
      </c>
      <c r="L2804" s="398" t="s">
        <v>4935</v>
      </c>
      <c r="M2804" s="398" t="s">
        <v>8623</v>
      </c>
      <c r="N2804" s="760">
        <v>0.1</v>
      </c>
      <c r="O2804" s="111">
        <f>P2804/2</f>
        <v>6250</v>
      </c>
      <c r="P2804" s="761">
        <v>12500</v>
      </c>
      <c r="Q2804" s="388">
        <f t="shared" si="111"/>
        <v>11363.636363636362</v>
      </c>
      <c r="R2804" s="389"/>
      <c r="S2804" s="89"/>
      <c r="T2804" s="846" t="s">
        <v>8624</v>
      </c>
    </row>
    <row r="2805" spans="1:20" s="446" customFormat="1" ht="22.5" customHeight="1" x14ac:dyDescent="0.25">
      <c r="A2805" s="784">
        <v>45224</v>
      </c>
      <c r="B2805" s="785" t="s">
        <v>17</v>
      </c>
      <c r="C2805" s="785" t="s">
        <v>8205</v>
      </c>
      <c r="D2805" s="785" t="s">
        <v>655</v>
      </c>
      <c r="E2805" s="785"/>
      <c r="F2805" s="786">
        <v>10334</v>
      </c>
      <c r="G2805" s="785" t="s">
        <v>8206</v>
      </c>
      <c r="H2805" s="785" t="s">
        <v>8207</v>
      </c>
      <c r="I2805" s="786" t="s">
        <v>22</v>
      </c>
      <c r="J2805" s="786">
        <v>75018</v>
      </c>
      <c r="K2805" s="785" t="s">
        <v>8208</v>
      </c>
      <c r="L2805" s="785" t="s">
        <v>1615</v>
      </c>
      <c r="M2805" s="785" t="s">
        <v>8625</v>
      </c>
      <c r="N2805" s="760">
        <v>0.1</v>
      </c>
      <c r="O2805" s="847">
        <v>5782</v>
      </c>
      <c r="P2805" s="761">
        <v>6982</v>
      </c>
      <c r="Q2805" s="388">
        <f t="shared" si="111"/>
        <v>6347.272727272727</v>
      </c>
      <c r="R2805" s="337">
        <v>6982</v>
      </c>
      <c r="S2805" s="266"/>
      <c r="T2805" s="446" t="s">
        <v>8624</v>
      </c>
    </row>
    <row r="2806" spans="1:20" s="446" customFormat="1" ht="22.5" customHeight="1" x14ac:dyDescent="0.25">
      <c r="A2806" s="774">
        <v>45217</v>
      </c>
      <c r="B2806" s="787" t="s">
        <v>65</v>
      </c>
      <c r="C2806" s="787" t="s">
        <v>8002</v>
      </c>
      <c r="D2806" s="787" t="s">
        <v>219</v>
      </c>
      <c r="E2806" s="787"/>
      <c r="F2806" s="788" t="s">
        <v>8626</v>
      </c>
      <c r="G2806" s="787" t="s">
        <v>8003</v>
      </c>
      <c r="H2806" s="787" t="s">
        <v>8004</v>
      </c>
      <c r="I2806" s="788" t="s">
        <v>22</v>
      </c>
      <c r="J2806" s="788">
        <v>75011</v>
      </c>
      <c r="K2806" s="787" t="s">
        <v>8005</v>
      </c>
      <c r="L2806" s="787" t="s">
        <v>1838</v>
      </c>
      <c r="M2806" s="787" t="s">
        <v>8601</v>
      </c>
      <c r="N2806" s="536">
        <v>5.5E-2</v>
      </c>
      <c r="O2806" s="78">
        <f>P2806/2</f>
        <v>725</v>
      </c>
      <c r="P2806" s="537">
        <v>1450</v>
      </c>
      <c r="Q2806" s="264">
        <f t="shared" si="111"/>
        <v>1374.4075829383887</v>
      </c>
      <c r="R2806" s="337"/>
      <c r="S2806" s="266"/>
    </row>
    <row r="2807" spans="1:20" s="446" customFormat="1" ht="22.5" customHeight="1" x14ac:dyDescent="0.25">
      <c r="A2807" s="774">
        <v>45224</v>
      </c>
      <c r="B2807" s="787" t="s">
        <v>65</v>
      </c>
      <c r="C2807" s="787" t="s">
        <v>8608</v>
      </c>
      <c r="D2807" s="787" t="s">
        <v>1478</v>
      </c>
      <c r="E2807" s="787"/>
      <c r="F2807" s="788">
        <v>10345</v>
      </c>
      <c r="G2807" s="787" t="s">
        <v>8230</v>
      </c>
      <c r="H2807" s="787" t="s">
        <v>8231</v>
      </c>
      <c r="I2807" s="788" t="s">
        <v>240</v>
      </c>
      <c r="J2807" s="788">
        <v>92120</v>
      </c>
      <c r="K2807" s="787" t="s">
        <v>8232</v>
      </c>
      <c r="L2807" s="787" t="s">
        <v>5894</v>
      </c>
      <c r="M2807" s="787" t="s">
        <v>418</v>
      </c>
      <c r="N2807" s="536">
        <v>0.1</v>
      </c>
      <c r="O2807" s="78">
        <v>0</v>
      </c>
      <c r="P2807" s="537">
        <v>9782</v>
      </c>
      <c r="Q2807" s="264">
        <f t="shared" si="111"/>
        <v>8892.7272727272721</v>
      </c>
      <c r="R2807" s="337"/>
      <c r="S2807" s="266"/>
    </row>
    <row r="2808" spans="1:20" s="446" customFormat="1" ht="22.5" customHeight="1" x14ac:dyDescent="0.25">
      <c r="A2808" s="293">
        <v>45218</v>
      </c>
      <c r="B2808" s="789" t="s">
        <v>65</v>
      </c>
      <c r="C2808" s="789" t="s">
        <v>8627</v>
      </c>
      <c r="D2808" s="789" t="s">
        <v>2062</v>
      </c>
      <c r="E2808" s="789"/>
      <c r="F2808" s="294" t="s">
        <v>8628</v>
      </c>
      <c r="G2808" s="789" t="s">
        <v>7878</v>
      </c>
      <c r="H2808" s="789" t="s">
        <v>8629</v>
      </c>
      <c r="I2808" s="294" t="s">
        <v>22</v>
      </c>
      <c r="J2808" s="294">
        <v>75015</v>
      </c>
      <c r="K2808" s="789" t="s">
        <v>8630</v>
      </c>
      <c r="L2808" s="789" t="s">
        <v>4217</v>
      </c>
      <c r="M2808" s="789" t="s">
        <v>1573</v>
      </c>
      <c r="N2808" s="536">
        <v>5.5E-2</v>
      </c>
      <c r="O2808" s="78">
        <f>P2808/2</f>
        <v>9000</v>
      </c>
      <c r="P2808" s="816">
        <v>18000</v>
      </c>
      <c r="Q2808" s="519">
        <f t="shared" si="111"/>
        <v>17061.611374407585</v>
      </c>
      <c r="R2808" s="531"/>
      <c r="S2808" s="299"/>
    </row>
    <row r="2809" spans="1:20" s="446" customFormat="1" ht="22.5" customHeight="1" x14ac:dyDescent="0.25">
      <c r="A2809" s="774">
        <v>45223</v>
      </c>
      <c r="B2809" s="787" t="s">
        <v>17</v>
      </c>
      <c r="C2809" s="787" t="s">
        <v>8302</v>
      </c>
      <c r="D2809" s="787" t="s">
        <v>428</v>
      </c>
      <c r="E2809" s="787"/>
      <c r="F2809" s="788" t="s">
        <v>8628</v>
      </c>
      <c r="G2809" s="787" t="s">
        <v>8631</v>
      </c>
      <c r="H2809" s="787" t="s">
        <v>8304</v>
      </c>
      <c r="I2809" s="788" t="s">
        <v>22</v>
      </c>
      <c r="J2809" s="788">
        <v>75013</v>
      </c>
      <c r="K2809" s="787" t="s">
        <v>8305</v>
      </c>
      <c r="L2809" s="787" t="s">
        <v>9711</v>
      </c>
      <c r="M2809" s="787" t="s">
        <v>2451</v>
      </c>
      <c r="N2809" s="536">
        <v>5.5E-2</v>
      </c>
      <c r="O2809" s="78">
        <v>0</v>
      </c>
      <c r="P2809" s="537">
        <v>17982</v>
      </c>
      <c r="Q2809" s="264">
        <f t="shared" si="111"/>
        <v>17044.549763033177</v>
      </c>
      <c r="R2809" s="337"/>
      <c r="S2809" s="266"/>
    </row>
    <row r="2810" spans="1:20" s="446" customFormat="1" ht="22.5" customHeight="1" x14ac:dyDescent="0.25">
      <c r="A2810" s="774">
        <v>45222</v>
      </c>
      <c r="B2810" s="787" t="s">
        <v>17</v>
      </c>
      <c r="C2810" s="787" t="s">
        <v>8171</v>
      </c>
      <c r="D2810" s="787" t="s">
        <v>8093</v>
      </c>
      <c r="E2810" s="787"/>
      <c r="F2810" s="788">
        <v>10637</v>
      </c>
      <c r="G2810" s="787" t="s">
        <v>8172</v>
      </c>
      <c r="H2810" s="787" t="s">
        <v>8632</v>
      </c>
      <c r="I2810" s="788" t="s">
        <v>22</v>
      </c>
      <c r="J2810" s="788">
        <v>75012</v>
      </c>
      <c r="K2810" s="787" t="s">
        <v>8173</v>
      </c>
      <c r="L2810" s="787" t="s">
        <v>5719</v>
      </c>
      <c r="M2810" s="787" t="s">
        <v>6653</v>
      </c>
      <c r="N2810" s="536">
        <v>5.5E-2</v>
      </c>
      <c r="O2810" s="78">
        <v>0</v>
      </c>
      <c r="P2810" s="537">
        <v>4482</v>
      </c>
      <c r="Q2810" s="264">
        <f t="shared" si="111"/>
        <v>4248.341232227488</v>
      </c>
      <c r="R2810" s="337"/>
      <c r="S2810" s="266"/>
    </row>
    <row r="2811" spans="1:20" s="446" customFormat="1" ht="22.5" customHeight="1" x14ac:dyDescent="0.25">
      <c r="A2811" s="293">
        <v>45223</v>
      </c>
      <c r="B2811" s="789" t="s">
        <v>17</v>
      </c>
      <c r="C2811" s="789" t="s">
        <v>8633</v>
      </c>
      <c r="D2811" s="789" t="s">
        <v>19</v>
      </c>
      <c r="E2811" s="789"/>
      <c r="F2811" s="294">
        <v>10330</v>
      </c>
      <c r="G2811" s="789" t="s">
        <v>8634</v>
      </c>
      <c r="H2811" s="789" t="s">
        <v>8635</v>
      </c>
      <c r="I2811" s="294" t="s">
        <v>22</v>
      </c>
      <c r="J2811" s="294">
        <v>75009</v>
      </c>
      <c r="K2811" s="789" t="s">
        <v>8636</v>
      </c>
      <c r="L2811" s="789" t="s">
        <v>5563</v>
      </c>
      <c r="M2811" s="789" t="s">
        <v>2521</v>
      </c>
      <c r="N2811" s="536">
        <v>0.1</v>
      </c>
      <c r="O2811" s="78">
        <f>P2811/2</f>
        <v>4191</v>
      </c>
      <c r="P2811" s="816">
        <v>8382</v>
      </c>
      <c r="Q2811" s="519">
        <f t="shared" si="111"/>
        <v>7619.9999999999991</v>
      </c>
      <c r="R2811" s="531"/>
      <c r="S2811" s="299"/>
    </row>
    <row r="2812" spans="1:20" s="446" customFormat="1" ht="22.5" customHeight="1" x14ac:dyDescent="0.25">
      <c r="A2812" s="293">
        <v>45226</v>
      </c>
      <c r="B2812" s="789" t="s">
        <v>17</v>
      </c>
      <c r="C2812" s="789" t="s">
        <v>8637</v>
      </c>
      <c r="D2812" s="789" t="s">
        <v>268</v>
      </c>
      <c r="E2812" s="789"/>
      <c r="F2812" s="294">
        <v>10662</v>
      </c>
      <c r="G2812" s="789" t="s">
        <v>528</v>
      </c>
      <c r="H2812" s="789" t="s">
        <v>8638</v>
      </c>
      <c r="I2812" s="294" t="s">
        <v>22</v>
      </c>
      <c r="J2812" s="294">
        <v>75018</v>
      </c>
      <c r="K2812" s="789" t="s">
        <v>8639</v>
      </c>
      <c r="L2812" s="789" t="s">
        <v>2072</v>
      </c>
      <c r="M2812" s="789" t="s">
        <v>2360</v>
      </c>
      <c r="N2812" s="536">
        <v>5.5E-2</v>
      </c>
      <c r="O2812" s="78">
        <f>P2812/2</f>
        <v>1240</v>
      </c>
      <c r="P2812" s="816">
        <v>2480</v>
      </c>
      <c r="Q2812" s="519">
        <f t="shared" si="111"/>
        <v>2350.7109004739336</v>
      </c>
      <c r="R2812" s="531"/>
      <c r="S2812" s="299"/>
    </row>
    <row r="2813" spans="1:20" s="446" customFormat="1" ht="22.5" customHeight="1" x14ac:dyDescent="0.25">
      <c r="A2813" s="293">
        <v>45223</v>
      </c>
      <c r="B2813" s="789" t="s">
        <v>65</v>
      </c>
      <c r="C2813" s="789" t="s">
        <v>8640</v>
      </c>
      <c r="D2813" s="789" t="s">
        <v>8641</v>
      </c>
      <c r="E2813" s="789"/>
      <c r="F2813" s="294">
        <v>10270</v>
      </c>
      <c r="G2813" s="789" t="s">
        <v>8642</v>
      </c>
      <c r="H2813" s="789" t="s">
        <v>8643</v>
      </c>
      <c r="I2813" s="294" t="s">
        <v>22</v>
      </c>
      <c r="J2813" s="294">
        <v>75015</v>
      </c>
      <c r="K2813" s="789" t="s">
        <v>8644</v>
      </c>
      <c r="L2813" s="789" t="s">
        <v>8645</v>
      </c>
      <c r="M2813" s="789" t="s">
        <v>8646</v>
      </c>
      <c r="N2813" s="536">
        <v>0.1</v>
      </c>
      <c r="O2813" s="78">
        <f>P2813/2</f>
        <v>1600</v>
      </c>
      <c r="P2813" s="816">
        <v>3200</v>
      </c>
      <c r="Q2813" s="519">
        <f t="shared" si="111"/>
        <v>2909.090909090909</v>
      </c>
      <c r="R2813" s="531"/>
      <c r="S2813" s="299"/>
    </row>
    <row r="2814" spans="1:20" s="446" customFormat="1" ht="22.5" customHeight="1" x14ac:dyDescent="0.25">
      <c r="A2814" s="267">
        <v>45230</v>
      </c>
      <c r="B2814" s="398" t="s">
        <v>17</v>
      </c>
      <c r="C2814" s="398" t="s">
        <v>8647</v>
      </c>
      <c r="D2814" s="398" t="s">
        <v>232</v>
      </c>
      <c r="E2814" s="398"/>
      <c r="F2814" s="268">
        <v>10542</v>
      </c>
      <c r="G2814" s="398" t="s">
        <v>8648</v>
      </c>
      <c r="H2814" s="398" t="s">
        <v>8649</v>
      </c>
      <c r="I2814" s="268" t="s">
        <v>22</v>
      </c>
      <c r="J2814" s="268">
        <v>75019</v>
      </c>
      <c r="K2814" s="398" t="s">
        <v>8650</v>
      </c>
      <c r="L2814" s="398" t="s">
        <v>8651</v>
      </c>
      <c r="M2814" s="398" t="s">
        <v>8652</v>
      </c>
      <c r="N2814" s="760">
        <v>5.5E-2</v>
      </c>
      <c r="O2814" s="111">
        <f>P2814/2</f>
        <v>6291</v>
      </c>
      <c r="P2814" s="761">
        <v>12582</v>
      </c>
      <c r="Q2814" s="388">
        <f t="shared" si="111"/>
        <v>11926.066350710902</v>
      </c>
      <c r="R2814" s="389"/>
      <c r="S2814" s="89"/>
      <c r="T2814" s="446" t="s">
        <v>8653</v>
      </c>
    </row>
    <row r="2815" spans="1:20" s="446" customFormat="1" ht="22.5" customHeight="1" x14ac:dyDescent="0.25">
      <c r="A2815" s="293">
        <v>45208</v>
      </c>
      <c r="B2815" s="789" t="s">
        <v>17</v>
      </c>
      <c r="C2815" s="789" t="s">
        <v>8654</v>
      </c>
      <c r="D2815" s="789" t="s">
        <v>522</v>
      </c>
      <c r="E2815" s="789"/>
      <c r="F2815" s="294" t="s">
        <v>8655</v>
      </c>
      <c r="G2815" s="789" t="s">
        <v>8656</v>
      </c>
      <c r="H2815" s="789" t="s">
        <v>8657</v>
      </c>
      <c r="I2815" s="294" t="s">
        <v>22</v>
      </c>
      <c r="J2815" s="294">
        <v>75016</v>
      </c>
      <c r="K2815" s="789" t="s">
        <v>8658</v>
      </c>
      <c r="L2815" s="789" t="s">
        <v>8659</v>
      </c>
      <c r="M2815" s="789" t="s">
        <v>2651</v>
      </c>
      <c r="N2815" s="536">
        <v>0.1</v>
      </c>
      <c r="O2815" s="78">
        <v>0</v>
      </c>
      <c r="P2815" s="816">
        <v>30000</v>
      </c>
      <c r="Q2815" s="519">
        <f t="shared" si="111"/>
        <v>27272.727272727272</v>
      </c>
      <c r="R2815" s="531"/>
      <c r="S2815" s="299"/>
    </row>
    <row r="2816" spans="1:20" s="446" customFormat="1" ht="22.5" customHeight="1" x14ac:dyDescent="0.25">
      <c r="A2816" s="342">
        <v>45232</v>
      </c>
      <c r="B2816" s="168" t="s">
        <v>65</v>
      </c>
      <c r="C2816" s="167" t="s">
        <v>5429</v>
      </c>
      <c r="D2816" s="167" t="s">
        <v>2974</v>
      </c>
      <c r="E2816" s="167"/>
      <c r="F2816" s="417">
        <v>10330</v>
      </c>
      <c r="G2816" s="168" t="s">
        <v>5430</v>
      </c>
      <c r="H2816" s="168" t="s">
        <v>8203</v>
      </c>
      <c r="I2816" s="168" t="s">
        <v>22</v>
      </c>
      <c r="J2816" s="168">
        <v>75017</v>
      </c>
      <c r="K2816" s="168" t="s">
        <v>7777</v>
      </c>
      <c r="L2816" s="241" t="s">
        <v>4803</v>
      </c>
      <c r="M2816" s="167" t="s">
        <v>8660</v>
      </c>
      <c r="N2816" s="380">
        <v>0.1</v>
      </c>
      <c r="O2816" s="78">
        <v>15000</v>
      </c>
      <c r="P2816" s="189">
        <v>30000</v>
      </c>
      <c r="Q2816" s="264">
        <f t="shared" si="111"/>
        <v>27272.727272727272</v>
      </c>
      <c r="R2816" s="337"/>
      <c r="S2816" s="266"/>
    </row>
    <row r="2817" spans="1:20" s="446" customFormat="1" ht="22.5" customHeight="1" x14ac:dyDescent="0.25">
      <c r="A2817" s="167">
        <v>45230</v>
      </c>
      <c r="B2817" s="168" t="s">
        <v>65</v>
      </c>
      <c r="C2817" s="168" t="s">
        <v>6679</v>
      </c>
      <c r="D2817" s="168" t="s">
        <v>6680</v>
      </c>
      <c r="E2817" s="168"/>
      <c r="F2817" s="168">
        <v>78122</v>
      </c>
      <c r="G2817" s="168" t="s">
        <v>6681</v>
      </c>
      <c r="H2817" s="168" t="s">
        <v>6682</v>
      </c>
      <c r="I2817" s="168" t="s">
        <v>121</v>
      </c>
      <c r="J2817" s="168">
        <v>94100</v>
      </c>
      <c r="K2817" s="168" t="s">
        <v>6683</v>
      </c>
      <c r="L2817" s="168" t="s">
        <v>5894</v>
      </c>
      <c r="M2817" s="168" t="s">
        <v>8661</v>
      </c>
      <c r="N2817" s="379">
        <v>0.1</v>
      </c>
      <c r="O2817" s="195">
        <v>3165</v>
      </c>
      <c r="P2817" s="371">
        <v>9682</v>
      </c>
      <c r="Q2817" s="444">
        <f t="shared" si="111"/>
        <v>8801.818181818182</v>
      </c>
      <c r="R2817" s="337"/>
      <c r="S2817" s="266"/>
    </row>
    <row r="2818" spans="1:20" s="446" customFormat="1" ht="22.5" customHeight="1" x14ac:dyDescent="0.25">
      <c r="A2818" s="173">
        <v>45230</v>
      </c>
      <c r="B2818" s="194" t="s">
        <v>65</v>
      </c>
      <c r="C2818" s="194" t="s">
        <v>8662</v>
      </c>
      <c r="D2818" s="194" t="s">
        <v>395</v>
      </c>
      <c r="E2818" s="194"/>
      <c r="F2818" s="174">
        <v>221123</v>
      </c>
      <c r="G2818" s="194" t="s">
        <v>8663</v>
      </c>
      <c r="H2818" s="194" t="s">
        <v>8664</v>
      </c>
      <c r="I2818" s="174" t="s">
        <v>3149</v>
      </c>
      <c r="J2818" s="174">
        <v>75015</v>
      </c>
      <c r="K2818" s="194" t="s">
        <v>8665</v>
      </c>
      <c r="L2818" s="194" t="s">
        <v>6874</v>
      </c>
      <c r="M2818" s="194" t="s">
        <v>4019</v>
      </c>
      <c r="N2818" s="237">
        <v>5.5E-2</v>
      </c>
      <c r="O2818" s="340">
        <f>P2818/2</f>
        <v>3946</v>
      </c>
      <c r="P2818" s="548">
        <v>7892</v>
      </c>
      <c r="Q2818" s="321">
        <f t="shared" si="111"/>
        <v>7480.5687203791476</v>
      </c>
      <c r="R2818" s="336"/>
      <c r="S2818" s="121"/>
      <c r="T2818" s="446" t="s">
        <v>8653</v>
      </c>
    </row>
    <row r="2819" spans="1:20" s="446" customFormat="1" ht="22.5" customHeight="1" x14ac:dyDescent="0.25">
      <c r="A2819" s="167">
        <v>45237</v>
      </c>
      <c r="B2819" s="168" t="s">
        <v>65</v>
      </c>
      <c r="C2819" s="168" t="s">
        <v>1940</v>
      </c>
      <c r="D2819" s="168" t="s">
        <v>1941</v>
      </c>
      <c r="E2819" s="168"/>
      <c r="F2819" s="168">
        <v>75014</v>
      </c>
      <c r="G2819" s="168" t="s">
        <v>1942</v>
      </c>
      <c r="H2819" s="168" t="s">
        <v>1943</v>
      </c>
      <c r="I2819" s="168" t="s">
        <v>22</v>
      </c>
      <c r="J2819" s="168">
        <v>75014</v>
      </c>
      <c r="K2819" s="277" t="s">
        <v>8666</v>
      </c>
      <c r="L2819" s="168" t="s">
        <v>5541</v>
      </c>
      <c r="M2819" s="168" t="s">
        <v>170</v>
      </c>
      <c r="N2819" s="211">
        <v>0.1</v>
      </c>
      <c r="O2819" s="78">
        <f>P2819/2</f>
        <v>4500</v>
      </c>
      <c r="P2819" s="189">
        <v>9000</v>
      </c>
      <c r="Q2819" s="391">
        <f t="shared" si="111"/>
        <v>8181.8181818181811</v>
      </c>
      <c r="R2819" s="333"/>
      <c r="S2819" s="159"/>
    </row>
    <row r="2820" spans="1:20" s="446" customFormat="1" ht="22.5" customHeight="1" x14ac:dyDescent="0.25">
      <c r="A2820" s="848">
        <v>45236</v>
      </c>
      <c r="B2820" s="849" t="s">
        <v>17</v>
      </c>
      <c r="C2820" s="849" t="s">
        <v>7687</v>
      </c>
      <c r="D2820" s="849" t="s">
        <v>94</v>
      </c>
      <c r="E2820" s="849"/>
      <c r="F2820" s="850">
        <v>75019</v>
      </c>
      <c r="G2820" s="849" t="s">
        <v>7688</v>
      </c>
      <c r="H2820" s="849" t="s">
        <v>8174</v>
      </c>
      <c r="I2820" s="850" t="s">
        <v>22</v>
      </c>
      <c r="J2820" s="850">
        <v>75019</v>
      </c>
      <c r="K2820" s="849" t="s">
        <v>7689</v>
      </c>
      <c r="L2820" s="849" t="s">
        <v>8667</v>
      </c>
      <c r="M2820" s="849" t="s">
        <v>8668</v>
      </c>
      <c r="N2820" s="851">
        <v>5.5E-2</v>
      </c>
      <c r="O2820" s="852"/>
      <c r="P2820" s="853">
        <v>19982</v>
      </c>
      <c r="Q2820" s="596">
        <f t="shared" si="111"/>
        <v>18940.284360189573</v>
      </c>
      <c r="R2820" s="337"/>
      <c r="S2820" s="266"/>
      <c r="T2820" s="446" t="s">
        <v>8669</v>
      </c>
    </row>
    <row r="2821" spans="1:20" s="446" customFormat="1" ht="22.5" customHeight="1" x14ac:dyDescent="0.25">
      <c r="A2821" s="267">
        <v>45206</v>
      </c>
      <c r="B2821" s="268" t="s">
        <v>65</v>
      </c>
      <c r="C2821" s="268" t="s">
        <v>7160</v>
      </c>
      <c r="D2821" s="268" t="s">
        <v>424</v>
      </c>
      <c r="E2821" s="268"/>
      <c r="F2821" s="268" t="s">
        <v>2205</v>
      </c>
      <c r="G2821" s="268" t="s">
        <v>7161</v>
      </c>
      <c r="H2821" s="268" t="s">
        <v>8670</v>
      </c>
      <c r="I2821" s="268" t="s">
        <v>923</v>
      </c>
      <c r="J2821" s="268">
        <v>92100</v>
      </c>
      <c r="K2821" s="268" t="s">
        <v>7163</v>
      </c>
      <c r="L2821" s="268" t="s">
        <v>7274</v>
      </c>
      <c r="M2821" s="268" t="s">
        <v>8671</v>
      </c>
      <c r="N2821" s="387">
        <v>5.5E-2</v>
      </c>
      <c r="O2821" s="111">
        <f>P2821/2</f>
        <v>4750</v>
      </c>
      <c r="P2821" s="270">
        <v>9500</v>
      </c>
      <c r="Q2821" s="388">
        <f t="shared" si="111"/>
        <v>9004.7393364928921</v>
      </c>
      <c r="R2821" s="389"/>
      <c r="S2821" s="89"/>
      <c r="T2821" s="446" t="s">
        <v>8672</v>
      </c>
    </row>
    <row r="2822" spans="1:20" s="446" customFormat="1" ht="22.5" customHeight="1" x14ac:dyDescent="0.25">
      <c r="A2822" s="167">
        <v>45244</v>
      </c>
      <c r="B2822" s="187" t="s">
        <v>236</v>
      </c>
      <c r="C2822" s="187" t="s">
        <v>5347</v>
      </c>
      <c r="D2822" s="187" t="s">
        <v>708</v>
      </c>
      <c r="E2822" s="187"/>
      <c r="F2822" s="168">
        <v>10208</v>
      </c>
      <c r="G2822" s="187" t="s">
        <v>5348</v>
      </c>
      <c r="H2822" s="187" t="s">
        <v>5349</v>
      </c>
      <c r="I2822" s="168" t="s">
        <v>22</v>
      </c>
      <c r="J2822" s="168">
        <v>75020</v>
      </c>
      <c r="K2822" s="187" t="s">
        <v>5350</v>
      </c>
      <c r="L2822" s="168" t="s">
        <v>4606</v>
      </c>
      <c r="M2822" s="187" t="s">
        <v>123</v>
      </c>
      <c r="N2822" s="211">
        <v>0.1</v>
      </c>
      <c r="O2822" s="78">
        <f>P2822/2</f>
        <v>1965</v>
      </c>
      <c r="P2822" s="189">
        <v>3930</v>
      </c>
      <c r="Q2822" s="372">
        <f t="shared" si="111"/>
        <v>3572.7272727272725</v>
      </c>
      <c r="R2822" s="373"/>
      <c r="S2822" s="374"/>
      <c r="T2822" s="446" t="s">
        <v>8673</v>
      </c>
    </row>
    <row r="2823" spans="1:20" s="446" customFormat="1" ht="22.5" customHeight="1" x14ac:dyDescent="0.25">
      <c r="A2823" s="256">
        <v>45238</v>
      </c>
      <c r="B2823" s="168" t="s">
        <v>65</v>
      </c>
      <c r="C2823" s="168" t="s">
        <v>4024</v>
      </c>
      <c r="D2823" s="168" t="s">
        <v>4025</v>
      </c>
      <c r="E2823" s="168"/>
      <c r="F2823" s="168">
        <v>10614</v>
      </c>
      <c r="G2823" s="168" t="s">
        <v>1777</v>
      </c>
      <c r="H2823" s="168" t="s">
        <v>4026</v>
      </c>
      <c r="I2823" s="168" t="s">
        <v>121</v>
      </c>
      <c r="J2823" s="168">
        <v>94100</v>
      </c>
      <c r="K2823" s="168" t="s">
        <v>4027</v>
      </c>
      <c r="L2823" s="168" t="s">
        <v>6956</v>
      </c>
      <c r="M2823" s="168" t="s">
        <v>8674</v>
      </c>
      <c r="N2823" s="379">
        <v>5.5E-2</v>
      </c>
      <c r="O2823" s="195">
        <v>6000</v>
      </c>
      <c r="P2823" s="371">
        <v>12000</v>
      </c>
      <c r="Q2823" s="372">
        <f t="shared" si="111"/>
        <v>11374.407582938389</v>
      </c>
      <c r="R2823" s="373"/>
      <c r="S2823" s="374"/>
    </row>
    <row r="2824" spans="1:20" s="446" customFormat="1" ht="22.5" customHeight="1" x14ac:dyDescent="0.25">
      <c r="A2824" s="774">
        <v>45237</v>
      </c>
      <c r="B2824" s="787" t="s">
        <v>65</v>
      </c>
      <c r="C2824" s="787" t="s">
        <v>532</v>
      </c>
      <c r="D2824" s="787" t="s">
        <v>3706</v>
      </c>
      <c r="E2824" s="787"/>
      <c r="F2824" s="788">
        <v>10173</v>
      </c>
      <c r="G2824" s="787" t="s">
        <v>183</v>
      </c>
      <c r="H2824" s="787" t="s">
        <v>8675</v>
      </c>
      <c r="I2824" s="788" t="s">
        <v>184</v>
      </c>
      <c r="J2824" s="788">
        <v>92170</v>
      </c>
      <c r="K2824" s="787" t="s">
        <v>8375</v>
      </c>
      <c r="L2824" s="787" t="s">
        <v>5719</v>
      </c>
      <c r="M2824" s="787" t="s">
        <v>123</v>
      </c>
      <c r="N2824" s="536">
        <v>5.5E-2</v>
      </c>
      <c r="O2824" s="78"/>
      <c r="P2824" s="537">
        <v>4982</v>
      </c>
      <c r="Q2824" s="372">
        <f t="shared" si="111"/>
        <v>4722.2748815165878</v>
      </c>
      <c r="R2824" s="373"/>
      <c r="S2824" s="374"/>
    </row>
    <row r="2825" spans="1:20" s="446" customFormat="1" ht="22.5" customHeight="1" x14ac:dyDescent="0.25">
      <c r="A2825" s="774">
        <v>45246</v>
      </c>
      <c r="B2825" s="787" t="s">
        <v>17</v>
      </c>
      <c r="C2825" s="787" t="s">
        <v>776</v>
      </c>
      <c r="D2825" s="787" t="s">
        <v>19</v>
      </c>
      <c r="E2825" s="787"/>
      <c r="F2825" s="788">
        <v>10607</v>
      </c>
      <c r="G2825" s="787" t="s">
        <v>8676</v>
      </c>
      <c r="H2825" s="787" t="s">
        <v>7352</v>
      </c>
      <c r="I2825" s="788" t="s">
        <v>22</v>
      </c>
      <c r="J2825" s="788">
        <v>75018</v>
      </c>
      <c r="K2825" s="787" t="s">
        <v>8677</v>
      </c>
      <c r="L2825" s="446" t="s">
        <v>43</v>
      </c>
      <c r="M2825" s="787" t="s">
        <v>8678</v>
      </c>
      <c r="N2825" s="536">
        <v>5.5E-2</v>
      </c>
      <c r="O2825" s="78"/>
      <c r="P2825" s="537">
        <v>13982</v>
      </c>
      <c r="Q2825" s="372">
        <f t="shared" si="111"/>
        <v>13253.080568720379</v>
      </c>
      <c r="R2825" s="373"/>
      <c r="S2825" s="374"/>
    </row>
    <row r="2826" spans="1:20" s="446" customFormat="1" ht="22.5" customHeight="1" x14ac:dyDescent="0.25">
      <c r="A2826" s="167">
        <v>45224</v>
      </c>
      <c r="B2826" s="168" t="s">
        <v>65</v>
      </c>
      <c r="C2826" s="168" t="s">
        <v>7305</v>
      </c>
      <c r="D2826" s="168" t="s">
        <v>337</v>
      </c>
      <c r="E2826" s="168"/>
      <c r="F2826" s="168" t="s">
        <v>8605</v>
      </c>
      <c r="G2826" s="168" t="s">
        <v>7306</v>
      </c>
      <c r="H2826" s="168" t="s">
        <v>7980</v>
      </c>
      <c r="I2826" s="168" t="s">
        <v>240</v>
      </c>
      <c r="J2826" s="168">
        <v>92120</v>
      </c>
      <c r="K2826" s="168" t="s">
        <v>7307</v>
      </c>
      <c r="L2826" s="168" t="s">
        <v>5640</v>
      </c>
      <c r="M2826" s="168" t="s">
        <v>8606</v>
      </c>
      <c r="N2826" s="379">
        <v>5.5E-2</v>
      </c>
      <c r="O2826" s="78">
        <f>P2826/2</f>
        <v>1000</v>
      </c>
      <c r="P2826" s="371">
        <v>2000</v>
      </c>
      <c r="Q2826" s="264">
        <f t="shared" si="111"/>
        <v>1895.7345971563982</v>
      </c>
      <c r="R2826" s="337"/>
      <c r="S2826" s="266"/>
    </row>
    <row r="2827" spans="1:20" s="446" customFormat="1" ht="22.5" customHeight="1" x14ac:dyDescent="0.25">
      <c r="A2827" s="167">
        <v>45239</v>
      </c>
      <c r="B2827" s="168" t="s">
        <v>65</v>
      </c>
      <c r="C2827" s="168" t="s">
        <v>7305</v>
      </c>
      <c r="D2827" s="168" t="s">
        <v>337</v>
      </c>
      <c r="E2827" s="168"/>
      <c r="F2827" s="168">
        <v>10625</v>
      </c>
      <c r="G2827" s="168" t="s">
        <v>7306</v>
      </c>
      <c r="H2827" s="168" t="s">
        <v>7980</v>
      </c>
      <c r="I2827" s="168" t="s">
        <v>240</v>
      </c>
      <c r="J2827" s="168">
        <v>92120</v>
      </c>
      <c r="K2827" s="168" t="s">
        <v>8679</v>
      </c>
      <c r="L2827" s="168" t="s">
        <v>5640</v>
      </c>
      <c r="M2827" s="168" t="s">
        <v>1854</v>
      </c>
      <c r="N2827" s="379">
        <v>5.5E-2</v>
      </c>
      <c r="O2827" s="78">
        <v>7475</v>
      </c>
      <c r="P2827" s="371">
        <v>14950</v>
      </c>
      <c r="Q2827" s="264">
        <f t="shared" si="111"/>
        <v>14170.616113744076</v>
      </c>
      <c r="R2827" s="337"/>
      <c r="S2827" s="266"/>
    </row>
    <row r="2828" spans="1:20" s="446" customFormat="1" ht="22.5" customHeight="1" x14ac:dyDescent="0.25">
      <c r="A2828" s="342">
        <v>45239</v>
      </c>
      <c r="B2828" s="168" t="s">
        <v>17</v>
      </c>
      <c r="C2828" s="168" t="s">
        <v>3670</v>
      </c>
      <c r="D2828" s="168" t="s">
        <v>94</v>
      </c>
      <c r="E2828" s="168"/>
      <c r="F2828" s="168">
        <v>10301</v>
      </c>
      <c r="G2828" s="168" t="s">
        <v>3671</v>
      </c>
      <c r="H2828" s="168" t="s">
        <v>1200</v>
      </c>
      <c r="I2828" s="168" t="s">
        <v>2673</v>
      </c>
      <c r="J2828" s="168">
        <v>78350</v>
      </c>
      <c r="K2828" s="168" t="s">
        <v>3672</v>
      </c>
      <c r="L2828" s="168" t="s">
        <v>1993</v>
      </c>
      <c r="M2828" s="168" t="s">
        <v>190</v>
      </c>
      <c r="N2828" s="320">
        <v>0.1</v>
      </c>
      <c r="O2828" s="195">
        <v>2280</v>
      </c>
      <c r="P2828" s="263">
        <v>2980</v>
      </c>
      <c r="Q2828" s="264">
        <f t="shared" si="111"/>
        <v>2709.090909090909</v>
      </c>
      <c r="R2828" s="337"/>
      <c r="S2828" s="266"/>
    </row>
    <row r="2829" spans="1:20" s="446" customFormat="1" ht="22.5" customHeight="1" x14ac:dyDescent="0.25">
      <c r="A2829" s="774">
        <v>45232</v>
      </c>
      <c r="B2829" s="787" t="s">
        <v>17</v>
      </c>
      <c r="C2829" s="787" t="s">
        <v>8680</v>
      </c>
      <c r="D2829" s="787" t="s">
        <v>5212</v>
      </c>
      <c r="E2829" s="787"/>
      <c r="F2829" s="788" t="s">
        <v>8681</v>
      </c>
      <c r="G2829" s="787" t="s">
        <v>6581</v>
      </c>
      <c r="H2829" s="787" t="s">
        <v>8682</v>
      </c>
      <c r="I2829" s="788" t="s">
        <v>22</v>
      </c>
      <c r="J2829" s="788">
        <v>75018</v>
      </c>
      <c r="K2829" s="787" t="s">
        <v>8683</v>
      </c>
      <c r="L2829" s="787" t="s">
        <v>8408</v>
      </c>
      <c r="M2829" s="787" t="s">
        <v>2451</v>
      </c>
      <c r="N2829" s="536">
        <v>5.5E-2</v>
      </c>
      <c r="O2829" s="78">
        <v>2640</v>
      </c>
      <c r="P2829" s="537">
        <v>5280</v>
      </c>
      <c r="Q2829" s="372">
        <f t="shared" si="111"/>
        <v>5004.7393364928912</v>
      </c>
      <c r="R2829" s="373"/>
      <c r="S2829" s="374"/>
    </row>
    <row r="2830" spans="1:20" s="446" customFormat="1" ht="22.5" customHeight="1" x14ac:dyDescent="0.25">
      <c r="A2830" s="775">
        <v>45237</v>
      </c>
      <c r="B2830" s="776" t="s">
        <v>65</v>
      </c>
      <c r="C2830" s="776" t="s">
        <v>8684</v>
      </c>
      <c r="D2830" s="776" t="s">
        <v>8685</v>
      </c>
      <c r="E2830" s="776"/>
      <c r="F2830" s="777">
        <v>9375011</v>
      </c>
      <c r="G2830" s="776" t="s">
        <v>8686</v>
      </c>
      <c r="H2830" s="776" t="s">
        <v>8687</v>
      </c>
      <c r="I2830" s="777" t="s">
        <v>22</v>
      </c>
      <c r="J2830" s="777">
        <v>75015</v>
      </c>
      <c r="K2830" s="776" t="s">
        <v>8688</v>
      </c>
      <c r="L2830" s="776" t="s">
        <v>5894</v>
      </c>
      <c r="M2830" s="776" t="s">
        <v>8689</v>
      </c>
      <c r="N2830" s="237">
        <v>5.5E-2</v>
      </c>
      <c r="O2830" s="340"/>
      <c r="P2830" s="548">
        <v>4982</v>
      </c>
      <c r="Q2830" s="321">
        <f t="shared" si="111"/>
        <v>4722.2748815165878</v>
      </c>
      <c r="R2830" s="336"/>
      <c r="S2830" s="121"/>
      <c r="T2830" s="446" t="s">
        <v>8275</v>
      </c>
    </row>
    <row r="2831" spans="1:20" s="446" customFormat="1" ht="22.5" customHeight="1" x14ac:dyDescent="0.25">
      <c r="A2831" s="167">
        <v>45251</v>
      </c>
      <c r="B2831" s="168" t="s">
        <v>65</v>
      </c>
      <c r="C2831" s="168" t="s">
        <v>7019</v>
      </c>
      <c r="D2831" s="168" t="s">
        <v>992</v>
      </c>
      <c r="E2831" s="168"/>
      <c r="F2831" s="168">
        <v>10406</v>
      </c>
      <c r="G2831" s="168" t="s">
        <v>7024</v>
      </c>
      <c r="H2831" s="168" t="s">
        <v>5012</v>
      </c>
      <c r="I2831" s="168" t="s">
        <v>298</v>
      </c>
      <c r="J2831" s="168">
        <v>92230</v>
      </c>
      <c r="K2831" s="168" t="s">
        <v>7025</v>
      </c>
      <c r="L2831" s="168" t="s">
        <v>8690</v>
      </c>
      <c r="M2831" s="168" t="s">
        <v>8691</v>
      </c>
      <c r="N2831" s="379">
        <v>0.1</v>
      </c>
      <c r="O2831" s="345"/>
      <c r="P2831" s="371">
        <v>1482</v>
      </c>
      <c r="Q2831" s="444">
        <f t="shared" si="111"/>
        <v>1347.2727272727273</v>
      </c>
      <c r="R2831" s="337"/>
      <c r="S2831" s="266"/>
    </row>
    <row r="2832" spans="1:20" s="446" customFormat="1" ht="22.5" customHeight="1" x14ac:dyDescent="0.25">
      <c r="A2832" s="774">
        <v>45253</v>
      </c>
      <c r="B2832" s="787" t="s">
        <v>17</v>
      </c>
      <c r="C2832" s="787" t="s">
        <v>8692</v>
      </c>
      <c r="D2832" s="787" t="s">
        <v>947</v>
      </c>
      <c r="E2832" s="787"/>
      <c r="F2832" s="788">
        <v>10199</v>
      </c>
      <c r="G2832" s="787" t="s">
        <v>8693</v>
      </c>
      <c r="H2832" s="787" t="s">
        <v>8694</v>
      </c>
      <c r="I2832" s="788" t="s">
        <v>22</v>
      </c>
      <c r="J2832" s="788">
        <v>75012</v>
      </c>
      <c r="K2832" s="787" t="s">
        <v>8695</v>
      </c>
      <c r="L2832" s="787" t="s">
        <v>5563</v>
      </c>
      <c r="M2832" s="787" t="s">
        <v>443</v>
      </c>
      <c r="N2832" s="536">
        <v>5.5E-2</v>
      </c>
      <c r="O2832" s="78"/>
      <c r="P2832" s="537">
        <v>5250</v>
      </c>
      <c r="Q2832" s="444">
        <f t="shared" si="111"/>
        <v>4976.3033175355449</v>
      </c>
      <c r="R2832" s="337"/>
      <c r="S2832" s="266"/>
    </row>
    <row r="2833" spans="1:19" s="446" customFormat="1" ht="22.5" customHeight="1" x14ac:dyDescent="0.25">
      <c r="A2833" s="774">
        <v>45246</v>
      </c>
      <c r="B2833" s="787" t="s">
        <v>17</v>
      </c>
      <c r="C2833" s="787" t="s">
        <v>3764</v>
      </c>
      <c r="D2833" s="787" t="s">
        <v>5200</v>
      </c>
      <c r="E2833" s="787"/>
      <c r="F2833" s="788" t="s">
        <v>8696</v>
      </c>
      <c r="G2833" s="787" t="s">
        <v>8697</v>
      </c>
      <c r="H2833" s="787" t="s">
        <v>8698</v>
      </c>
      <c r="I2833" s="788" t="s">
        <v>667</v>
      </c>
      <c r="J2833" s="788">
        <v>94300</v>
      </c>
      <c r="K2833" s="787" t="s">
        <v>8699</v>
      </c>
      <c r="L2833" s="787" t="s">
        <v>3934</v>
      </c>
      <c r="M2833" s="787" t="s">
        <v>4336</v>
      </c>
      <c r="N2833" s="536">
        <v>0.1</v>
      </c>
      <c r="O2833" s="78">
        <v>6345</v>
      </c>
      <c r="P2833" s="537">
        <v>12690</v>
      </c>
      <c r="Q2833" s="444">
        <f t="shared" si="111"/>
        <v>11536.363636363636</v>
      </c>
      <c r="R2833" s="337"/>
      <c r="S2833" s="266"/>
    </row>
    <row r="2834" spans="1:19" s="446" customFormat="1" ht="22.5" customHeight="1" x14ac:dyDescent="0.25">
      <c r="A2834" s="774">
        <v>45247</v>
      </c>
      <c r="B2834" s="787" t="s">
        <v>65</v>
      </c>
      <c r="C2834" s="787" t="s">
        <v>8700</v>
      </c>
      <c r="D2834" s="787" t="s">
        <v>19</v>
      </c>
      <c r="E2834" s="787"/>
      <c r="F2834" s="788">
        <v>10492</v>
      </c>
      <c r="G2834" s="787" t="s">
        <v>8701</v>
      </c>
      <c r="H2834" s="787" t="s">
        <v>8702</v>
      </c>
      <c r="I2834" s="788" t="s">
        <v>774</v>
      </c>
      <c r="J2834" s="788">
        <v>93100</v>
      </c>
      <c r="K2834" s="787" t="s">
        <v>8703</v>
      </c>
      <c r="L2834" s="787" t="s">
        <v>8704</v>
      </c>
      <c r="M2834" s="787" t="s">
        <v>1578</v>
      </c>
      <c r="N2834" s="536">
        <v>0.1</v>
      </c>
      <c r="O2834" s="78">
        <v>9775</v>
      </c>
      <c r="P2834" s="537">
        <v>19550</v>
      </c>
      <c r="Q2834" s="444">
        <f t="shared" si="111"/>
        <v>17772.727272727272</v>
      </c>
      <c r="R2834" s="337"/>
      <c r="S2834" s="266"/>
    </row>
    <row r="2835" spans="1:19" s="446" customFormat="1" ht="22.5" customHeight="1" x14ac:dyDescent="0.25">
      <c r="A2835" s="293">
        <v>45244</v>
      </c>
      <c r="B2835" s="294" t="s">
        <v>17</v>
      </c>
      <c r="C2835" s="294" t="s">
        <v>8393</v>
      </c>
      <c r="D2835" s="294" t="s">
        <v>1862</v>
      </c>
      <c r="E2835" s="294"/>
      <c r="F2835" s="294" t="s">
        <v>8394</v>
      </c>
      <c r="G2835" s="294" t="s">
        <v>8395</v>
      </c>
      <c r="H2835" s="294" t="s">
        <v>8396</v>
      </c>
      <c r="I2835" s="294" t="s">
        <v>774</v>
      </c>
      <c r="J2835" s="294">
        <v>93100</v>
      </c>
      <c r="K2835" s="294" t="s">
        <v>8397</v>
      </c>
      <c r="L2835" s="294" t="s">
        <v>8705</v>
      </c>
      <c r="M2835" s="294" t="s">
        <v>1896</v>
      </c>
      <c r="N2835" s="536">
        <v>5.5E-2</v>
      </c>
      <c r="O2835" s="78"/>
      <c r="P2835" s="816">
        <v>8000</v>
      </c>
      <c r="Q2835" s="519">
        <f t="shared" si="111"/>
        <v>7582.9383886255928</v>
      </c>
      <c r="R2835" s="531"/>
      <c r="S2835" s="299"/>
    </row>
    <row r="2836" spans="1:19" s="446" customFormat="1" ht="22.5" customHeight="1" x14ac:dyDescent="0.25">
      <c r="A2836" s="774">
        <v>45244</v>
      </c>
      <c r="B2836" s="787" t="s">
        <v>65</v>
      </c>
      <c r="C2836" s="787" t="s">
        <v>8706</v>
      </c>
      <c r="D2836" s="787" t="s">
        <v>8707</v>
      </c>
      <c r="E2836" s="787"/>
      <c r="F2836" s="788" t="s">
        <v>8708</v>
      </c>
      <c r="G2836" s="787" t="s">
        <v>8709</v>
      </c>
      <c r="H2836" s="787" t="s">
        <v>8710</v>
      </c>
      <c r="I2836" s="788" t="s">
        <v>22</v>
      </c>
      <c r="J2836" s="788">
        <v>75012</v>
      </c>
      <c r="K2836" s="787" t="s">
        <v>8711</v>
      </c>
      <c r="L2836" s="787" t="s">
        <v>8270</v>
      </c>
      <c r="M2836" s="787" t="s">
        <v>2360</v>
      </c>
      <c r="N2836" s="536">
        <v>5.5E-2</v>
      </c>
      <c r="O2836" s="78"/>
      <c r="P2836" s="537">
        <v>6982</v>
      </c>
      <c r="Q2836" s="444">
        <f t="shared" si="111"/>
        <v>6618.009478672986</v>
      </c>
      <c r="R2836" s="337"/>
      <c r="S2836" s="266"/>
    </row>
    <row r="2837" spans="1:19" s="446" customFormat="1" ht="22.5" customHeight="1" x14ac:dyDescent="0.25">
      <c r="A2837" s="774">
        <v>45247</v>
      </c>
      <c r="B2837" s="787" t="s">
        <v>8712</v>
      </c>
      <c r="C2837" s="787" t="s">
        <v>8713</v>
      </c>
      <c r="D2837" s="787" t="s">
        <v>4188</v>
      </c>
      <c r="E2837" s="787"/>
      <c r="F2837" s="788" t="s">
        <v>8714</v>
      </c>
      <c r="G2837" s="787" t="s">
        <v>8715</v>
      </c>
      <c r="H2837" s="787" t="s">
        <v>8716</v>
      </c>
      <c r="I2837" s="788" t="s">
        <v>22</v>
      </c>
      <c r="J2837" s="788">
        <v>75019</v>
      </c>
      <c r="K2837" s="787" t="s">
        <v>8717</v>
      </c>
      <c r="L2837" s="787" t="s">
        <v>8408</v>
      </c>
      <c r="M2837" s="787" t="s">
        <v>8718</v>
      </c>
      <c r="N2837" s="536">
        <v>0.1</v>
      </c>
      <c r="O2837" s="78">
        <v>1990</v>
      </c>
      <c r="P2837" s="537">
        <v>3980</v>
      </c>
      <c r="Q2837" s="444">
        <f t="shared" si="111"/>
        <v>3618.181818181818</v>
      </c>
      <c r="R2837" s="337"/>
      <c r="S2837" s="266"/>
    </row>
    <row r="2838" spans="1:19" s="446" customFormat="1" ht="22.5" customHeight="1" x14ac:dyDescent="0.25">
      <c r="A2838" s="774">
        <v>45254</v>
      </c>
      <c r="B2838" s="787" t="s">
        <v>65</v>
      </c>
      <c r="C2838" s="787" t="s">
        <v>8719</v>
      </c>
      <c r="D2838" s="787" t="s">
        <v>107</v>
      </c>
      <c r="E2838" s="787"/>
      <c r="F2838" s="788">
        <v>10354</v>
      </c>
      <c r="G2838" s="787" t="s">
        <v>8720</v>
      </c>
      <c r="H2838" s="787">
        <v>10354</v>
      </c>
      <c r="I2838" s="788" t="s">
        <v>3149</v>
      </c>
      <c r="J2838" s="788">
        <v>75011</v>
      </c>
      <c r="K2838" s="787" t="s">
        <v>8721</v>
      </c>
      <c r="L2838" s="787" t="s">
        <v>5894</v>
      </c>
      <c r="M2838" s="787" t="s">
        <v>8722</v>
      </c>
      <c r="N2838" s="536">
        <v>0.1</v>
      </c>
      <c r="O2838" s="78"/>
      <c r="P2838" s="537">
        <v>9880</v>
      </c>
      <c r="Q2838" s="444">
        <f t="shared" si="111"/>
        <v>8981.818181818182</v>
      </c>
      <c r="R2838" s="337"/>
      <c r="S2838" s="266"/>
    </row>
    <row r="2839" spans="1:19" s="446" customFormat="1" ht="22.5" customHeight="1" x14ac:dyDescent="0.25">
      <c r="A2839" s="774">
        <v>45253</v>
      </c>
      <c r="B2839" s="787" t="s">
        <v>65</v>
      </c>
      <c r="C2839" s="787" t="s">
        <v>2135</v>
      </c>
      <c r="D2839" s="787" t="s">
        <v>238</v>
      </c>
      <c r="E2839" s="787"/>
      <c r="F2839" s="788">
        <v>10728</v>
      </c>
      <c r="G2839" s="787" t="s">
        <v>7741</v>
      </c>
      <c r="H2839" s="787" t="s">
        <v>8723</v>
      </c>
      <c r="I2839" s="788" t="s">
        <v>774</v>
      </c>
      <c r="J2839" s="788">
        <v>93100</v>
      </c>
      <c r="K2839" s="787" t="s">
        <v>7743</v>
      </c>
      <c r="L2839" s="787" t="s">
        <v>6118</v>
      </c>
      <c r="M2839" s="787" t="s">
        <v>7261</v>
      </c>
      <c r="N2839" s="536">
        <v>5.5E-2</v>
      </c>
      <c r="O2839" s="78">
        <f>P2839/2</f>
        <v>2725</v>
      </c>
      <c r="P2839" s="537">
        <v>5450</v>
      </c>
      <c r="Q2839" s="444">
        <f t="shared" si="111"/>
        <v>5165.8767772511856</v>
      </c>
      <c r="R2839" s="337"/>
      <c r="S2839" s="266"/>
    </row>
    <row r="2840" spans="1:19" s="446" customFormat="1" ht="22.5" customHeight="1" x14ac:dyDescent="0.25">
      <c r="A2840" s="167">
        <v>45244</v>
      </c>
      <c r="B2840" s="168" t="s">
        <v>65</v>
      </c>
      <c r="C2840" s="168" t="s">
        <v>2808</v>
      </c>
      <c r="D2840" s="168" t="s">
        <v>177</v>
      </c>
      <c r="E2840" s="168"/>
      <c r="F2840" s="168">
        <v>10294</v>
      </c>
      <c r="G2840" s="168" t="s">
        <v>2809</v>
      </c>
      <c r="H2840" s="168" t="s">
        <v>8724</v>
      </c>
      <c r="I2840" s="168" t="s">
        <v>22</v>
      </c>
      <c r="J2840" s="168">
        <v>75011</v>
      </c>
      <c r="K2840" s="168" t="s">
        <v>8725</v>
      </c>
      <c r="L2840" s="168" t="s">
        <v>1838</v>
      </c>
      <c r="M2840" s="168" t="s">
        <v>8726</v>
      </c>
      <c r="N2840" s="211">
        <v>5.5E-2</v>
      </c>
      <c r="O2840" s="78">
        <f>P2840/2</f>
        <v>1600</v>
      </c>
      <c r="P2840" s="189">
        <v>3200</v>
      </c>
      <c r="Q2840" s="339">
        <f t="shared" si="111"/>
        <v>3033.175355450237</v>
      </c>
      <c r="R2840" s="333"/>
      <c r="S2840" s="159"/>
    </row>
    <row r="2841" spans="1:19" s="446" customFormat="1" ht="22.5" customHeight="1" x14ac:dyDescent="0.25">
      <c r="A2841" s="774">
        <v>45244</v>
      </c>
      <c r="B2841" s="787" t="s">
        <v>17</v>
      </c>
      <c r="C2841" s="787" t="s">
        <v>8727</v>
      </c>
      <c r="D2841" s="787" t="s">
        <v>8728</v>
      </c>
      <c r="E2841" s="787"/>
      <c r="F2841" s="788" t="s">
        <v>8628</v>
      </c>
      <c r="G2841" s="787" t="s">
        <v>1674</v>
      </c>
      <c r="H2841" s="787" t="s">
        <v>8649</v>
      </c>
      <c r="I2841" s="788" t="s">
        <v>22</v>
      </c>
      <c r="J2841" s="788">
        <v>75015</v>
      </c>
      <c r="K2841" s="787" t="s">
        <v>8729</v>
      </c>
      <c r="L2841" s="787" t="s">
        <v>37</v>
      </c>
      <c r="M2841" s="787" t="s">
        <v>5176</v>
      </c>
      <c r="N2841" s="536">
        <v>5.5E-2</v>
      </c>
      <c r="O2841" s="78"/>
      <c r="P2841" s="537">
        <v>8980</v>
      </c>
      <c r="Q2841" s="444">
        <f t="shared" si="111"/>
        <v>8511.8483412322275</v>
      </c>
      <c r="R2841" s="337"/>
      <c r="S2841" s="266"/>
    </row>
    <row r="2842" spans="1:19" s="446" customFormat="1" ht="22.5" customHeight="1" x14ac:dyDescent="0.25">
      <c r="A2842" s="774">
        <v>45253</v>
      </c>
      <c r="B2842" s="787" t="s">
        <v>17</v>
      </c>
      <c r="C2842" s="787" t="s">
        <v>8730</v>
      </c>
      <c r="D2842" s="787" t="s">
        <v>198</v>
      </c>
      <c r="E2842" s="787"/>
      <c r="F2842" s="788">
        <v>1</v>
      </c>
      <c r="G2842" s="787" t="s">
        <v>8731</v>
      </c>
      <c r="H2842" s="787" t="s">
        <v>8732</v>
      </c>
      <c r="I2842" s="788" t="s">
        <v>8332</v>
      </c>
      <c r="J2842" s="788">
        <v>92410</v>
      </c>
      <c r="K2842" s="787" t="s">
        <v>8733</v>
      </c>
      <c r="L2842" s="787" t="s">
        <v>9712</v>
      </c>
      <c r="M2842" s="787" t="s">
        <v>6967</v>
      </c>
      <c r="N2842" s="536">
        <v>0.1</v>
      </c>
      <c r="O2842" s="78"/>
      <c r="P2842" s="537">
        <v>12000</v>
      </c>
      <c r="Q2842" s="444">
        <f t="shared" si="111"/>
        <v>10909.090909090908</v>
      </c>
      <c r="R2842" s="337"/>
      <c r="S2842" s="266"/>
    </row>
    <row r="2843" spans="1:19" s="446" customFormat="1" ht="22.5" customHeight="1" x14ac:dyDescent="0.25">
      <c r="A2843" s="774">
        <v>45245</v>
      </c>
      <c r="B2843" s="787" t="s">
        <v>65</v>
      </c>
      <c r="C2843" s="787" t="s">
        <v>8734</v>
      </c>
      <c r="D2843" s="787" t="s">
        <v>8735</v>
      </c>
      <c r="E2843" s="787"/>
      <c r="F2843" s="788" t="s">
        <v>8736</v>
      </c>
      <c r="G2843" s="787" t="s">
        <v>8737</v>
      </c>
      <c r="H2843" s="787"/>
      <c r="I2843" s="788" t="s">
        <v>3149</v>
      </c>
      <c r="J2843" s="788">
        <v>75011</v>
      </c>
      <c r="K2843" s="787" t="s">
        <v>8738</v>
      </c>
      <c r="L2843" s="787" t="s">
        <v>3934</v>
      </c>
      <c r="M2843" s="787" t="s">
        <v>8739</v>
      </c>
      <c r="N2843" s="536">
        <v>5.5E-2</v>
      </c>
      <c r="O2843" s="78"/>
      <c r="P2843" s="537">
        <v>13000</v>
      </c>
      <c r="Q2843" s="444">
        <f t="shared" si="111"/>
        <v>12322.274881516589</v>
      </c>
      <c r="R2843" s="337"/>
      <c r="S2843" s="266"/>
    </row>
    <row r="2844" spans="1:19" s="446" customFormat="1" ht="22.5" customHeight="1" x14ac:dyDescent="0.25">
      <c r="A2844" s="774">
        <v>45260</v>
      </c>
      <c r="B2844" s="787" t="s">
        <v>65</v>
      </c>
      <c r="C2844" s="787" t="s">
        <v>7760</v>
      </c>
      <c r="D2844" s="787" t="s">
        <v>1679</v>
      </c>
      <c r="E2844" s="787"/>
      <c r="F2844" s="788">
        <v>10207</v>
      </c>
      <c r="G2844" s="787" t="s">
        <v>7761</v>
      </c>
      <c r="H2844" s="787" t="s">
        <v>7762</v>
      </c>
      <c r="I2844" s="788" t="s">
        <v>22</v>
      </c>
      <c r="J2844" s="788">
        <v>75013</v>
      </c>
      <c r="K2844" s="787" t="s">
        <v>7763</v>
      </c>
      <c r="L2844" s="787" t="s">
        <v>7764</v>
      </c>
      <c r="M2844" s="787" t="s">
        <v>8740</v>
      </c>
      <c r="N2844" s="536">
        <v>5.5E-2</v>
      </c>
      <c r="O2844" s="78">
        <v>0</v>
      </c>
      <c r="P2844" s="537">
        <v>840</v>
      </c>
      <c r="Q2844" s="264">
        <f t="shared" si="111"/>
        <v>796.20853080568725</v>
      </c>
      <c r="R2844" s="337"/>
      <c r="S2844" s="266"/>
    </row>
    <row r="2845" spans="1:19" s="446" customFormat="1" ht="22.5" customHeight="1" x14ac:dyDescent="0.25">
      <c r="A2845" s="774">
        <v>45240</v>
      </c>
      <c r="B2845" s="787" t="s">
        <v>65</v>
      </c>
      <c r="C2845" s="787" t="s">
        <v>8741</v>
      </c>
      <c r="D2845" s="787" t="s">
        <v>495</v>
      </c>
      <c r="E2845" s="787"/>
      <c r="F2845" s="788">
        <v>10333</v>
      </c>
      <c r="G2845" s="787" t="s">
        <v>8742</v>
      </c>
      <c r="H2845" s="787" t="s">
        <v>8743</v>
      </c>
      <c r="I2845" s="788" t="s">
        <v>923</v>
      </c>
      <c r="J2845" s="788">
        <v>92100</v>
      </c>
      <c r="K2845" s="787" t="s">
        <v>8744</v>
      </c>
      <c r="L2845" s="787" t="s">
        <v>1993</v>
      </c>
      <c r="M2845" s="787" t="s">
        <v>8745</v>
      </c>
      <c r="N2845" s="536">
        <v>0.1</v>
      </c>
      <c r="O2845" s="78"/>
      <c r="P2845" s="537">
        <v>4500</v>
      </c>
      <c r="Q2845" s="444">
        <f t="shared" si="111"/>
        <v>4090.9090909090905</v>
      </c>
      <c r="R2845" s="337"/>
      <c r="S2845" s="266"/>
    </row>
    <row r="2846" spans="1:19" s="446" customFormat="1" ht="22.5" customHeight="1" x14ac:dyDescent="0.25">
      <c r="A2846" s="342">
        <v>45259</v>
      </c>
      <c r="B2846" s="168" t="s">
        <v>65</v>
      </c>
      <c r="C2846" s="167" t="s">
        <v>5496</v>
      </c>
      <c r="D2846" s="167" t="s">
        <v>5497</v>
      </c>
      <c r="E2846" s="167"/>
      <c r="F2846" s="417">
        <v>10462</v>
      </c>
      <c r="G2846" s="168" t="s">
        <v>5498</v>
      </c>
      <c r="H2846" s="168" t="s">
        <v>8746</v>
      </c>
      <c r="I2846" s="168" t="s">
        <v>22</v>
      </c>
      <c r="J2846" s="168">
        <v>75011</v>
      </c>
      <c r="K2846" s="168" t="s">
        <v>5499</v>
      </c>
      <c r="L2846" s="168" t="s">
        <v>6422</v>
      </c>
      <c r="M2846" s="167" t="s">
        <v>2360</v>
      </c>
      <c r="N2846" s="379">
        <v>5.5E-2</v>
      </c>
      <c r="O2846" s="195">
        <v>1150</v>
      </c>
      <c r="P2846" s="371">
        <v>2300</v>
      </c>
      <c r="Q2846" s="264">
        <f t="shared" ref="Q2846:Q2909" si="113">IF(ISBLANK(N2846),"",P2846/(1+N2846))</f>
        <v>2180.0947867298578</v>
      </c>
      <c r="R2846" s="337"/>
      <c r="S2846" s="266"/>
    </row>
    <row r="2847" spans="1:19" s="446" customFormat="1" ht="22.5" customHeight="1" x14ac:dyDescent="0.25">
      <c r="A2847" s="167">
        <v>45257</v>
      </c>
      <c r="B2847" s="168" t="s">
        <v>65</v>
      </c>
      <c r="C2847" s="168" t="s">
        <v>6837</v>
      </c>
      <c r="D2847" s="168" t="s">
        <v>113</v>
      </c>
      <c r="E2847" s="168"/>
      <c r="F2847" s="168">
        <v>10585</v>
      </c>
      <c r="G2847" s="168" t="s">
        <v>6838</v>
      </c>
      <c r="H2847" s="168" t="s">
        <v>8747</v>
      </c>
      <c r="I2847" s="168" t="s">
        <v>184</v>
      </c>
      <c r="J2847" s="168">
        <v>92170</v>
      </c>
      <c r="K2847" s="168" t="s">
        <v>7283</v>
      </c>
      <c r="L2847" s="168" t="s">
        <v>1993</v>
      </c>
      <c r="M2847" s="168" t="s">
        <v>4019</v>
      </c>
      <c r="N2847" s="379">
        <v>5.5E-2</v>
      </c>
      <c r="O2847" s="195">
        <v>0</v>
      </c>
      <c r="P2847" s="371">
        <v>3200</v>
      </c>
      <c r="Q2847" s="264">
        <f t="shared" si="113"/>
        <v>3033.175355450237</v>
      </c>
      <c r="R2847" s="337"/>
      <c r="S2847" s="266"/>
    </row>
    <row r="2848" spans="1:19" s="446" customFormat="1" ht="22.5" customHeight="1" x14ac:dyDescent="0.25">
      <c r="A2848" s="167">
        <v>45257</v>
      </c>
      <c r="B2848" s="168" t="s">
        <v>65</v>
      </c>
      <c r="C2848" s="168" t="s">
        <v>7019</v>
      </c>
      <c r="D2848" s="168" t="s">
        <v>992</v>
      </c>
      <c r="E2848" s="168"/>
      <c r="F2848" s="168">
        <v>10432</v>
      </c>
      <c r="G2848" s="168" t="s">
        <v>7024</v>
      </c>
      <c r="H2848" s="168" t="s">
        <v>5012</v>
      </c>
      <c r="I2848" s="168" t="s">
        <v>298</v>
      </c>
      <c r="J2848" s="168">
        <v>92230</v>
      </c>
      <c r="K2848" s="168" t="s">
        <v>7025</v>
      </c>
      <c r="L2848" s="168" t="s">
        <v>8748</v>
      </c>
      <c r="M2848" s="168" t="s">
        <v>8749</v>
      </c>
      <c r="N2848" s="379">
        <v>0.1</v>
      </c>
      <c r="O2848" s="345"/>
      <c r="P2848" s="371">
        <v>5882</v>
      </c>
      <c r="Q2848" s="444">
        <f t="shared" si="113"/>
        <v>5347.272727272727</v>
      </c>
      <c r="R2848" s="337"/>
      <c r="S2848" s="266"/>
    </row>
    <row r="2849" spans="1:20" s="446" customFormat="1" ht="22.5" customHeight="1" x14ac:dyDescent="0.25">
      <c r="A2849" s="774">
        <v>45258</v>
      </c>
      <c r="B2849" s="787" t="s">
        <v>17</v>
      </c>
      <c r="C2849" s="787" t="s">
        <v>8750</v>
      </c>
      <c r="D2849" s="787" t="s">
        <v>8751</v>
      </c>
      <c r="E2849" s="787"/>
      <c r="F2849" s="854">
        <v>75000318</v>
      </c>
      <c r="G2849" s="787" t="s">
        <v>8752</v>
      </c>
      <c r="H2849" s="787" t="s">
        <v>8753</v>
      </c>
      <c r="I2849" s="788" t="s">
        <v>22</v>
      </c>
      <c r="J2849" s="788">
        <v>75003</v>
      </c>
      <c r="K2849" s="787" t="s">
        <v>8754</v>
      </c>
      <c r="L2849" s="787" t="s">
        <v>5894</v>
      </c>
      <c r="M2849" s="787" t="s">
        <v>443</v>
      </c>
      <c r="N2849" s="536">
        <v>0.1</v>
      </c>
      <c r="O2849" s="78"/>
      <c r="P2849" s="537">
        <v>11680</v>
      </c>
      <c r="Q2849" s="444">
        <f t="shared" si="113"/>
        <v>10618.181818181818</v>
      </c>
      <c r="R2849" s="337"/>
      <c r="S2849" s="266"/>
    </row>
    <row r="2850" spans="1:20" s="446" customFormat="1" ht="22.5" customHeight="1" x14ac:dyDescent="0.25">
      <c r="A2850" s="784">
        <v>45259</v>
      </c>
      <c r="B2850" s="785" t="s">
        <v>17</v>
      </c>
      <c r="C2850" s="785" t="s">
        <v>8755</v>
      </c>
      <c r="D2850" s="785" t="s">
        <v>8756</v>
      </c>
      <c r="E2850" s="785"/>
      <c r="F2850" s="786">
        <v>10625</v>
      </c>
      <c r="G2850" s="785" t="s">
        <v>8757</v>
      </c>
      <c r="H2850" s="855" t="s">
        <v>8758</v>
      </c>
      <c r="I2850" s="786" t="s">
        <v>6610</v>
      </c>
      <c r="J2850" s="786">
        <v>95150</v>
      </c>
      <c r="K2850" s="785" t="s">
        <v>8759</v>
      </c>
      <c r="L2850" s="785" t="s">
        <v>8760</v>
      </c>
      <c r="M2850" s="785" t="s">
        <v>3653</v>
      </c>
      <c r="N2850" s="760">
        <v>5.5E-2</v>
      </c>
      <c r="O2850" s="111"/>
      <c r="P2850" s="761">
        <v>11982</v>
      </c>
      <c r="Q2850" s="533">
        <f t="shared" si="113"/>
        <v>11357.345971563982</v>
      </c>
      <c r="R2850" s="389"/>
      <c r="S2850" s="89"/>
      <c r="T2850" s="856" t="s">
        <v>44</v>
      </c>
    </row>
    <row r="2851" spans="1:20" s="446" customFormat="1" ht="22.5" customHeight="1" x14ac:dyDescent="0.25">
      <c r="A2851" s="774">
        <v>45258</v>
      </c>
      <c r="B2851" s="787" t="s">
        <v>17</v>
      </c>
      <c r="C2851" s="787" t="s">
        <v>8761</v>
      </c>
      <c r="D2851" s="787" t="s">
        <v>2523</v>
      </c>
      <c r="E2851" s="787"/>
      <c r="F2851" s="788">
        <v>10609</v>
      </c>
      <c r="G2851" s="787" t="s">
        <v>8762</v>
      </c>
      <c r="H2851" s="787" t="s">
        <v>8763</v>
      </c>
      <c r="I2851" s="788" t="s">
        <v>298</v>
      </c>
      <c r="J2851" s="788">
        <v>92230</v>
      </c>
      <c r="K2851" s="787" t="s">
        <v>8764</v>
      </c>
      <c r="L2851" s="787" t="s">
        <v>1615</v>
      </c>
      <c r="M2851" s="787" t="s">
        <v>4889</v>
      </c>
      <c r="N2851" s="536">
        <v>5.5E-2</v>
      </c>
      <c r="O2851" s="78"/>
      <c r="P2851" s="537">
        <v>5482</v>
      </c>
      <c r="Q2851" s="444">
        <f t="shared" si="113"/>
        <v>5196.2085308056876</v>
      </c>
      <c r="R2851" s="337"/>
      <c r="S2851" s="266"/>
    </row>
    <row r="2852" spans="1:20" s="446" customFormat="1" ht="22.5" customHeight="1" x14ac:dyDescent="0.25">
      <c r="A2852" s="167">
        <v>45259</v>
      </c>
      <c r="B2852" s="168" t="s">
        <v>17</v>
      </c>
      <c r="C2852" s="168" t="s">
        <v>7230</v>
      </c>
      <c r="D2852" s="168" t="s">
        <v>73</v>
      </c>
      <c r="E2852" s="168"/>
      <c r="F2852" s="168">
        <v>10282</v>
      </c>
      <c r="G2852" s="168" t="s">
        <v>8765</v>
      </c>
      <c r="H2852" s="168"/>
      <c r="I2852" s="168" t="s">
        <v>6138</v>
      </c>
      <c r="J2852" s="168">
        <v>92390</v>
      </c>
      <c r="K2852" s="168" t="s">
        <v>7232</v>
      </c>
      <c r="L2852" s="168" t="s">
        <v>9713</v>
      </c>
      <c r="M2852" s="168" t="s">
        <v>123</v>
      </c>
      <c r="N2852" s="379">
        <v>5.5E-2</v>
      </c>
      <c r="O2852" s="78">
        <v>0</v>
      </c>
      <c r="P2852" s="371">
        <v>6982</v>
      </c>
      <c r="Q2852" s="264">
        <f t="shared" si="113"/>
        <v>6618.009478672986</v>
      </c>
      <c r="R2852" s="337"/>
      <c r="S2852" s="266"/>
    </row>
    <row r="2853" spans="1:20" s="446" customFormat="1" ht="22.5" customHeight="1" x14ac:dyDescent="0.25">
      <c r="A2853" s="774">
        <v>45260</v>
      </c>
      <c r="B2853" s="787" t="s">
        <v>65</v>
      </c>
      <c r="C2853" s="787" t="s">
        <v>8766</v>
      </c>
      <c r="D2853" s="787" t="s">
        <v>19</v>
      </c>
      <c r="E2853" s="787"/>
      <c r="F2853" s="788">
        <v>10169</v>
      </c>
      <c r="G2853" s="787" t="s">
        <v>8767</v>
      </c>
      <c r="H2853" s="787" t="s">
        <v>8768</v>
      </c>
      <c r="I2853" s="788" t="s">
        <v>7357</v>
      </c>
      <c r="J2853" s="788">
        <v>91300</v>
      </c>
      <c r="K2853" s="787" t="s">
        <v>8769</v>
      </c>
      <c r="L2853" s="787" t="s">
        <v>8408</v>
      </c>
      <c r="M2853" s="787" t="s">
        <v>123</v>
      </c>
      <c r="N2853" s="536">
        <v>5.5E-2</v>
      </c>
      <c r="O2853" s="78">
        <f>P2853/2</f>
        <v>1990</v>
      </c>
      <c r="P2853" s="371">
        <v>3980</v>
      </c>
      <c r="Q2853" s="264">
        <f t="shared" si="113"/>
        <v>3772.5118483412325</v>
      </c>
      <c r="R2853" s="337"/>
      <c r="S2853" s="266"/>
    </row>
    <row r="2854" spans="1:20" s="446" customFormat="1" ht="22.5" customHeight="1" x14ac:dyDescent="0.25">
      <c r="A2854" s="857">
        <v>45238</v>
      </c>
      <c r="B2854" s="787" t="s">
        <v>17</v>
      </c>
      <c r="C2854" s="787" t="s">
        <v>8680</v>
      </c>
      <c r="D2854" s="787" t="s">
        <v>5212</v>
      </c>
      <c r="E2854" s="787"/>
      <c r="F2854" s="788" t="s">
        <v>8770</v>
      </c>
      <c r="G2854" s="787" t="s">
        <v>8771</v>
      </c>
      <c r="H2854" s="787"/>
      <c r="I2854" s="788" t="s">
        <v>8772</v>
      </c>
      <c r="J2854" s="788">
        <v>60850</v>
      </c>
      <c r="K2854" s="787" t="s">
        <v>8773</v>
      </c>
      <c r="L2854" s="787" t="s">
        <v>8408</v>
      </c>
      <c r="M2854" s="787" t="s">
        <v>4019</v>
      </c>
      <c r="N2854" s="536">
        <v>5.5E-2</v>
      </c>
      <c r="O2854" s="78">
        <f>P2854/2</f>
        <v>860</v>
      </c>
      <c r="P2854" s="371">
        <v>1720</v>
      </c>
      <c r="Q2854" s="264">
        <f t="shared" si="113"/>
        <v>1630.3317535545025</v>
      </c>
      <c r="R2854" s="337"/>
      <c r="S2854" s="266"/>
    </row>
    <row r="2855" spans="1:20" s="446" customFormat="1" ht="22.5" customHeight="1" x14ac:dyDescent="0.25">
      <c r="A2855" s="774">
        <v>45244</v>
      </c>
      <c r="B2855" s="787" t="s">
        <v>17</v>
      </c>
      <c r="C2855" s="787" t="s">
        <v>8774</v>
      </c>
      <c r="D2855" s="787" t="s">
        <v>6066</v>
      </c>
      <c r="E2855" s="787"/>
      <c r="F2855" s="788">
        <v>10608</v>
      </c>
      <c r="G2855" s="787" t="s">
        <v>8775</v>
      </c>
      <c r="H2855" s="787" t="s">
        <v>8776</v>
      </c>
      <c r="I2855" s="788" t="s">
        <v>918</v>
      </c>
      <c r="J2855" s="788">
        <v>78150</v>
      </c>
      <c r="K2855" s="787" t="s">
        <v>8777</v>
      </c>
      <c r="L2855" s="787" t="s">
        <v>8778</v>
      </c>
      <c r="M2855" s="787" t="s">
        <v>8779</v>
      </c>
      <c r="N2855" s="536">
        <v>5.5E-2</v>
      </c>
      <c r="O2855" s="78">
        <f>P2855/2</f>
        <v>9991</v>
      </c>
      <c r="P2855" s="371">
        <v>19982</v>
      </c>
      <c r="Q2855" s="264">
        <f t="shared" si="113"/>
        <v>18940.284360189573</v>
      </c>
      <c r="R2855" s="337"/>
      <c r="S2855" s="266"/>
    </row>
    <row r="2856" spans="1:20" s="446" customFormat="1" ht="22.5" customHeight="1" x14ac:dyDescent="0.25">
      <c r="A2856" s="774">
        <v>45272</v>
      </c>
      <c r="B2856" s="787" t="s">
        <v>17</v>
      </c>
      <c r="C2856" s="787" t="s">
        <v>8730</v>
      </c>
      <c r="D2856" s="787" t="s">
        <v>198</v>
      </c>
      <c r="E2856" s="787"/>
      <c r="F2856" s="788">
        <v>10345</v>
      </c>
      <c r="G2856" s="787" t="s">
        <v>8731</v>
      </c>
      <c r="H2856" s="787" t="s">
        <v>8780</v>
      </c>
      <c r="I2856" s="788" t="s">
        <v>8332</v>
      </c>
      <c r="J2856" s="788">
        <v>92410</v>
      </c>
      <c r="K2856" s="787" t="s">
        <v>8781</v>
      </c>
      <c r="L2856" s="787" t="s">
        <v>9704</v>
      </c>
      <c r="M2856" s="787" t="s">
        <v>361</v>
      </c>
      <c r="N2856" s="536">
        <v>0.1</v>
      </c>
      <c r="O2856" s="78">
        <v>0</v>
      </c>
      <c r="P2856" s="371">
        <v>12982</v>
      </c>
      <c r="Q2856" s="264">
        <f t="shared" si="113"/>
        <v>11801.81818181818</v>
      </c>
      <c r="R2856" s="337"/>
      <c r="S2856" s="266"/>
    </row>
    <row r="2857" spans="1:20" s="446" customFormat="1" ht="22.5" customHeight="1" x14ac:dyDescent="0.25">
      <c r="A2857" s="774">
        <v>45273</v>
      </c>
      <c r="B2857" s="787" t="s">
        <v>17</v>
      </c>
      <c r="C2857" s="787" t="s">
        <v>8500</v>
      </c>
      <c r="D2857" s="787" t="s">
        <v>8501</v>
      </c>
      <c r="E2857" s="787"/>
      <c r="F2857" s="788">
        <v>10300</v>
      </c>
      <c r="G2857" s="787" t="s">
        <v>8782</v>
      </c>
      <c r="H2857" s="787" t="s">
        <v>8783</v>
      </c>
      <c r="I2857" s="788" t="s">
        <v>22</v>
      </c>
      <c r="J2857" s="788">
        <v>75015</v>
      </c>
      <c r="K2857" s="787" t="s">
        <v>8503</v>
      </c>
      <c r="L2857" s="787" t="s">
        <v>9714</v>
      </c>
      <c r="M2857" s="787" t="s">
        <v>2212</v>
      </c>
      <c r="N2857" s="536">
        <v>5.5E-2</v>
      </c>
      <c r="O2857" s="78">
        <v>0</v>
      </c>
      <c r="P2857" s="537">
        <v>9950</v>
      </c>
      <c r="Q2857" s="264">
        <f t="shared" si="113"/>
        <v>9431.2796208530817</v>
      </c>
      <c r="R2857" s="337"/>
      <c r="S2857" s="266"/>
    </row>
    <row r="2858" spans="1:20" s="446" customFormat="1" ht="22.5" customHeight="1" x14ac:dyDescent="0.25">
      <c r="A2858" s="774">
        <v>45265</v>
      </c>
      <c r="B2858" s="787" t="s">
        <v>342</v>
      </c>
      <c r="C2858" s="787" t="s">
        <v>4973</v>
      </c>
      <c r="D2858" s="787" t="s">
        <v>349</v>
      </c>
      <c r="E2858" s="787"/>
      <c r="F2858" s="788">
        <v>1268</v>
      </c>
      <c r="G2858" s="787" t="s">
        <v>7958</v>
      </c>
      <c r="H2858" s="787">
        <v>1</v>
      </c>
      <c r="I2858" s="788" t="s">
        <v>22</v>
      </c>
      <c r="J2858" s="788">
        <v>75005</v>
      </c>
      <c r="K2858" s="787" t="s">
        <v>7959</v>
      </c>
      <c r="L2858" s="787" t="s">
        <v>8391</v>
      </c>
      <c r="M2858" s="787" t="s">
        <v>123</v>
      </c>
      <c r="N2858" s="536">
        <v>5.5E-2</v>
      </c>
      <c r="O2858" s="768"/>
      <c r="P2858" s="537">
        <v>8982</v>
      </c>
      <c r="Q2858" s="264">
        <f t="shared" si="113"/>
        <v>8513.7440758293851</v>
      </c>
      <c r="R2858" s="337"/>
      <c r="S2858" s="266"/>
    </row>
    <row r="2859" spans="1:20" s="446" customFormat="1" ht="22.5" customHeight="1" x14ac:dyDescent="0.25">
      <c r="A2859" s="774">
        <v>45265</v>
      </c>
      <c r="B2859" s="787" t="s">
        <v>17</v>
      </c>
      <c r="C2859" s="787" t="s">
        <v>776</v>
      </c>
      <c r="D2859" s="787" t="s">
        <v>19</v>
      </c>
      <c r="E2859" s="787"/>
      <c r="F2859" s="788">
        <v>10525</v>
      </c>
      <c r="G2859" s="787" t="s">
        <v>8676</v>
      </c>
      <c r="H2859" s="787" t="s">
        <v>7352</v>
      </c>
      <c r="I2859" s="788" t="s">
        <v>22</v>
      </c>
      <c r="J2859" s="788">
        <v>75018</v>
      </c>
      <c r="K2859" s="787" t="s">
        <v>8677</v>
      </c>
      <c r="L2859" s="446" t="s">
        <v>43</v>
      </c>
      <c r="M2859" s="787" t="s">
        <v>1107</v>
      </c>
      <c r="N2859" s="536">
        <v>5.5E-2</v>
      </c>
      <c r="O2859" s="78"/>
      <c r="P2859" s="537">
        <v>11582</v>
      </c>
      <c r="Q2859" s="372">
        <f t="shared" si="113"/>
        <v>10978.199052132702</v>
      </c>
      <c r="R2859" s="373"/>
      <c r="S2859" s="374"/>
    </row>
    <row r="2860" spans="1:20" s="446" customFormat="1" ht="22.5" customHeight="1" x14ac:dyDescent="0.25">
      <c r="A2860" s="167">
        <v>45264</v>
      </c>
      <c r="B2860" s="187" t="s">
        <v>65</v>
      </c>
      <c r="C2860" s="187" t="s">
        <v>3248</v>
      </c>
      <c r="D2860" s="187" t="s">
        <v>2068</v>
      </c>
      <c r="E2860" s="187"/>
      <c r="F2860" s="168">
        <v>10264</v>
      </c>
      <c r="G2860" s="187" t="s">
        <v>3249</v>
      </c>
      <c r="H2860" s="187" t="s">
        <v>3250</v>
      </c>
      <c r="I2860" s="168" t="s">
        <v>22</v>
      </c>
      <c r="J2860" s="168">
        <v>75019</v>
      </c>
      <c r="K2860" s="187" t="s">
        <v>8235</v>
      </c>
      <c r="L2860" s="187" t="s">
        <v>8236</v>
      </c>
      <c r="M2860" s="187" t="s">
        <v>123</v>
      </c>
      <c r="N2860" s="211">
        <v>5.5E-2</v>
      </c>
      <c r="O2860" s="345"/>
      <c r="P2860" s="189">
        <v>5982</v>
      </c>
      <c r="Q2860" s="391">
        <f t="shared" si="113"/>
        <v>5670.1421800947874</v>
      </c>
      <c r="R2860" s="333"/>
      <c r="S2860" s="159"/>
    </row>
    <row r="2861" spans="1:20" s="341" customFormat="1" ht="22.5" customHeight="1" x14ac:dyDescent="0.25">
      <c r="A2861" s="115">
        <v>45267</v>
      </c>
      <c r="B2861" s="116" t="s">
        <v>17</v>
      </c>
      <c r="C2861" s="116" t="s">
        <v>619</v>
      </c>
      <c r="D2861" s="116" t="s">
        <v>620</v>
      </c>
      <c r="E2861" s="116"/>
      <c r="F2861" s="116">
        <v>1</v>
      </c>
      <c r="G2861" s="116" t="s">
        <v>621</v>
      </c>
      <c r="H2861" s="116" t="s">
        <v>8784</v>
      </c>
      <c r="I2861" s="116" t="s">
        <v>22</v>
      </c>
      <c r="J2861" s="116">
        <v>75010</v>
      </c>
      <c r="K2861" s="116" t="s">
        <v>622</v>
      </c>
      <c r="L2861" s="776" t="s">
        <v>4803</v>
      </c>
      <c r="M2861" s="116" t="s">
        <v>8785</v>
      </c>
      <c r="N2861" s="117">
        <v>0.1</v>
      </c>
      <c r="O2861" s="340">
        <v>4282</v>
      </c>
      <c r="P2861" s="118">
        <v>7500</v>
      </c>
      <c r="Q2861" s="340">
        <f t="shared" si="113"/>
        <v>6818.181818181818</v>
      </c>
      <c r="R2861" s="336"/>
      <c r="S2861" s="121"/>
    </row>
    <row r="2862" spans="1:20" s="446" customFormat="1" ht="22.5" customHeight="1" x14ac:dyDescent="0.25">
      <c r="A2862" s="774">
        <v>45268</v>
      </c>
      <c r="B2862" s="787" t="s">
        <v>342</v>
      </c>
      <c r="C2862" s="787" t="s">
        <v>1841</v>
      </c>
      <c r="D2862" s="787" t="s">
        <v>3301</v>
      </c>
      <c r="E2862" s="787"/>
      <c r="F2862" s="788">
        <v>10295</v>
      </c>
      <c r="G2862" s="787" t="s">
        <v>3976</v>
      </c>
      <c r="H2862" s="787" t="s">
        <v>8786</v>
      </c>
      <c r="I2862" s="788" t="s">
        <v>22</v>
      </c>
      <c r="J2862" s="788">
        <v>75015</v>
      </c>
      <c r="K2862" s="787" t="s">
        <v>8787</v>
      </c>
      <c r="L2862" s="787" t="s">
        <v>7974</v>
      </c>
      <c r="M2862" s="787" t="s">
        <v>8788</v>
      </c>
      <c r="N2862" s="536">
        <v>0.1</v>
      </c>
      <c r="O2862" s="78">
        <v>0</v>
      </c>
      <c r="P2862" s="371">
        <v>3982</v>
      </c>
      <c r="Q2862" s="264">
        <f t="shared" si="113"/>
        <v>3619.9999999999995</v>
      </c>
      <c r="R2862" s="337"/>
      <c r="S2862" s="266"/>
    </row>
    <row r="2863" spans="1:20" s="446" customFormat="1" ht="22.5" customHeight="1" x14ac:dyDescent="0.25">
      <c r="A2863" s="293">
        <v>45183</v>
      </c>
      <c r="B2863" s="789" t="s">
        <v>65</v>
      </c>
      <c r="C2863" s="789" t="s">
        <v>8577</v>
      </c>
      <c r="D2863" s="789" t="s">
        <v>19</v>
      </c>
      <c r="E2863" s="789"/>
      <c r="F2863" s="294">
        <v>10269</v>
      </c>
      <c r="G2863" s="789" t="s">
        <v>8578</v>
      </c>
      <c r="H2863" s="789" t="s">
        <v>8579</v>
      </c>
      <c r="I2863" s="294" t="s">
        <v>22</v>
      </c>
      <c r="J2863" s="294">
        <v>75013</v>
      </c>
      <c r="K2863" s="789" t="s">
        <v>8580</v>
      </c>
      <c r="L2863" s="789" t="s">
        <v>8581</v>
      </c>
      <c r="M2863" s="789" t="s">
        <v>8789</v>
      </c>
      <c r="N2863" s="536">
        <v>0.1</v>
      </c>
      <c r="O2863" s="733">
        <f>P2863/2</f>
        <v>8741</v>
      </c>
      <c r="P2863" s="816">
        <v>17482</v>
      </c>
      <c r="Q2863" s="519">
        <f t="shared" si="113"/>
        <v>15892.727272727272</v>
      </c>
      <c r="R2863" s="531"/>
      <c r="S2863" s="299"/>
    </row>
    <row r="2864" spans="1:20" s="446" customFormat="1" ht="22.5" customHeight="1" x14ac:dyDescent="0.25">
      <c r="A2864" s="504">
        <v>45266</v>
      </c>
      <c r="B2864" s="762" t="s">
        <v>65</v>
      </c>
      <c r="C2864" s="762" t="s">
        <v>7604</v>
      </c>
      <c r="D2864" s="762" t="s">
        <v>395</v>
      </c>
      <c r="E2864" s="762"/>
      <c r="F2864" s="505">
        <v>10254</v>
      </c>
      <c r="G2864" s="762" t="s">
        <v>7605</v>
      </c>
      <c r="H2864" s="762" t="s">
        <v>7606</v>
      </c>
      <c r="I2864" s="505" t="s">
        <v>22</v>
      </c>
      <c r="J2864" s="505">
        <v>75015</v>
      </c>
      <c r="K2864" s="762" t="s">
        <v>7607</v>
      </c>
      <c r="L2864" s="762" t="s">
        <v>8790</v>
      </c>
      <c r="M2864" s="762" t="s">
        <v>123</v>
      </c>
      <c r="N2864" s="536">
        <v>5.5E-2</v>
      </c>
      <c r="O2864" s="78"/>
      <c r="P2864" s="537">
        <v>12500</v>
      </c>
      <c r="Q2864" s="264">
        <f t="shared" si="113"/>
        <v>11848.341232227489</v>
      </c>
      <c r="R2864" s="337"/>
      <c r="S2864" s="266"/>
      <c r="T2864" s="74"/>
    </row>
    <row r="2865" spans="1:19" s="446" customFormat="1" ht="22.5" customHeight="1" x14ac:dyDescent="0.25">
      <c r="A2865" s="774">
        <v>45266</v>
      </c>
      <c r="B2865" s="787" t="s">
        <v>65</v>
      </c>
      <c r="C2865" s="787" t="s">
        <v>8495</v>
      </c>
      <c r="D2865" s="787" t="s">
        <v>263</v>
      </c>
      <c r="E2865" s="787"/>
      <c r="F2865" s="788">
        <v>10355</v>
      </c>
      <c r="G2865" s="787" t="s">
        <v>8496</v>
      </c>
      <c r="H2865" s="787" t="s">
        <v>8497</v>
      </c>
      <c r="I2865" s="788" t="s">
        <v>1497</v>
      </c>
      <c r="J2865" s="788">
        <v>92210</v>
      </c>
      <c r="K2865" s="787" t="s">
        <v>8498</v>
      </c>
      <c r="L2865" s="787" t="s">
        <v>6050</v>
      </c>
      <c r="M2865" s="787" t="s">
        <v>443</v>
      </c>
      <c r="N2865" s="536">
        <v>5.5E-2</v>
      </c>
      <c r="O2865" s="78">
        <f>P2865/2</f>
        <v>4900</v>
      </c>
      <c r="P2865" s="537">
        <v>9800</v>
      </c>
      <c r="Q2865" s="264">
        <f t="shared" si="113"/>
        <v>9289.0995260663512</v>
      </c>
      <c r="R2865" s="337"/>
      <c r="S2865" s="266"/>
    </row>
    <row r="2866" spans="1:19" s="446" customFormat="1" ht="22.5" customHeight="1" x14ac:dyDescent="0.25">
      <c r="A2866" s="167">
        <v>45268</v>
      </c>
      <c r="B2866" s="168" t="s">
        <v>342</v>
      </c>
      <c r="C2866" s="168" t="s">
        <v>3406</v>
      </c>
      <c r="D2866" s="168" t="s">
        <v>1806</v>
      </c>
      <c r="E2866" s="168"/>
      <c r="F2866" s="168" t="s">
        <v>8791</v>
      </c>
      <c r="G2866" s="168" t="s">
        <v>6875</v>
      </c>
      <c r="H2866" s="168" t="s">
        <v>6876</v>
      </c>
      <c r="I2866" s="168" t="s">
        <v>155</v>
      </c>
      <c r="J2866" s="168">
        <v>91940</v>
      </c>
      <c r="K2866" s="168" t="s">
        <v>6877</v>
      </c>
      <c r="L2866" s="168" t="s">
        <v>7548</v>
      </c>
      <c r="M2866" s="168" t="s">
        <v>8301</v>
      </c>
      <c r="N2866" s="379">
        <v>0.1</v>
      </c>
      <c r="O2866" s="345"/>
      <c r="P2866" s="371">
        <v>15000</v>
      </c>
      <c r="Q2866" s="444">
        <f t="shared" si="113"/>
        <v>13636.363636363636</v>
      </c>
      <c r="R2866" s="337"/>
      <c r="S2866" s="266"/>
    </row>
    <row r="2867" spans="1:19" s="446" customFormat="1" ht="22.5" customHeight="1" x14ac:dyDescent="0.25">
      <c r="A2867" s="167">
        <v>45268</v>
      </c>
      <c r="B2867" s="168" t="s">
        <v>236</v>
      </c>
      <c r="C2867" s="167" t="s">
        <v>486</v>
      </c>
      <c r="D2867" s="168" t="s">
        <v>172</v>
      </c>
      <c r="E2867" s="167"/>
      <c r="F2867" s="417"/>
      <c r="G2867" s="168" t="s">
        <v>487</v>
      </c>
      <c r="H2867" s="168" t="s">
        <v>7515</v>
      </c>
      <c r="I2867" s="168" t="s">
        <v>133</v>
      </c>
      <c r="J2867" s="168">
        <v>92400</v>
      </c>
      <c r="K2867" s="168" t="s">
        <v>7516</v>
      </c>
      <c r="L2867" s="168" t="s">
        <v>4935</v>
      </c>
      <c r="M2867" s="167" t="s">
        <v>1620</v>
      </c>
      <c r="N2867" s="379">
        <v>0.1</v>
      </c>
      <c r="O2867" s="195">
        <v>9782</v>
      </c>
      <c r="P2867" s="371">
        <v>15482</v>
      </c>
      <c r="Q2867" s="264">
        <f t="shared" si="113"/>
        <v>14074.545454545454</v>
      </c>
      <c r="R2867" s="337"/>
      <c r="S2867" s="266"/>
    </row>
    <row r="2868" spans="1:19" s="446" customFormat="1" ht="22.5" customHeight="1" x14ac:dyDescent="0.25">
      <c r="A2868" s="173">
        <v>45273</v>
      </c>
      <c r="B2868" s="194" t="s">
        <v>65</v>
      </c>
      <c r="C2868" s="194" t="s">
        <v>5212</v>
      </c>
      <c r="D2868" s="194" t="s">
        <v>645</v>
      </c>
      <c r="E2868" s="194"/>
      <c r="F2868" s="174">
        <v>10627</v>
      </c>
      <c r="G2868" s="194" t="s">
        <v>8466</v>
      </c>
      <c r="H2868" s="194" t="s">
        <v>8768</v>
      </c>
      <c r="I2868" s="174" t="s">
        <v>8792</v>
      </c>
      <c r="J2868" s="174">
        <v>91390</v>
      </c>
      <c r="K2868" s="194" t="s">
        <v>5215</v>
      </c>
      <c r="L2868" s="194" t="s">
        <v>1993</v>
      </c>
      <c r="M2868" s="194" t="s">
        <v>2415</v>
      </c>
      <c r="N2868" s="237">
        <v>5.5E-2</v>
      </c>
      <c r="O2868" s="340">
        <v>0</v>
      </c>
      <c r="P2868" s="548">
        <v>2900</v>
      </c>
      <c r="Q2868" s="457">
        <f t="shared" si="113"/>
        <v>2748.8151658767774</v>
      </c>
      <c r="R2868" s="336"/>
      <c r="S2868" s="121"/>
    </row>
    <row r="2869" spans="1:19" s="446" customFormat="1" ht="22.5" customHeight="1" x14ac:dyDescent="0.25">
      <c r="A2869" s="167">
        <v>45273</v>
      </c>
      <c r="B2869" s="168" t="s">
        <v>65</v>
      </c>
      <c r="C2869" s="168" t="s">
        <v>2670</v>
      </c>
      <c r="D2869" s="168" t="s">
        <v>2578</v>
      </c>
      <c r="E2869" s="168"/>
      <c r="F2869" s="168" t="s">
        <v>8793</v>
      </c>
      <c r="G2869" s="168" t="s">
        <v>2671</v>
      </c>
      <c r="H2869" s="168" t="s">
        <v>2672</v>
      </c>
      <c r="I2869" s="168" t="s">
        <v>2673</v>
      </c>
      <c r="J2869" s="168">
        <v>78430</v>
      </c>
      <c r="K2869" s="168" t="s">
        <v>2674</v>
      </c>
      <c r="L2869" s="168" t="s">
        <v>1993</v>
      </c>
      <c r="M2869" s="168" t="s">
        <v>1145</v>
      </c>
      <c r="N2869" s="211">
        <v>0.1</v>
      </c>
      <c r="O2869" s="78">
        <v>0</v>
      </c>
      <c r="P2869" s="263">
        <v>3900</v>
      </c>
      <c r="Q2869" s="264">
        <f t="shared" si="113"/>
        <v>3545.454545454545</v>
      </c>
      <c r="R2869" s="337"/>
      <c r="S2869" s="266"/>
    </row>
    <row r="2870" spans="1:19" s="446" customFormat="1" ht="22.5" customHeight="1" x14ac:dyDescent="0.25">
      <c r="A2870" s="173">
        <v>45274</v>
      </c>
      <c r="B2870" s="194" t="s">
        <v>17</v>
      </c>
      <c r="C2870" s="194" t="s">
        <v>787</v>
      </c>
      <c r="D2870" s="194" t="s">
        <v>131</v>
      </c>
      <c r="E2870" s="194"/>
      <c r="F2870" s="174">
        <v>11502</v>
      </c>
      <c r="G2870" s="194" t="s">
        <v>8794</v>
      </c>
      <c r="H2870" s="194" t="s">
        <v>8795</v>
      </c>
      <c r="I2870" s="174" t="s">
        <v>6086</v>
      </c>
      <c r="J2870" s="174">
        <v>78170</v>
      </c>
      <c r="K2870" s="194" t="s">
        <v>8796</v>
      </c>
      <c r="L2870" s="194" t="s">
        <v>8797</v>
      </c>
      <c r="M2870" s="194" t="s">
        <v>8798</v>
      </c>
      <c r="N2870" s="237">
        <v>5.5E-2</v>
      </c>
      <c r="O2870" s="340"/>
      <c r="P2870" s="548">
        <v>29982</v>
      </c>
      <c r="Q2870" s="457">
        <f t="shared" si="113"/>
        <v>28418.957345971565</v>
      </c>
      <c r="R2870" s="336"/>
      <c r="S2870" s="121"/>
    </row>
    <row r="2871" spans="1:19" s="446" customFormat="1" ht="22.5" customHeight="1" x14ac:dyDescent="0.25">
      <c r="A2871" s="293">
        <v>45273</v>
      </c>
      <c r="B2871" s="789" t="s">
        <v>8712</v>
      </c>
      <c r="C2871" s="789" t="s">
        <v>272</v>
      </c>
      <c r="D2871" s="789" t="s">
        <v>107</v>
      </c>
      <c r="E2871" s="789"/>
      <c r="F2871" s="294">
        <v>10023</v>
      </c>
      <c r="G2871" s="789" t="s">
        <v>8799</v>
      </c>
      <c r="H2871" s="789" t="s">
        <v>8800</v>
      </c>
      <c r="I2871" s="294" t="s">
        <v>1492</v>
      </c>
      <c r="J2871" s="294">
        <v>78160</v>
      </c>
      <c r="K2871" s="789" t="s">
        <v>8801</v>
      </c>
      <c r="L2871" s="789" t="s">
        <v>8310</v>
      </c>
      <c r="M2871" s="789" t="s">
        <v>6607</v>
      </c>
      <c r="N2871" s="536">
        <v>5.5E-2</v>
      </c>
      <c r="O2871" s="733"/>
      <c r="P2871" s="816">
        <v>2300</v>
      </c>
      <c r="Q2871" s="444">
        <f t="shared" si="113"/>
        <v>2180.0947867298578</v>
      </c>
      <c r="R2871" s="337"/>
      <c r="S2871" s="266"/>
    </row>
    <row r="2872" spans="1:19" s="446" customFormat="1" ht="22.5" customHeight="1" x14ac:dyDescent="0.25">
      <c r="A2872" s="804">
        <v>45272</v>
      </c>
      <c r="B2872" s="805" t="s">
        <v>342</v>
      </c>
      <c r="C2872" s="805" t="s">
        <v>7805</v>
      </c>
      <c r="D2872" s="805" t="s">
        <v>7806</v>
      </c>
      <c r="E2872" s="805"/>
      <c r="F2872" s="805">
        <v>10139</v>
      </c>
      <c r="G2872" s="805" t="s">
        <v>7807</v>
      </c>
      <c r="H2872" s="805" t="s">
        <v>7808</v>
      </c>
      <c r="I2872" s="805" t="s">
        <v>22</v>
      </c>
      <c r="J2872" s="805">
        <v>75013</v>
      </c>
      <c r="K2872" s="805" t="s">
        <v>7809</v>
      </c>
      <c r="L2872" s="805" t="s">
        <v>8310</v>
      </c>
      <c r="M2872" s="805" t="s">
        <v>8311</v>
      </c>
      <c r="N2872" s="305">
        <v>5.5E-2</v>
      </c>
      <c r="O2872" s="78">
        <f>P2872/2</f>
        <v>4441</v>
      </c>
      <c r="P2872" s="537">
        <v>8882</v>
      </c>
      <c r="Q2872" s="264">
        <f t="shared" si="113"/>
        <v>8418.9573459715648</v>
      </c>
      <c r="R2872" s="337"/>
      <c r="S2872" s="266"/>
    </row>
    <row r="2873" spans="1:19" s="446" customFormat="1" ht="22.5" customHeight="1" x14ac:dyDescent="0.25">
      <c r="A2873" s="774">
        <v>45275</v>
      </c>
      <c r="B2873" s="787" t="s">
        <v>65</v>
      </c>
      <c r="C2873" s="787" t="s">
        <v>8159</v>
      </c>
      <c r="D2873" s="787" t="s">
        <v>8802</v>
      </c>
      <c r="E2873" s="787"/>
      <c r="F2873" s="788" t="s">
        <v>8803</v>
      </c>
      <c r="G2873" s="787" t="s">
        <v>5539</v>
      </c>
      <c r="H2873" s="787" t="s">
        <v>8161</v>
      </c>
      <c r="I2873" s="788" t="s">
        <v>22</v>
      </c>
      <c r="J2873" s="788">
        <v>75011</v>
      </c>
      <c r="K2873" s="787" t="s">
        <v>8162</v>
      </c>
      <c r="L2873" s="787" t="s">
        <v>8804</v>
      </c>
      <c r="M2873" s="787" t="s">
        <v>8805</v>
      </c>
      <c r="N2873" s="536">
        <v>5.5E-2</v>
      </c>
      <c r="O2873" s="483">
        <v>12441</v>
      </c>
      <c r="P2873" s="537">
        <v>24882</v>
      </c>
      <c r="Q2873" s="264">
        <f t="shared" si="113"/>
        <v>23584.83412322275</v>
      </c>
      <c r="R2873" s="337"/>
      <c r="S2873" s="266"/>
    </row>
    <row r="2874" spans="1:19" s="446" customFormat="1" ht="22.5" customHeight="1" x14ac:dyDescent="0.25">
      <c r="A2874" s="167">
        <v>45275</v>
      </c>
      <c r="B2874" s="168" t="s">
        <v>17</v>
      </c>
      <c r="C2874" s="168" t="s">
        <v>2741</v>
      </c>
      <c r="D2874" s="168" t="s">
        <v>28</v>
      </c>
      <c r="E2874" s="168"/>
      <c r="F2874" s="168">
        <v>93260</v>
      </c>
      <c r="G2874" s="168" t="s">
        <v>7841</v>
      </c>
      <c r="H2874" s="168" t="s">
        <v>2743</v>
      </c>
      <c r="I2874" s="168" t="s">
        <v>501</v>
      </c>
      <c r="J2874" s="168">
        <v>93260</v>
      </c>
      <c r="K2874" s="168"/>
      <c r="L2874" s="168" t="s">
        <v>8806</v>
      </c>
      <c r="M2874" s="168" t="s">
        <v>7261</v>
      </c>
      <c r="N2874" s="211">
        <v>5.5E-2</v>
      </c>
      <c r="O2874" s="78">
        <f>P2874/2</f>
        <v>1750</v>
      </c>
      <c r="P2874" s="263">
        <v>3500</v>
      </c>
      <c r="Q2874" s="264">
        <f t="shared" si="113"/>
        <v>3317.5355450236971</v>
      </c>
      <c r="R2874" s="337"/>
      <c r="S2874" s="266"/>
    </row>
    <row r="2875" spans="1:19" s="446" customFormat="1" ht="22.5" customHeight="1" x14ac:dyDescent="0.25">
      <c r="A2875" s="267">
        <v>45272</v>
      </c>
      <c r="B2875" s="398" t="s">
        <v>65</v>
      </c>
      <c r="C2875" s="398" t="s">
        <v>8807</v>
      </c>
      <c r="D2875" s="398" t="s">
        <v>424</v>
      </c>
      <c r="E2875" s="398"/>
      <c r="F2875" s="268">
        <v>10299</v>
      </c>
      <c r="G2875" s="398" t="s">
        <v>8808</v>
      </c>
      <c r="H2875" s="398" t="s">
        <v>8809</v>
      </c>
      <c r="I2875" s="268" t="s">
        <v>22</v>
      </c>
      <c r="J2875" s="268">
        <v>75015</v>
      </c>
      <c r="K2875" s="398" t="s">
        <v>8810</v>
      </c>
      <c r="L2875" s="398" t="s">
        <v>1615</v>
      </c>
      <c r="M2875" s="398" t="s">
        <v>8811</v>
      </c>
      <c r="N2875" s="760">
        <v>0.1</v>
      </c>
      <c r="O2875" s="111"/>
      <c r="P2875" s="761">
        <v>3982</v>
      </c>
      <c r="Q2875" s="533">
        <f t="shared" si="113"/>
        <v>3619.9999999999995</v>
      </c>
      <c r="R2875" s="389"/>
      <c r="S2875" s="89"/>
    </row>
    <row r="2876" spans="1:19" s="446" customFormat="1" ht="22.5" customHeight="1" x14ac:dyDescent="0.25">
      <c r="A2876" s="267">
        <v>45261</v>
      </c>
      <c r="B2876" s="398" t="s">
        <v>65</v>
      </c>
      <c r="C2876" s="398" t="s">
        <v>8812</v>
      </c>
      <c r="D2876" s="398" t="s">
        <v>747</v>
      </c>
      <c r="E2876" s="398"/>
      <c r="F2876" s="268">
        <v>10608</v>
      </c>
      <c r="G2876" s="398" t="s">
        <v>8813</v>
      </c>
      <c r="H2876" s="398">
        <v>22115</v>
      </c>
      <c r="I2876" s="268" t="s">
        <v>785</v>
      </c>
      <c r="J2876" s="268">
        <v>94600</v>
      </c>
      <c r="K2876" s="398" t="s">
        <v>8814</v>
      </c>
      <c r="L2876" s="398" t="s">
        <v>5563</v>
      </c>
      <c r="M2876" s="398" t="s">
        <v>1860</v>
      </c>
      <c r="N2876" s="760">
        <v>5.5E-2</v>
      </c>
      <c r="O2876" s="111"/>
      <c r="P2876" s="761">
        <v>3150</v>
      </c>
      <c r="Q2876" s="533">
        <f t="shared" si="113"/>
        <v>2985.7819905213273</v>
      </c>
      <c r="R2876" s="389"/>
      <c r="S2876" s="89"/>
    </row>
    <row r="2877" spans="1:19" s="446" customFormat="1" ht="22.5" customHeight="1" x14ac:dyDescent="0.25">
      <c r="A2877" s="267">
        <v>45266</v>
      </c>
      <c r="B2877" s="398" t="s">
        <v>17</v>
      </c>
      <c r="C2877" s="398" t="s">
        <v>8815</v>
      </c>
      <c r="D2877" s="398" t="s">
        <v>40</v>
      </c>
      <c r="E2877" s="398"/>
      <c r="F2877" s="268">
        <v>10646</v>
      </c>
      <c r="G2877" s="398" t="s">
        <v>8816</v>
      </c>
      <c r="H2877" s="398" t="s">
        <v>7802</v>
      </c>
      <c r="I2877" s="268" t="s">
        <v>918</v>
      </c>
      <c r="J2877" s="268">
        <v>78150</v>
      </c>
      <c r="K2877" s="398" t="s">
        <v>8817</v>
      </c>
      <c r="L2877" s="398" t="s">
        <v>8778</v>
      </c>
      <c r="M2877" s="398" t="s">
        <v>8818</v>
      </c>
      <c r="N2877" s="760">
        <v>5.5E-2</v>
      </c>
      <c r="O2877" s="111">
        <v>4875</v>
      </c>
      <c r="P2877" s="761">
        <v>9750</v>
      </c>
      <c r="Q2877" s="533">
        <f t="shared" si="113"/>
        <v>9241.7061611374411</v>
      </c>
      <c r="R2877" s="389"/>
      <c r="S2877" s="89"/>
    </row>
    <row r="2878" spans="1:19" s="446" customFormat="1" ht="22.5" customHeight="1" x14ac:dyDescent="0.25">
      <c r="A2878" s="267">
        <v>45288</v>
      </c>
      <c r="B2878" s="398" t="s">
        <v>65</v>
      </c>
      <c r="C2878" s="398" t="s">
        <v>8819</v>
      </c>
      <c r="D2878" s="398" t="s">
        <v>238</v>
      </c>
      <c r="E2878" s="398"/>
      <c r="F2878" s="268">
        <v>10172</v>
      </c>
      <c r="G2878" s="398" t="s">
        <v>8820</v>
      </c>
      <c r="H2878" s="398" t="s">
        <v>4401</v>
      </c>
      <c r="I2878" s="268" t="s">
        <v>8821</v>
      </c>
      <c r="J2878" s="268">
        <v>95230</v>
      </c>
      <c r="K2878" s="398" t="s">
        <v>8822</v>
      </c>
      <c r="L2878" s="398" t="s">
        <v>5719</v>
      </c>
      <c r="M2878" s="398" t="s">
        <v>602</v>
      </c>
      <c r="N2878" s="760">
        <v>5.5E-2</v>
      </c>
      <c r="O2878" s="111"/>
      <c r="P2878" s="761">
        <v>4382</v>
      </c>
      <c r="Q2878" s="533">
        <f t="shared" si="113"/>
        <v>4153.5545023696686</v>
      </c>
      <c r="R2878" s="389"/>
      <c r="S2878" s="89"/>
    </row>
    <row r="2879" spans="1:19" s="446" customFormat="1" ht="22.5" customHeight="1" x14ac:dyDescent="0.25">
      <c r="A2879" s="267">
        <v>45260</v>
      </c>
      <c r="B2879" s="398" t="s">
        <v>65</v>
      </c>
      <c r="C2879" s="398" t="s">
        <v>8823</v>
      </c>
      <c r="D2879" s="398" t="s">
        <v>747</v>
      </c>
      <c r="E2879" s="398"/>
      <c r="F2879" s="268">
        <v>10359</v>
      </c>
      <c r="G2879" s="398" t="s">
        <v>7618</v>
      </c>
      <c r="H2879" s="398" t="s">
        <v>8824</v>
      </c>
      <c r="I2879" s="268" t="s">
        <v>22</v>
      </c>
      <c r="J2879" s="268">
        <v>75015</v>
      </c>
      <c r="K2879" s="398" t="s">
        <v>8825</v>
      </c>
      <c r="L2879" s="398" t="s">
        <v>43</v>
      </c>
      <c r="M2879" s="398" t="s">
        <v>8283</v>
      </c>
      <c r="N2879" s="760">
        <v>0.1</v>
      </c>
      <c r="O2879" s="111"/>
      <c r="P2879" s="761">
        <v>7582</v>
      </c>
      <c r="Q2879" s="533">
        <f t="shared" si="113"/>
        <v>6892.7272727272721</v>
      </c>
      <c r="R2879" s="389"/>
      <c r="S2879" s="89"/>
    </row>
    <row r="2880" spans="1:19" s="446" customFormat="1" ht="22.5" customHeight="1" x14ac:dyDescent="0.25">
      <c r="A2880" s="267">
        <v>45254</v>
      </c>
      <c r="B2880" s="398" t="s">
        <v>65</v>
      </c>
      <c r="C2880" s="398" t="s">
        <v>8826</v>
      </c>
      <c r="D2880" s="398" t="s">
        <v>992</v>
      </c>
      <c r="E2880" s="398"/>
      <c r="F2880" s="268">
        <v>10623</v>
      </c>
      <c r="G2880" s="398" t="s">
        <v>8827</v>
      </c>
      <c r="H2880" s="398" t="s">
        <v>8828</v>
      </c>
      <c r="I2880" s="268" t="s">
        <v>133</v>
      </c>
      <c r="J2880" s="268">
        <v>92400</v>
      </c>
      <c r="K2880" s="398" t="s">
        <v>8829</v>
      </c>
      <c r="L2880" s="398" t="s">
        <v>1615</v>
      </c>
      <c r="M2880" s="398" t="s">
        <v>8830</v>
      </c>
      <c r="N2880" s="760">
        <v>5.5E-2</v>
      </c>
      <c r="O2880" s="111"/>
      <c r="P2880" s="761">
        <v>3282</v>
      </c>
      <c r="Q2880" s="533">
        <f t="shared" si="113"/>
        <v>3110.9004739336497</v>
      </c>
      <c r="R2880" s="389"/>
      <c r="S2880" s="89"/>
    </row>
    <row r="2881" spans="1:19" s="446" customFormat="1" ht="22.5" customHeight="1" x14ac:dyDescent="0.25">
      <c r="A2881" s="267">
        <v>45281</v>
      </c>
      <c r="B2881" s="398" t="s">
        <v>17</v>
      </c>
      <c r="C2881" s="398" t="s">
        <v>8831</v>
      </c>
      <c r="D2881" s="398" t="s">
        <v>655</v>
      </c>
      <c r="E2881" s="398"/>
      <c r="F2881" s="268">
        <v>10109</v>
      </c>
      <c r="G2881" s="398" t="s">
        <v>8832</v>
      </c>
      <c r="H2881" s="398" t="s">
        <v>8833</v>
      </c>
      <c r="I2881" s="268" t="s">
        <v>768</v>
      </c>
      <c r="J2881" s="268">
        <v>94220</v>
      </c>
      <c r="K2881" s="398" t="s">
        <v>8834</v>
      </c>
      <c r="L2881" s="398" t="s">
        <v>5894</v>
      </c>
      <c r="M2881" s="398" t="s">
        <v>443</v>
      </c>
      <c r="N2881" s="760">
        <v>0.1</v>
      </c>
      <c r="O2881" s="111"/>
      <c r="P2881" s="761">
        <v>8882</v>
      </c>
      <c r="Q2881" s="533">
        <f t="shared" si="113"/>
        <v>8074.545454545454</v>
      </c>
      <c r="R2881" s="389"/>
      <c r="S2881" s="89"/>
    </row>
    <row r="2882" spans="1:19" s="446" customFormat="1" ht="22.5" customHeight="1" x14ac:dyDescent="0.25">
      <c r="A2882" s="173">
        <v>45258</v>
      </c>
      <c r="B2882" s="174" t="s">
        <v>65</v>
      </c>
      <c r="C2882" s="174" t="s">
        <v>2123</v>
      </c>
      <c r="D2882" s="174" t="s">
        <v>4768</v>
      </c>
      <c r="E2882" s="174"/>
      <c r="F2882" s="174">
        <v>10629</v>
      </c>
      <c r="G2882" s="174" t="s">
        <v>5814</v>
      </c>
      <c r="H2882" s="174">
        <v>6</v>
      </c>
      <c r="I2882" s="174" t="s">
        <v>2157</v>
      </c>
      <c r="J2882" s="174">
        <v>93800</v>
      </c>
      <c r="K2882" s="174" t="s">
        <v>5815</v>
      </c>
      <c r="L2882" s="174" t="s">
        <v>6422</v>
      </c>
      <c r="M2882" s="174" t="s">
        <v>2415</v>
      </c>
      <c r="N2882" s="328">
        <v>5.5E-2</v>
      </c>
      <c r="O2882" s="219">
        <v>1250</v>
      </c>
      <c r="P2882" s="196">
        <v>2500</v>
      </c>
      <c r="Q2882" s="457">
        <f t="shared" si="113"/>
        <v>2369.668246445498</v>
      </c>
      <c r="R2882" s="336"/>
      <c r="S2882" s="121"/>
    </row>
    <row r="2883" spans="1:19" s="446" customFormat="1" ht="22.5" customHeight="1" x14ac:dyDescent="0.25">
      <c r="A2883" s="173">
        <v>45250</v>
      </c>
      <c r="B2883" s="174" t="s">
        <v>65</v>
      </c>
      <c r="C2883" s="173" t="s">
        <v>4213</v>
      </c>
      <c r="D2883" s="173" t="s">
        <v>54</v>
      </c>
      <c r="E2883" s="173"/>
      <c r="F2883" s="418" t="s">
        <v>8835</v>
      </c>
      <c r="G2883" s="174" t="s">
        <v>4214</v>
      </c>
      <c r="H2883" s="174" t="s">
        <v>4215</v>
      </c>
      <c r="I2883" s="174" t="s">
        <v>90</v>
      </c>
      <c r="J2883" s="174">
        <v>92600</v>
      </c>
      <c r="K2883" s="174" t="s">
        <v>4443</v>
      </c>
      <c r="L2883" s="174" t="s">
        <v>4217</v>
      </c>
      <c r="M2883" s="173" t="s">
        <v>8836</v>
      </c>
      <c r="N2883" s="328">
        <v>5.5E-2</v>
      </c>
      <c r="O2883" s="340">
        <f>P2883/2</f>
        <v>7300</v>
      </c>
      <c r="P2883" s="196">
        <v>14600</v>
      </c>
      <c r="Q2883" s="321">
        <f t="shared" si="113"/>
        <v>13838.862559241707</v>
      </c>
      <c r="R2883" s="336"/>
      <c r="S2883" s="121"/>
    </row>
    <row r="2884" spans="1:19" s="446" customFormat="1" ht="22.5" customHeight="1" x14ac:dyDescent="0.25">
      <c r="A2884" s="267">
        <v>45251</v>
      </c>
      <c r="B2884" s="398" t="s">
        <v>17</v>
      </c>
      <c r="C2884" s="398" t="s">
        <v>8837</v>
      </c>
      <c r="D2884" s="398" t="s">
        <v>40</v>
      </c>
      <c r="E2884" s="398"/>
      <c r="F2884" s="268" t="s">
        <v>8838</v>
      </c>
      <c r="G2884" s="398" t="s">
        <v>8058</v>
      </c>
      <c r="H2884" s="398" t="s">
        <v>8839</v>
      </c>
      <c r="I2884" s="268" t="s">
        <v>313</v>
      </c>
      <c r="J2884" s="268">
        <v>94500</v>
      </c>
      <c r="K2884" s="398" t="s">
        <v>8840</v>
      </c>
      <c r="L2884" s="398" t="s">
        <v>8841</v>
      </c>
      <c r="M2884" s="398" t="s">
        <v>8283</v>
      </c>
      <c r="N2884" s="760">
        <v>0.1</v>
      </c>
      <c r="O2884" s="111" t="s">
        <v>9709</v>
      </c>
      <c r="P2884" s="761">
        <v>8982</v>
      </c>
      <c r="Q2884" s="533">
        <f t="shared" si="113"/>
        <v>8165.454545454545</v>
      </c>
      <c r="R2884" s="389"/>
      <c r="S2884" s="89"/>
    </row>
    <row r="2885" spans="1:19" s="446" customFormat="1" ht="22.5" customHeight="1" x14ac:dyDescent="0.25">
      <c r="A2885" s="814">
        <v>45261</v>
      </c>
      <c r="B2885" s="815" t="s">
        <v>65</v>
      </c>
      <c r="C2885" s="815" t="s">
        <v>7857</v>
      </c>
      <c r="D2885" s="815" t="s">
        <v>747</v>
      </c>
      <c r="E2885" s="815"/>
      <c r="F2885" s="815"/>
      <c r="G2885" s="815" t="s">
        <v>2401</v>
      </c>
      <c r="H2885" s="815" t="s">
        <v>7858</v>
      </c>
      <c r="I2885" s="815" t="s">
        <v>22</v>
      </c>
      <c r="J2885" s="815">
        <v>75014</v>
      </c>
      <c r="K2885" s="815" t="s">
        <v>7859</v>
      </c>
      <c r="L2885" s="815" t="s">
        <v>6809</v>
      </c>
      <c r="M2885" s="815" t="s">
        <v>1145</v>
      </c>
      <c r="N2885" s="302">
        <v>5.5E-2</v>
      </c>
      <c r="O2885" s="822"/>
      <c r="P2885" s="548">
        <v>0</v>
      </c>
      <c r="Q2885" s="321">
        <f t="shared" si="113"/>
        <v>0</v>
      </c>
      <c r="R2885" s="336"/>
      <c r="S2885" s="121"/>
    </row>
    <row r="2886" spans="1:19" s="446" customFormat="1" ht="22.5" customHeight="1" x14ac:dyDescent="0.25">
      <c r="A2886" s="267">
        <v>45252</v>
      </c>
      <c r="B2886" s="398" t="s">
        <v>236</v>
      </c>
      <c r="C2886" s="398" t="s">
        <v>8842</v>
      </c>
      <c r="D2886" s="398" t="s">
        <v>1679</v>
      </c>
      <c r="E2886" s="398"/>
      <c r="F2886" s="268">
        <v>10541</v>
      </c>
      <c r="G2886" s="398" t="s">
        <v>8843</v>
      </c>
      <c r="H2886" s="398" t="s">
        <v>8844</v>
      </c>
      <c r="I2886" s="268" t="s">
        <v>6610</v>
      </c>
      <c r="J2886" s="268">
        <v>95150</v>
      </c>
      <c r="K2886" s="398" t="s">
        <v>8845</v>
      </c>
      <c r="L2886" s="398" t="s">
        <v>8846</v>
      </c>
      <c r="M2886" s="398" t="s">
        <v>4889</v>
      </c>
      <c r="N2886" s="760">
        <v>5.5E-2</v>
      </c>
      <c r="O2886" s="111"/>
      <c r="P2886" s="761">
        <v>2282</v>
      </c>
      <c r="Q2886" s="533">
        <f t="shared" si="113"/>
        <v>2163.0331753554506</v>
      </c>
      <c r="R2886" s="389"/>
      <c r="S2886" s="89"/>
    </row>
    <row r="2887" spans="1:19" s="446" customFormat="1" ht="22.5" customHeight="1" x14ac:dyDescent="0.25">
      <c r="A2887" s="235">
        <v>45211</v>
      </c>
      <c r="B2887" s="236" t="s">
        <v>65</v>
      </c>
      <c r="C2887" s="236" t="s">
        <v>3425</v>
      </c>
      <c r="D2887" s="236" t="s">
        <v>3426</v>
      </c>
      <c r="E2887" s="236"/>
      <c r="F2887" s="236">
        <v>10327</v>
      </c>
      <c r="G2887" s="236" t="s">
        <v>3427</v>
      </c>
      <c r="H2887" s="236" t="s">
        <v>3428</v>
      </c>
      <c r="I2887" s="236" t="s">
        <v>1523</v>
      </c>
      <c r="J2887" s="236">
        <v>92130</v>
      </c>
      <c r="K2887" s="236" t="s">
        <v>3429</v>
      </c>
      <c r="L2887" s="236" t="s">
        <v>8847</v>
      </c>
      <c r="M2887" s="236" t="s">
        <v>8283</v>
      </c>
      <c r="N2887" s="301">
        <v>5.5E-2</v>
      </c>
      <c r="O2887" s="340" t="s">
        <v>9709</v>
      </c>
      <c r="P2887" s="196">
        <v>11982</v>
      </c>
      <c r="Q2887" s="321">
        <f t="shared" si="113"/>
        <v>11357.345971563982</v>
      </c>
      <c r="R2887" s="336"/>
      <c r="S2887" s="121"/>
    </row>
    <row r="2888" spans="1:19" s="446" customFormat="1" ht="22.5" customHeight="1" x14ac:dyDescent="0.25">
      <c r="A2888" s="545">
        <v>45245</v>
      </c>
      <c r="B2888" s="546" t="s">
        <v>65</v>
      </c>
      <c r="C2888" s="545" t="s">
        <v>7522</v>
      </c>
      <c r="D2888" s="545" t="s">
        <v>4202</v>
      </c>
      <c r="E2888" s="545"/>
      <c r="F2888" s="547">
        <v>10432</v>
      </c>
      <c r="G2888" s="546" t="s">
        <v>7523</v>
      </c>
      <c r="H2888" s="546" t="s">
        <v>8307</v>
      </c>
      <c r="I2888" s="546" t="s">
        <v>22</v>
      </c>
      <c r="J2888" s="546">
        <v>75002</v>
      </c>
      <c r="K2888" s="546" t="s">
        <v>8308</v>
      </c>
      <c r="L2888" s="546" t="s">
        <v>7526</v>
      </c>
      <c r="M2888" s="545" t="s">
        <v>8848</v>
      </c>
      <c r="N2888" s="237">
        <v>0.1</v>
      </c>
      <c r="O2888" s="340">
        <f>P2888/2</f>
        <v>625</v>
      </c>
      <c r="P2888" s="548">
        <v>1250</v>
      </c>
      <c r="Q2888" s="321">
        <f t="shared" si="113"/>
        <v>1136.3636363636363</v>
      </c>
      <c r="R2888" s="336"/>
      <c r="S2888" s="121"/>
    </row>
    <row r="2889" spans="1:19" s="446" customFormat="1" ht="22.5" customHeight="1" x14ac:dyDescent="0.25">
      <c r="A2889" s="267">
        <v>45254</v>
      </c>
      <c r="B2889" s="398" t="s">
        <v>65</v>
      </c>
      <c r="C2889" s="398" t="s">
        <v>8849</v>
      </c>
      <c r="D2889" s="398" t="s">
        <v>992</v>
      </c>
      <c r="E2889" s="398"/>
      <c r="F2889" s="268">
        <v>10112</v>
      </c>
      <c r="G2889" s="398" t="s">
        <v>8850</v>
      </c>
      <c r="H2889" s="398" t="s">
        <v>4401</v>
      </c>
      <c r="I2889" s="268" t="s">
        <v>8821</v>
      </c>
      <c r="J2889" s="268">
        <v>95230</v>
      </c>
      <c r="K2889" s="398" t="s">
        <v>8851</v>
      </c>
      <c r="L2889" s="398" t="s">
        <v>6972</v>
      </c>
      <c r="M2889" s="398" t="s">
        <v>123</v>
      </c>
      <c r="N2889" s="760">
        <v>5.5E-2</v>
      </c>
      <c r="O2889" s="340">
        <f>P2889/2</f>
        <v>4491</v>
      </c>
      <c r="P2889" s="761">
        <v>8982</v>
      </c>
      <c r="Q2889" s="533">
        <f t="shared" si="113"/>
        <v>8513.7440758293851</v>
      </c>
      <c r="R2889" s="389"/>
      <c r="S2889" s="89"/>
    </row>
    <row r="2890" spans="1:19" s="446" customFormat="1" ht="22.5" customHeight="1" x14ac:dyDescent="0.25">
      <c r="A2890" s="267">
        <v>45240</v>
      </c>
      <c r="B2890" s="268" t="s">
        <v>65</v>
      </c>
      <c r="C2890" s="268" t="s">
        <v>7160</v>
      </c>
      <c r="D2890" s="268" t="s">
        <v>424</v>
      </c>
      <c r="E2890" s="268"/>
      <c r="F2890" s="268">
        <v>10177</v>
      </c>
      <c r="G2890" s="268" t="s">
        <v>7161</v>
      </c>
      <c r="H2890" s="268" t="s">
        <v>8670</v>
      </c>
      <c r="I2890" s="268" t="s">
        <v>923</v>
      </c>
      <c r="J2890" s="268">
        <v>92100</v>
      </c>
      <c r="K2890" s="268" t="s">
        <v>7163</v>
      </c>
      <c r="L2890" s="268" t="s">
        <v>8852</v>
      </c>
      <c r="M2890" s="268" t="s">
        <v>8671</v>
      </c>
      <c r="N2890" s="387">
        <v>5.5E-2</v>
      </c>
      <c r="O2890" s="111">
        <f>P2890/2</f>
        <v>4750</v>
      </c>
      <c r="P2890" s="270">
        <v>9500</v>
      </c>
      <c r="Q2890" s="388">
        <f t="shared" si="113"/>
        <v>9004.7393364928921</v>
      </c>
      <c r="R2890" s="389"/>
      <c r="S2890" s="89"/>
    </row>
    <row r="2891" spans="1:19" s="446" customFormat="1" ht="22.5" customHeight="1" x14ac:dyDescent="0.25">
      <c r="A2891" s="267">
        <v>45251</v>
      </c>
      <c r="B2891" s="398" t="s">
        <v>65</v>
      </c>
      <c r="C2891" s="398" t="s">
        <v>8853</v>
      </c>
      <c r="D2891" s="398" t="s">
        <v>19</v>
      </c>
      <c r="E2891" s="398"/>
      <c r="F2891" s="268">
        <v>10506</v>
      </c>
      <c r="G2891" s="398" t="s">
        <v>8854</v>
      </c>
      <c r="H2891" s="398" t="s">
        <v>8855</v>
      </c>
      <c r="I2891" s="268" t="s">
        <v>3149</v>
      </c>
      <c r="J2891" s="268">
        <v>75018</v>
      </c>
      <c r="K2891" s="398" t="s">
        <v>8856</v>
      </c>
      <c r="L2891" s="398" t="s">
        <v>43</v>
      </c>
      <c r="M2891" s="398" t="s">
        <v>8414</v>
      </c>
      <c r="N2891" s="760">
        <v>5.5E-2</v>
      </c>
      <c r="O2891" s="111"/>
      <c r="P2891" s="761">
        <v>13982</v>
      </c>
      <c r="Q2891" s="533">
        <f t="shared" si="113"/>
        <v>13253.080568720379</v>
      </c>
      <c r="R2891" s="389"/>
      <c r="S2891" s="89"/>
    </row>
    <row r="2892" spans="1:19" s="446" customFormat="1" ht="22.5" customHeight="1" x14ac:dyDescent="0.25">
      <c r="A2892" s="267">
        <v>45240</v>
      </c>
      <c r="B2892" s="398" t="s">
        <v>65</v>
      </c>
      <c r="C2892" s="398" t="s">
        <v>8857</v>
      </c>
      <c r="D2892" s="398" t="s">
        <v>4153</v>
      </c>
      <c r="E2892" s="398"/>
      <c r="F2892" s="268">
        <v>806050</v>
      </c>
      <c r="G2892" s="398" t="s">
        <v>8858</v>
      </c>
      <c r="H2892" s="398" t="s">
        <v>8859</v>
      </c>
      <c r="I2892" s="268" t="s">
        <v>22</v>
      </c>
      <c r="J2892" s="268">
        <v>75011</v>
      </c>
      <c r="K2892" s="398" t="s">
        <v>8860</v>
      </c>
      <c r="L2892" s="398" t="s">
        <v>5894</v>
      </c>
      <c r="M2892" s="398" t="s">
        <v>443</v>
      </c>
      <c r="N2892" s="760">
        <v>5.5E-2</v>
      </c>
      <c r="O2892" s="111"/>
      <c r="P2892" s="761">
        <v>9382</v>
      </c>
      <c r="Q2892" s="533">
        <f t="shared" si="113"/>
        <v>8892.8909952606646</v>
      </c>
      <c r="R2892" s="389"/>
      <c r="S2892" s="89"/>
    </row>
    <row r="2893" spans="1:19" s="446" customFormat="1" ht="22.5" customHeight="1" x14ac:dyDescent="0.25">
      <c r="A2893" s="267">
        <v>45251</v>
      </c>
      <c r="B2893" s="398" t="s">
        <v>65</v>
      </c>
      <c r="C2893" s="398" t="s">
        <v>8861</v>
      </c>
      <c r="D2893" s="398" t="s">
        <v>1095</v>
      </c>
      <c r="E2893" s="398"/>
      <c r="F2893" s="268" t="s">
        <v>8862</v>
      </c>
      <c r="G2893" s="398" t="s">
        <v>8863</v>
      </c>
      <c r="H2893" s="398" t="s">
        <v>8864</v>
      </c>
      <c r="I2893" s="268" t="s">
        <v>8821</v>
      </c>
      <c r="J2893" s="268">
        <v>95230</v>
      </c>
      <c r="K2893" s="398" t="s">
        <v>8865</v>
      </c>
      <c r="L2893" s="398" t="s">
        <v>8013</v>
      </c>
      <c r="M2893" s="398" t="s">
        <v>4033</v>
      </c>
      <c r="N2893" s="760">
        <v>5.5E-2</v>
      </c>
      <c r="O2893" s="111"/>
      <c r="P2893" s="761">
        <v>11982</v>
      </c>
      <c r="Q2893" s="533">
        <f t="shared" si="113"/>
        <v>11357.345971563982</v>
      </c>
      <c r="R2893" s="389"/>
      <c r="S2893" s="89"/>
    </row>
    <row r="2894" spans="1:19" s="446" customFormat="1" ht="22.5" customHeight="1" x14ac:dyDescent="0.25">
      <c r="A2894" s="267">
        <v>45239</v>
      </c>
      <c r="B2894" s="398" t="s">
        <v>65</v>
      </c>
      <c r="C2894" s="398" t="s">
        <v>6523</v>
      </c>
      <c r="D2894" s="398" t="s">
        <v>8866</v>
      </c>
      <c r="E2894" s="398"/>
      <c r="F2894" s="268">
        <v>10168</v>
      </c>
      <c r="G2894" s="398" t="s">
        <v>8867</v>
      </c>
      <c r="H2894" s="398" t="s">
        <v>8868</v>
      </c>
      <c r="I2894" s="268" t="s">
        <v>22</v>
      </c>
      <c r="J2894" s="268">
        <v>75012</v>
      </c>
      <c r="K2894" s="398" t="s">
        <v>8869</v>
      </c>
      <c r="L2894" s="398" t="s">
        <v>8870</v>
      </c>
      <c r="M2894" s="398" t="s">
        <v>123</v>
      </c>
      <c r="N2894" s="760">
        <v>5.5E-2</v>
      </c>
      <c r="O2894" s="111"/>
      <c r="P2894" s="761">
        <v>6989</v>
      </c>
      <c r="Q2894" s="533">
        <f t="shared" si="113"/>
        <v>6624.6445497630339</v>
      </c>
      <c r="R2894" s="389"/>
      <c r="S2894" s="89"/>
    </row>
    <row r="2895" spans="1:19" s="446" customFormat="1" ht="22.5" customHeight="1" x14ac:dyDescent="0.25">
      <c r="A2895" s="267">
        <v>45230</v>
      </c>
      <c r="B2895" s="398" t="s">
        <v>17</v>
      </c>
      <c r="C2895" s="398" t="s">
        <v>8871</v>
      </c>
      <c r="D2895" s="398" t="s">
        <v>2338</v>
      </c>
      <c r="E2895" s="398"/>
      <c r="F2895" s="268">
        <v>10650</v>
      </c>
      <c r="G2895" s="398" t="s">
        <v>3031</v>
      </c>
      <c r="H2895" s="398" t="s">
        <v>8872</v>
      </c>
      <c r="I2895" s="268" t="s">
        <v>22</v>
      </c>
      <c r="J2895" s="268">
        <v>75020</v>
      </c>
      <c r="K2895" s="398" t="s">
        <v>8873</v>
      </c>
      <c r="L2895" s="398" t="s">
        <v>8270</v>
      </c>
      <c r="M2895" s="398" t="s">
        <v>8874</v>
      </c>
      <c r="N2895" s="760">
        <v>5.5E-2</v>
      </c>
      <c r="O2895" s="111"/>
      <c r="P2895" s="761">
        <v>15882</v>
      </c>
      <c r="Q2895" s="533">
        <f t="shared" si="113"/>
        <v>15054.028436018958</v>
      </c>
      <c r="R2895" s="389"/>
      <c r="S2895" s="89"/>
    </row>
    <row r="2896" spans="1:19" s="446" customFormat="1" ht="22.5" customHeight="1" x14ac:dyDescent="0.25">
      <c r="A2896" s="267">
        <v>45218</v>
      </c>
      <c r="B2896" s="398" t="s">
        <v>17</v>
      </c>
      <c r="C2896" s="398" t="s">
        <v>8875</v>
      </c>
      <c r="D2896" s="398" t="s">
        <v>8876</v>
      </c>
      <c r="E2896" s="398"/>
      <c r="F2896" s="268">
        <v>10321</v>
      </c>
      <c r="G2896" s="398" t="s">
        <v>8877</v>
      </c>
      <c r="H2896" s="398" t="s">
        <v>8878</v>
      </c>
      <c r="I2896" s="268" t="s">
        <v>6262</v>
      </c>
      <c r="J2896" s="268">
        <v>93250</v>
      </c>
      <c r="K2896" s="398" t="s">
        <v>8879</v>
      </c>
      <c r="L2896" s="398" t="s">
        <v>43</v>
      </c>
      <c r="M2896" s="398" t="s">
        <v>8283</v>
      </c>
      <c r="N2896" s="760">
        <v>0.1</v>
      </c>
      <c r="O2896" s="111"/>
      <c r="P2896" s="761">
        <v>9882</v>
      </c>
      <c r="Q2896" s="533">
        <f t="shared" si="113"/>
        <v>8983.6363636363621</v>
      </c>
      <c r="R2896" s="389"/>
      <c r="S2896" s="89"/>
    </row>
    <row r="2897" spans="1:19" s="446" customFormat="1" ht="22.5" customHeight="1" x14ac:dyDescent="0.25">
      <c r="A2897" s="267">
        <v>45218</v>
      </c>
      <c r="B2897" s="398" t="s">
        <v>65</v>
      </c>
      <c r="C2897" s="398" t="s">
        <v>8880</v>
      </c>
      <c r="D2897" s="398" t="s">
        <v>590</v>
      </c>
      <c r="E2897" s="398"/>
      <c r="F2897" s="268">
        <v>10323</v>
      </c>
      <c r="G2897" s="398" t="s">
        <v>8877</v>
      </c>
      <c r="H2897" s="398" t="s">
        <v>8881</v>
      </c>
      <c r="I2897" s="268" t="s">
        <v>6262</v>
      </c>
      <c r="J2897" s="268">
        <v>93250</v>
      </c>
      <c r="K2897" s="398" t="s">
        <v>8882</v>
      </c>
      <c r="L2897" s="398" t="s">
        <v>5495</v>
      </c>
      <c r="M2897" s="398" t="s">
        <v>8283</v>
      </c>
      <c r="N2897" s="760">
        <v>0.1</v>
      </c>
      <c r="O2897" s="111"/>
      <c r="P2897" s="761">
        <v>9882</v>
      </c>
      <c r="Q2897" s="533">
        <f t="shared" si="113"/>
        <v>8983.6363636363621</v>
      </c>
      <c r="R2897" s="389"/>
      <c r="S2897" s="89"/>
    </row>
    <row r="2898" spans="1:19" s="446" customFormat="1" ht="22.5" customHeight="1" x14ac:dyDescent="0.25">
      <c r="A2898" s="775">
        <v>45209</v>
      </c>
      <c r="B2898" s="776" t="s">
        <v>65</v>
      </c>
      <c r="C2898" s="776" t="s">
        <v>8116</v>
      </c>
      <c r="D2898" s="776" t="s">
        <v>273</v>
      </c>
      <c r="E2898" s="776"/>
      <c r="F2898" s="777">
        <v>10111</v>
      </c>
      <c r="G2898" s="776" t="s">
        <v>8117</v>
      </c>
      <c r="H2898" s="776" t="s">
        <v>8118</v>
      </c>
      <c r="I2898" s="777" t="s">
        <v>121</v>
      </c>
      <c r="J2898" s="777">
        <v>94100</v>
      </c>
      <c r="K2898" s="776" t="s">
        <v>8119</v>
      </c>
      <c r="L2898" s="776" t="s">
        <v>4935</v>
      </c>
      <c r="M2898" s="776" t="s">
        <v>123</v>
      </c>
      <c r="N2898" s="237">
        <v>5.5E-2</v>
      </c>
      <c r="O2898" s="818">
        <v>2491</v>
      </c>
      <c r="P2898" s="548">
        <v>4982</v>
      </c>
      <c r="Q2898" s="321">
        <f t="shared" si="113"/>
        <v>4722.2748815165878</v>
      </c>
      <c r="R2898" s="336"/>
      <c r="S2898" s="121"/>
    </row>
    <row r="2899" spans="1:19" s="446" customFormat="1" ht="22.5" customHeight="1" x14ac:dyDescent="0.25">
      <c r="A2899" s="858">
        <v>45216</v>
      </c>
      <c r="B2899" s="398" t="s">
        <v>65</v>
      </c>
      <c r="C2899" s="398" t="s">
        <v>8883</v>
      </c>
      <c r="D2899" s="398" t="s">
        <v>424</v>
      </c>
      <c r="E2899" s="398"/>
      <c r="F2899" s="268">
        <v>10318</v>
      </c>
      <c r="G2899" s="398" t="s">
        <v>8884</v>
      </c>
      <c r="H2899" s="398" t="s">
        <v>8885</v>
      </c>
      <c r="I2899" s="268" t="s">
        <v>90</v>
      </c>
      <c r="J2899" s="268">
        <v>92600</v>
      </c>
      <c r="K2899" s="398" t="s">
        <v>8886</v>
      </c>
      <c r="L2899" s="398" t="s">
        <v>8270</v>
      </c>
      <c r="M2899" s="398" t="s">
        <v>418</v>
      </c>
      <c r="N2899" s="760">
        <v>0.1</v>
      </c>
      <c r="O2899" s="111"/>
      <c r="P2899" s="761">
        <v>9882</v>
      </c>
      <c r="Q2899" s="533">
        <f t="shared" si="113"/>
        <v>8983.6363636363621</v>
      </c>
      <c r="R2899" s="389"/>
      <c r="S2899" s="89"/>
    </row>
    <row r="2900" spans="1:19" s="446" customFormat="1" ht="22.5" customHeight="1" x14ac:dyDescent="0.25">
      <c r="A2900" s="267">
        <v>45216</v>
      </c>
      <c r="B2900" s="398" t="s">
        <v>17</v>
      </c>
      <c r="C2900" s="398" t="s">
        <v>1502</v>
      </c>
      <c r="D2900" s="398" t="s">
        <v>4523</v>
      </c>
      <c r="E2900" s="398"/>
      <c r="F2900" s="268">
        <v>10543</v>
      </c>
      <c r="G2900" s="398" t="s">
        <v>8887</v>
      </c>
      <c r="H2900" s="398" t="s">
        <v>8888</v>
      </c>
      <c r="I2900" s="268" t="s">
        <v>22</v>
      </c>
      <c r="J2900" s="268">
        <v>75018</v>
      </c>
      <c r="K2900" s="398" t="s">
        <v>8889</v>
      </c>
      <c r="L2900" s="398" t="s">
        <v>43</v>
      </c>
      <c r="M2900" s="398" t="s">
        <v>2360</v>
      </c>
      <c r="N2900" s="760">
        <v>5.5E-2</v>
      </c>
      <c r="O2900" s="111"/>
      <c r="P2900" s="761">
        <v>1980</v>
      </c>
      <c r="Q2900" s="533">
        <f t="shared" si="113"/>
        <v>1876.7772511848343</v>
      </c>
      <c r="R2900" s="389"/>
      <c r="S2900" s="89"/>
    </row>
    <row r="2901" spans="1:19" s="446" customFormat="1" ht="22.5" customHeight="1" x14ac:dyDescent="0.25">
      <c r="A2901" s="267">
        <v>45244</v>
      </c>
      <c r="B2901" s="398" t="s">
        <v>65</v>
      </c>
      <c r="C2901" s="398" t="s">
        <v>8890</v>
      </c>
      <c r="D2901" s="398" t="s">
        <v>2175</v>
      </c>
      <c r="E2901" s="398"/>
      <c r="F2901" s="268">
        <v>10729</v>
      </c>
      <c r="G2901" s="398" t="s">
        <v>8891</v>
      </c>
      <c r="H2901" s="398" t="s">
        <v>8892</v>
      </c>
      <c r="I2901" s="268" t="s">
        <v>22</v>
      </c>
      <c r="J2901" s="268">
        <v>75012</v>
      </c>
      <c r="K2901" s="398" t="s">
        <v>8893</v>
      </c>
      <c r="L2901" s="398" t="s">
        <v>1615</v>
      </c>
      <c r="M2901" s="398" t="s">
        <v>8894</v>
      </c>
      <c r="N2901" s="760">
        <v>5.5E-2</v>
      </c>
      <c r="O2901" s="111"/>
      <c r="P2901" s="761">
        <v>5982</v>
      </c>
      <c r="Q2901" s="533">
        <f t="shared" si="113"/>
        <v>5670.1421800947874</v>
      </c>
      <c r="R2901" s="389"/>
      <c r="S2901" s="89"/>
    </row>
    <row r="2902" spans="1:19" s="446" customFormat="1" ht="22.5" customHeight="1" x14ac:dyDescent="0.25">
      <c r="A2902" s="267">
        <v>45225</v>
      </c>
      <c r="B2902" s="398" t="s">
        <v>65</v>
      </c>
      <c r="C2902" s="398" t="s">
        <v>8895</v>
      </c>
      <c r="D2902" s="398" t="s">
        <v>324</v>
      </c>
      <c r="E2902" s="398"/>
      <c r="F2902" s="268">
        <v>1</v>
      </c>
      <c r="G2902" s="398" t="s">
        <v>8896</v>
      </c>
      <c r="H2902" s="398" t="s">
        <v>6343</v>
      </c>
      <c r="I2902" s="268" t="s">
        <v>22</v>
      </c>
      <c r="J2902" s="268">
        <v>75015</v>
      </c>
      <c r="K2902" s="398" t="s">
        <v>8897</v>
      </c>
      <c r="L2902" s="398" t="s">
        <v>4606</v>
      </c>
      <c r="M2902" s="398" t="s">
        <v>1145</v>
      </c>
      <c r="N2902" s="760">
        <v>0.1</v>
      </c>
      <c r="O2902" s="111">
        <v>2990</v>
      </c>
      <c r="P2902" s="761">
        <v>5980</v>
      </c>
      <c r="Q2902" s="533">
        <f t="shared" si="113"/>
        <v>5436.363636363636</v>
      </c>
      <c r="R2902" s="389"/>
      <c r="S2902" s="89"/>
    </row>
    <row r="2903" spans="1:19" s="446" customFormat="1" ht="22.5" customHeight="1" x14ac:dyDescent="0.25">
      <c r="A2903" s="267">
        <v>45224</v>
      </c>
      <c r="B2903" s="398" t="s">
        <v>65</v>
      </c>
      <c r="C2903" s="398" t="s">
        <v>8898</v>
      </c>
      <c r="D2903" s="398" t="s">
        <v>7787</v>
      </c>
      <c r="E2903" s="398"/>
      <c r="F2903" s="268">
        <v>10605</v>
      </c>
      <c r="G2903" s="398" t="s">
        <v>8899</v>
      </c>
      <c r="H2903" s="398" t="s">
        <v>8900</v>
      </c>
      <c r="I2903" s="268" t="s">
        <v>22</v>
      </c>
      <c r="J2903" s="268">
        <v>75010</v>
      </c>
      <c r="K2903" s="398" t="s">
        <v>8901</v>
      </c>
      <c r="L2903" s="398" t="s">
        <v>5894</v>
      </c>
      <c r="M2903" s="398" t="s">
        <v>2415</v>
      </c>
      <c r="N2903" s="760">
        <v>5.5E-2</v>
      </c>
      <c r="O2903" s="111"/>
      <c r="P2903" s="761">
        <v>2868</v>
      </c>
      <c r="Q2903" s="533">
        <f t="shared" si="113"/>
        <v>2718.4834123222749</v>
      </c>
      <c r="R2903" s="389"/>
      <c r="S2903" s="89"/>
    </row>
    <row r="2904" spans="1:19" s="446" customFormat="1" ht="22.5" customHeight="1" x14ac:dyDescent="0.25">
      <c r="A2904" s="267">
        <v>45217</v>
      </c>
      <c r="B2904" s="398" t="s">
        <v>65</v>
      </c>
      <c r="C2904" s="398" t="s">
        <v>8902</v>
      </c>
      <c r="D2904" s="398" t="s">
        <v>2062</v>
      </c>
      <c r="E2904" s="398"/>
      <c r="F2904" s="268">
        <v>10615</v>
      </c>
      <c r="G2904" s="398" t="s">
        <v>8903</v>
      </c>
      <c r="H2904" s="398" t="s">
        <v>4401</v>
      </c>
      <c r="I2904" s="268" t="s">
        <v>1543</v>
      </c>
      <c r="J2904" s="268">
        <v>94150</v>
      </c>
      <c r="K2904" s="398" t="s">
        <v>8904</v>
      </c>
      <c r="L2904" s="398" t="s">
        <v>2926</v>
      </c>
      <c r="M2904" s="398" t="s">
        <v>3516</v>
      </c>
      <c r="N2904" s="760">
        <v>5.5E-2</v>
      </c>
      <c r="O2904" s="111">
        <v>3991</v>
      </c>
      <c r="P2904" s="761">
        <v>7982</v>
      </c>
      <c r="Q2904" s="533">
        <f t="shared" si="113"/>
        <v>7565.8767772511856</v>
      </c>
      <c r="R2904" s="389"/>
      <c r="S2904" s="89"/>
    </row>
    <row r="2905" spans="1:19" s="446" customFormat="1" ht="22.5" customHeight="1" x14ac:dyDescent="0.25">
      <c r="A2905" s="267">
        <v>45226</v>
      </c>
      <c r="B2905" s="398" t="s">
        <v>17</v>
      </c>
      <c r="C2905" s="398" t="s">
        <v>8905</v>
      </c>
      <c r="D2905" s="398" t="s">
        <v>3386</v>
      </c>
      <c r="E2905" s="398"/>
      <c r="F2905" s="268">
        <v>10730</v>
      </c>
      <c r="G2905" s="398" t="s">
        <v>8906</v>
      </c>
      <c r="H2905" s="398" t="s">
        <v>8907</v>
      </c>
      <c r="I2905" s="268" t="s">
        <v>3149</v>
      </c>
      <c r="J2905" s="268">
        <v>75014</v>
      </c>
      <c r="K2905" s="398" t="s">
        <v>8908</v>
      </c>
      <c r="L2905" s="398" t="s">
        <v>8310</v>
      </c>
      <c r="M2905" s="398" t="s">
        <v>4019</v>
      </c>
      <c r="N2905" s="760">
        <v>5.5E-2</v>
      </c>
      <c r="O2905" s="111">
        <v>2991</v>
      </c>
      <c r="P2905" s="761">
        <v>5982</v>
      </c>
      <c r="Q2905" s="533">
        <f t="shared" si="113"/>
        <v>5670.1421800947874</v>
      </c>
      <c r="R2905" s="389"/>
      <c r="S2905" s="89"/>
    </row>
    <row r="2906" spans="1:19" s="451" customFormat="1" ht="22.5" customHeight="1" x14ac:dyDescent="0.25">
      <c r="A2906" s="256">
        <v>45295</v>
      </c>
      <c r="B2906" s="859" t="s">
        <v>342</v>
      </c>
      <c r="C2906" s="859" t="s">
        <v>8909</v>
      </c>
      <c r="D2906" s="859" t="s">
        <v>947</v>
      </c>
      <c r="E2906" s="859"/>
      <c r="F2906" s="257" t="s">
        <v>2205</v>
      </c>
      <c r="G2906" s="859"/>
      <c r="H2906" s="859"/>
      <c r="I2906" s="257"/>
      <c r="J2906" s="257"/>
      <c r="K2906" s="859"/>
      <c r="L2906" s="859"/>
      <c r="M2906" s="859" t="s">
        <v>8671</v>
      </c>
      <c r="N2906" s="767">
        <v>5.5E-2</v>
      </c>
      <c r="O2906" s="860"/>
      <c r="P2906" s="769">
        <v>6081</v>
      </c>
      <c r="Q2906" s="861">
        <f t="shared" si="113"/>
        <v>5763.9810426540289</v>
      </c>
      <c r="R2906" s="450"/>
      <c r="S2906" s="262"/>
    </row>
    <row r="2907" spans="1:19" s="451" customFormat="1" ht="22.5" customHeight="1" x14ac:dyDescent="0.25">
      <c r="A2907" s="167">
        <v>45252</v>
      </c>
      <c r="B2907" s="168" t="s">
        <v>65</v>
      </c>
      <c r="C2907" s="168" t="s">
        <v>4608</v>
      </c>
      <c r="D2907" s="168" t="s">
        <v>424</v>
      </c>
      <c r="E2907" s="168"/>
      <c r="F2907" s="168">
        <v>2311</v>
      </c>
      <c r="G2907" s="168" t="s">
        <v>2952</v>
      </c>
      <c r="H2907" s="168" t="s">
        <v>6641</v>
      </c>
      <c r="I2907" s="168" t="s">
        <v>22</v>
      </c>
      <c r="J2907" s="168">
        <v>75015</v>
      </c>
      <c r="K2907" s="168" t="s">
        <v>6642</v>
      </c>
      <c r="L2907" s="168" t="s">
        <v>8265</v>
      </c>
      <c r="M2907" s="168" t="s">
        <v>2360</v>
      </c>
      <c r="N2907" s="379">
        <v>5.5E-2</v>
      </c>
      <c r="O2907" s="345"/>
      <c r="P2907" s="371">
        <v>2000</v>
      </c>
      <c r="Q2907" s="444">
        <f t="shared" si="113"/>
        <v>1895.7345971563982</v>
      </c>
      <c r="R2907" s="337"/>
      <c r="S2907" s="266"/>
    </row>
    <row r="2908" spans="1:19" s="451" customFormat="1" ht="22.5" customHeight="1" x14ac:dyDescent="0.25">
      <c r="A2908" s="256">
        <v>45648</v>
      </c>
      <c r="B2908" s="859" t="s">
        <v>65</v>
      </c>
      <c r="C2908" s="859" t="s">
        <v>8910</v>
      </c>
      <c r="D2908" s="859" t="s">
        <v>8911</v>
      </c>
      <c r="E2908" s="859"/>
      <c r="F2908" s="257" t="s">
        <v>8912</v>
      </c>
      <c r="G2908" s="859" t="s">
        <v>8913</v>
      </c>
      <c r="H2908" s="859" t="s">
        <v>8914</v>
      </c>
      <c r="I2908" s="257" t="s">
        <v>923</v>
      </c>
      <c r="J2908" s="257">
        <v>92100</v>
      </c>
      <c r="K2908" s="859" t="s">
        <v>8915</v>
      </c>
      <c r="L2908" s="859" t="s">
        <v>2072</v>
      </c>
      <c r="M2908" s="859" t="s">
        <v>8916</v>
      </c>
      <c r="N2908" s="862">
        <v>5.5E-2</v>
      </c>
      <c r="O2908" s="842">
        <v>5990</v>
      </c>
      <c r="P2908" s="813">
        <v>11980</v>
      </c>
      <c r="Q2908" s="444">
        <f t="shared" si="113"/>
        <v>11355.450236966826</v>
      </c>
      <c r="R2908" s="337"/>
      <c r="S2908" s="266"/>
    </row>
    <row r="2909" spans="1:19" s="451" customFormat="1" ht="22.5" customHeight="1" x14ac:dyDescent="0.25">
      <c r="A2909" s="256">
        <v>45280</v>
      </c>
      <c r="B2909" s="859" t="s">
        <v>65</v>
      </c>
      <c r="C2909" s="859" t="s">
        <v>8917</v>
      </c>
      <c r="D2909" s="859" t="s">
        <v>8918</v>
      </c>
      <c r="E2909" s="859"/>
      <c r="F2909" s="257" t="s">
        <v>5980</v>
      </c>
      <c r="G2909" s="859" t="s">
        <v>8919</v>
      </c>
      <c r="H2909" s="859" t="s">
        <v>8920</v>
      </c>
      <c r="I2909" s="257" t="s">
        <v>22</v>
      </c>
      <c r="J2909" s="257">
        <v>75013</v>
      </c>
      <c r="K2909" s="859" t="s">
        <v>8921</v>
      </c>
      <c r="L2909" s="859" t="s">
        <v>8511</v>
      </c>
      <c r="M2909" s="859" t="s">
        <v>8922</v>
      </c>
      <c r="N2909" s="862">
        <v>5.5E-2</v>
      </c>
      <c r="O2909" s="842">
        <v>1241</v>
      </c>
      <c r="P2909" s="813">
        <v>2482</v>
      </c>
      <c r="Q2909" s="444">
        <f t="shared" si="113"/>
        <v>2352.6066350710903</v>
      </c>
      <c r="R2909" s="337"/>
      <c r="S2909" s="266"/>
    </row>
    <row r="2910" spans="1:19" s="451" customFormat="1" ht="22.5" customHeight="1" x14ac:dyDescent="0.25">
      <c r="A2910" s="167">
        <v>45300</v>
      </c>
      <c r="B2910" s="168" t="s">
        <v>236</v>
      </c>
      <c r="C2910" s="167" t="s">
        <v>486</v>
      </c>
      <c r="D2910" s="168" t="s">
        <v>172</v>
      </c>
      <c r="E2910" s="167"/>
      <c r="F2910" s="417">
        <v>10618</v>
      </c>
      <c r="G2910" s="168" t="s">
        <v>487</v>
      </c>
      <c r="H2910" s="168" t="s">
        <v>7515</v>
      </c>
      <c r="I2910" s="168" t="s">
        <v>133</v>
      </c>
      <c r="J2910" s="168">
        <v>92400</v>
      </c>
      <c r="K2910" s="168" t="s">
        <v>7516</v>
      </c>
      <c r="L2910" s="168" t="s">
        <v>4935</v>
      </c>
      <c r="M2910" s="167" t="s">
        <v>1597</v>
      </c>
      <c r="N2910" s="379">
        <v>5.5E-2</v>
      </c>
      <c r="O2910" s="195">
        <v>12500</v>
      </c>
      <c r="P2910" s="371">
        <v>25000</v>
      </c>
      <c r="Q2910" s="264">
        <f t="shared" ref="Q2910:Q2973" si="114">IF(ISBLANK(N2910),"",P2910/(1+N2910))</f>
        <v>23696.682464454978</v>
      </c>
      <c r="R2910" s="337"/>
      <c r="S2910" s="266"/>
    </row>
    <row r="2911" spans="1:19" s="451" customFormat="1" ht="22.5" customHeight="1" x14ac:dyDescent="0.25">
      <c r="A2911" s="774">
        <v>45300</v>
      </c>
      <c r="B2911" s="787" t="s">
        <v>17</v>
      </c>
      <c r="C2911" s="787" t="s">
        <v>8500</v>
      </c>
      <c r="D2911" s="787" t="s">
        <v>8501</v>
      </c>
      <c r="E2911" s="787"/>
      <c r="F2911" s="788">
        <v>70070</v>
      </c>
      <c r="G2911" s="787" t="s">
        <v>8782</v>
      </c>
      <c r="H2911" s="787" t="s">
        <v>8783</v>
      </c>
      <c r="I2911" s="788" t="s">
        <v>22</v>
      </c>
      <c r="J2911" s="788">
        <v>75015</v>
      </c>
      <c r="K2911" s="787" t="s">
        <v>8503</v>
      </c>
      <c r="L2911" s="787" t="s">
        <v>9714</v>
      </c>
      <c r="M2911" s="787" t="s">
        <v>8923</v>
      </c>
      <c r="N2911" s="536">
        <v>5.5E-2</v>
      </c>
      <c r="O2911" s="78">
        <v>0</v>
      </c>
      <c r="P2911" s="537">
        <v>29980</v>
      </c>
      <c r="Q2911" s="264">
        <f t="shared" si="114"/>
        <v>28417.061611374411</v>
      </c>
      <c r="R2911" s="337"/>
      <c r="S2911" s="266"/>
    </row>
    <row r="2912" spans="1:19" s="451" customFormat="1" ht="22.5" customHeight="1" x14ac:dyDescent="0.25">
      <c r="A2912" s="167">
        <v>45304</v>
      </c>
      <c r="B2912" s="187" t="s">
        <v>65</v>
      </c>
      <c r="C2912" s="187" t="s">
        <v>8312</v>
      </c>
      <c r="D2912" s="187" t="s">
        <v>691</v>
      </c>
      <c r="E2912" s="187"/>
      <c r="F2912" s="168">
        <v>10548</v>
      </c>
      <c r="G2912" s="187" t="s">
        <v>8313</v>
      </c>
      <c r="H2912" s="187" t="s">
        <v>8314</v>
      </c>
      <c r="I2912" s="168" t="s">
        <v>22</v>
      </c>
      <c r="J2912" s="168">
        <v>75017</v>
      </c>
      <c r="K2912" s="187" t="s">
        <v>8315</v>
      </c>
      <c r="L2912" s="187" t="s">
        <v>5719</v>
      </c>
      <c r="M2912" s="187" t="s">
        <v>8924</v>
      </c>
      <c r="N2912" s="536">
        <v>5.5E-2</v>
      </c>
      <c r="O2912" s="483">
        <v>0</v>
      </c>
      <c r="P2912" s="537">
        <v>6582</v>
      </c>
      <c r="Q2912" s="264">
        <f t="shared" si="114"/>
        <v>6238.8625592417065</v>
      </c>
      <c r="R2912" s="337"/>
      <c r="S2912" s="266"/>
    </row>
    <row r="2913" spans="1:20" s="451" customFormat="1" ht="22.5" customHeight="1" x14ac:dyDescent="0.25">
      <c r="A2913" s="256">
        <v>45295</v>
      </c>
      <c r="B2913" s="859" t="s">
        <v>65</v>
      </c>
      <c r="C2913" s="859" t="s">
        <v>8925</v>
      </c>
      <c r="D2913" s="859" t="s">
        <v>454</v>
      </c>
      <c r="E2913" s="859"/>
      <c r="F2913" s="257" t="s">
        <v>8926</v>
      </c>
      <c r="G2913" s="859" t="s">
        <v>8927</v>
      </c>
      <c r="H2913" s="859">
        <v>5</v>
      </c>
      <c r="I2913" s="257"/>
      <c r="J2913" s="257"/>
      <c r="K2913" s="859"/>
      <c r="L2913" s="859" t="s">
        <v>4935</v>
      </c>
      <c r="M2913" s="859" t="s">
        <v>8928</v>
      </c>
      <c r="N2913" s="862">
        <v>5.5E-2</v>
      </c>
      <c r="O2913" s="842">
        <v>4741</v>
      </c>
      <c r="P2913" s="813">
        <v>9482</v>
      </c>
      <c r="Q2913" s="444">
        <f t="shared" si="114"/>
        <v>8987.6777251184831</v>
      </c>
      <c r="R2913" s="337"/>
      <c r="S2913" s="266"/>
    </row>
    <row r="2914" spans="1:20" s="451" customFormat="1" ht="22.5" customHeight="1" x14ac:dyDescent="0.25">
      <c r="A2914" s="256">
        <v>45310</v>
      </c>
      <c r="B2914" s="859" t="s">
        <v>17</v>
      </c>
      <c r="C2914" s="859" t="s">
        <v>57</v>
      </c>
      <c r="D2914" s="859" t="s">
        <v>8929</v>
      </c>
      <c r="E2914" s="859"/>
      <c r="F2914" s="257" t="s">
        <v>8930</v>
      </c>
      <c r="G2914" s="859" t="s">
        <v>8931</v>
      </c>
      <c r="H2914" s="859"/>
      <c r="I2914" s="257" t="s">
        <v>8932</v>
      </c>
      <c r="J2914" s="257">
        <v>59240</v>
      </c>
      <c r="K2914" s="859"/>
      <c r="L2914" s="859" t="s">
        <v>57</v>
      </c>
      <c r="M2914" s="859" t="s">
        <v>8933</v>
      </c>
      <c r="N2914" s="862">
        <v>5.5E-2</v>
      </c>
      <c r="O2914" s="842">
        <v>12000</v>
      </c>
      <c r="P2914" s="813">
        <v>12000</v>
      </c>
      <c r="Q2914" s="444">
        <f t="shared" si="114"/>
        <v>11374.407582938389</v>
      </c>
      <c r="R2914" s="337"/>
      <c r="S2914" s="266"/>
    </row>
    <row r="2915" spans="1:20" s="451" customFormat="1" ht="22.5" customHeight="1" x14ac:dyDescent="0.25">
      <c r="A2915" s="774">
        <v>45308</v>
      </c>
      <c r="B2915" s="787" t="s">
        <v>65</v>
      </c>
      <c r="C2915" s="787" t="s">
        <v>8491</v>
      </c>
      <c r="D2915" s="787" t="s">
        <v>67</v>
      </c>
      <c r="E2915" s="787"/>
      <c r="F2915" s="788">
        <v>10366</v>
      </c>
      <c r="G2915" s="787" t="s">
        <v>8492</v>
      </c>
      <c r="H2915" s="787" t="s">
        <v>8934</v>
      </c>
      <c r="I2915" s="788" t="s">
        <v>774</v>
      </c>
      <c r="J2915" s="788">
        <v>93100</v>
      </c>
      <c r="K2915" s="787" t="s">
        <v>8494</v>
      </c>
      <c r="L2915" s="787" t="s">
        <v>4935</v>
      </c>
      <c r="M2915" s="787" t="s">
        <v>8283</v>
      </c>
      <c r="N2915" s="536">
        <v>0.1</v>
      </c>
      <c r="O2915" s="78">
        <f>P2915/2</f>
        <v>2791</v>
      </c>
      <c r="P2915" s="537">
        <v>5582</v>
      </c>
      <c r="Q2915" s="264">
        <f t="shared" si="114"/>
        <v>5074.545454545454</v>
      </c>
      <c r="R2915" s="337"/>
      <c r="S2915" s="266"/>
    </row>
    <row r="2916" spans="1:20" s="451" customFormat="1" ht="22.5" customHeight="1" x14ac:dyDescent="0.25">
      <c r="A2916" s="256">
        <v>45301</v>
      </c>
      <c r="B2916" s="859" t="s">
        <v>65</v>
      </c>
      <c r="C2916" s="859" t="s">
        <v>8935</v>
      </c>
      <c r="D2916" s="859" t="s">
        <v>268</v>
      </c>
      <c r="E2916" s="859"/>
      <c r="F2916" s="257" t="s">
        <v>8936</v>
      </c>
      <c r="G2916" s="859" t="s">
        <v>8937</v>
      </c>
      <c r="H2916" s="859" t="s">
        <v>8938</v>
      </c>
      <c r="I2916" s="257" t="s">
        <v>121</v>
      </c>
      <c r="J2916" s="257">
        <v>94100</v>
      </c>
      <c r="K2916" s="859" t="s">
        <v>8939</v>
      </c>
      <c r="L2916" s="859" t="s">
        <v>5894</v>
      </c>
      <c r="M2916" s="859" t="s">
        <v>8940</v>
      </c>
      <c r="N2916" s="862">
        <v>5.5E-2</v>
      </c>
      <c r="O2916" s="842"/>
      <c r="P2916" s="813">
        <v>3622</v>
      </c>
      <c r="Q2916" s="444">
        <f t="shared" si="114"/>
        <v>3433.175355450237</v>
      </c>
      <c r="R2916" s="337"/>
      <c r="S2916" s="266"/>
    </row>
    <row r="2917" spans="1:20" s="451" customFormat="1" ht="22.5" customHeight="1" x14ac:dyDescent="0.25">
      <c r="A2917" s="774">
        <v>45306</v>
      </c>
      <c r="B2917" s="787" t="s">
        <v>65</v>
      </c>
      <c r="C2917" s="787" t="s">
        <v>7782</v>
      </c>
      <c r="D2917" s="787" t="s">
        <v>7783</v>
      </c>
      <c r="E2917" s="787"/>
      <c r="F2917" s="788" t="s">
        <v>8941</v>
      </c>
      <c r="G2917" s="787" t="s">
        <v>7784</v>
      </c>
      <c r="H2917" s="787" t="s">
        <v>8942</v>
      </c>
      <c r="I2917" s="788" t="s">
        <v>22</v>
      </c>
      <c r="J2917" s="788">
        <v>75019</v>
      </c>
      <c r="K2917" s="787" t="s">
        <v>7785</v>
      </c>
      <c r="L2917" s="787" t="s">
        <v>1838</v>
      </c>
      <c r="M2917" s="787" t="s">
        <v>7774</v>
      </c>
      <c r="N2917" s="536">
        <v>0.1</v>
      </c>
      <c r="O2917" s="78">
        <f>P2917/2</f>
        <v>6940</v>
      </c>
      <c r="P2917" s="537">
        <v>13880</v>
      </c>
      <c r="Q2917" s="264">
        <f t="shared" si="114"/>
        <v>12618.181818181818</v>
      </c>
      <c r="R2917" s="337"/>
      <c r="S2917" s="266"/>
    </row>
    <row r="2918" spans="1:20" s="451" customFormat="1" ht="22.5" customHeight="1" x14ac:dyDescent="0.25">
      <c r="A2918" s="256">
        <v>45300</v>
      </c>
      <c r="B2918" s="859" t="s">
        <v>65</v>
      </c>
      <c r="C2918" s="859" t="s">
        <v>8943</v>
      </c>
      <c r="D2918" s="859" t="s">
        <v>8944</v>
      </c>
      <c r="E2918" s="859"/>
      <c r="F2918" s="257" t="s">
        <v>8945</v>
      </c>
      <c r="G2918" s="859" t="s">
        <v>8946</v>
      </c>
      <c r="H2918" s="859" t="s">
        <v>8947</v>
      </c>
      <c r="I2918" s="257" t="s">
        <v>2692</v>
      </c>
      <c r="J2918" s="257">
        <v>95330</v>
      </c>
      <c r="K2918" s="859" t="s">
        <v>8948</v>
      </c>
      <c r="L2918" s="859" t="s">
        <v>8645</v>
      </c>
      <c r="M2918" s="859" t="s">
        <v>8949</v>
      </c>
      <c r="N2918" s="862">
        <v>5.5E-2</v>
      </c>
      <c r="O2918" s="842">
        <f>33982/2</f>
        <v>16991</v>
      </c>
      <c r="P2918" s="813">
        <v>33982</v>
      </c>
      <c r="Q2918" s="444">
        <f t="shared" si="114"/>
        <v>32210.426540284363</v>
      </c>
      <c r="R2918" s="337"/>
      <c r="S2918" s="266"/>
    </row>
    <row r="2919" spans="1:20" s="451" customFormat="1" ht="22.5" customHeight="1" x14ac:dyDescent="0.25">
      <c r="A2919" s="256">
        <v>45302</v>
      </c>
      <c r="B2919" s="859" t="s">
        <v>17</v>
      </c>
      <c r="C2919" s="859" t="s">
        <v>8950</v>
      </c>
      <c r="D2919" s="859" t="s">
        <v>563</v>
      </c>
      <c r="E2919" s="859"/>
      <c r="F2919" s="257" t="s">
        <v>8951</v>
      </c>
      <c r="G2919" s="859" t="s">
        <v>8952</v>
      </c>
      <c r="H2919" s="859" t="s">
        <v>8953</v>
      </c>
      <c r="I2919" s="257" t="s">
        <v>2692</v>
      </c>
      <c r="J2919" s="257">
        <v>95330</v>
      </c>
      <c r="K2919" s="859" t="s">
        <v>8954</v>
      </c>
      <c r="L2919" s="859" t="s">
        <v>8645</v>
      </c>
      <c r="M2919" s="859" t="s">
        <v>123</v>
      </c>
      <c r="N2919" s="862">
        <v>5.5E-2</v>
      </c>
      <c r="O2919" s="842">
        <v>1990</v>
      </c>
      <c r="P2919" s="813">
        <v>3980</v>
      </c>
      <c r="Q2919" s="444">
        <f t="shared" si="114"/>
        <v>3772.5118483412325</v>
      </c>
      <c r="R2919" s="337"/>
      <c r="S2919" s="266"/>
    </row>
    <row r="2920" spans="1:20" s="451" customFormat="1" ht="22.5" customHeight="1" x14ac:dyDescent="0.25">
      <c r="A2920" s="256">
        <v>45300</v>
      </c>
      <c r="B2920" s="859" t="s">
        <v>65</v>
      </c>
      <c r="C2920" s="859" t="s">
        <v>8955</v>
      </c>
      <c r="D2920" s="859" t="s">
        <v>2175</v>
      </c>
      <c r="E2920" s="859"/>
      <c r="F2920" s="257">
        <v>91024</v>
      </c>
      <c r="G2920" s="859" t="s">
        <v>8956</v>
      </c>
      <c r="H2920" s="859" t="s">
        <v>8957</v>
      </c>
      <c r="I2920" s="257" t="s">
        <v>2948</v>
      </c>
      <c r="J2920" s="257">
        <v>91120</v>
      </c>
      <c r="K2920" s="859" t="s">
        <v>8958</v>
      </c>
      <c r="L2920" s="859" t="s">
        <v>8959</v>
      </c>
      <c r="M2920" s="859" t="s">
        <v>1145</v>
      </c>
      <c r="N2920" s="862">
        <v>0.1</v>
      </c>
      <c r="O2920" s="842">
        <v>4782</v>
      </c>
      <c r="P2920" s="813">
        <v>4782</v>
      </c>
      <c r="Q2920" s="444">
        <f t="shared" si="114"/>
        <v>4347.272727272727</v>
      </c>
      <c r="R2920" s="337"/>
      <c r="S2920" s="266"/>
    </row>
    <row r="2921" spans="1:20" s="446" customFormat="1" ht="22.5" customHeight="1" x14ac:dyDescent="0.25">
      <c r="A2921" s="774">
        <v>45316</v>
      </c>
      <c r="B2921" s="787" t="s">
        <v>65</v>
      </c>
      <c r="C2921" s="787" t="s">
        <v>8175</v>
      </c>
      <c r="D2921" s="787" t="s">
        <v>67</v>
      </c>
      <c r="E2921" s="787"/>
      <c r="F2921" s="788">
        <v>10422</v>
      </c>
      <c r="G2921" s="787" t="s">
        <v>8176</v>
      </c>
      <c r="H2921" s="787" t="s">
        <v>8177</v>
      </c>
      <c r="I2921" s="788" t="s">
        <v>979</v>
      </c>
      <c r="J2921" s="788">
        <v>78330</v>
      </c>
      <c r="K2921" s="787" t="s">
        <v>8178</v>
      </c>
      <c r="L2921" s="787" t="s">
        <v>8179</v>
      </c>
      <c r="M2921" s="787" t="s">
        <v>8074</v>
      </c>
      <c r="N2921" s="536">
        <v>0.1</v>
      </c>
      <c r="O2921" s="78">
        <f>P2921/2</f>
        <v>150</v>
      </c>
      <c r="P2921" s="537">
        <v>300</v>
      </c>
      <c r="Q2921" s="264">
        <f t="shared" si="114"/>
        <v>272.72727272727269</v>
      </c>
      <c r="R2921" s="337"/>
      <c r="S2921" s="266"/>
    </row>
    <row r="2922" spans="1:20" s="446" customFormat="1" ht="22.5" customHeight="1" x14ac:dyDescent="0.25">
      <c r="A2922" s="774">
        <v>45300</v>
      </c>
      <c r="B2922" s="787" t="s">
        <v>65</v>
      </c>
      <c r="C2922" s="787" t="s">
        <v>7995</v>
      </c>
      <c r="D2922" s="787" t="s">
        <v>7996</v>
      </c>
      <c r="E2922" s="787"/>
      <c r="F2922" s="788">
        <v>10006</v>
      </c>
      <c r="G2922" s="787" t="s">
        <v>7997</v>
      </c>
      <c r="H2922" s="787" t="s">
        <v>7998</v>
      </c>
      <c r="I2922" s="788" t="s">
        <v>6289</v>
      </c>
      <c r="J2922" s="788">
        <v>78800</v>
      </c>
      <c r="K2922" s="788" t="s">
        <v>7999</v>
      </c>
      <c r="L2922" s="787" t="s">
        <v>4874</v>
      </c>
      <c r="M2922" s="787" t="s">
        <v>8960</v>
      </c>
      <c r="N2922" s="536">
        <v>5.5E-2</v>
      </c>
      <c r="O2922" s="78">
        <f>P2922/2</f>
        <v>5990</v>
      </c>
      <c r="P2922" s="537">
        <v>11980</v>
      </c>
      <c r="Q2922" s="264">
        <f t="shared" si="114"/>
        <v>11355.450236966826</v>
      </c>
      <c r="R2922" s="337"/>
      <c r="S2922" s="266"/>
    </row>
    <row r="2923" spans="1:20" s="446" customFormat="1" ht="22.5" customHeight="1" x14ac:dyDescent="0.25">
      <c r="A2923" s="342">
        <v>45304</v>
      </c>
      <c r="B2923" s="437" t="s">
        <v>65</v>
      </c>
      <c r="C2923" s="437" t="s">
        <v>8961</v>
      </c>
      <c r="D2923" s="437" t="s">
        <v>2759</v>
      </c>
      <c r="E2923" s="437"/>
      <c r="F2923" s="343">
        <v>10641</v>
      </c>
      <c r="G2923" s="437" t="s">
        <v>8405</v>
      </c>
      <c r="H2923" s="437" t="s">
        <v>8962</v>
      </c>
      <c r="I2923" s="343" t="s">
        <v>22</v>
      </c>
      <c r="J2923" s="343">
        <v>75014</v>
      </c>
      <c r="K2923" s="437" t="s">
        <v>8963</v>
      </c>
      <c r="L2923" s="437" t="s">
        <v>8964</v>
      </c>
      <c r="M2923" s="437" t="s">
        <v>8965</v>
      </c>
      <c r="N2923" s="862">
        <v>5.5E-2</v>
      </c>
      <c r="O2923" s="842" t="s">
        <v>9709</v>
      </c>
      <c r="P2923" s="813">
        <v>2482</v>
      </c>
      <c r="Q2923" s="444">
        <f t="shared" si="114"/>
        <v>2352.6066350710903</v>
      </c>
      <c r="R2923" s="337"/>
      <c r="S2923" s="266"/>
    </row>
    <row r="2924" spans="1:20" s="446" customFormat="1" ht="22.5" customHeight="1" x14ac:dyDescent="0.25">
      <c r="A2924" s="342">
        <v>45308</v>
      </c>
      <c r="B2924" s="437" t="s">
        <v>65</v>
      </c>
      <c r="C2924" s="437" t="s">
        <v>8966</v>
      </c>
      <c r="D2924" s="437" t="s">
        <v>3017</v>
      </c>
      <c r="E2924" s="437"/>
      <c r="F2924" s="343">
        <v>10101</v>
      </c>
      <c r="G2924" s="437" t="s">
        <v>8967</v>
      </c>
      <c r="H2924" s="437" t="s">
        <v>8968</v>
      </c>
      <c r="I2924" s="343" t="s">
        <v>8969</v>
      </c>
      <c r="J2924" s="343">
        <v>93120</v>
      </c>
      <c r="K2924" s="437" t="s">
        <v>8970</v>
      </c>
      <c r="L2924" s="437" t="s">
        <v>4935</v>
      </c>
      <c r="M2924" s="437" t="s">
        <v>8971</v>
      </c>
      <c r="N2924" s="862">
        <v>5.5E-2</v>
      </c>
      <c r="O2924" s="842">
        <v>5796</v>
      </c>
      <c r="P2924" s="813">
        <v>11592</v>
      </c>
      <c r="Q2924" s="444">
        <f t="shared" si="114"/>
        <v>10987.677725118485</v>
      </c>
      <c r="R2924" s="337"/>
      <c r="S2924" s="266"/>
    </row>
    <row r="2925" spans="1:20" s="446" customFormat="1" ht="22.5" customHeight="1" x14ac:dyDescent="0.25">
      <c r="A2925" s="342">
        <v>45315</v>
      </c>
      <c r="B2925" s="437" t="s">
        <v>65</v>
      </c>
      <c r="C2925" s="437" t="s">
        <v>8335</v>
      </c>
      <c r="D2925" s="437" t="s">
        <v>1441</v>
      </c>
      <c r="E2925" s="437"/>
      <c r="F2925" s="343">
        <v>10227</v>
      </c>
      <c r="G2925" s="437" t="s">
        <v>8972</v>
      </c>
      <c r="H2925" s="437" t="s">
        <v>8973</v>
      </c>
      <c r="I2925" s="343" t="s">
        <v>3149</v>
      </c>
      <c r="J2925" s="343">
        <v>75014</v>
      </c>
      <c r="K2925" s="437" t="s">
        <v>8974</v>
      </c>
      <c r="L2925" s="437" t="s">
        <v>1615</v>
      </c>
      <c r="M2925" s="437" t="s">
        <v>2360</v>
      </c>
      <c r="N2925" s="862">
        <v>5.5E-2</v>
      </c>
      <c r="O2925" s="842"/>
      <c r="P2925" s="813">
        <v>1882</v>
      </c>
      <c r="Q2925" s="444">
        <f t="shared" si="114"/>
        <v>1783.8862559241707</v>
      </c>
      <c r="R2925" s="337"/>
      <c r="S2925" s="266"/>
    </row>
    <row r="2926" spans="1:20" s="446" customFormat="1" ht="22.5" customHeight="1" x14ac:dyDescent="0.25">
      <c r="A2926" s="342">
        <v>45317</v>
      </c>
      <c r="B2926" s="437" t="s">
        <v>65</v>
      </c>
      <c r="C2926" s="437" t="s">
        <v>532</v>
      </c>
      <c r="D2926" s="437" t="s">
        <v>2974</v>
      </c>
      <c r="E2926" s="437"/>
      <c r="F2926" s="343">
        <v>10587</v>
      </c>
      <c r="G2926" s="437" t="s">
        <v>8975</v>
      </c>
      <c r="H2926" s="437" t="s">
        <v>8976</v>
      </c>
      <c r="I2926" s="343" t="s">
        <v>22</v>
      </c>
      <c r="J2926" s="343">
        <v>75018</v>
      </c>
      <c r="K2926" s="437" t="s">
        <v>8977</v>
      </c>
      <c r="L2926" s="437" t="s">
        <v>8270</v>
      </c>
      <c r="M2926" s="437" t="s">
        <v>1860</v>
      </c>
      <c r="N2926" s="862">
        <v>5.5E-2</v>
      </c>
      <c r="O2926" s="842"/>
      <c r="P2926" s="813">
        <v>3982</v>
      </c>
      <c r="Q2926" s="444">
        <f t="shared" si="114"/>
        <v>3774.4075829383887</v>
      </c>
      <c r="R2926" s="337"/>
      <c r="S2926" s="266"/>
    </row>
    <row r="2927" spans="1:20" s="446" customFormat="1" ht="22.5" customHeight="1" x14ac:dyDescent="0.25">
      <c r="A2927" s="173">
        <v>45317</v>
      </c>
      <c r="B2927" s="194" t="s">
        <v>65</v>
      </c>
      <c r="C2927" s="194" t="s">
        <v>8978</v>
      </c>
      <c r="D2927" s="194" t="s">
        <v>172</v>
      </c>
      <c r="E2927" s="194"/>
      <c r="F2927" s="174">
        <v>1</v>
      </c>
      <c r="G2927" s="194" t="s">
        <v>8979</v>
      </c>
      <c r="H2927" s="194" t="s">
        <v>8980</v>
      </c>
      <c r="I2927" s="174" t="s">
        <v>22</v>
      </c>
      <c r="J2927" s="174">
        <v>75014</v>
      </c>
      <c r="K2927" s="194" t="s">
        <v>8981</v>
      </c>
      <c r="L2927" s="194" t="s">
        <v>1615</v>
      </c>
      <c r="M2927" s="194" t="s">
        <v>2884</v>
      </c>
      <c r="N2927" s="237">
        <v>0.1</v>
      </c>
      <c r="O2927" s="340"/>
      <c r="P2927" s="548">
        <v>5882</v>
      </c>
      <c r="Q2927" s="457">
        <f t="shared" si="114"/>
        <v>5347.272727272727</v>
      </c>
      <c r="R2927" s="336">
        <v>5882</v>
      </c>
      <c r="S2927" s="121"/>
      <c r="T2927" s="243"/>
    </row>
    <row r="2928" spans="1:20" s="446" customFormat="1" ht="22.5" customHeight="1" x14ac:dyDescent="0.25">
      <c r="A2928" s="342">
        <v>45316</v>
      </c>
      <c r="B2928" s="437" t="s">
        <v>65</v>
      </c>
      <c r="C2928" s="437" t="s">
        <v>8982</v>
      </c>
      <c r="D2928" s="437" t="s">
        <v>8983</v>
      </c>
      <c r="E2928" s="437"/>
      <c r="F2928" s="343">
        <v>10266</v>
      </c>
      <c r="G2928" s="437" t="s">
        <v>8984</v>
      </c>
      <c r="H2928" s="437" t="s">
        <v>8985</v>
      </c>
      <c r="I2928" s="343" t="s">
        <v>22</v>
      </c>
      <c r="J2928" s="343">
        <v>75015</v>
      </c>
      <c r="K2928" s="437" t="s">
        <v>8986</v>
      </c>
      <c r="L2928" s="437" t="s">
        <v>37</v>
      </c>
      <c r="M2928" s="437" t="s">
        <v>123</v>
      </c>
      <c r="N2928" s="862">
        <v>5.5E-2</v>
      </c>
      <c r="O2928" s="842"/>
      <c r="P2928" s="813">
        <v>3982</v>
      </c>
      <c r="Q2928" s="444">
        <f t="shared" si="114"/>
        <v>3774.4075829383887</v>
      </c>
      <c r="R2928" s="337"/>
      <c r="S2928" s="266"/>
    </row>
    <row r="2929" spans="1:20" s="446" customFormat="1" ht="22.5" customHeight="1" x14ac:dyDescent="0.25">
      <c r="A2929" s="342">
        <v>45315</v>
      </c>
      <c r="B2929" s="437" t="s">
        <v>65</v>
      </c>
      <c r="C2929" s="437" t="s">
        <v>8987</v>
      </c>
      <c r="D2929" s="437" t="s">
        <v>8988</v>
      </c>
      <c r="E2929" s="437"/>
      <c r="F2929" s="343">
        <v>10105</v>
      </c>
      <c r="G2929" s="437" t="s">
        <v>8989</v>
      </c>
      <c r="H2929" s="437" t="s">
        <v>8990</v>
      </c>
      <c r="I2929" s="343" t="s">
        <v>8991</v>
      </c>
      <c r="J2929" s="343">
        <v>77420</v>
      </c>
      <c r="K2929" s="437" t="s">
        <v>8992</v>
      </c>
      <c r="L2929" s="437" t="s">
        <v>4935</v>
      </c>
      <c r="M2929" s="437" t="s">
        <v>8993</v>
      </c>
      <c r="N2929" s="862">
        <v>5.5E-2</v>
      </c>
      <c r="O2929" s="842">
        <v>2391</v>
      </c>
      <c r="P2929" s="813">
        <v>4782</v>
      </c>
      <c r="Q2929" s="444">
        <f t="shared" si="114"/>
        <v>4532.7014218009481</v>
      </c>
      <c r="R2929" s="337"/>
      <c r="S2929" s="266"/>
    </row>
    <row r="2930" spans="1:20" s="446" customFormat="1" ht="22.5" customHeight="1" x14ac:dyDescent="0.25">
      <c r="A2930" s="342">
        <v>45347</v>
      </c>
      <c r="B2930" s="437" t="s">
        <v>65</v>
      </c>
      <c r="C2930" s="437" t="s">
        <v>8994</v>
      </c>
      <c r="D2930" s="437" t="s">
        <v>8362</v>
      </c>
      <c r="E2930" s="437"/>
      <c r="F2930" s="343" t="s">
        <v>8995</v>
      </c>
      <c r="G2930" s="437" t="s">
        <v>8996</v>
      </c>
      <c r="H2930" s="437" t="s">
        <v>8997</v>
      </c>
      <c r="I2930" s="343" t="s">
        <v>22</v>
      </c>
      <c r="J2930" s="343">
        <v>75020</v>
      </c>
      <c r="K2930" s="437" t="s">
        <v>8998</v>
      </c>
      <c r="L2930" s="437" t="s">
        <v>5894</v>
      </c>
      <c r="M2930" s="437" t="s">
        <v>170</v>
      </c>
      <c r="N2930" s="862">
        <v>0.1</v>
      </c>
      <c r="O2930" s="842"/>
      <c r="P2930" s="813">
        <v>10800</v>
      </c>
      <c r="Q2930" s="444">
        <f t="shared" si="114"/>
        <v>9818.181818181818</v>
      </c>
      <c r="R2930" s="337"/>
      <c r="S2930" s="266"/>
    </row>
    <row r="2931" spans="1:20" s="446" customFormat="1" ht="22.5" customHeight="1" x14ac:dyDescent="0.25">
      <c r="A2931" s="831">
        <v>45175</v>
      </c>
      <c r="B2931" s="832" t="s">
        <v>17</v>
      </c>
      <c r="C2931" s="832" t="s">
        <v>8057</v>
      </c>
      <c r="D2931" s="832" t="s">
        <v>306</v>
      </c>
      <c r="E2931" s="832"/>
      <c r="F2931" s="833">
        <v>10241</v>
      </c>
      <c r="G2931" s="832" t="s">
        <v>8058</v>
      </c>
      <c r="H2931" s="832" t="s">
        <v>8059</v>
      </c>
      <c r="I2931" s="833" t="s">
        <v>313</v>
      </c>
      <c r="J2931" s="833">
        <v>94500</v>
      </c>
      <c r="K2931" s="832" t="s">
        <v>8060</v>
      </c>
      <c r="L2931" s="832" t="s">
        <v>7299</v>
      </c>
      <c r="M2931" s="832" t="s">
        <v>8999</v>
      </c>
      <c r="N2931" s="834">
        <v>0.1</v>
      </c>
      <c r="O2931" s="78">
        <v>7750</v>
      </c>
      <c r="P2931" s="835">
        <v>2500</v>
      </c>
      <c r="Q2931" s="478">
        <f t="shared" si="114"/>
        <v>2272.7272727272725</v>
      </c>
      <c r="R2931" s="479"/>
      <c r="S2931" s="292"/>
      <c r="T2931" s="836" t="s">
        <v>7442</v>
      </c>
    </row>
    <row r="2932" spans="1:20" s="446" customFormat="1" ht="22.5" customHeight="1" x14ac:dyDescent="0.25">
      <c r="A2932" s="774">
        <v>45328</v>
      </c>
      <c r="B2932" s="787" t="s">
        <v>65</v>
      </c>
      <c r="C2932" s="787" t="s">
        <v>8175</v>
      </c>
      <c r="D2932" s="787" t="s">
        <v>67</v>
      </c>
      <c r="E2932" s="787"/>
      <c r="F2932" s="788">
        <v>52211</v>
      </c>
      <c r="G2932" s="787" t="s">
        <v>8176</v>
      </c>
      <c r="H2932" s="787" t="s">
        <v>8177</v>
      </c>
      <c r="I2932" s="788" t="s">
        <v>979</v>
      </c>
      <c r="J2932" s="788">
        <v>78330</v>
      </c>
      <c r="K2932" s="787" t="s">
        <v>8178</v>
      </c>
      <c r="L2932" s="787" t="s">
        <v>8179</v>
      </c>
      <c r="M2932" s="787" t="s">
        <v>9000</v>
      </c>
      <c r="N2932" s="536">
        <v>0.1</v>
      </c>
      <c r="O2932" s="78">
        <f>P2932/2</f>
        <v>2341</v>
      </c>
      <c r="P2932" s="537">
        <v>4682</v>
      </c>
      <c r="Q2932" s="264">
        <f t="shared" si="114"/>
        <v>4256.363636363636</v>
      </c>
      <c r="R2932" s="337"/>
      <c r="S2932" s="266"/>
    </row>
    <row r="2933" spans="1:20" s="446" customFormat="1" ht="22.5" customHeight="1" x14ac:dyDescent="0.25">
      <c r="A2933" s="342">
        <v>45311</v>
      </c>
      <c r="B2933" s="437" t="s">
        <v>17</v>
      </c>
      <c r="C2933" s="437" t="s">
        <v>9001</v>
      </c>
      <c r="D2933" s="437" t="s">
        <v>19</v>
      </c>
      <c r="E2933" s="437"/>
      <c r="F2933" s="343">
        <v>10634</v>
      </c>
      <c r="G2933" s="437" t="s">
        <v>9002</v>
      </c>
      <c r="H2933" s="437" t="s">
        <v>9003</v>
      </c>
      <c r="I2933" s="343" t="s">
        <v>2692</v>
      </c>
      <c r="J2933" s="343">
        <v>95330</v>
      </c>
      <c r="K2933" s="437" t="s">
        <v>9004</v>
      </c>
      <c r="L2933" s="437" t="s">
        <v>9005</v>
      </c>
      <c r="M2933" s="437" t="s">
        <v>6607</v>
      </c>
      <c r="N2933" s="862">
        <v>5.5E-2</v>
      </c>
      <c r="O2933" s="842"/>
      <c r="P2933" s="813">
        <v>2482</v>
      </c>
      <c r="Q2933" s="444">
        <f t="shared" si="114"/>
        <v>2352.6066350710903</v>
      </c>
      <c r="R2933" s="337"/>
      <c r="S2933" s="266"/>
    </row>
    <row r="2934" spans="1:20" s="446" customFormat="1" ht="22.5" customHeight="1" x14ac:dyDescent="0.25">
      <c r="A2934" s="293">
        <v>45208</v>
      </c>
      <c r="B2934" s="789" t="s">
        <v>17</v>
      </c>
      <c r="C2934" s="789" t="s">
        <v>8654</v>
      </c>
      <c r="D2934" s="789" t="s">
        <v>522</v>
      </c>
      <c r="E2934" s="789"/>
      <c r="F2934" s="294" t="s">
        <v>8655</v>
      </c>
      <c r="G2934" s="789" t="s">
        <v>8656</v>
      </c>
      <c r="H2934" s="789" t="s">
        <v>8657</v>
      </c>
      <c r="I2934" s="294" t="s">
        <v>22</v>
      </c>
      <c r="J2934" s="294">
        <v>75016</v>
      </c>
      <c r="K2934" s="789" t="s">
        <v>8658</v>
      </c>
      <c r="L2934" s="789" t="s">
        <v>8659</v>
      </c>
      <c r="M2934" s="789" t="s">
        <v>9006</v>
      </c>
      <c r="N2934" s="536">
        <v>0.1</v>
      </c>
      <c r="O2934" s="78"/>
      <c r="P2934" s="816">
        <v>2800</v>
      </c>
      <c r="Q2934" s="519">
        <f t="shared" si="114"/>
        <v>2545.454545454545</v>
      </c>
      <c r="R2934" s="531"/>
      <c r="S2934" s="299"/>
    </row>
    <row r="2935" spans="1:20" s="446" customFormat="1" ht="22.5" customHeight="1" x14ac:dyDescent="0.25">
      <c r="A2935" s="774">
        <v>45328</v>
      </c>
      <c r="B2935" s="787" t="s">
        <v>17</v>
      </c>
      <c r="C2935" s="787" t="s">
        <v>8050</v>
      </c>
      <c r="D2935" s="787" t="s">
        <v>8051</v>
      </c>
      <c r="E2935" s="787"/>
      <c r="F2935" s="788">
        <v>10181</v>
      </c>
      <c r="G2935" s="787" t="s">
        <v>5909</v>
      </c>
      <c r="H2935" s="787" t="s">
        <v>8052</v>
      </c>
      <c r="I2935" s="788" t="s">
        <v>22</v>
      </c>
      <c r="J2935" s="788">
        <v>75011</v>
      </c>
      <c r="K2935" s="787" t="s">
        <v>8053</v>
      </c>
      <c r="L2935" s="787" t="s">
        <v>6956</v>
      </c>
      <c r="M2935" s="787" t="s">
        <v>9007</v>
      </c>
      <c r="N2935" s="536">
        <v>0.1</v>
      </c>
      <c r="O2935" s="78">
        <f>P2935/2</f>
        <v>6250</v>
      </c>
      <c r="P2935" s="537">
        <v>12500</v>
      </c>
      <c r="Q2935" s="264">
        <f t="shared" si="114"/>
        <v>11363.636363636362</v>
      </c>
      <c r="R2935" s="337"/>
      <c r="S2935" s="266"/>
    </row>
    <row r="2936" spans="1:20" s="446" customFormat="1" ht="22.5" customHeight="1" x14ac:dyDescent="0.25">
      <c r="A2936" s="774">
        <v>45313</v>
      </c>
      <c r="B2936" s="787" t="s">
        <v>17</v>
      </c>
      <c r="C2936" s="787" t="s">
        <v>7970</v>
      </c>
      <c r="D2936" s="787" t="s">
        <v>19</v>
      </c>
      <c r="E2936" s="787"/>
      <c r="F2936" s="788">
        <v>10594</v>
      </c>
      <c r="G2936" s="787" t="s">
        <v>7971</v>
      </c>
      <c r="H2936" s="787" t="s">
        <v>7972</v>
      </c>
      <c r="I2936" s="788" t="s">
        <v>22</v>
      </c>
      <c r="J2936" s="788">
        <v>75018</v>
      </c>
      <c r="K2936" s="787" t="s">
        <v>7973</v>
      </c>
      <c r="L2936" s="787" t="s">
        <v>7974</v>
      </c>
      <c r="M2936" s="787" t="s">
        <v>2415</v>
      </c>
      <c r="N2936" s="536">
        <v>5.5E-2</v>
      </c>
      <c r="O2936" s="78">
        <f>P2936/2</f>
        <v>1941</v>
      </c>
      <c r="P2936" s="537">
        <v>3882</v>
      </c>
      <c r="Q2936" s="264">
        <f t="shared" si="114"/>
        <v>3679.6208530805688</v>
      </c>
      <c r="R2936" s="337"/>
      <c r="S2936" s="266"/>
    </row>
    <row r="2937" spans="1:20" s="446" customFormat="1" ht="22.5" customHeight="1" x14ac:dyDescent="0.25">
      <c r="A2937" s="173">
        <v>45322</v>
      </c>
      <c r="B2937" s="194" t="s">
        <v>65</v>
      </c>
      <c r="C2937" s="194" t="s">
        <v>2123</v>
      </c>
      <c r="D2937" s="194" t="s">
        <v>747</v>
      </c>
      <c r="E2937" s="194"/>
      <c r="F2937" s="174">
        <v>10496</v>
      </c>
      <c r="G2937" s="194" t="s">
        <v>9008</v>
      </c>
      <c r="H2937" s="194" t="s">
        <v>9009</v>
      </c>
      <c r="I2937" s="174" t="s">
        <v>22</v>
      </c>
      <c r="J2937" s="174">
        <v>75011</v>
      </c>
      <c r="K2937" s="194" t="s">
        <v>9010</v>
      </c>
      <c r="L2937" s="194" t="s">
        <v>5563</v>
      </c>
      <c r="M2937" s="194" t="s">
        <v>443</v>
      </c>
      <c r="N2937" s="237">
        <v>0.1</v>
      </c>
      <c r="O2937" s="340"/>
      <c r="P2937" s="548">
        <v>11282</v>
      </c>
      <c r="Q2937" s="457">
        <f t="shared" si="114"/>
        <v>10256.363636363636</v>
      </c>
      <c r="R2937" s="336"/>
      <c r="S2937" s="121"/>
      <c r="T2937" s="446" t="s">
        <v>8275</v>
      </c>
    </row>
    <row r="2938" spans="1:20" s="446" customFormat="1" ht="22.5" customHeight="1" x14ac:dyDescent="0.25">
      <c r="A2938" s="342">
        <v>45322</v>
      </c>
      <c r="B2938" s="437" t="s">
        <v>65</v>
      </c>
      <c r="C2938" s="437" t="s">
        <v>9011</v>
      </c>
      <c r="D2938" s="437" t="s">
        <v>1951</v>
      </c>
      <c r="E2938" s="437"/>
      <c r="F2938" s="343" t="s">
        <v>9012</v>
      </c>
      <c r="G2938" s="437" t="s">
        <v>9013</v>
      </c>
      <c r="H2938" s="437" t="s">
        <v>9014</v>
      </c>
      <c r="I2938" s="343" t="s">
        <v>69</v>
      </c>
      <c r="J2938" s="343">
        <v>94700</v>
      </c>
      <c r="K2938" s="437" t="s">
        <v>9015</v>
      </c>
      <c r="L2938" s="437" t="s">
        <v>4874</v>
      </c>
      <c r="M2938" s="437" t="s">
        <v>4100</v>
      </c>
      <c r="N2938" s="862">
        <v>5.5E-2</v>
      </c>
      <c r="O2938" s="842">
        <v>1250</v>
      </c>
      <c r="P2938" s="813">
        <v>2500</v>
      </c>
      <c r="Q2938" s="444">
        <f t="shared" si="114"/>
        <v>2369.668246445498</v>
      </c>
      <c r="R2938" s="337"/>
      <c r="S2938" s="266"/>
    </row>
    <row r="2939" spans="1:20" s="446" customFormat="1" ht="22.5" customHeight="1" x14ac:dyDescent="0.25">
      <c r="A2939" s="342">
        <v>45318</v>
      </c>
      <c r="B2939" s="437" t="s">
        <v>65</v>
      </c>
      <c r="C2939" s="437" t="s">
        <v>9016</v>
      </c>
      <c r="D2939" s="437" t="s">
        <v>67</v>
      </c>
      <c r="E2939" s="437"/>
      <c r="F2939" s="343">
        <v>10295</v>
      </c>
      <c r="G2939" s="437" t="s">
        <v>9017</v>
      </c>
      <c r="H2939" s="437" t="s">
        <v>9018</v>
      </c>
      <c r="I2939" s="343" t="s">
        <v>22</v>
      </c>
      <c r="J2939" s="343">
        <v>75014</v>
      </c>
      <c r="K2939" s="437" t="s">
        <v>9019</v>
      </c>
      <c r="L2939" s="437" t="s">
        <v>9020</v>
      </c>
      <c r="M2939" s="437" t="s">
        <v>9021</v>
      </c>
      <c r="N2939" s="862">
        <v>5.5E-2</v>
      </c>
      <c r="O2939" s="842">
        <v>4991</v>
      </c>
      <c r="P2939" s="813">
        <v>9982</v>
      </c>
      <c r="Q2939" s="444">
        <f t="shared" si="114"/>
        <v>9461.6113744075828</v>
      </c>
      <c r="R2939" s="337"/>
      <c r="S2939" s="266"/>
    </row>
    <row r="2940" spans="1:20" s="446" customFormat="1" ht="22.5" customHeight="1" x14ac:dyDescent="0.25">
      <c r="A2940" s="173">
        <v>45321</v>
      </c>
      <c r="B2940" s="194" t="s">
        <v>65</v>
      </c>
      <c r="C2940" s="194" t="s">
        <v>9022</v>
      </c>
      <c r="D2940" s="194" t="s">
        <v>1951</v>
      </c>
      <c r="E2940" s="194"/>
      <c r="F2940" s="174">
        <v>10654</v>
      </c>
      <c r="G2940" s="194" t="s">
        <v>9023</v>
      </c>
      <c r="H2940" s="194" t="s">
        <v>9024</v>
      </c>
      <c r="I2940" s="174" t="s">
        <v>48</v>
      </c>
      <c r="J2940" s="174">
        <v>92300</v>
      </c>
      <c r="K2940" s="194" t="s">
        <v>9025</v>
      </c>
      <c r="L2940" s="194" t="s">
        <v>9005</v>
      </c>
      <c r="M2940" s="194" t="s">
        <v>2415</v>
      </c>
      <c r="N2940" s="237">
        <v>5.5E-2</v>
      </c>
      <c r="O2940" s="340"/>
      <c r="P2940" s="548">
        <v>3982</v>
      </c>
      <c r="Q2940" s="457">
        <f t="shared" si="114"/>
        <v>3774.4075829383887</v>
      </c>
      <c r="R2940" s="336"/>
      <c r="S2940" s="121"/>
      <c r="T2940" s="243"/>
    </row>
    <row r="2941" spans="1:20" s="446" customFormat="1" ht="22.5" customHeight="1" x14ac:dyDescent="0.25">
      <c r="A2941" s="804">
        <v>45321</v>
      </c>
      <c r="B2941" s="805" t="s">
        <v>65</v>
      </c>
      <c r="C2941" s="805" t="s">
        <v>7757</v>
      </c>
      <c r="D2941" s="805" t="s">
        <v>2506</v>
      </c>
      <c r="E2941" s="805"/>
      <c r="F2941" s="805" t="s">
        <v>4719</v>
      </c>
      <c r="G2941" s="805" t="s">
        <v>6670</v>
      </c>
      <c r="H2941" s="805" t="s">
        <v>7864</v>
      </c>
      <c r="I2941" s="805" t="s">
        <v>22</v>
      </c>
      <c r="J2941" s="805">
        <v>75011</v>
      </c>
      <c r="K2941" s="805" t="s">
        <v>8426</v>
      </c>
      <c r="L2941" s="805" t="s">
        <v>3934</v>
      </c>
      <c r="M2941" s="805" t="s">
        <v>9026</v>
      </c>
      <c r="N2941" s="305">
        <v>5.5E-2</v>
      </c>
      <c r="O2941" s="78">
        <f>P2941/2</f>
        <v>1240</v>
      </c>
      <c r="P2941" s="537">
        <v>2480</v>
      </c>
      <c r="Q2941" s="264">
        <f t="shared" si="114"/>
        <v>2350.7109004739336</v>
      </c>
      <c r="R2941" s="337"/>
      <c r="S2941" s="266"/>
    </row>
    <row r="2942" spans="1:20" s="446" customFormat="1" ht="22.5" customHeight="1" x14ac:dyDescent="0.25">
      <c r="A2942" s="267">
        <v>45322</v>
      </c>
      <c r="B2942" s="398" t="s">
        <v>65</v>
      </c>
      <c r="C2942" s="398" t="s">
        <v>9027</v>
      </c>
      <c r="D2942" s="398" t="s">
        <v>131</v>
      </c>
      <c r="E2942" s="398"/>
      <c r="F2942" s="268">
        <v>10343</v>
      </c>
      <c r="G2942" s="398" t="s">
        <v>9028</v>
      </c>
      <c r="H2942" s="398" t="s">
        <v>9029</v>
      </c>
      <c r="I2942" s="268" t="s">
        <v>1164</v>
      </c>
      <c r="J2942" s="268">
        <v>94120</v>
      </c>
      <c r="K2942" s="398" t="s">
        <v>9030</v>
      </c>
      <c r="L2942" s="398" t="s">
        <v>9031</v>
      </c>
      <c r="M2942" s="398" t="s">
        <v>6398</v>
      </c>
      <c r="N2942" s="760">
        <v>0.1</v>
      </c>
      <c r="O2942" s="111"/>
      <c r="P2942" s="761">
        <v>14950</v>
      </c>
      <c r="Q2942" s="533">
        <f t="shared" si="114"/>
        <v>13590.90909090909</v>
      </c>
      <c r="R2942" s="389"/>
      <c r="S2942" s="89"/>
    </row>
    <row r="2943" spans="1:20" s="446" customFormat="1" ht="22.5" customHeight="1" x14ac:dyDescent="0.25">
      <c r="A2943" s="342">
        <v>45335</v>
      </c>
      <c r="B2943" s="437" t="s">
        <v>65</v>
      </c>
      <c r="C2943" s="437" t="s">
        <v>28</v>
      </c>
      <c r="D2943" s="437" t="s">
        <v>219</v>
      </c>
      <c r="E2943" s="437"/>
      <c r="F2943" s="343">
        <v>10573</v>
      </c>
      <c r="G2943" s="437" t="s">
        <v>9032</v>
      </c>
      <c r="H2943" s="437" t="s">
        <v>9033</v>
      </c>
      <c r="I2943" s="343" t="s">
        <v>2924</v>
      </c>
      <c r="J2943" s="343">
        <v>95160</v>
      </c>
      <c r="K2943" s="437" t="s">
        <v>9034</v>
      </c>
      <c r="L2943" s="437" t="s">
        <v>5112</v>
      </c>
      <c r="M2943" s="437" t="s">
        <v>9035</v>
      </c>
      <c r="N2943" s="862">
        <v>5.5E-2</v>
      </c>
      <c r="O2943" s="842"/>
      <c r="P2943" s="813">
        <v>65000</v>
      </c>
      <c r="Q2943" s="444">
        <f t="shared" si="114"/>
        <v>61611.374407582945</v>
      </c>
      <c r="R2943" s="337"/>
      <c r="S2943" s="266"/>
    </row>
    <row r="2944" spans="1:20" s="446" customFormat="1" ht="22.5" customHeight="1" x14ac:dyDescent="0.25">
      <c r="A2944" s="774">
        <v>45328</v>
      </c>
      <c r="B2944" s="787" t="s">
        <v>17</v>
      </c>
      <c r="C2944" s="787" t="s">
        <v>8761</v>
      </c>
      <c r="D2944" s="787" t="s">
        <v>2523</v>
      </c>
      <c r="E2944" s="787"/>
      <c r="F2944" s="788">
        <v>10652</v>
      </c>
      <c r="G2944" s="787" t="s">
        <v>8762</v>
      </c>
      <c r="H2944" s="787" t="s">
        <v>8763</v>
      </c>
      <c r="I2944" s="788" t="s">
        <v>298</v>
      </c>
      <c r="J2944" s="788">
        <v>92230</v>
      </c>
      <c r="K2944" s="787" t="s">
        <v>8764</v>
      </c>
      <c r="L2944" s="787" t="s">
        <v>7526</v>
      </c>
      <c r="M2944" s="787" t="s">
        <v>2415</v>
      </c>
      <c r="N2944" s="536">
        <v>5.5E-2</v>
      </c>
      <c r="O2944" s="78">
        <v>1291</v>
      </c>
      <c r="P2944" s="537">
        <v>2582</v>
      </c>
      <c r="Q2944" s="444">
        <f t="shared" si="114"/>
        <v>2447.3933649289102</v>
      </c>
      <c r="R2944" s="337"/>
      <c r="S2944" s="266"/>
    </row>
    <row r="2945" spans="1:19" s="446" customFormat="1" ht="22.5" customHeight="1" x14ac:dyDescent="0.25">
      <c r="A2945" s="774">
        <v>45327</v>
      </c>
      <c r="B2945" s="787" t="s">
        <v>65</v>
      </c>
      <c r="C2945" s="787" t="s">
        <v>8209</v>
      </c>
      <c r="D2945" s="787" t="s">
        <v>4312</v>
      </c>
      <c r="E2945" s="787"/>
      <c r="F2945" s="788">
        <v>10361</v>
      </c>
      <c r="G2945" s="787" t="s">
        <v>8210</v>
      </c>
      <c r="H2945" s="787" t="s">
        <v>8211</v>
      </c>
      <c r="I2945" s="788" t="s">
        <v>2321</v>
      </c>
      <c r="J2945" s="788">
        <v>91230</v>
      </c>
      <c r="K2945" s="787" t="s">
        <v>8212</v>
      </c>
      <c r="L2945" s="787" t="s">
        <v>5726</v>
      </c>
      <c r="M2945" s="787" t="s">
        <v>9036</v>
      </c>
      <c r="N2945" s="536">
        <v>0.1</v>
      </c>
      <c r="O2945" s="78">
        <f>P2945/2</f>
        <v>1100</v>
      </c>
      <c r="P2945" s="537">
        <v>2200</v>
      </c>
      <c r="Q2945" s="264">
        <f t="shared" si="114"/>
        <v>1999.9999999999998</v>
      </c>
      <c r="R2945" s="337"/>
      <c r="S2945" s="266"/>
    </row>
    <row r="2946" spans="1:19" s="446" customFormat="1" ht="22.5" customHeight="1" x14ac:dyDescent="0.25">
      <c r="A2946" s="342">
        <v>45336</v>
      </c>
      <c r="B2946" s="437" t="s">
        <v>65</v>
      </c>
      <c r="C2946" s="437" t="s">
        <v>9037</v>
      </c>
      <c r="D2946" s="437" t="s">
        <v>2068</v>
      </c>
      <c r="E2946" s="437"/>
      <c r="F2946" s="343" t="s">
        <v>9038</v>
      </c>
      <c r="G2946" s="437" t="s">
        <v>8210</v>
      </c>
      <c r="H2946" s="437" t="s">
        <v>9039</v>
      </c>
      <c r="I2946" s="343" t="s">
        <v>2321</v>
      </c>
      <c r="J2946" s="343">
        <v>91230</v>
      </c>
      <c r="K2946" s="437" t="s">
        <v>9040</v>
      </c>
      <c r="L2946" s="437" t="s">
        <v>9041</v>
      </c>
      <c r="M2946" s="437" t="s">
        <v>9042</v>
      </c>
      <c r="N2946" s="862">
        <v>0.1</v>
      </c>
      <c r="O2946" s="842">
        <v>2450</v>
      </c>
      <c r="P2946" s="813">
        <v>4900</v>
      </c>
      <c r="Q2946" s="444">
        <f t="shared" si="114"/>
        <v>4454.545454545454</v>
      </c>
      <c r="R2946" s="337"/>
      <c r="S2946" s="266"/>
    </row>
    <row r="2947" spans="1:19" s="446" customFormat="1" ht="22.5" customHeight="1" x14ac:dyDescent="0.25">
      <c r="A2947" s="342">
        <v>45330</v>
      </c>
      <c r="B2947" s="437" t="s">
        <v>65</v>
      </c>
      <c r="C2947" s="437" t="s">
        <v>9043</v>
      </c>
      <c r="D2947" s="437" t="s">
        <v>9044</v>
      </c>
      <c r="E2947" s="437"/>
      <c r="F2947" s="343">
        <v>10231</v>
      </c>
      <c r="G2947" s="437" t="s">
        <v>7807</v>
      </c>
      <c r="H2947" s="437" t="s">
        <v>9045</v>
      </c>
      <c r="I2947" s="343" t="s">
        <v>22</v>
      </c>
      <c r="J2947" s="343">
        <v>75013</v>
      </c>
      <c r="K2947" s="437" t="s">
        <v>9046</v>
      </c>
      <c r="L2947" s="437" t="s">
        <v>8310</v>
      </c>
      <c r="M2947" s="437" t="s">
        <v>4061</v>
      </c>
      <c r="N2947" s="862">
        <v>5.5E-2</v>
      </c>
      <c r="O2947" s="842">
        <v>450</v>
      </c>
      <c r="P2947" s="813">
        <v>900</v>
      </c>
      <c r="Q2947" s="444">
        <f t="shared" si="114"/>
        <v>853.08056872037923</v>
      </c>
      <c r="R2947" s="337"/>
      <c r="S2947" s="266"/>
    </row>
    <row r="2948" spans="1:19" s="446" customFormat="1" ht="22.5" customHeight="1" x14ac:dyDescent="0.25">
      <c r="A2948" s="342">
        <v>45327</v>
      </c>
      <c r="B2948" s="437" t="s">
        <v>17</v>
      </c>
      <c r="C2948" s="437" t="s">
        <v>9047</v>
      </c>
      <c r="D2948" s="437" t="s">
        <v>6066</v>
      </c>
      <c r="E2948" s="437"/>
      <c r="F2948" s="343" t="s">
        <v>9048</v>
      </c>
      <c r="G2948" s="437" t="s">
        <v>9049</v>
      </c>
      <c r="H2948" s="437" t="s">
        <v>9050</v>
      </c>
      <c r="I2948" s="343" t="s">
        <v>22</v>
      </c>
      <c r="J2948" s="343">
        <v>75020</v>
      </c>
      <c r="K2948" s="437" t="s">
        <v>9051</v>
      </c>
      <c r="L2948" s="437" t="s">
        <v>1838</v>
      </c>
      <c r="M2948" s="437" t="s">
        <v>9052</v>
      </c>
      <c r="N2948" s="862">
        <v>5.5E-2</v>
      </c>
      <c r="O2948" s="842">
        <v>6450</v>
      </c>
      <c r="P2948" s="813">
        <v>12900</v>
      </c>
      <c r="Q2948" s="444">
        <f t="shared" si="114"/>
        <v>12227.488151658768</v>
      </c>
      <c r="R2948" s="337"/>
      <c r="S2948" s="266"/>
    </row>
    <row r="2949" spans="1:19" s="446" customFormat="1" ht="22.5" customHeight="1" x14ac:dyDescent="0.25">
      <c r="A2949" s="342">
        <v>45330</v>
      </c>
      <c r="B2949" s="437" t="s">
        <v>17</v>
      </c>
      <c r="C2949" s="437" t="s">
        <v>9053</v>
      </c>
      <c r="D2949" s="437" t="s">
        <v>522</v>
      </c>
      <c r="E2949" s="437"/>
      <c r="F2949" s="343">
        <v>10563</v>
      </c>
      <c r="G2949" s="437" t="s">
        <v>9054</v>
      </c>
      <c r="H2949" s="437" t="s">
        <v>7941</v>
      </c>
      <c r="I2949" s="343" t="s">
        <v>6610</v>
      </c>
      <c r="J2949" s="343">
        <v>95150</v>
      </c>
      <c r="K2949" s="437" t="s">
        <v>9055</v>
      </c>
      <c r="L2949" s="437" t="s">
        <v>8645</v>
      </c>
      <c r="M2949" s="437" t="s">
        <v>9056</v>
      </c>
      <c r="N2949" s="862">
        <v>5.5E-2</v>
      </c>
      <c r="O2949" s="842">
        <v>4900</v>
      </c>
      <c r="P2949" s="813">
        <v>9800</v>
      </c>
      <c r="Q2949" s="444">
        <f t="shared" si="114"/>
        <v>9289.0995260663512</v>
      </c>
      <c r="R2949" s="337"/>
      <c r="S2949" s="266"/>
    </row>
    <row r="2950" spans="1:19" s="446" customFormat="1" ht="22.5" customHeight="1" x14ac:dyDescent="0.25">
      <c r="A2950" s="804">
        <v>45341</v>
      </c>
      <c r="B2950" s="805" t="s">
        <v>342</v>
      </c>
      <c r="C2950" s="805" t="s">
        <v>7805</v>
      </c>
      <c r="D2950" s="805" t="s">
        <v>7806</v>
      </c>
      <c r="E2950" s="805"/>
      <c r="F2950" s="805">
        <v>10139</v>
      </c>
      <c r="G2950" s="805" t="s">
        <v>7807</v>
      </c>
      <c r="H2950" s="805" t="s">
        <v>7808</v>
      </c>
      <c r="I2950" s="805" t="s">
        <v>22</v>
      </c>
      <c r="J2950" s="805">
        <v>75013</v>
      </c>
      <c r="K2950" s="805" t="s">
        <v>7809</v>
      </c>
      <c r="L2950" s="805" t="s">
        <v>8310</v>
      </c>
      <c r="M2950" s="805" t="s">
        <v>3095</v>
      </c>
      <c r="N2950" s="305">
        <v>0.1</v>
      </c>
      <c r="O2950" s="78">
        <f>P2950/2</f>
        <v>562.5</v>
      </c>
      <c r="P2950" s="537">
        <v>1125</v>
      </c>
      <c r="Q2950" s="264">
        <f t="shared" si="114"/>
        <v>1022.7272727272726</v>
      </c>
      <c r="R2950" s="337"/>
      <c r="S2950" s="266"/>
    </row>
    <row r="2951" spans="1:19" s="446" customFormat="1" ht="22.5" customHeight="1" x14ac:dyDescent="0.25">
      <c r="A2951" s="342">
        <v>45332</v>
      </c>
      <c r="B2951" s="437" t="s">
        <v>17</v>
      </c>
      <c r="C2951" s="437" t="s">
        <v>9057</v>
      </c>
      <c r="D2951" s="437" t="s">
        <v>947</v>
      </c>
      <c r="E2951" s="437"/>
      <c r="F2951" s="343">
        <v>10653</v>
      </c>
      <c r="G2951" s="437" t="s">
        <v>9058</v>
      </c>
      <c r="H2951" s="437" t="s">
        <v>9059</v>
      </c>
      <c r="I2951" s="343" t="s">
        <v>3657</v>
      </c>
      <c r="J2951" s="343">
        <v>93330</v>
      </c>
      <c r="K2951" s="437" t="s">
        <v>9060</v>
      </c>
      <c r="L2951" s="437" t="s">
        <v>7640</v>
      </c>
      <c r="M2951" s="437" t="s">
        <v>1860</v>
      </c>
      <c r="N2951" s="862">
        <v>5.5E-2</v>
      </c>
      <c r="O2951" s="842">
        <v>1000</v>
      </c>
      <c r="P2951" s="813">
        <v>2000</v>
      </c>
      <c r="Q2951" s="444">
        <f t="shared" si="114"/>
        <v>1895.7345971563982</v>
      </c>
      <c r="R2951" s="337"/>
      <c r="S2951" s="266"/>
    </row>
    <row r="2952" spans="1:19" s="446" customFormat="1" ht="22.5" customHeight="1" x14ac:dyDescent="0.25">
      <c r="A2952" s="342">
        <v>45337</v>
      </c>
      <c r="B2952" s="437" t="s">
        <v>17</v>
      </c>
      <c r="C2952" s="437" t="s">
        <v>9061</v>
      </c>
      <c r="D2952" s="437" t="s">
        <v>522</v>
      </c>
      <c r="E2952" s="437"/>
      <c r="F2952" s="343">
        <v>10363</v>
      </c>
      <c r="G2952" s="437" t="s">
        <v>6689</v>
      </c>
      <c r="H2952" s="437" t="s">
        <v>9062</v>
      </c>
      <c r="I2952" s="343" t="s">
        <v>22</v>
      </c>
      <c r="J2952" s="343">
        <v>75011</v>
      </c>
      <c r="K2952" s="437" t="s">
        <v>9063</v>
      </c>
      <c r="L2952" s="437" t="s">
        <v>6956</v>
      </c>
      <c r="M2952" s="437" t="s">
        <v>8283</v>
      </c>
      <c r="N2952" s="862">
        <v>0.1</v>
      </c>
      <c r="O2952" s="863">
        <f>13982/2</f>
        <v>6991</v>
      </c>
      <c r="P2952" s="813">
        <v>13982</v>
      </c>
      <c r="Q2952" s="444">
        <f t="shared" si="114"/>
        <v>12710.90909090909</v>
      </c>
      <c r="R2952" s="337"/>
      <c r="S2952" s="266"/>
    </row>
    <row r="2953" spans="1:19" s="446" customFormat="1" ht="22.5" customHeight="1" x14ac:dyDescent="0.25">
      <c r="A2953" s="774">
        <v>45337</v>
      </c>
      <c r="B2953" s="787" t="s">
        <v>65</v>
      </c>
      <c r="C2953" s="787" t="s">
        <v>8189</v>
      </c>
      <c r="D2953" s="787" t="s">
        <v>1862</v>
      </c>
      <c r="E2953" s="787"/>
      <c r="F2953" s="788">
        <v>110362</v>
      </c>
      <c r="G2953" s="787" t="s">
        <v>8190</v>
      </c>
      <c r="H2953" s="787" t="s">
        <v>8191</v>
      </c>
      <c r="I2953" s="788" t="s">
        <v>923</v>
      </c>
      <c r="J2953" s="788">
        <v>92100</v>
      </c>
      <c r="K2953" s="787" t="s">
        <v>8192</v>
      </c>
      <c r="L2953" s="787" t="s">
        <v>7181</v>
      </c>
      <c r="M2953" s="787" t="s">
        <v>9064</v>
      </c>
      <c r="N2953" s="536">
        <v>0.1</v>
      </c>
      <c r="O2953" s="483"/>
      <c r="P2953" s="537">
        <v>2680</v>
      </c>
      <c r="Q2953" s="264">
        <f t="shared" si="114"/>
        <v>2436.363636363636</v>
      </c>
      <c r="R2953" s="337"/>
      <c r="S2953" s="266"/>
    </row>
    <row r="2954" spans="1:19" s="446" customFormat="1" ht="22.5" customHeight="1" x14ac:dyDescent="0.25">
      <c r="A2954" s="342">
        <v>45337</v>
      </c>
      <c r="B2954" s="437" t="s">
        <v>17</v>
      </c>
      <c r="C2954" s="437" t="s">
        <v>3091</v>
      </c>
      <c r="D2954" s="437" t="s">
        <v>19</v>
      </c>
      <c r="E2954" s="437"/>
      <c r="F2954" s="343">
        <v>10635</v>
      </c>
      <c r="G2954" s="437" t="s">
        <v>9065</v>
      </c>
      <c r="H2954" s="437" t="s">
        <v>8768</v>
      </c>
      <c r="I2954" s="343" t="s">
        <v>48</v>
      </c>
      <c r="J2954" s="343">
        <v>92300</v>
      </c>
      <c r="K2954" s="437" t="s">
        <v>9066</v>
      </c>
      <c r="L2954" s="437" t="s">
        <v>9005</v>
      </c>
      <c r="M2954" s="437" t="s">
        <v>2415</v>
      </c>
      <c r="N2954" s="862">
        <v>5.5E-2</v>
      </c>
      <c r="O2954" s="842"/>
      <c r="P2954" s="813">
        <v>2200</v>
      </c>
      <c r="Q2954" s="444">
        <f t="shared" si="114"/>
        <v>2085.3080568720379</v>
      </c>
      <c r="R2954" s="337"/>
      <c r="S2954" s="266"/>
    </row>
    <row r="2955" spans="1:19" ht="22.5" customHeight="1" x14ac:dyDescent="0.25">
      <c r="A2955" s="342">
        <v>45337</v>
      </c>
      <c r="B2955" s="437" t="s">
        <v>65</v>
      </c>
      <c r="C2955" s="437" t="s">
        <v>9067</v>
      </c>
      <c r="D2955" s="437" t="s">
        <v>2156</v>
      </c>
      <c r="E2955" s="437"/>
      <c r="F2955" s="343">
        <v>10543</v>
      </c>
      <c r="G2955" s="437" t="s">
        <v>9068</v>
      </c>
      <c r="H2955" s="437" t="s">
        <v>9069</v>
      </c>
      <c r="I2955" s="343" t="s">
        <v>22</v>
      </c>
      <c r="J2955" s="343">
        <v>75015</v>
      </c>
      <c r="K2955" s="437" t="s">
        <v>9070</v>
      </c>
      <c r="L2955" s="437" t="s">
        <v>5719</v>
      </c>
      <c r="M2955" s="437" t="s">
        <v>2415</v>
      </c>
      <c r="N2955" s="862">
        <v>5.5E-2</v>
      </c>
      <c r="O2955" s="842"/>
      <c r="P2955" s="813">
        <v>2682</v>
      </c>
      <c r="Q2955" s="444">
        <f t="shared" si="114"/>
        <v>2542.18009478673</v>
      </c>
      <c r="R2955" s="337"/>
      <c r="S2955" s="266"/>
    </row>
    <row r="2956" spans="1:19" ht="22.5" customHeight="1" x14ac:dyDescent="0.25">
      <c r="A2956" s="173">
        <v>45337</v>
      </c>
      <c r="B2956" s="194" t="s">
        <v>65</v>
      </c>
      <c r="C2956" s="194" t="s">
        <v>9071</v>
      </c>
      <c r="D2956" s="194" t="s">
        <v>424</v>
      </c>
      <c r="E2956" s="194"/>
      <c r="F2956" s="174">
        <v>10332</v>
      </c>
      <c r="G2956" s="194" t="s">
        <v>9072</v>
      </c>
      <c r="H2956" s="194" t="s">
        <v>9073</v>
      </c>
      <c r="I2956" s="174" t="s">
        <v>22</v>
      </c>
      <c r="J2956" s="174">
        <v>75003</v>
      </c>
      <c r="K2956" s="194" t="s">
        <v>9074</v>
      </c>
      <c r="L2956" s="194" t="s">
        <v>1615</v>
      </c>
      <c r="M2956" s="194" t="s">
        <v>2360</v>
      </c>
      <c r="N2956" s="237">
        <v>5.5E-2</v>
      </c>
      <c r="O2956" s="340"/>
      <c r="P2956" s="548">
        <v>2682</v>
      </c>
      <c r="Q2956" s="457">
        <f t="shared" si="114"/>
        <v>2542.18009478673</v>
      </c>
      <c r="R2956" s="336"/>
      <c r="S2956" s="121"/>
    </row>
    <row r="2957" spans="1:19" ht="22.5" customHeight="1" x14ac:dyDescent="0.25">
      <c r="A2957" s="342">
        <v>45329</v>
      </c>
      <c r="B2957" s="437" t="s">
        <v>65</v>
      </c>
      <c r="C2957" s="437" t="s">
        <v>9075</v>
      </c>
      <c r="D2957" s="437" t="s">
        <v>2130</v>
      </c>
      <c r="E2957" s="437"/>
      <c r="F2957" s="343">
        <v>40651</v>
      </c>
      <c r="G2957" s="437" t="s">
        <v>9076</v>
      </c>
      <c r="H2957" s="437" t="s">
        <v>9077</v>
      </c>
      <c r="I2957" s="343" t="s">
        <v>22</v>
      </c>
      <c r="J2957" s="343">
        <v>75014</v>
      </c>
      <c r="K2957" s="437" t="s">
        <v>9078</v>
      </c>
      <c r="L2957" s="437" t="s">
        <v>8236</v>
      </c>
      <c r="M2957" s="437" t="s">
        <v>9079</v>
      </c>
      <c r="N2957" s="862">
        <v>5.5E-2</v>
      </c>
      <c r="O2957" s="842"/>
      <c r="P2957" s="813">
        <v>1800</v>
      </c>
      <c r="Q2957" s="444">
        <f t="shared" si="114"/>
        <v>1706.1611374407585</v>
      </c>
      <c r="R2957" s="337"/>
      <c r="S2957" s="266"/>
    </row>
    <row r="2958" spans="1:19" ht="22.5" customHeight="1" x14ac:dyDescent="0.25">
      <c r="A2958" s="167">
        <v>45345</v>
      </c>
      <c r="B2958" s="168" t="s">
        <v>17</v>
      </c>
      <c r="C2958" s="168" t="s">
        <v>4892</v>
      </c>
      <c r="D2958" s="168" t="s">
        <v>1267</v>
      </c>
      <c r="E2958" s="168"/>
      <c r="F2958" s="168" t="s">
        <v>9080</v>
      </c>
      <c r="G2958" s="168" t="s">
        <v>4893</v>
      </c>
      <c r="H2958" s="168" t="s">
        <v>9081</v>
      </c>
      <c r="I2958" s="168" t="s">
        <v>4894</v>
      </c>
      <c r="J2958" s="168">
        <v>77400</v>
      </c>
      <c r="K2958" s="168" t="s">
        <v>4895</v>
      </c>
      <c r="L2958" s="168" t="s">
        <v>4606</v>
      </c>
      <c r="M2958" s="168" t="s">
        <v>9082</v>
      </c>
      <c r="N2958" s="379">
        <v>0.1</v>
      </c>
      <c r="O2958" s="78">
        <v>8490</v>
      </c>
      <c r="P2958" s="371">
        <v>16980</v>
      </c>
      <c r="Q2958" s="264">
        <f t="shared" si="114"/>
        <v>15436.363636363634</v>
      </c>
      <c r="R2958" s="337"/>
      <c r="S2958" s="266"/>
    </row>
    <row r="2959" spans="1:19" ht="22.5" customHeight="1" x14ac:dyDescent="0.25">
      <c r="A2959" s="342">
        <v>45344</v>
      </c>
      <c r="B2959" s="168" t="s">
        <v>65</v>
      </c>
      <c r="C2959" s="167" t="s">
        <v>4725</v>
      </c>
      <c r="D2959" s="167" t="s">
        <v>965</v>
      </c>
      <c r="E2959" s="167"/>
      <c r="F2959" s="417">
        <v>10578</v>
      </c>
      <c r="G2959" s="168" t="s">
        <v>4726</v>
      </c>
      <c r="H2959" s="168" t="s">
        <v>4401</v>
      </c>
      <c r="I2959" s="168" t="s">
        <v>667</v>
      </c>
      <c r="J2959" s="168">
        <v>94300</v>
      </c>
      <c r="K2959" s="168" t="s">
        <v>4727</v>
      </c>
      <c r="L2959" s="168" t="s">
        <v>4935</v>
      </c>
      <c r="M2959" s="167" t="s">
        <v>6607</v>
      </c>
      <c r="N2959" s="379">
        <v>5.5E-2</v>
      </c>
      <c r="O2959" s="195">
        <v>1100</v>
      </c>
      <c r="P2959" s="371">
        <v>2200</v>
      </c>
      <c r="Q2959" s="264">
        <f t="shared" si="114"/>
        <v>2085.3080568720379</v>
      </c>
      <c r="R2959" s="337"/>
      <c r="S2959" s="266"/>
    </row>
    <row r="2960" spans="1:19" ht="22.5" customHeight="1" x14ac:dyDescent="0.25">
      <c r="A2960" s="831">
        <v>45342</v>
      </c>
      <c r="B2960" s="832" t="s">
        <v>17</v>
      </c>
      <c r="C2960" s="832" t="s">
        <v>8050</v>
      </c>
      <c r="D2960" s="832" t="s">
        <v>8051</v>
      </c>
      <c r="E2960" s="832"/>
      <c r="F2960" s="833">
        <v>10346</v>
      </c>
      <c r="G2960" s="832" t="s">
        <v>5909</v>
      </c>
      <c r="H2960" s="832" t="s">
        <v>8052</v>
      </c>
      <c r="I2960" s="833" t="s">
        <v>22</v>
      </c>
      <c r="J2960" s="833">
        <v>75011</v>
      </c>
      <c r="K2960" s="832" t="s">
        <v>8053</v>
      </c>
      <c r="L2960" s="832" t="s">
        <v>6956</v>
      </c>
      <c r="M2960" s="832" t="s">
        <v>2162</v>
      </c>
      <c r="N2960" s="834">
        <v>0.1</v>
      </c>
      <c r="O2960" s="864">
        <f>P2960/2</f>
        <v>4941</v>
      </c>
      <c r="P2960" s="835">
        <v>9882</v>
      </c>
      <c r="Q2960" s="478">
        <f t="shared" si="114"/>
        <v>8983.6363636363621</v>
      </c>
      <c r="R2960" s="337"/>
      <c r="S2960" s="266"/>
    </row>
    <row r="2961" spans="1:20" ht="22.5" customHeight="1" x14ac:dyDescent="0.25">
      <c r="A2961" s="342">
        <v>45342</v>
      </c>
      <c r="B2961" s="437"/>
      <c r="C2961" s="437" t="s">
        <v>5352</v>
      </c>
      <c r="D2961" s="437"/>
      <c r="E2961" s="437"/>
      <c r="F2961" s="343" t="s">
        <v>9083</v>
      </c>
      <c r="G2961" s="437" t="s">
        <v>9084</v>
      </c>
      <c r="H2961" s="437" t="s">
        <v>9085</v>
      </c>
      <c r="I2961" s="343" t="s">
        <v>22</v>
      </c>
      <c r="J2961" s="343">
        <v>75017</v>
      </c>
      <c r="K2961" s="437" t="s">
        <v>9086</v>
      </c>
      <c r="L2961" s="437" t="s">
        <v>1838</v>
      </c>
      <c r="M2961" s="437" t="s">
        <v>2451</v>
      </c>
      <c r="N2961" s="862">
        <v>5.5E-2</v>
      </c>
      <c r="O2961" s="842">
        <v>3341</v>
      </c>
      <c r="P2961" s="813">
        <v>6682</v>
      </c>
      <c r="Q2961" s="444">
        <f t="shared" si="114"/>
        <v>6333.6492890995269</v>
      </c>
      <c r="R2961" s="337"/>
      <c r="S2961" s="266"/>
    </row>
    <row r="2962" spans="1:20" ht="22.5" customHeight="1" x14ac:dyDescent="0.25">
      <c r="A2962" s="342">
        <v>45334</v>
      </c>
      <c r="B2962" s="437" t="s">
        <v>17</v>
      </c>
      <c r="C2962" s="437" t="s">
        <v>9087</v>
      </c>
      <c r="D2962" s="437" t="s">
        <v>5212</v>
      </c>
      <c r="E2962" s="437"/>
      <c r="F2962" s="343" t="s">
        <v>9088</v>
      </c>
      <c r="G2962" s="437" t="s">
        <v>9089</v>
      </c>
      <c r="H2962" s="437" t="s">
        <v>9090</v>
      </c>
      <c r="I2962" s="343" t="s">
        <v>326</v>
      </c>
      <c r="J2962" s="343">
        <v>92200</v>
      </c>
      <c r="K2962" s="437" t="s">
        <v>9091</v>
      </c>
      <c r="L2962" s="437" t="s">
        <v>3934</v>
      </c>
      <c r="M2962" s="437" t="s">
        <v>2629</v>
      </c>
      <c r="N2962" s="862">
        <v>5.5E-2</v>
      </c>
      <c r="O2962" s="842">
        <v>9826.5</v>
      </c>
      <c r="P2962" s="813">
        <v>19653</v>
      </c>
      <c r="Q2962" s="444">
        <f t="shared" si="114"/>
        <v>18628.436018957345</v>
      </c>
      <c r="R2962" s="337"/>
      <c r="S2962" s="266"/>
    </row>
    <row r="2963" spans="1:20" ht="22.5" customHeight="1" x14ac:dyDescent="0.25">
      <c r="A2963" s="342">
        <v>45335</v>
      </c>
      <c r="B2963" s="437" t="s">
        <v>17</v>
      </c>
      <c r="C2963" s="437" t="s">
        <v>9087</v>
      </c>
      <c r="D2963" s="437" t="s">
        <v>5212</v>
      </c>
      <c r="E2963" s="437"/>
      <c r="F2963" s="343" t="s">
        <v>9092</v>
      </c>
      <c r="G2963" s="437" t="s">
        <v>9089</v>
      </c>
      <c r="H2963" s="437" t="s">
        <v>9090</v>
      </c>
      <c r="I2963" s="343" t="s">
        <v>326</v>
      </c>
      <c r="J2963" s="343">
        <v>92201</v>
      </c>
      <c r="K2963" s="437" t="s">
        <v>9091</v>
      </c>
      <c r="L2963" s="437" t="s">
        <v>3934</v>
      </c>
      <c r="M2963" s="437" t="s">
        <v>2651</v>
      </c>
      <c r="N2963" s="862">
        <v>5.5E-2</v>
      </c>
      <c r="O2963" s="842">
        <v>9826.5</v>
      </c>
      <c r="P2963" s="813">
        <v>6443</v>
      </c>
      <c r="Q2963" s="444">
        <f t="shared" si="114"/>
        <v>6107.1090047393373</v>
      </c>
      <c r="R2963" s="337"/>
      <c r="S2963" s="266"/>
    </row>
    <row r="2964" spans="1:20" ht="22.5" customHeight="1" x14ac:dyDescent="0.25">
      <c r="A2964" s="342">
        <v>45336</v>
      </c>
      <c r="B2964" s="437" t="s">
        <v>17</v>
      </c>
      <c r="C2964" s="437" t="s">
        <v>9087</v>
      </c>
      <c r="D2964" s="437" t="s">
        <v>5212</v>
      </c>
      <c r="E2964" s="437"/>
      <c r="F2964" s="343" t="s">
        <v>9093</v>
      </c>
      <c r="G2964" s="437" t="s">
        <v>9094</v>
      </c>
      <c r="H2964" s="437" t="s">
        <v>9090</v>
      </c>
      <c r="I2964" s="343" t="s">
        <v>326</v>
      </c>
      <c r="J2964" s="343">
        <v>92202</v>
      </c>
      <c r="K2964" s="437" t="s">
        <v>9091</v>
      </c>
      <c r="L2964" s="437" t="s">
        <v>3934</v>
      </c>
      <c r="M2964" s="437" t="s">
        <v>6402</v>
      </c>
      <c r="N2964" s="862">
        <v>0.1</v>
      </c>
      <c r="O2964" s="842">
        <v>9826.5</v>
      </c>
      <c r="P2964" s="813">
        <v>8000</v>
      </c>
      <c r="Q2964" s="444">
        <f t="shared" si="114"/>
        <v>7272.7272727272721</v>
      </c>
      <c r="R2964" s="337"/>
      <c r="S2964" s="266"/>
    </row>
    <row r="2965" spans="1:20" ht="22.5" customHeight="1" x14ac:dyDescent="0.25">
      <c r="A2965" s="342">
        <v>45343</v>
      </c>
      <c r="B2965" s="437" t="s">
        <v>17</v>
      </c>
      <c r="C2965" s="437" t="s">
        <v>101</v>
      </c>
      <c r="D2965" s="437" t="s">
        <v>131</v>
      </c>
      <c r="E2965" s="437"/>
      <c r="F2965" s="343" t="s">
        <v>9095</v>
      </c>
      <c r="G2965" s="437" t="s">
        <v>9096</v>
      </c>
      <c r="H2965" s="437" t="s">
        <v>9097</v>
      </c>
      <c r="I2965" s="343" t="s">
        <v>22</v>
      </c>
      <c r="J2965" s="343">
        <v>75013</v>
      </c>
      <c r="K2965" s="437" t="s">
        <v>9098</v>
      </c>
      <c r="L2965" s="437" t="s">
        <v>9099</v>
      </c>
      <c r="M2965" s="74" t="s">
        <v>9100</v>
      </c>
      <c r="N2965" s="862">
        <v>5.5E-2</v>
      </c>
      <c r="O2965" s="842"/>
      <c r="P2965" s="813">
        <v>29280</v>
      </c>
      <c r="Q2965" s="444">
        <f t="shared" si="114"/>
        <v>27753.554502369669</v>
      </c>
      <c r="R2965" s="337"/>
      <c r="S2965" s="266"/>
    </row>
    <row r="2966" spans="1:20" ht="22.5" customHeight="1" x14ac:dyDescent="0.25">
      <c r="A2966" s="342">
        <v>45343</v>
      </c>
      <c r="B2966" s="437" t="s">
        <v>17</v>
      </c>
      <c r="C2966" s="437" t="s">
        <v>101</v>
      </c>
      <c r="D2966" s="437" t="s">
        <v>131</v>
      </c>
      <c r="E2966" s="437"/>
      <c r="F2966" s="343" t="s">
        <v>2261</v>
      </c>
      <c r="G2966" s="437" t="s">
        <v>9096</v>
      </c>
      <c r="H2966" s="437"/>
      <c r="I2966" s="343"/>
      <c r="J2966" s="343"/>
      <c r="K2966" s="437"/>
      <c r="L2966" s="437" t="s">
        <v>9101</v>
      </c>
      <c r="M2966" s="437" t="s">
        <v>9102</v>
      </c>
      <c r="N2966" s="862">
        <v>5.5E-2</v>
      </c>
      <c r="O2966" s="842"/>
      <c r="P2966" s="813">
        <v>18000</v>
      </c>
      <c r="Q2966" s="444">
        <f t="shared" si="114"/>
        <v>17061.611374407585</v>
      </c>
      <c r="R2966" s="337"/>
      <c r="S2966" s="266"/>
    </row>
    <row r="2967" spans="1:20" ht="22.5" customHeight="1" x14ac:dyDescent="0.25">
      <c r="A2967" s="774">
        <v>45344</v>
      </c>
      <c r="B2967" s="787" t="s">
        <v>17</v>
      </c>
      <c r="C2967" s="787" t="s">
        <v>776</v>
      </c>
      <c r="D2967" s="787" t="s">
        <v>19</v>
      </c>
      <c r="E2967" s="787"/>
      <c r="F2967" s="788">
        <v>10305</v>
      </c>
      <c r="G2967" s="787" t="s">
        <v>8676</v>
      </c>
      <c r="H2967" s="787" t="s">
        <v>7352</v>
      </c>
      <c r="I2967" s="788" t="s">
        <v>22</v>
      </c>
      <c r="J2967" s="788">
        <v>75018</v>
      </c>
      <c r="K2967" s="787" t="s">
        <v>8677</v>
      </c>
      <c r="L2967" s="446" t="s">
        <v>9103</v>
      </c>
      <c r="M2967" s="787" t="s">
        <v>9104</v>
      </c>
      <c r="N2967" s="536">
        <v>5.5E-2</v>
      </c>
      <c r="O2967" s="78"/>
      <c r="P2967" s="537">
        <v>8250</v>
      </c>
      <c r="Q2967" s="372">
        <f t="shared" si="114"/>
        <v>7819.9052132701427</v>
      </c>
      <c r="R2967" s="337"/>
      <c r="S2967" s="266"/>
    </row>
    <row r="2968" spans="1:20" ht="22.5" customHeight="1" x14ac:dyDescent="0.25">
      <c r="A2968" s="167">
        <v>45356</v>
      </c>
      <c r="B2968" s="168" t="s">
        <v>17</v>
      </c>
      <c r="C2968" s="168" t="s">
        <v>472</v>
      </c>
      <c r="D2968" s="168" t="s">
        <v>248</v>
      </c>
      <c r="E2968" s="168"/>
      <c r="F2968" s="168" t="s">
        <v>9105</v>
      </c>
      <c r="G2968" s="168" t="s">
        <v>473</v>
      </c>
      <c r="H2968" s="168" t="s">
        <v>1100</v>
      </c>
      <c r="I2968" s="168" t="s">
        <v>1101</v>
      </c>
      <c r="J2968" s="168">
        <v>91110</v>
      </c>
      <c r="K2968" s="168" t="s">
        <v>1102</v>
      </c>
      <c r="L2968" s="168" t="s">
        <v>9106</v>
      </c>
      <c r="M2968" s="168" t="s">
        <v>9082</v>
      </c>
      <c r="N2968" s="211">
        <v>0.1</v>
      </c>
      <c r="O2968" s="78">
        <f>P2968/2</f>
        <v>19975</v>
      </c>
      <c r="P2968" s="189">
        <v>39950</v>
      </c>
      <c r="Q2968" s="255">
        <f t="shared" si="114"/>
        <v>36318.181818181816</v>
      </c>
      <c r="R2968" s="337"/>
      <c r="S2968" s="266"/>
    </row>
    <row r="2969" spans="1:20" ht="22.5" customHeight="1" x14ac:dyDescent="0.25">
      <c r="A2969" s="342">
        <v>45346</v>
      </c>
      <c r="B2969" s="437" t="s">
        <v>17</v>
      </c>
      <c r="C2969" s="437" t="s">
        <v>9107</v>
      </c>
      <c r="D2969" s="437" t="s">
        <v>911</v>
      </c>
      <c r="E2969" s="437"/>
      <c r="F2969" s="343">
        <v>10332</v>
      </c>
      <c r="G2969" s="437" t="s">
        <v>9108</v>
      </c>
      <c r="H2969" s="437" t="s">
        <v>9109</v>
      </c>
      <c r="I2969" s="343" t="s">
        <v>22</v>
      </c>
      <c r="J2969" s="343">
        <v>75013</v>
      </c>
      <c r="K2969" s="437" t="s">
        <v>9110</v>
      </c>
      <c r="L2969" s="437" t="s">
        <v>1615</v>
      </c>
      <c r="M2969" s="437" t="s">
        <v>2451</v>
      </c>
      <c r="N2969" s="862">
        <v>5.5E-2</v>
      </c>
      <c r="P2969" s="813">
        <v>8982</v>
      </c>
      <c r="Q2969" s="444">
        <f t="shared" si="114"/>
        <v>8513.7440758293851</v>
      </c>
      <c r="R2969" s="337"/>
      <c r="S2969" s="266"/>
    </row>
    <row r="2970" spans="1:20" s="446" customFormat="1" ht="22.5" customHeight="1" x14ac:dyDescent="0.25">
      <c r="A2970" s="173">
        <v>45351</v>
      </c>
      <c r="B2970" s="174" t="s">
        <v>65</v>
      </c>
      <c r="C2970" s="173" t="s">
        <v>6241</v>
      </c>
      <c r="D2970" s="173" t="s">
        <v>4781</v>
      </c>
      <c r="E2970" s="173"/>
      <c r="F2970" s="418">
        <v>10455</v>
      </c>
      <c r="G2970" s="174" t="s">
        <v>6242</v>
      </c>
      <c r="H2970" s="174" t="s">
        <v>6243</v>
      </c>
      <c r="I2970" s="174" t="s">
        <v>1164</v>
      </c>
      <c r="J2970" s="174">
        <v>94120</v>
      </c>
      <c r="K2970" s="174" t="s">
        <v>6244</v>
      </c>
      <c r="L2970" s="174" t="s">
        <v>9111</v>
      </c>
      <c r="M2970" s="173" t="s">
        <v>1896</v>
      </c>
      <c r="N2970" s="302">
        <v>5.5E-2</v>
      </c>
      <c r="O2970" s="340">
        <f>P2970/2</f>
        <v>7491</v>
      </c>
      <c r="P2970" s="196">
        <v>14982</v>
      </c>
      <c r="Q2970" s="219">
        <f t="shared" si="114"/>
        <v>14200.947867298579</v>
      </c>
      <c r="R2970" s="336"/>
      <c r="S2970" s="121"/>
      <c r="T2970" s="446" t="s">
        <v>44</v>
      </c>
    </row>
    <row r="2971" spans="1:20" ht="22.5" customHeight="1" x14ac:dyDescent="0.25">
      <c r="A2971" s="342">
        <v>45349</v>
      </c>
      <c r="B2971" s="437" t="s">
        <v>17</v>
      </c>
      <c r="C2971" s="437" t="s">
        <v>9112</v>
      </c>
      <c r="D2971" s="437" t="s">
        <v>232</v>
      </c>
      <c r="E2971" s="437"/>
      <c r="F2971" s="343">
        <v>10212</v>
      </c>
      <c r="G2971" s="437" t="s">
        <v>9113</v>
      </c>
      <c r="H2971" s="437" t="s">
        <v>9114</v>
      </c>
      <c r="I2971" s="343" t="s">
        <v>22</v>
      </c>
      <c r="J2971" s="343">
        <v>75018</v>
      </c>
      <c r="K2971" s="437" t="s">
        <v>9115</v>
      </c>
      <c r="L2971" s="437" t="s">
        <v>9116</v>
      </c>
      <c r="M2971" s="437" t="s">
        <v>9117</v>
      </c>
      <c r="N2971" s="862">
        <v>0.1</v>
      </c>
      <c r="O2971" s="842"/>
      <c r="P2971" s="813">
        <v>3982</v>
      </c>
      <c r="Q2971" s="865">
        <f t="shared" si="114"/>
        <v>3619.9999999999995</v>
      </c>
      <c r="R2971" s="337"/>
      <c r="S2971" s="266"/>
    </row>
    <row r="2972" spans="1:20" ht="22.5" customHeight="1" x14ac:dyDescent="0.25">
      <c r="A2972" s="342">
        <v>45350</v>
      </c>
      <c r="B2972" s="437" t="s">
        <v>17</v>
      </c>
      <c r="C2972" s="437" t="s">
        <v>9118</v>
      </c>
      <c r="D2972" s="437" t="s">
        <v>198</v>
      </c>
      <c r="E2972" s="437"/>
      <c r="F2972" s="343">
        <v>10302</v>
      </c>
      <c r="G2972" s="437" t="s">
        <v>9119</v>
      </c>
      <c r="H2972" s="437" t="s">
        <v>9120</v>
      </c>
      <c r="I2972" s="343" t="s">
        <v>3522</v>
      </c>
      <c r="J2972" s="343">
        <v>92290</v>
      </c>
      <c r="K2972" s="437" t="s">
        <v>9121</v>
      </c>
      <c r="L2972" s="437" t="s">
        <v>9122</v>
      </c>
      <c r="M2972" s="437" t="s">
        <v>5796</v>
      </c>
      <c r="N2972" s="862">
        <v>0.1</v>
      </c>
      <c r="O2972" s="842"/>
      <c r="P2972" s="813">
        <v>3200</v>
      </c>
      <c r="Q2972" s="865">
        <f t="shared" si="114"/>
        <v>2909.090909090909</v>
      </c>
      <c r="R2972" s="337"/>
      <c r="S2972" s="266"/>
    </row>
    <row r="2973" spans="1:20" ht="22.5" customHeight="1" x14ac:dyDescent="0.25">
      <c r="A2973" s="774">
        <v>45359</v>
      </c>
      <c r="B2973" s="787" t="s">
        <v>17</v>
      </c>
      <c r="C2973" s="787" t="s">
        <v>776</v>
      </c>
      <c r="D2973" s="787" t="s">
        <v>19</v>
      </c>
      <c r="E2973" s="787"/>
      <c r="F2973" s="788">
        <v>10667</v>
      </c>
      <c r="G2973" s="787" t="s">
        <v>8676</v>
      </c>
      <c r="H2973" s="787" t="s">
        <v>7352</v>
      </c>
      <c r="I2973" s="788" t="s">
        <v>22</v>
      </c>
      <c r="J2973" s="788">
        <v>75018</v>
      </c>
      <c r="K2973" s="787" t="s">
        <v>8677</v>
      </c>
      <c r="L2973" s="446" t="s">
        <v>43</v>
      </c>
      <c r="M2973" s="787" t="s">
        <v>2415</v>
      </c>
      <c r="N2973" s="536">
        <v>5.5E-2</v>
      </c>
      <c r="O2973" s="78"/>
      <c r="P2973" s="537">
        <v>3282</v>
      </c>
      <c r="Q2973" s="372">
        <f t="shared" si="114"/>
        <v>3110.9004739336497</v>
      </c>
      <c r="R2973" s="337"/>
      <c r="S2973" s="266"/>
    </row>
    <row r="2974" spans="1:20" ht="22.5" customHeight="1" x14ac:dyDescent="0.25">
      <c r="A2974" s="256">
        <v>45357</v>
      </c>
      <c r="B2974" s="859" t="s">
        <v>65</v>
      </c>
      <c r="C2974" s="859" t="s">
        <v>8910</v>
      </c>
      <c r="D2974" s="859" t="s">
        <v>8911</v>
      </c>
      <c r="E2974" s="859"/>
      <c r="F2974" s="257" t="s">
        <v>9123</v>
      </c>
      <c r="G2974" s="859" t="s">
        <v>8913</v>
      </c>
      <c r="H2974" s="859" t="s">
        <v>8914</v>
      </c>
      <c r="I2974" s="257" t="s">
        <v>923</v>
      </c>
      <c r="J2974" s="257">
        <v>92100</v>
      </c>
      <c r="K2974" s="859" t="s">
        <v>8915</v>
      </c>
      <c r="L2974" s="859" t="s">
        <v>2072</v>
      </c>
      <c r="M2974" s="859" t="s">
        <v>9124</v>
      </c>
      <c r="N2974" s="862">
        <v>5.5E-2</v>
      </c>
      <c r="O2974" s="842"/>
      <c r="P2974" s="813">
        <v>3500</v>
      </c>
      <c r="Q2974" s="444">
        <f t="shared" ref="Q2974:Q3008" si="115">IF(ISBLANK(N2974),"",P2974/(1+N2974))</f>
        <v>3317.5355450236971</v>
      </c>
      <c r="R2974" s="337"/>
      <c r="S2974" s="266"/>
    </row>
    <row r="2975" spans="1:20" ht="22.5" customHeight="1" x14ac:dyDescent="0.25">
      <c r="A2975" s="342">
        <v>45358</v>
      </c>
      <c r="B2975" s="437" t="s">
        <v>65</v>
      </c>
      <c r="C2975" s="437" t="s">
        <v>9125</v>
      </c>
      <c r="D2975" s="437" t="s">
        <v>177</v>
      </c>
      <c r="E2975" s="437"/>
      <c r="F2975" s="343">
        <v>10450</v>
      </c>
      <c r="G2975" s="437" t="s">
        <v>9126</v>
      </c>
      <c r="H2975" s="437" t="s">
        <v>7076</v>
      </c>
      <c r="I2975" s="343" t="s">
        <v>1497</v>
      </c>
      <c r="J2975" s="343">
        <v>92210</v>
      </c>
      <c r="K2975" s="437" t="s">
        <v>9127</v>
      </c>
      <c r="L2975" s="437" t="s">
        <v>6874</v>
      </c>
      <c r="M2975" s="437" t="s">
        <v>9128</v>
      </c>
      <c r="N2975" s="862">
        <v>5.5E-2</v>
      </c>
      <c r="O2975" s="842"/>
      <c r="P2975" s="813">
        <v>10000</v>
      </c>
      <c r="Q2975" s="865">
        <f t="shared" si="115"/>
        <v>9478.6729857819919</v>
      </c>
      <c r="R2975" s="337"/>
      <c r="S2975" s="266"/>
    </row>
    <row r="2976" spans="1:20" ht="22.5" customHeight="1" x14ac:dyDescent="0.25">
      <c r="A2976" s="342">
        <v>45356</v>
      </c>
      <c r="B2976" s="437" t="s">
        <v>17</v>
      </c>
      <c r="C2976" s="437" t="s">
        <v>3636</v>
      </c>
      <c r="D2976" s="437" t="s">
        <v>131</v>
      </c>
      <c r="E2976" s="437"/>
      <c r="F2976" s="343">
        <v>10540</v>
      </c>
      <c r="G2976" s="437" t="s">
        <v>9129</v>
      </c>
      <c r="H2976" s="437" t="s">
        <v>9130</v>
      </c>
      <c r="I2976" s="343" t="s">
        <v>1092</v>
      </c>
      <c r="J2976" s="343">
        <v>95880</v>
      </c>
      <c r="K2976" s="437" t="s">
        <v>9131</v>
      </c>
      <c r="L2976" s="437" t="s">
        <v>4935</v>
      </c>
      <c r="M2976" s="437" t="s">
        <v>9132</v>
      </c>
      <c r="N2976" s="862">
        <v>5.5E-2</v>
      </c>
      <c r="O2976" s="842"/>
      <c r="P2976" s="813">
        <v>29982</v>
      </c>
      <c r="Q2976" s="865">
        <f t="shared" si="115"/>
        <v>28418.957345971565</v>
      </c>
      <c r="R2976" s="337"/>
      <c r="S2976" s="266"/>
    </row>
    <row r="2977" spans="1:19" ht="22.5" customHeight="1" x14ac:dyDescent="0.25">
      <c r="A2977" s="342">
        <v>45358</v>
      </c>
      <c r="B2977" s="437" t="s">
        <v>17</v>
      </c>
      <c r="C2977" s="437" t="s">
        <v>5200</v>
      </c>
      <c r="D2977" s="437" t="s">
        <v>8728</v>
      </c>
      <c r="E2977" s="437"/>
      <c r="F2977" s="343">
        <v>147</v>
      </c>
      <c r="G2977" s="437" t="s">
        <v>2101</v>
      </c>
      <c r="H2977" s="437" t="s">
        <v>9133</v>
      </c>
      <c r="I2977" s="343" t="s">
        <v>667</v>
      </c>
      <c r="J2977" s="343">
        <v>94300</v>
      </c>
      <c r="K2977" s="437" t="s">
        <v>9134</v>
      </c>
      <c r="L2977" s="437" t="s">
        <v>9135</v>
      </c>
      <c r="M2977" s="437" t="s">
        <v>9136</v>
      </c>
      <c r="N2977" s="862">
        <v>0.1</v>
      </c>
      <c r="O2977" s="842"/>
      <c r="P2977" s="813">
        <v>4500</v>
      </c>
      <c r="Q2977" s="865">
        <f t="shared" si="115"/>
        <v>4090.9090909090905</v>
      </c>
      <c r="R2977" s="337"/>
      <c r="S2977" s="266"/>
    </row>
    <row r="2978" spans="1:19" ht="22.5" customHeight="1" x14ac:dyDescent="0.25">
      <c r="A2978" s="342">
        <v>45358</v>
      </c>
      <c r="B2978" s="437" t="s">
        <v>17</v>
      </c>
      <c r="C2978" s="437" t="s">
        <v>9137</v>
      </c>
      <c r="D2978" s="437" t="s">
        <v>131</v>
      </c>
      <c r="E2978" s="437"/>
      <c r="F2978" s="343">
        <v>10619</v>
      </c>
      <c r="G2978" s="437" t="s">
        <v>9138</v>
      </c>
      <c r="H2978" s="437" t="s">
        <v>9139</v>
      </c>
      <c r="I2978" s="343" t="s">
        <v>3548</v>
      </c>
      <c r="J2978" s="343">
        <v>94800</v>
      </c>
      <c r="K2978" s="437" t="s">
        <v>9140</v>
      </c>
      <c r="L2978" s="437" t="s">
        <v>5112</v>
      </c>
      <c r="M2978" s="437" t="s">
        <v>9141</v>
      </c>
      <c r="N2978" s="862">
        <v>5.5E-2</v>
      </c>
      <c r="O2978" s="842"/>
      <c r="P2978" s="813">
        <v>39950</v>
      </c>
      <c r="Q2978" s="865">
        <f t="shared" si="115"/>
        <v>37867.298578199057</v>
      </c>
      <c r="R2978" s="337"/>
      <c r="S2978" s="266"/>
    </row>
    <row r="2979" spans="1:19" ht="22.5" customHeight="1" x14ac:dyDescent="0.25">
      <c r="A2979" s="511">
        <v>45352</v>
      </c>
      <c r="B2979" s="866" t="s">
        <v>17</v>
      </c>
      <c r="C2979" s="866" t="s">
        <v>9142</v>
      </c>
      <c r="D2979" s="866" t="s">
        <v>147</v>
      </c>
      <c r="E2979" s="866"/>
      <c r="F2979" s="512">
        <v>10649</v>
      </c>
      <c r="G2979" s="866" t="s">
        <v>9143</v>
      </c>
      <c r="H2979" s="866" t="s">
        <v>9144</v>
      </c>
      <c r="I2979" s="512" t="s">
        <v>1682</v>
      </c>
      <c r="J2979" s="512">
        <v>94260</v>
      </c>
      <c r="K2979" s="866" t="s">
        <v>9145</v>
      </c>
      <c r="L2979" s="866" t="s">
        <v>9146</v>
      </c>
      <c r="M2979" s="866" t="s">
        <v>8417</v>
      </c>
      <c r="N2979" s="867">
        <v>5.5E-2</v>
      </c>
      <c r="O2979" s="868"/>
      <c r="P2979" s="869">
        <v>7800</v>
      </c>
      <c r="Q2979" s="611">
        <f t="shared" si="115"/>
        <v>7393.3649289099531</v>
      </c>
      <c r="R2979" s="337"/>
      <c r="S2979" s="266"/>
    </row>
    <row r="2980" spans="1:19" ht="22.5" customHeight="1" x14ac:dyDescent="0.25">
      <c r="A2980" s="774">
        <v>45370</v>
      </c>
      <c r="B2980" s="787" t="s">
        <v>17</v>
      </c>
      <c r="C2980" s="787" t="s">
        <v>8692</v>
      </c>
      <c r="D2980" s="787" t="s">
        <v>947</v>
      </c>
      <c r="E2980" s="787"/>
      <c r="F2980" s="788">
        <v>17234</v>
      </c>
      <c r="G2980" s="787" t="s">
        <v>8693</v>
      </c>
      <c r="H2980" s="787" t="s">
        <v>8694</v>
      </c>
      <c r="I2980" s="788" t="s">
        <v>22</v>
      </c>
      <c r="J2980" s="788">
        <v>75012</v>
      </c>
      <c r="K2980" s="787" t="s">
        <v>8695</v>
      </c>
      <c r="L2980" s="787" t="s">
        <v>6777</v>
      </c>
      <c r="M2980" s="787" t="s">
        <v>9147</v>
      </c>
      <c r="N2980" s="536">
        <v>0.1</v>
      </c>
      <c r="O2980" s="78"/>
      <c r="P2980" s="537">
        <v>5000</v>
      </c>
      <c r="Q2980" s="865">
        <f t="shared" si="115"/>
        <v>4545.454545454545</v>
      </c>
      <c r="R2980" s="337"/>
      <c r="S2980" s="266"/>
    </row>
    <row r="2981" spans="1:19" ht="22.5" customHeight="1" x14ac:dyDescent="0.25">
      <c r="A2981" s="293">
        <v>45365</v>
      </c>
      <c r="B2981" s="294" t="s">
        <v>17</v>
      </c>
      <c r="C2981" s="294" t="s">
        <v>8393</v>
      </c>
      <c r="D2981" s="294" t="s">
        <v>1862</v>
      </c>
      <c r="E2981" s="294"/>
      <c r="F2981" s="294">
        <v>10382</v>
      </c>
      <c r="G2981" s="294" t="s">
        <v>8395</v>
      </c>
      <c r="H2981" s="294" t="s">
        <v>8396</v>
      </c>
      <c r="I2981" s="294" t="s">
        <v>774</v>
      </c>
      <c r="J2981" s="294">
        <v>93100</v>
      </c>
      <c r="K2981" s="294" t="s">
        <v>8397</v>
      </c>
      <c r="L2981" s="294" t="s">
        <v>8705</v>
      </c>
      <c r="M2981" s="294" t="s">
        <v>9148</v>
      </c>
      <c r="N2981" s="536">
        <v>5.5E-2</v>
      </c>
      <c r="O2981" s="78"/>
      <c r="P2981" s="816">
        <v>9500</v>
      </c>
      <c r="Q2981" s="519">
        <f t="shared" si="115"/>
        <v>9004.7393364928921</v>
      </c>
      <c r="R2981" s="337"/>
      <c r="S2981" s="266"/>
    </row>
    <row r="2982" spans="1:19" ht="22.5" customHeight="1" x14ac:dyDescent="0.25">
      <c r="A2982" s="342">
        <v>45364</v>
      </c>
      <c r="B2982" s="437" t="s">
        <v>17</v>
      </c>
      <c r="C2982" s="437" t="s">
        <v>101</v>
      </c>
      <c r="D2982" s="437" t="s">
        <v>131</v>
      </c>
      <c r="E2982" s="437"/>
      <c r="F2982" s="343" t="s">
        <v>9149</v>
      </c>
      <c r="G2982" s="437" t="s">
        <v>9096</v>
      </c>
      <c r="H2982" s="437" t="s">
        <v>9150</v>
      </c>
      <c r="I2982" s="343" t="s">
        <v>22</v>
      </c>
      <c r="J2982" s="343">
        <v>75013</v>
      </c>
      <c r="K2982" s="437" t="s">
        <v>9151</v>
      </c>
      <c r="L2982" s="437" t="s">
        <v>9101</v>
      </c>
      <c r="M2982" s="437" t="s">
        <v>2521</v>
      </c>
      <c r="N2982" s="862">
        <v>0.1</v>
      </c>
      <c r="O2982" s="842"/>
      <c r="P2982" s="813">
        <v>15000</v>
      </c>
      <c r="Q2982" s="444">
        <f t="shared" si="115"/>
        <v>13636.363636363636</v>
      </c>
      <c r="R2982" s="337"/>
      <c r="S2982" s="266"/>
    </row>
    <row r="2983" spans="1:19" ht="22.5" customHeight="1" x14ac:dyDescent="0.25">
      <c r="A2983" s="774">
        <v>45362</v>
      </c>
      <c r="B2983" s="787" t="s">
        <v>17</v>
      </c>
      <c r="C2983" s="787" t="s">
        <v>8730</v>
      </c>
      <c r="D2983" s="787" t="s">
        <v>9152</v>
      </c>
      <c r="E2983" s="787"/>
      <c r="F2983" s="788" t="s">
        <v>9153</v>
      </c>
      <c r="G2983" s="787" t="s">
        <v>8731</v>
      </c>
      <c r="H2983" s="787" t="s">
        <v>8780</v>
      </c>
      <c r="I2983" s="788" t="s">
        <v>8332</v>
      </c>
      <c r="J2983" s="788">
        <v>92410</v>
      </c>
      <c r="K2983" s="787" t="s">
        <v>8781</v>
      </c>
      <c r="L2983" s="787" t="s">
        <v>9704</v>
      </c>
      <c r="M2983" s="787" t="s">
        <v>9154</v>
      </c>
      <c r="N2983" s="536">
        <v>0.1</v>
      </c>
      <c r="O2983" s="78">
        <v>0</v>
      </c>
      <c r="P2983" s="371">
        <v>24950</v>
      </c>
      <c r="Q2983" s="264">
        <f t="shared" si="115"/>
        <v>22681.81818181818</v>
      </c>
      <c r="R2983" s="337"/>
      <c r="S2983" s="266"/>
    </row>
    <row r="2984" spans="1:19" s="446" customFormat="1" ht="22.5" customHeight="1" x14ac:dyDescent="0.25">
      <c r="A2984" s="293">
        <v>45364</v>
      </c>
      <c r="B2984" s="294" t="s">
        <v>17</v>
      </c>
      <c r="C2984" s="294" t="s">
        <v>4965</v>
      </c>
      <c r="D2984" s="294" t="s">
        <v>1642</v>
      </c>
      <c r="E2984" s="294"/>
      <c r="F2984" s="294">
        <v>10562</v>
      </c>
      <c r="G2984" s="294" t="s">
        <v>4966</v>
      </c>
      <c r="H2984" s="294">
        <v>6</v>
      </c>
      <c r="I2984" s="294" t="s">
        <v>4967</v>
      </c>
      <c r="J2984" s="294">
        <v>93500</v>
      </c>
      <c r="K2984" s="294" t="s">
        <v>9155</v>
      </c>
      <c r="L2984" s="294" t="s">
        <v>1993</v>
      </c>
      <c r="M2984" s="294" t="s">
        <v>2360</v>
      </c>
      <c r="N2984" s="379">
        <v>5.5E-2</v>
      </c>
      <c r="O2984" s="865"/>
      <c r="P2984" s="296">
        <v>2100</v>
      </c>
      <c r="Q2984" s="519">
        <f t="shared" si="115"/>
        <v>1990.5213270142181</v>
      </c>
      <c r="R2984" s="531"/>
      <c r="S2984" s="299"/>
    </row>
    <row r="2985" spans="1:19" ht="22.5" customHeight="1" x14ac:dyDescent="0.25">
      <c r="A2985" s="774">
        <v>45366</v>
      </c>
      <c r="B2985" s="787" t="s">
        <v>65</v>
      </c>
      <c r="C2985" s="787" t="s">
        <v>8706</v>
      </c>
      <c r="D2985" s="787" t="s">
        <v>8707</v>
      </c>
      <c r="E2985" s="787"/>
      <c r="F2985" s="788">
        <v>10663</v>
      </c>
      <c r="G2985" s="787" t="s">
        <v>8709</v>
      </c>
      <c r="H2985" s="787" t="s">
        <v>8710</v>
      </c>
      <c r="I2985" s="788" t="s">
        <v>22</v>
      </c>
      <c r="J2985" s="788">
        <v>75012</v>
      </c>
      <c r="K2985" s="787" t="s">
        <v>8711</v>
      </c>
      <c r="L2985" s="787" t="s">
        <v>8270</v>
      </c>
      <c r="M2985" s="787" t="s">
        <v>1860</v>
      </c>
      <c r="N2985" s="536">
        <v>5.5E-2</v>
      </c>
      <c r="O2985" s="78"/>
      <c r="P2985" s="537">
        <v>4782</v>
      </c>
      <c r="Q2985" s="444">
        <f t="shared" si="115"/>
        <v>4532.7014218009481</v>
      </c>
      <c r="R2985" s="337"/>
      <c r="S2985" s="266"/>
    </row>
    <row r="2986" spans="1:19" ht="22.5" customHeight="1" x14ac:dyDescent="0.25">
      <c r="A2986" s="293">
        <v>45370</v>
      </c>
      <c r="B2986" s="789" t="s">
        <v>65</v>
      </c>
      <c r="C2986" s="789" t="s">
        <v>8609</v>
      </c>
      <c r="D2986" s="789" t="s">
        <v>1679</v>
      </c>
      <c r="E2986" s="789"/>
      <c r="F2986" s="294" t="s">
        <v>2205</v>
      </c>
      <c r="G2986" s="789" t="s">
        <v>9156</v>
      </c>
      <c r="H2986" s="789" t="s">
        <v>8612</v>
      </c>
      <c r="I2986" s="294" t="s">
        <v>2314</v>
      </c>
      <c r="J2986" s="294">
        <v>91860</v>
      </c>
      <c r="K2986" s="789" t="s">
        <v>8613</v>
      </c>
      <c r="L2986" s="789" t="s">
        <v>8408</v>
      </c>
      <c r="M2986" s="789" t="s">
        <v>8671</v>
      </c>
      <c r="N2986" s="536">
        <v>0.1</v>
      </c>
      <c r="O2986" s="78">
        <f>P2986/2</f>
        <v>1450</v>
      </c>
      <c r="P2986" s="816">
        <v>2900</v>
      </c>
      <c r="Q2986" s="519">
        <f t="shared" si="115"/>
        <v>2636.363636363636</v>
      </c>
      <c r="R2986" s="531"/>
      <c r="S2986" s="299"/>
    </row>
    <row r="2987" spans="1:19" ht="22.5" customHeight="1" x14ac:dyDescent="0.25">
      <c r="A2987" s="774">
        <v>45363</v>
      </c>
      <c r="B2987" s="787" t="s">
        <v>65</v>
      </c>
      <c r="C2987" s="787" t="s">
        <v>9157</v>
      </c>
      <c r="D2987" s="787" t="s">
        <v>9158</v>
      </c>
      <c r="E2987" s="787"/>
      <c r="F2987" s="788">
        <v>10218</v>
      </c>
      <c r="G2987" s="787" t="s">
        <v>9159</v>
      </c>
      <c r="H2987" s="787" t="s">
        <v>913</v>
      </c>
      <c r="I2987" s="788" t="s">
        <v>22</v>
      </c>
      <c r="J2987" s="788">
        <v>75018</v>
      </c>
      <c r="K2987" s="787" t="s">
        <v>9160</v>
      </c>
      <c r="L2987" s="787" t="s">
        <v>1615</v>
      </c>
      <c r="M2987" s="787" t="s">
        <v>8894</v>
      </c>
      <c r="N2987" s="536">
        <v>5.5E-2</v>
      </c>
      <c r="O2987" s="78"/>
      <c r="P2987" s="537">
        <v>9882</v>
      </c>
      <c r="Q2987" s="519">
        <f t="shared" si="115"/>
        <v>9366.8246445497643</v>
      </c>
      <c r="R2987" s="337"/>
      <c r="S2987" s="266"/>
    </row>
    <row r="2988" spans="1:19" ht="22.5" customHeight="1" x14ac:dyDescent="0.25">
      <c r="A2988" s="256">
        <v>45371</v>
      </c>
      <c r="B2988" s="859" t="s">
        <v>65</v>
      </c>
      <c r="C2988" s="859" t="s">
        <v>8943</v>
      </c>
      <c r="D2988" s="859" t="s">
        <v>8944</v>
      </c>
      <c r="E2988" s="859"/>
      <c r="F2988" s="257" t="s">
        <v>8945</v>
      </c>
      <c r="G2988" s="859" t="s">
        <v>8946</v>
      </c>
      <c r="H2988" s="859" t="s">
        <v>8947</v>
      </c>
      <c r="I2988" s="257" t="s">
        <v>2692</v>
      </c>
      <c r="J2988" s="257">
        <v>95330</v>
      </c>
      <c r="K2988" s="859" t="s">
        <v>8948</v>
      </c>
      <c r="L2988" s="859" t="s">
        <v>8645</v>
      </c>
      <c r="M2988" s="859" t="s">
        <v>8945</v>
      </c>
      <c r="N2988" s="862">
        <v>5.5E-2</v>
      </c>
      <c r="O2988" s="842">
        <f>33982/2</f>
        <v>16991</v>
      </c>
      <c r="P2988" s="813">
        <v>8607</v>
      </c>
      <c r="Q2988" s="264">
        <f t="shared" si="115"/>
        <v>8158.2938388625598</v>
      </c>
      <c r="R2988" s="337"/>
      <c r="S2988" s="266"/>
    </row>
    <row r="2989" spans="1:19" ht="22.5" customHeight="1" x14ac:dyDescent="0.25">
      <c r="A2989" s="256">
        <v>45371</v>
      </c>
      <c r="B2989" s="859" t="s">
        <v>65</v>
      </c>
      <c r="C2989" s="859" t="s">
        <v>8943</v>
      </c>
      <c r="D2989" s="859" t="s">
        <v>8944</v>
      </c>
      <c r="E2989" s="859"/>
      <c r="F2989" s="257" t="s">
        <v>8945</v>
      </c>
      <c r="G2989" s="859" t="s">
        <v>8946</v>
      </c>
      <c r="H2989" s="859" t="s">
        <v>8947</v>
      </c>
      <c r="I2989" s="257" t="s">
        <v>2692</v>
      </c>
      <c r="J2989" s="257">
        <v>95330</v>
      </c>
      <c r="K2989" s="859" t="s">
        <v>8948</v>
      </c>
      <c r="L2989" s="859" t="s">
        <v>8645</v>
      </c>
      <c r="M2989" s="859" t="s">
        <v>8945</v>
      </c>
      <c r="N2989" s="862">
        <v>0.1</v>
      </c>
      <c r="O2989" s="842"/>
      <c r="P2989" s="813">
        <v>8607</v>
      </c>
      <c r="Q2989" s="264">
        <f t="shared" si="115"/>
        <v>7824.545454545454</v>
      </c>
      <c r="R2989" s="337"/>
      <c r="S2989" s="266"/>
    </row>
    <row r="2990" spans="1:19" ht="22.5" customHeight="1" x14ac:dyDescent="0.25">
      <c r="A2990" s="167">
        <v>45373</v>
      </c>
      <c r="B2990" s="168" t="s">
        <v>65</v>
      </c>
      <c r="C2990" s="168" t="s">
        <v>2808</v>
      </c>
      <c r="D2990" s="168" t="s">
        <v>177</v>
      </c>
      <c r="E2990" s="168"/>
      <c r="F2990" s="168" t="s">
        <v>9161</v>
      </c>
      <c r="G2990" s="168" t="s">
        <v>2809</v>
      </c>
      <c r="H2990" s="168" t="s">
        <v>9162</v>
      </c>
      <c r="I2990" s="168" t="s">
        <v>22</v>
      </c>
      <c r="J2990" s="168">
        <v>75011</v>
      </c>
      <c r="K2990" s="168" t="s">
        <v>8725</v>
      </c>
      <c r="L2990" s="168" t="s">
        <v>9163</v>
      </c>
      <c r="M2990" s="168" t="s">
        <v>9164</v>
      </c>
      <c r="N2990" s="211">
        <v>0.1</v>
      </c>
      <c r="O2990" s="78">
        <f>P2990/2</f>
        <v>2450</v>
      </c>
      <c r="P2990" s="189">
        <v>4900</v>
      </c>
      <c r="Q2990" s="339">
        <f t="shared" si="115"/>
        <v>4454.545454545454</v>
      </c>
      <c r="R2990" s="333"/>
      <c r="S2990" s="159"/>
    </row>
    <row r="2991" spans="1:19" ht="22.5" customHeight="1" x14ac:dyDescent="0.25">
      <c r="A2991" s="764">
        <v>45377</v>
      </c>
      <c r="B2991" s="765" t="s">
        <v>65</v>
      </c>
      <c r="C2991" s="765" t="s">
        <v>9165</v>
      </c>
      <c r="D2991" s="765" t="s">
        <v>4202</v>
      </c>
      <c r="E2991" s="765"/>
      <c r="F2991" s="766">
        <v>10591</v>
      </c>
      <c r="G2991" s="765" t="s">
        <v>9166</v>
      </c>
      <c r="H2991" s="765" t="s">
        <v>9167</v>
      </c>
      <c r="I2991" s="766" t="s">
        <v>22</v>
      </c>
      <c r="J2991" s="766">
        <v>75015</v>
      </c>
      <c r="K2991" s="765" t="s">
        <v>9168</v>
      </c>
      <c r="L2991" s="765" t="s">
        <v>1615</v>
      </c>
      <c r="M2991" s="765" t="s">
        <v>9169</v>
      </c>
      <c r="N2991" s="862">
        <v>5.5E-2</v>
      </c>
      <c r="O2991" s="842"/>
      <c r="P2991" s="813">
        <v>5982</v>
      </c>
      <c r="Q2991" s="264">
        <f t="shared" si="115"/>
        <v>5670.1421800947874</v>
      </c>
      <c r="R2991" s="337"/>
      <c r="S2991" s="266"/>
    </row>
    <row r="2992" spans="1:19" ht="22.5" customHeight="1" x14ac:dyDescent="0.25">
      <c r="A2992" s="293">
        <v>45372</v>
      </c>
      <c r="B2992" s="294" t="s">
        <v>17</v>
      </c>
      <c r="C2992" s="294" t="s">
        <v>8393</v>
      </c>
      <c r="D2992" s="294" t="s">
        <v>1862</v>
      </c>
      <c r="E2992" s="294"/>
      <c r="F2992" s="294">
        <v>10382</v>
      </c>
      <c r="G2992" s="294" t="s">
        <v>8395</v>
      </c>
      <c r="H2992" s="294" t="s">
        <v>8396</v>
      </c>
      <c r="I2992" s="294" t="s">
        <v>774</v>
      </c>
      <c r="J2992" s="294">
        <v>93100</v>
      </c>
      <c r="K2992" s="294" t="s">
        <v>8397</v>
      </c>
      <c r="L2992" s="294" t="s">
        <v>8705</v>
      </c>
      <c r="M2992" s="294" t="s">
        <v>9170</v>
      </c>
      <c r="N2992" s="536">
        <v>5.5E-2</v>
      </c>
      <c r="O2992" s="78"/>
      <c r="P2992" s="816">
        <v>2582</v>
      </c>
      <c r="Q2992" s="519">
        <f t="shared" si="115"/>
        <v>2447.3933649289102</v>
      </c>
      <c r="R2992" s="337"/>
      <c r="S2992" s="266"/>
    </row>
    <row r="2993" spans="1:19" ht="22.5" customHeight="1" x14ac:dyDescent="0.25">
      <c r="A2993" s="764">
        <v>45377</v>
      </c>
      <c r="B2993" s="765" t="s">
        <v>17</v>
      </c>
      <c r="C2993" s="765" t="s">
        <v>9171</v>
      </c>
      <c r="D2993" s="765" t="s">
        <v>198</v>
      </c>
      <c r="E2993" s="765"/>
      <c r="F2993" s="766">
        <v>10727</v>
      </c>
      <c r="G2993" s="765" t="s">
        <v>9172</v>
      </c>
      <c r="H2993" s="765" t="s">
        <v>9173</v>
      </c>
      <c r="I2993" s="766" t="s">
        <v>22</v>
      </c>
      <c r="J2993" s="766">
        <v>75011</v>
      </c>
      <c r="K2993" s="765" t="s">
        <v>9174</v>
      </c>
      <c r="L2993" s="765" t="s">
        <v>5719</v>
      </c>
      <c r="M2993" s="765" t="s">
        <v>1896</v>
      </c>
      <c r="N2993" s="862">
        <v>5.5E-2</v>
      </c>
      <c r="O2993" s="842"/>
      <c r="P2993" s="813">
        <v>10000</v>
      </c>
      <c r="Q2993" s="264">
        <f t="shared" si="115"/>
        <v>9478.6729857819919</v>
      </c>
      <c r="R2993" s="337"/>
      <c r="S2993" s="266"/>
    </row>
    <row r="2994" spans="1:19" ht="22.5" customHeight="1" x14ac:dyDescent="0.25">
      <c r="A2994" s="342">
        <v>45376</v>
      </c>
      <c r="B2994" s="437" t="s">
        <v>17</v>
      </c>
      <c r="C2994" s="437" t="s">
        <v>9118</v>
      </c>
      <c r="D2994" s="437" t="s">
        <v>198</v>
      </c>
      <c r="E2994" s="437"/>
      <c r="F2994" s="343">
        <v>10377</v>
      </c>
      <c r="G2994" s="437" t="s">
        <v>9119</v>
      </c>
      <c r="H2994" s="437" t="s">
        <v>9120</v>
      </c>
      <c r="I2994" s="343" t="s">
        <v>3522</v>
      </c>
      <c r="J2994" s="343">
        <v>92290</v>
      </c>
      <c r="K2994" s="437" t="s">
        <v>9121</v>
      </c>
      <c r="L2994" s="437" t="s">
        <v>9122</v>
      </c>
      <c r="M2994" s="437" t="s">
        <v>5796</v>
      </c>
      <c r="N2994" s="862">
        <v>0.1</v>
      </c>
      <c r="O2994" s="842"/>
      <c r="P2994" s="813">
        <v>5000</v>
      </c>
      <c r="Q2994" s="865">
        <f t="shared" si="115"/>
        <v>4545.454545454545</v>
      </c>
      <c r="R2994" s="337"/>
      <c r="S2994" s="266"/>
    </row>
    <row r="2995" spans="1:19" ht="22.5" customHeight="1" x14ac:dyDescent="0.25">
      <c r="A2995" s="504">
        <v>45378</v>
      </c>
      <c r="B2995" s="762" t="s">
        <v>65</v>
      </c>
      <c r="C2995" s="762" t="s">
        <v>7604</v>
      </c>
      <c r="D2995" s="762" t="s">
        <v>395</v>
      </c>
      <c r="E2995" s="762"/>
      <c r="F2995" s="505">
        <v>10301</v>
      </c>
      <c r="G2995" s="762" t="s">
        <v>7605</v>
      </c>
      <c r="H2995" s="762" t="s">
        <v>7606</v>
      </c>
      <c r="I2995" s="505" t="s">
        <v>22</v>
      </c>
      <c r="J2995" s="505">
        <v>75015</v>
      </c>
      <c r="K2995" s="762" t="s">
        <v>7607</v>
      </c>
      <c r="L2995" s="762" t="s">
        <v>8790</v>
      </c>
      <c r="M2995" s="762" t="s">
        <v>6398</v>
      </c>
      <c r="N2995" s="536">
        <v>0.1</v>
      </c>
      <c r="O2995" s="78"/>
      <c r="P2995" s="537">
        <v>11982</v>
      </c>
      <c r="Q2995" s="264">
        <f t="shared" si="115"/>
        <v>10892.727272727272</v>
      </c>
      <c r="R2995" s="337"/>
      <c r="S2995" s="266"/>
    </row>
    <row r="2996" spans="1:19" ht="22.5" customHeight="1" x14ac:dyDescent="0.25">
      <c r="A2996" s="774">
        <v>45369</v>
      </c>
      <c r="B2996" s="787" t="s">
        <v>65</v>
      </c>
      <c r="C2996" s="787" t="s">
        <v>8491</v>
      </c>
      <c r="D2996" s="787" t="s">
        <v>67</v>
      </c>
      <c r="E2996" s="787"/>
      <c r="F2996" s="788">
        <v>703</v>
      </c>
      <c r="G2996" s="787" t="s">
        <v>8492</v>
      </c>
      <c r="H2996" s="787" t="s">
        <v>9175</v>
      </c>
      <c r="I2996" s="788" t="s">
        <v>774</v>
      </c>
      <c r="J2996" s="788">
        <v>93100</v>
      </c>
      <c r="K2996" s="787" t="s">
        <v>8494</v>
      </c>
      <c r="L2996" s="787" t="s">
        <v>4935</v>
      </c>
      <c r="M2996" s="787" t="s">
        <v>1728</v>
      </c>
      <c r="N2996" s="536">
        <v>5.5E-2</v>
      </c>
      <c r="O2996" s="78">
        <f>P2996/2</f>
        <v>7475</v>
      </c>
      <c r="P2996" s="537">
        <v>14950</v>
      </c>
      <c r="Q2996" s="264">
        <f t="shared" si="115"/>
        <v>14170.616113744076</v>
      </c>
      <c r="R2996" s="337"/>
      <c r="S2996" s="266"/>
    </row>
    <row r="2997" spans="1:19" ht="22.5" customHeight="1" x14ac:dyDescent="0.25">
      <c r="A2997" s="167">
        <v>45370</v>
      </c>
      <c r="B2997" s="168" t="s">
        <v>65</v>
      </c>
      <c r="C2997" s="168" t="s">
        <v>7019</v>
      </c>
      <c r="D2997" s="168" t="s">
        <v>992</v>
      </c>
      <c r="E2997" s="168"/>
      <c r="F2997" s="168">
        <v>10190</v>
      </c>
      <c r="G2997" s="168" t="s">
        <v>7024</v>
      </c>
      <c r="H2997" s="168" t="s">
        <v>5012</v>
      </c>
      <c r="I2997" s="168" t="s">
        <v>298</v>
      </c>
      <c r="J2997" s="168">
        <v>92230</v>
      </c>
      <c r="K2997" s="168" t="s">
        <v>7025</v>
      </c>
      <c r="L2997" s="168" t="s">
        <v>9176</v>
      </c>
      <c r="M2997" s="168" t="s">
        <v>9177</v>
      </c>
      <c r="N2997" s="379">
        <v>5.5E-2</v>
      </c>
      <c r="O2997" s="345"/>
      <c r="P2997" s="371">
        <v>4882</v>
      </c>
      <c r="Q2997" s="444">
        <f t="shared" si="115"/>
        <v>4627.4881516587684</v>
      </c>
      <c r="R2997" s="337"/>
      <c r="S2997" s="266"/>
    </row>
    <row r="2998" spans="1:19" ht="22.5" customHeight="1" x14ac:dyDescent="0.25">
      <c r="A2998" s="764">
        <v>45373</v>
      </c>
      <c r="B2998" s="765" t="s">
        <v>17</v>
      </c>
      <c r="C2998" s="765" t="s">
        <v>9178</v>
      </c>
      <c r="D2998" s="765" t="s">
        <v>9179</v>
      </c>
      <c r="E2998" s="765"/>
      <c r="F2998" s="766" t="s">
        <v>8696</v>
      </c>
      <c r="G2998" s="765" t="s">
        <v>9180</v>
      </c>
      <c r="H2998" s="765" t="s">
        <v>7052</v>
      </c>
      <c r="I2998" s="766" t="s">
        <v>667</v>
      </c>
      <c r="J2998" s="766">
        <v>94300</v>
      </c>
      <c r="K2998" s="765" t="s">
        <v>9181</v>
      </c>
      <c r="L2998" s="765" t="s">
        <v>1838</v>
      </c>
      <c r="M2998" s="765" t="s">
        <v>9182</v>
      </c>
      <c r="N2998" s="862">
        <v>0.1</v>
      </c>
      <c r="O2998" s="842"/>
      <c r="P2998" s="813">
        <v>4200</v>
      </c>
      <c r="Q2998" s="264">
        <f t="shared" si="115"/>
        <v>3818.181818181818</v>
      </c>
      <c r="R2998" s="337"/>
      <c r="S2998" s="266"/>
    </row>
    <row r="2999" spans="1:19" ht="22.5" customHeight="1" x14ac:dyDescent="0.25">
      <c r="A2999" s="764">
        <v>45357</v>
      </c>
      <c r="B2999" s="765" t="s">
        <v>17</v>
      </c>
      <c r="C2999" s="765" t="s">
        <v>9183</v>
      </c>
      <c r="D2999" s="765" t="s">
        <v>5429</v>
      </c>
      <c r="E2999" s="765"/>
      <c r="F2999" s="766" t="s">
        <v>9184</v>
      </c>
      <c r="G2999" s="765" t="s">
        <v>9185</v>
      </c>
      <c r="H2999" s="765" t="s">
        <v>9186</v>
      </c>
      <c r="I2999" s="766" t="s">
        <v>22</v>
      </c>
      <c r="J2999" s="766">
        <v>75018</v>
      </c>
      <c r="K2999" s="765" t="s">
        <v>9187</v>
      </c>
      <c r="L2999" s="765" t="s">
        <v>9188</v>
      </c>
      <c r="M2999" s="765" t="s">
        <v>9189</v>
      </c>
      <c r="N2999" s="862">
        <v>0.1</v>
      </c>
      <c r="O2999" s="842"/>
      <c r="P2999" s="870">
        <v>105513</v>
      </c>
      <c r="Q2999" s="519">
        <f t="shared" si="115"/>
        <v>95920.909090909088</v>
      </c>
      <c r="R2999" s="337"/>
      <c r="S2999" s="266"/>
    </row>
    <row r="3000" spans="1:19" ht="22.5" customHeight="1" x14ac:dyDescent="0.25">
      <c r="A3000" s="764">
        <v>45357</v>
      </c>
      <c r="B3000" s="765" t="s">
        <v>17</v>
      </c>
      <c r="C3000" s="765" t="s">
        <v>9183</v>
      </c>
      <c r="D3000" s="765" t="s">
        <v>5429</v>
      </c>
      <c r="E3000" s="765"/>
      <c r="F3000" s="766" t="s">
        <v>9190</v>
      </c>
      <c r="G3000" s="765" t="s">
        <v>9185</v>
      </c>
      <c r="H3000" s="765" t="s">
        <v>9186</v>
      </c>
      <c r="I3000" s="766" t="s">
        <v>22</v>
      </c>
      <c r="J3000" s="766">
        <v>75018</v>
      </c>
      <c r="K3000" s="765" t="s">
        <v>9187</v>
      </c>
      <c r="L3000" s="765" t="s">
        <v>9188</v>
      </c>
      <c r="M3000" s="765" t="s">
        <v>9191</v>
      </c>
      <c r="N3000" s="862">
        <v>5.5E-2</v>
      </c>
      <c r="O3000" s="842"/>
      <c r="P3000" s="870">
        <v>37867</v>
      </c>
      <c r="Q3000" s="519">
        <f t="shared" si="115"/>
        <v>35892.890995260663</v>
      </c>
      <c r="R3000" s="337"/>
      <c r="S3000" s="266"/>
    </row>
    <row r="3001" spans="1:19" ht="22.5" customHeight="1" x14ac:dyDescent="0.25">
      <c r="A3001" s="342">
        <v>45376</v>
      </c>
      <c r="B3001" s="168" t="s">
        <v>342</v>
      </c>
      <c r="C3001" s="167" t="s">
        <v>5532</v>
      </c>
      <c r="D3001" s="167" t="s">
        <v>3301</v>
      </c>
      <c r="E3001" s="167"/>
      <c r="F3001" s="417">
        <v>10328</v>
      </c>
      <c r="G3001" s="168" t="s">
        <v>5533</v>
      </c>
      <c r="H3001" s="168" t="s">
        <v>5534</v>
      </c>
      <c r="I3001" s="168" t="s">
        <v>22</v>
      </c>
      <c r="J3001" s="168">
        <v>75015</v>
      </c>
      <c r="K3001" s="168" t="s">
        <v>5535</v>
      </c>
      <c r="L3001" s="168" t="s">
        <v>8234</v>
      </c>
      <c r="M3001" s="167" t="s">
        <v>31</v>
      </c>
      <c r="N3001" s="379">
        <v>0.1</v>
      </c>
      <c r="O3001" s="345"/>
      <c r="P3001" s="371">
        <v>8700</v>
      </c>
      <c r="Q3001" s="350">
        <f t="shared" si="115"/>
        <v>7909.0909090909081</v>
      </c>
      <c r="R3001" s="337"/>
      <c r="S3001" s="266"/>
    </row>
    <row r="3002" spans="1:19" ht="22.5" customHeight="1" x14ac:dyDescent="0.25">
      <c r="A3002" s="774">
        <v>45371</v>
      </c>
      <c r="B3002" s="787" t="s">
        <v>17</v>
      </c>
      <c r="C3002" s="787" t="s">
        <v>3993</v>
      </c>
      <c r="D3002" s="787" t="s">
        <v>428</v>
      </c>
      <c r="E3002" s="787"/>
      <c r="F3002" s="788">
        <v>10643</v>
      </c>
      <c r="G3002" s="787" t="s">
        <v>9192</v>
      </c>
      <c r="H3002" s="787" t="s">
        <v>8746</v>
      </c>
      <c r="I3002" s="788" t="s">
        <v>240</v>
      </c>
      <c r="J3002" s="788">
        <v>92120</v>
      </c>
      <c r="K3002" s="787" t="s">
        <v>6588</v>
      </c>
      <c r="L3002" s="787" t="s">
        <v>9193</v>
      </c>
      <c r="M3002" s="787" t="s">
        <v>6607</v>
      </c>
      <c r="N3002" s="862">
        <v>5.5E-2</v>
      </c>
      <c r="O3002" s="842"/>
      <c r="P3002" s="813">
        <v>2482</v>
      </c>
      <c r="Q3002" s="519">
        <f t="shared" si="115"/>
        <v>2352.6066350710903</v>
      </c>
      <c r="R3002" s="337"/>
      <c r="S3002" s="266"/>
    </row>
    <row r="3003" spans="1:19" ht="22.5" customHeight="1" x14ac:dyDescent="0.25">
      <c r="A3003" s="774">
        <v>45378</v>
      </c>
      <c r="B3003" s="787" t="s">
        <v>65</v>
      </c>
      <c r="C3003" s="787" t="s">
        <v>9194</v>
      </c>
      <c r="D3003" s="787" t="s">
        <v>687</v>
      </c>
      <c r="E3003" s="787"/>
      <c r="F3003" s="788">
        <v>10257</v>
      </c>
      <c r="G3003" s="787" t="s">
        <v>9195</v>
      </c>
      <c r="H3003" s="787" t="s">
        <v>9196</v>
      </c>
      <c r="I3003" s="788" t="s">
        <v>774</v>
      </c>
      <c r="J3003" s="788">
        <v>93100</v>
      </c>
      <c r="K3003" s="787" t="s">
        <v>9197</v>
      </c>
      <c r="L3003" s="787" t="s">
        <v>7812</v>
      </c>
      <c r="M3003" s="787" t="s">
        <v>9198</v>
      </c>
      <c r="N3003" s="862">
        <v>5.5E-2</v>
      </c>
      <c r="O3003" s="842"/>
      <c r="P3003" s="813">
        <v>12982</v>
      </c>
      <c r="Q3003" s="519">
        <f t="shared" si="115"/>
        <v>12305.213270142181</v>
      </c>
      <c r="R3003" s="337"/>
      <c r="S3003" s="266"/>
    </row>
    <row r="3004" spans="1:19" ht="22.5" customHeight="1" x14ac:dyDescent="0.25">
      <c r="A3004" s="774">
        <v>45378</v>
      </c>
      <c r="B3004" s="787" t="s">
        <v>65</v>
      </c>
      <c r="C3004" s="787" t="s">
        <v>9199</v>
      </c>
      <c r="D3004" s="787" t="s">
        <v>2062</v>
      </c>
      <c r="E3004" s="787"/>
      <c r="F3004" s="788" t="s">
        <v>9200</v>
      </c>
      <c r="G3004" s="787" t="s">
        <v>9201</v>
      </c>
      <c r="H3004" s="787" t="s">
        <v>1468</v>
      </c>
      <c r="I3004" s="788" t="s">
        <v>9202</v>
      </c>
      <c r="J3004" s="788">
        <v>77200</v>
      </c>
      <c r="K3004" s="787" t="s">
        <v>9203</v>
      </c>
      <c r="L3004" s="787" t="s">
        <v>4606</v>
      </c>
      <c r="M3004" s="787" t="s">
        <v>9204</v>
      </c>
      <c r="N3004" s="862">
        <v>0.1</v>
      </c>
      <c r="O3004" s="842"/>
      <c r="P3004" s="813">
        <v>2900</v>
      </c>
      <c r="Q3004" s="519">
        <f t="shared" si="115"/>
        <v>2636.363636363636</v>
      </c>
      <c r="R3004" s="337"/>
      <c r="S3004" s="266"/>
    </row>
    <row r="3005" spans="1:19" ht="22.5" customHeight="1" x14ac:dyDescent="0.25">
      <c r="A3005" s="774">
        <v>45379</v>
      </c>
      <c r="B3005" s="787" t="s">
        <v>17</v>
      </c>
      <c r="C3005" s="787" t="s">
        <v>9205</v>
      </c>
      <c r="D3005" s="787" t="s">
        <v>9206</v>
      </c>
      <c r="E3005" s="787"/>
      <c r="F3005" s="788">
        <v>15025</v>
      </c>
      <c r="G3005" s="787" t="s">
        <v>8808</v>
      </c>
      <c r="H3005" s="787" t="s">
        <v>1468</v>
      </c>
      <c r="I3005" s="788" t="s">
        <v>22</v>
      </c>
      <c r="J3005" s="241">
        <v>75015</v>
      </c>
      <c r="K3005" s="787" t="s">
        <v>9207</v>
      </c>
      <c r="L3005" s="787" t="s">
        <v>1615</v>
      </c>
      <c r="M3005" s="787" t="s">
        <v>4565</v>
      </c>
      <c r="N3005" s="862">
        <v>0.1</v>
      </c>
      <c r="O3005" s="842"/>
      <c r="P3005" s="813">
        <v>1850</v>
      </c>
      <c r="Q3005" s="519">
        <f t="shared" si="115"/>
        <v>1681.8181818181818</v>
      </c>
      <c r="R3005" s="337"/>
      <c r="S3005" s="266"/>
    </row>
    <row r="3006" spans="1:19" ht="22.5" customHeight="1" x14ac:dyDescent="0.25">
      <c r="A3006" s="504">
        <v>45379</v>
      </c>
      <c r="B3006" s="762" t="s">
        <v>65</v>
      </c>
      <c r="C3006" s="762" t="s">
        <v>7562</v>
      </c>
      <c r="D3006" s="762" t="s">
        <v>2632</v>
      </c>
      <c r="E3006" s="762"/>
      <c r="F3006" s="505" t="s">
        <v>9208</v>
      </c>
      <c r="G3006" s="762" t="s">
        <v>6178</v>
      </c>
      <c r="H3006" s="763" t="s">
        <v>7563</v>
      </c>
      <c r="I3006" s="505" t="s">
        <v>22</v>
      </c>
      <c r="J3006" s="505">
        <v>75014</v>
      </c>
      <c r="K3006" s="762" t="s">
        <v>7564</v>
      </c>
      <c r="L3006" s="762" t="s">
        <v>5719</v>
      </c>
      <c r="M3006" s="762" t="s">
        <v>9209</v>
      </c>
      <c r="N3006" s="536">
        <v>0.1</v>
      </c>
      <c r="O3006" s="483">
        <v>24582</v>
      </c>
      <c r="P3006" s="537">
        <v>9400</v>
      </c>
      <c r="Q3006" s="264">
        <f t="shared" si="115"/>
        <v>8545.4545454545441</v>
      </c>
      <c r="R3006" s="337"/>
      <c r="S3006" s="266"/>
    </row>
    <row r="3007" spans="1:19" ht="22.5" customHeight="1" x14ac:dyDescent="0.25">
      <c r="A3007" s="774">
        <v>45386</v>
      </c>
      <c r="B3007" s="787" t="s">
        <v>17</v>
      </c>
      <c r="C3007" s="787" t="s">
        <v>8750</v>
      </c>
      <c r="D3007" s="787" t="s">
        <v>8751</v>
      </c>
      <c r="E3007" s="787"/>
      <c r="F3007" s="854">
        <v>77200</v>
      </c>
      <c r="G3007" s="787" t="s">
        <v>8752</v>
      </c>
      <c r="H3007" s="787" t="s">
        <v>8753</v>
      </c>
      <c r="I3007" s="788" t="s">
        <v>22</v>
      </c>
      <c r="J3007" s="788">
        <v>75003</v>
      </c>
      <c r="K3007" s="787" t="s">
        <v>8754</v>
      </c>
      <c r="L3007" s="787" t="s">
        <v>6284</v>
      </c>
      <c r="M3007" s="787" t="s">
        <v>9210</v>
      </c>
      <c r="N3007" s="536">
        <v>0.1</v>
      </c>
      <c r="O3007" s="78"/>
      <c r="P3007" s="537">
        <v>6000</v>
      </c>
      <c r="Q3007" s="444">
        <f t="shared" si="115"/>
        <v>5454.545454545454</v>
      </c>
      <c r="R3007" s="337"/>
      <c r="S3007" s="266"/>
    </row>
    <row r="3008" spans="1:19" ht="22.5" customHeight="1" x14ac:dyDescent="0.25">
      <c r="A3008" s="774">
        <v>45386</v>
      </c>
      <c r="B3008" s="787" t="s">
        <v>17</v>
      </c>
      <c r="C3008" s="787" t="s">
        <v>8750</v>
      </c>
      <c r="D3008" s="787" t="s">
        <v>8751</v>
      </c>
      <c r="E3008" s="787"/>
      <c r="F3008" s="854">
        <v>10272</v>
      </c>
      <c r="G3008" s="787" t="s">
        <v>8752</v>
      </c>
      <c r="H3008" s="787" t="s">
        <v>8753</v>
      </c>
      <c r="I3008" s="788" t="s">
        <v>22</v>
      </c>
      <c r="J3008" s="788">
        <v>75003</v>
      </c>
      <c r="K3008" s="787" t="s">
        <v>8754</v>
      </c>
      <c r="L3008" s="787" t="s">
        <v>6284</v>
      </c>
      <c r="M3008" s="787" t="s">
        <v>123</v>
      </c>
      <c r="N3008" s="536">
        <v>0.1</v>
      </c>
      <c r="O3008" s="78"/>
      <c r="P3008" s="537">
        <v>7000</v>
      </c>
      <c r="Q3008" s="444">
        <f t="shared" si="115"/>
        <v>6363.6363636363631</v>
      </c>
      <c r="R3008" s="337"/>
      <c r="S3008" s="266"/>
    </row>
    <row r="3009" spans="1:19" ht="22.5" customHeight="1" x14ac:dyDescent="0.25">
      <c r="A3009" s="39">
        <v>45332</v>
      </c>
      <c r="B3009" s="31" t="s">
        <v>65</v>
      </c>
      <c r="C3009" s="31" t="s">
        <v>9211</v>
      </c>
      <c r="D3009" s="31" t="s">
        <v>263</v>
      </c>
      <c r="E3009" s="31"/>
      <c r="F3009" s="31">
        <v>10178</v>
      </c>
      <c r="G3009" s="31" t="s">
        <v>9212</v>
      </c>
      <c r="H3009" s="31" t="s">
        <v>9213</v>
      </c>
      <c r="I3009" s="31" t="s">
        <v>22</v>
      </c>
      <c r="J3009" s="31">
        <v>75017</v>
      </c>
      <c r="K3009" s="31" t="s">
        <v>9214</v>
      </c>
      <c r="L3009" s="31" t="s">
        <v>9215</v>
      </c>
      <c r="M3009" s="31" t="s">
        <v>123</v>
      </c>
      <c r="N3009" s="32">
        <v>5.5E-2</v>
      </c>
      <c r="O3009" s="32"/>
      <c r="P3009" s="50">
        <v>3982</v>
      </c>
      <c r="Q3009" s="37">
        <v>3774.41</v>
      </c>
      <c r="R3009" s="337"/>
      <c r="S3009" s="266"/>
    </row>
    <row r="3010" spans="1:19" ht="22.5" customHeight="1" x14ac:dyDescent="0.25">
      <c r="A3010" s="39">
        <v>45340</v>
      </c>
      <c r="B3010" s="31" t="s">
        <v>17</v>
      </c>
      <c r="C3010" s="31" t="s">
        <v>9216</v>
      </c>
      <c r="D3010" s="31" t="s">
        <v>1515</v>
      </c>
      <c r="E3010" s="31"/>
      <c r="F3010" s="31" t="s">
        <v>9217</v>
      </c>
      <c r="G3010" s="31" t="s">
        <v>9218</v>
      </c>
      <c r="H3010" s="31" t="s">
        <v>9219</v>
      </c>
      <c r="I3010" s="31" t="s">
        <v>22</v>
      </c>
      <c r="J3010" s="31">
        <v>75003</v>
      </c>
      <c r="K3010" s="31" t="s">
        <v>9220</v>
      </c>
      <c r="L3010" s="31" t="s">
        <v>9221</v>
      </c>
      <c r="M3010" s="31" t="s">
        <v>3696</v>
      </c>
      <c r="N3010" s="32">
        <v>5.5E-2</v>
      </c>
      <c r="O3010" s="32"/>
      <c r="P3010" s="50">
        <v>15000</v>
      </c>
      <c r="Q3010" s="28">
        <v>14218.01</v>
      </c>
      <c r="R3010" s="337"/>
      <c r="S3010" s="266"/>
    </row>
    <row r="3011" spans="1:19" ht="22.5" customHeight="1" x14ac:dyDescent="0.25">
      <c r="A3011" s="39">
        <v>45331</v>
      </c>
      <c r="B3011" s="31" t="s">
        <v>65</v>
      </c>
      <c r="C3011" s="31" t="s">
        <v>37</v>
      </c>
      <c r="D3011" s="31" t="s">
        <v>2062</v>
      </c>
      <c r="E3011" s="31"/>
      <c r="F3011" s="31">
        <v>10404</v>
      </c>
      <c r="G3011" s="31" t="s">
        <v>9222</v>
      </c>
      <c r="H3011" s="31" t="s">
        <v>9223</v>
      </c>
      <c r="I3011" s="31" t="s">
        <v>22</v>
      </c>
      <c r="J3011" s="31">
        <v>75014</v>
      </c>
      <c r="K3011" s="31" t="s">
        <v>9224</v>
      </c>
      <c r="L3011" s="31" t="s">
        <v>9020</v>
      </c>
      <c r="M3011" s="31" t="s">
        <v>2451</v>
      </c>
      <c r="N3011" s="32">
        <v>5.5E-2</v>
      </c>
      <c r="O3011" s="32"/>
      <c r="P3011" s="50">
        <v>7982</v>
      </c>
      <c r="Q3011" s="28">
        <v>7565.88</v>
      </c>
      <c r="R3011" s="337"/>
      <c r="S3011" s="266"/>
    </row>
    <row r="3012" spans="1:19" ht="22.5" customHeight="1" x14ac:dyDescent="0.25">
      <c r="A3012" s="39">
        <v>45330</v>
      </c>
      <c r="B3012" s="31" t="s">
        <v>65</v>
      </c>
      <c r="C3012" s="31" t="s">
        <v>7816</v>
      </c>
      <c r="D3012" s="31" t="s">
        <v>7817</v>
      </c>
      <c r="E3012" s="31"/>
      <c r="F3012" s="31">
        <v>10495</v>
      </c>
      <c r="G3012" s="31" t="s">
        <v>7818</v>
      </c>
      <c r="H3012" s="31" t="s">
        <v>7819</v>
      </c>
      <c r="I3012" s="31" t="s">
        <v>7357</v>
      </c>
      <c r="J3012" s="31">
        <v>91300</v>
      </c>
      <c r="K3012" s="31" t="s">
        <v>7820</v>
      </c>
      <c r="L3012" s="31" t="s">
        <v>6378</v>
      </c>
      <c r="M3012" s="31" t="s">
        <v>443</v>
      </c>
      <c r="N3012" s="32">
        <v>0.1</v>
      </c>
      <c r="O3012" s="32"/>
      <c r="P3012" s="50">
        <v>10800</v>
      </c>
      <c r="Q3012" s="28">
        <v>9818.18</v>
      </c>
      <c r="R3012" s="337"/>
      <c r="S3012" s="266"/>
    </row>
    <row r="3013" spans="1:19" ht="22.5" customHeight="1" x14ac:dyDescent="0.25">
      <c r="A3013" s="17">
        <v>45300</v>
      </c>
      <c r="B3013" s="30" t="s">
        <v>17</v>
      </c>
      <c r="C3013" s="30" t="s">
        <v>7687</v>
      </c>
      <c r="D3013" s="30" t="s">
        <v>94</v>
      </c>
      <c r="E3013" s="30"/>
      <c r="F3013" s="18">
        <v>10342</v>
      </c>
      <c r="G3013" s="30" t="s">
        <v>7688</v>
      </c>
      <c r="H3013" s="30">
        <v>6</v>
      </c>
      <c r="I3013" s="18" t="s">
        <v>22</v>
      </c>
      <c r="J3013" s="18">
        <v>75019</v>
      </c>
      <c r="K3013" s="30" t="s">
        <v>9225</v>
      </c>
      <c r="L3013" s="30" t="s">
        <v>4381</v>
      </c>
      <c r="M3013" s="30" t="s">
        <v>5796</v>
      </c>
      <c r="N3013" s="45">
        <v>0.1</v>
      </c>
      <c r="O3013" s="45"/>
      <c r="P3013" s="51">
        <v>14950</v>
      </c>
      <c r="Q3013" s="28">
        <v>13590.91</v>
      </c>
      <c r="R3013" s="337"/>
      <c r="S3013" s="266"/>
    </row>
    <row r="3014" spans="1:19" ht="22.5" customHeight="1" x14ac:dyDescent="0.25">
      <c r="A3014" s="39">
        <v>45295</v>
      </c>
      <c r="B3014" s="31" t="s">
        <v>17</v>
      </c>
      <c r="C3014" s="31" t="s">
        <v>9226</v>
      </c>
      <c r="D3014" s="31" t="s">
        <v>2030</v>
      </c>
      <c r="E3014" s="31"/>
      <c r="F3014" s="31">
        <v>10323</v>
      </c>
      <c r="G3014" s="31" t="s">
        <v>9227</v>
      </c>
      <c r="H3014" s="31" t="s">
        <v>9228</v>
      </c>
      <c r="I3014" s="31" t="s">
        <v>768</v>
      </c>
      <c r="J3014" s="31">
        <v>94220</v>
      </c>
      <c r="K3014" s="31" t="s">
        <v>9229</v>
      </c>
      <c r="L3014" s="31" t="s">
        <v>7288</v>
      </c>
      <c r="M3014" s="31" t="s">
        <v>86</v>
      </c>
      <c r="N3014" s="32">
        <v>0.1</v>
      </c>
      <c r="O3014" s="32"/>
      <c r="P3014" s="50">
        <v>2800</v>
      </c>
      <c r="Q3014" s="28">
        <v>2545.4499999999998</v>
      </c>
      <c r="R3014" s="337"/>
      <c r="S3014" s="266"/>
    </row>
    <row r="3015" spans="1:19" ht="22.5" customHeight="1" x14ac:dyDescent="0.25">
      <c r="A3015" s="39">
        <v>45299</v>
      </c>
      <c r="B3015" s="31" t="s">
        <v>65</v>
      </c>
      <c r="C3015" s="31" t="s">
        <v>9230</v>
      </c>
      <c r="D3015" s="31" t="s">
        <v>9231</v>
      </c>
      <c r="E3015" s="31"/>
      <c r="F3015" s="31" t="s">
        <v>9232</v>
      </c>
      <c r="G3015" s="31" t="s">
        <v>3969</v>
      </c>
      <c r="H3015" s="31" t="s">
        <v>9233</v>
      </c>
      <c r="I3015" s="31" t="s">
        <v>22</v>
      </c>
      <c r="J3015" s="31">
        <v>75005</v>
      </c>
      <c r="K3015" s="31" t="s">
        <v>9234</v>
      </c>
      <c r="L3015" s="31" t="s">
        <v>1694</v>
      </c>
      <c r="M3015" s="31" t="s">
        <v>9235</v>
      </c>
      <c r="N3015" s="32">
        <v>5.5E-2</v>
      </c>
      <c r="O3015" s="32"/>
      <c r="P3015" s="50">
        <v>12500</v>
      </c>
      <c r="Q3015" s="28">
        <v>11848.34</v>
      </c>
      <c r="R3015" s="337"/>
      <c r="S3015" s="266"/>
    </row>
    <row r="3016" spans="1:19" ht="22.5" customHeight="1" x14ac:dyDescent="0.25">
      <c r="A3016" s="39">
        <v>45279</v>
      </c>
      <c r="B3016" s="31" t="s">
        <v>65</v>
      </c>
      <c r="C3016" s="31" t="s">
        <v>5429</v>
      </c>
      <c r="D3016" s="31" t="s">
        <v>2062</v>
      </c>
      <c r="E3016" s="31"/>
      <c r="F3016" s="31">
        <v>10341</v>
      </c>
      <c r="G3016" s="31" t="s">
        <v>9236</v>
      </c>
      <c r="H3016" s="31" t="s">
        <v>9237</v>
      </c>
      <c r="I3016" s="31" t="s">
        <v>639</v>
      </c>
      <c r="J3016" s="31">
        <v>92100</v>
      </c>
      <c r="K3016" s="31" t="s">
        <v>9238</v>
      </c>
      <c r="L3016" s="31" t="s">
        <v>9239</v>
      </c>
      <c r="M3016" s="31" t="s">
        <v>2521</v>
      </c>
      <c r="N3016" s="32">
        <v>0.1</v>
      </c>
      <c r="O3016" s="32"/>
      <c r="P3016" s="50">
        <v>8500</v>
      </c>
      <c r="Q3016" s="28">
        <v>7727.27</v>
      </c>
      <c r="R3016" s="337"/>
      <c r="S3016" s="266"/>
    </row>
    <row r="3017" spans="1:19" ht="22.5" customHeight="1" x14ac:dyDescent="0.25">
      <c r="A3017" s="17">
        <v>45083</v>
      </c>
      <c r="B3017" s="18" t="s">
        <v>17</v>
      </c>
      <c r="C3017" s="33" t="s">
        <v>7475</v>
      </c>
      <c r="D3017" s="18" t="s">
        <v>219</v>
      </c>
      <c r="E3017" s="33"/>
      <c r="F3017" s="34">
        <v>110392</v>
      </c>
      <c r="G3017" s="18" t="s">
        <v>7476</v>
      </c>
      <c r="H3017" s="18">
        <v>13</v>
      </c>
      <c r="I3017" s="18" t="s">
        <v>155</v>
      </c>
      <c r="J3017" s="18">
        <v>91940</v>
      </c>
      <c r="K3017" s="18" t="s">
        <v>7477</v>
      </c>
      <c r="L3017" s="18" t="s">
        <v>6809</v>
      </c>
      <c r="M3017" s="33" t="s">
        <v>9240</v>
      </c>
      <c r="N3017" s="40">
        <v>0.1</v>
      </c>
      <c r="O3017" s="40"/>
      <c r="P3017" s="52">
        <v>3960</v>
      </c>
      <c r="Q3017" s="28">
        <v>3600</v>
      </c>
      <c r="R3017" s="337"/>
      <c r="S3017" s="266"/>
    </row>
    <row r="3018" spans="1:19" ht="22.5" customHeight="1" x14ac:dyDescent="0.25">
      <c r="A3018" s="17">
        <v>45351</v>
      </c>
      <c r="B3018" s="18" t="s">
        <v>65</v>
      </c>
      <c r="C3018" s="33" t="s">
        <v>6241</v>
      </c>
      <c r="D3018" s="33" t="s">
        <v>4781</v>
      </c>
      <c r="E3018" s="33"/>
      <c r="F3018" s="34">
        <v>10328</v>
      </c>
      <c r="G3018" s="18" t="s">
        <v>6242</v>
      </c>
      <c r="H3018" s="18" t="s">
        <v>9241</v>
      </c>
      <c r="I3018" s="18" t="s">
        <v>1164</v>
      </c>
      <c r="J3018" s="18">
        <v>94120</v>
      </c>
      <c r="K3018" s="18" t="s">
        <v>6244</v>
      </c>
      <c r="L3018" s="18" t="s">
        <v>9242</v>
      </c>
      <c r="M3018" s="33" t="s">
        <v>8339</v>
      </c>
      <c r="N3018" s="32">
        <v>5.5E-2</v>
      </c>
      <c r="O3018" s="53"/>
      <c r="P3018" s="54">
        <v>14982</v>
      </c>
      <c r="Q3018" s="19">
        <v>14200.95</v>
      </c>
      <c r="R3018" s="337"/>
      <c r="S3018" s="266"/>
    </row>
    <row r="3019" spans="1:19" ht="22.5" customHeight="1" x14ac:dyDescent="0.25">
      <c r="A3019" s="39">
        <v>45113</v>
      </c>
      <c r="B3019" s="31" t="s">
        <v>17</v>
      </c>
      <c r="C3019" s="31" t="s">
        <v>7837</v>
      </c>
      <c r="D3019" s="31" t="s">
        <v>477</v>
      </c>
      <c r="E3019" s="31"/>
      <c r="F3019" s="31">
        <v>10428</v>
      </c>
      <c r="G3019" s="31" t="s">
        <v>3896</v>
      </c>
      <c r="H3019" s="31" t="s">
        <v>9243</v>
      </c>
      <c r="I3019" s="31" t="s">
        <v>3898</v>
      </c>
      <c r="J3019" s="31">
        <v>95600</v>
      </c>
      <c r="K3019" s="31" t="s">
        <v>7840</v>
      </c>
      <c r="L3019" s="31" t="s">
        <v>6334</v>
      </c>
      <c r="M3019" s="31" t="s">
        <v>9244</v>
      </c>
      <c r="N3019" s="32">
        <v>5.5E-2</v>
      </c>
      <c r="O3019" s="32"/>
      <c r="P3019" s="55">
        <v>24982</v>
      </c>
      <c r="Q3019" s="28">
        <v>23679.62</v>
      </c>
      <c r="R3019" s="337"/>
      <c r="S3019" s="266"/>
    </row>
    <row r="3020" spans="1:19" ht="22.5" customHeight="1" x14ac:dyDescent="0.25">
      <c r="A3020" s="39">
        <v>45359</v>
      </c>
      <c r="B3020" s="31" t="s">
        <v>65</v>
      </c>
      <c r="C3020" s="31" t="s">
        <v>7727</v>
      </c>
      <c r="D3020" s="31" t="s">
        <v>5702</v>
      </c>
      <c r="E3020" s="31"/>
      <c r="F3020" s="31">
        <v>1103363</v>
      </c>
      <c r="G3020" s="31" t="s">
        <v>6801</v>
      </c>
      <c r="H3020" s="31" t="s">
        <v>6564</v>
      </c>
      <c r="I3020" s="31" t="s">
        <v>3526</v>
      </c>
      <c r="J3020" s="31">
        <v>91330</v>
      </c>
      <c r="K3020" s="31" t="s">
        <v>7813</v>
      </c>
      <c r="L3020" s="31" t="s">
        <v>6422</v>
      </c>
      <c r="M3020" s="31" t="s">
        <v>4869</v>
      </c>
      <c r="N3020" s="32">
        <v>0.1</v>
      </c>
      <c r="O3020" s="32"/>
      <c r="P3020" s="50">
        <v>7300</v>
      </c>
      <c r="Q3020" s="28">
        <v>6636.36</v>
      </c>
      <c r="R3020" s="337"/>
      <c r="S3020" s="266"/>
    </row>
    <row r="3021" spans="1:19" ht="22.5" customHeight="1" x14ac:dyDescent="0.25">
      <c r="A3021" s="39">
        <v>45317</v>
      </c>
      <c r="B3021" s="31" t="s">
        <v>65</v>
      </c>
      <c r="C3021" s="31" t="s">
        <v>8978</v>
      </c>
      <c r="D3021" s="31" t="s">
        <v>172</v>
      </c>
      <c r="E3021" s="31"/>
      <c r="F3021" s="31">
        <v>1</v>
      </c>
      <c r="G3021" s="31" t="s">
        <v>9245</v>
      </c>
      <c r="H3021" s="31" t="s">
        <v>9246</v>
      </c>
      <c r="I3021" s="31" t="s">
        <v>22</v>
      </c>
      <c r="J3021" s="31">
        <v>75014</v>
      </c>
      <c r="K3021" s="31" t="s">
        <v>9247</v>
      </c>
      <c r="L3021" s="31" t="s">
        <v>1615</v>
      </c>
      <c r="M3021" s="31" t="s">
        <v>2884</v>
      </c>
      <c r="N3021" s="32">
        <v>0.1</v>
      </c>
      <c r="O3021" s="32"/>
      <c r="P3021" s="50">
        <v>5882</v>
      </c>
      <c r="Q3021" s="28">
        <v>5347.27</v>
      </c>
      <c r="R3021" s="337"/>
      <c r="S3021" s="266"/>
    </row>
    <row r="3022" spans="1:19" ht="22.5" customHeight="1" x14ac:dyDescent="0.25">
      <c r="A3022" s="39">
        <v>45321</v>
      </c>
      <c r="B3022" s="31" t="s">
        <v>17</v>
      </c>
      <c r="C3022" s="31" t="s">
        <v>9027</v>
      </c>
      <c r="D3022" s="31" t="s">
        <v>131</v>
      </c>
      <c r="E3022" s="31"/>
      <c r="F3022" s="31">
        <v>10343</v>
      </c>
      <c r="G3022" s="31" t="s">
        <v>9028</v>
      </c>
      <c r="H3022" s="31" t="s">
        <v>9248</v>
      </c>
      <c r="I3022" s="31" t="s">
        <v>1164</v>
      </c>
      <c r="J3022" s="31">
        <v>94120</v>
      </c>
      <c r="K3022" s="31" t="s">
        <v>9249</v>
      </c>
      <c r="L3022" s="31" t="s">
        <v>9250</v>
      </c>
      <c r="M3022" s="31" t="s">
        <v>2521</v>
      </c>
      <c r="N3022" s="32">
        <v>0.1</v>
      </c>
      <c r="O3022" s="32"/>
      <c r="P3022" s="50">
        <v>14950</v>
      </c>
      <c r="Q3022" s="28">
        <v>13590.91</v>
      </c>
      <c r="R3022" s="337"/>
      <c r="S3022" s="266"/>
    </row>
    <row r="3023" spans="1:19" ht="22.5" customHeight="1" x14ac:dyDescent="0.25">
      <c r="A3023" s="39">
        <v>45330</v>
      </c>
      <c r="B3023" s="31" t="s">
        <v>17</v>
      </c>
      <c r="C3023" s="31" t="s">
        <v>9251</v>
      </c>
      <c r="D3023" s="31" t="s">
        <v>3039</v>
      </c>
      <c r="E3023" s="31"/>
      <c r="F3023" s="31">
        <v>10303</v>
      </c>
      <c r="G3023" s="31" t="s">
        <v>9252</v>
      </c>
      <c r="H3023" s="31" t="s">
        <v>9253</v>
      </c>
      <c r="I3023" s="31" t="s">
        <v>22</v>
      </c>
      <c r="J3023" s="31">
        <v>75018</v>
      </c>
      <c r="K3023" s="31" t="s">
        <v>9254</v>
      </c>
      <c r="L3023" s="31" t="s">
        <v>8270</v>
      </c>
      <c r="M3023" s="31" t="s">
        <v>2651</v>
      </c>
      <c r="N3023" s="32">
        <v>5.5E-2</v>
      </c>
      <c r="O3023" s="32"/>
      <c r="P3023" s="50">
        <v>18982</v>
      </c>
      <c r="Q3023" s="28">
        <v>17992.419999999998</v>
      </c>
      <c r="R3023" s="337"/>
      <c r="S3023" s="266"/>
    </row>
    <row r="3024" spans="1:19" ht="22.5" customHeight="1" x14ac:dyDescent="0.25">
      <c r="A3024" s="39">
        <v>45330</v>
      </c>
      <c r="B3024" s="31" t="s">
        <v>65</v>
      </c>
      <c r="C3024" s="31" t="s">
        <v>714</v>
      </c>
      <c r="D3024" s="31" t="s">
        <v>708</v>
      </c>
      <c r="E3024" s="31"/>
      <c r="F3024" s="31">
        <v>12283</v>
      </c>
      <c r="G3024" s="31" t="s">
        <v>8767</v>
      </c>
      <c r="H3024" s="31" t="s">
        <v>9255</v>
      </c>
      <c r="I3024" s="31" t="s">
        <v>7357</v>
      </c>
      <c r="J3024" s="31">
        <v>91300</v>
      </c>
      <c r="K3024" s="31" t="s">
        <v>9256</v>
      </c>
      <c r="L3024" s="31" t="s">
        <v>6630</v>
      </c>
      <c r="M3024" s="31" t="s">
        <v>170</v>
      </c>
      <c r="N3024" s="32">
        <v>0.1</v>
      </c>
      <c r="O3024" s="32"/>
      <c r="P3024" s="50">
        <v>14982</v>
      </c>
      <c r="Q3024" s="28">
        <v>13620</v>
      </c>
      <c r="R3024" s="337"/>
      <c r="S3024" s="266"/>
    </row>
    <row r="3025" spans="1:19" ht="22.5" customHeight="1" x14ac:dyDescent="0.25">
      <c r="A3025" s="39">
        <v>45328</v>
      </c>
      <c r="B3025" s="31" t="s">
        <v>17</v>
      </c>
      <c r="C3025" s="31" t="s">
        <v>9257</v>
      </c>
      <c r="D3025" s="31" t="s">
        <v>7806</v>
      </c>
      <c r="E3025" s="31"/>
      <c r="F3025" s="31">
        <v>310622</v>
      </c>
      <c r="G3025" s="31" t="s">
        <v>9258</v>
      </c>
      <c r="H3025" s="31" t="s">
        <v>9259</v>
      </c>
      <c r="I3025" s="31" t="s">
        <v>22</v>
      </c>
      <c r="J3025" s="31">
        <v>75014</v>
      </c>
      <c r="K3025" s="31" t="s">
        <v>9260</v>
      </c>
      <c r="L3025" s="31" t="s">
        <v>7608</v>
      </c>
      <c r="M3025" s="31" t="s">
        <v>7693</v>
      </c>
      <c r="N3025" s="32">
        <v>0.1</v>
      </c>
      <c r="O3025" s="32"/>
      <c r="P3025" s="50">
        <v>5800</v>
      </c>
      <c r="Q3025" s="28">
        <v>5272.73</v>
      </c>
      <c r="R3025" s="337"/>
      <c r="S3025" s="266"/>
    </row>
    <row r="3026" spans="1:19" ht="22.5" customHeight="1" x14ac:dyDescent="0.25">
      <c r="A3026" s="39">
        <v>45329</v>
      </c>
      <c r="B3026" s="31" t="s">
        <v>65</v>
      </c>
      <c r="C3026" s="31" t="s">
        <v>9261</v>
      </c>
      <c r="D3026" s="31" t="s">
        <v>113</v>
      </c>
      <c r="E3026" s="31"/>
      <c r="F3026" s="31" t="s">
        <v>9262</v>
      </c>
      <c r="G3026" s="31" t="s">
        <v>9263</v>
      </c>
      <c r="H3026" s="31" t="s">
        <v>9264</v>
      </c>
      <c r="I3026" s="31" t="s">
        <v>9265</v>
      </c>
      <c r="J3026" s="31">
        <v>94440</v>
      </c>
      <c r="K3026" s="31" t="s">
        <v>9266</v>
      </c>
      <c r="L3026" s="31" t="s">
        <v>4381</v>
      </c>
      <c r="M3026" s="31" t="s">
        <v>9267</v>
      </c>
      <c r="N3026" s="32">
        <v>5.5E-2</v>
      </c>
      <c r="O3026" s="32"/>
      <c r="P3026" s="50">
        <v>12950</v>
      </c>
      <c r="Q3026" s="28">
        <v>12274.88</v>
      </c>
      <c r="R3026" s="337"/>
      <c r="S3026" s="266"/>
    </row>
    <row r="3027" spans="1:19" ht="22.5" customHeight="1" x14ac:dyDescent="0.25">
      <c r="A3027" s="39">
        <v>45328</v>
      </c>
      <c r="B3027" s="31" t="s">
        <v>65</v>
      </c>
      <c r="C3027" s="31" t="s">
        <v>9268</v>
      </c>
      <c r="D3027" s="31" t="s">
        <v>9269</v>
      </c>
      <c r="E3027" s="31"/>
      <c r="F3027" s="31">
        <v>10338</v>
      </c>
      <c r="G3027" s="31" t="s">
        <v>7807</v>
      </c>
      <c r="H3027" s="31" t="s">
        <v>9270</v>
      </c>
      <c r="I3027" s="31" t="s">
        <v>22</v>
      </c>
      <c r="J3027" s="31">
        <v>75013</v>
      </c>
      <c r="K3027" s="31" t="s">
        <v>9271</v>
      </c>
      <c r="L3027" s="31" t="s">
        <v>8310</v>
      </c>
      <c r="M3027" s="31" t="s">
        <v>902</v>
      </c>
      <c r="N3027" s="32">
        <v>0.1</v>
      </c>
      <c r="O3027" s="32"/>
      <c r="P3027" s="50">
        <v>1980</v>
      </c>
      <c r="Q3027" s="28">
        <v>1800</v>
      </c>
      <c r="R3027" s="337"/>
      <c r="S3027" s="266"/>
    </row>
    <row r="3028" spans="1:19" ht="22.5" customHeight="1" x14ac:dyDescent="0.25">
      <c r="A3028" s="39">
        <v>45344</v>
      </c>
      <c r="B3028" s="31" t="s">
        <v>17</v>
      </c>
      <c r="C3028" s="31" t="s">
        <v>9272</v>
      </c>
      <c r="D3028" s="31" t="s">
        <v>28</v>
      </c>
      <c r="E3028" s="31"/>
      <c r="F3028" s="31">
        <v>10640</v>
      </c>
      <c r="G3028" s="31" t="s">
        <v>9273</v>
      </c>
      <c r="H3028" s="31" t="s">
        <v>9274</v>
      </c>
      <c r="I3028" s="31" t="s">
        <v>22</v>
      </c>
      <c r="J3028" s="31">
        <v>75012</v>
      </c>
      <c r="K3028" s="31" t="s">
        <v>9275</v>
      </c>
      <c r="L3028" s="31" t="s">
        <v>8270</v>
      </c>
      <c r="M3028" s="31" t="s">
        <v>2415</v>
      </c>
      <c r="N3028" s="32">
        <v>5.5E-2</v>
      </c>
      <c r="O3028" s="32"/>
      <c r="P3028" s="50">
        <v>2982</v>
      </c>
      <c r="Q3028" s="28">
        <v>2826.54</v>
      </c>
      <c r="R3028" s="337"/>
      <c r="S3028" s="266"/>
    </row>
    <row r="3029" spans="1:19" ht="22.5" customHeight="1" x14ac:dyDescent="0.25">
      <c r="A3029" s="39">
        <v>45337</v>
      </c>
      <c r="B3029" s="31" t="s">
        <v>17</v>
      </c>
      <c r="C3029" s="31" t="s">
        <v>9276</v>
      </c>
      <c r="D3029" s="31" t="s">
        <v>2115</v>
      </c>
      <c r="E3029" s="31"/>
      <c r="F3029" s="31">
        <v>152211</v>
      </c>
      <c r="G3029" s="31" t="s">
        <v>9277</v>
      </c>
      <c r="H3029" s="31" t="s">
        <v>9278</v>
      </c>
      <c r="I3029" s="31" t="s">
        <v>9279</v>
      </c>
      <c r="J3029" s="31">
        <v>78140</v>
      </c>
      <c r="K3029" s="31" t="s">
        <v>9280</v>
      </c>
      <c r="L3029" s="31" t="s">
        <v>5563</v>
      </c>
      <c r="M3029" s="31" t="s">
        <v>9281</v>
      </c>
      <c r="N3029" s="32">
        <v>5.5E-2</v>
      </c>
      <c r="O3029" s="32"/>
      <c r="P3029" s="50">
        <v>11982</v>
      </c>
      <c r="Q3029" s="28">
        <v>11357.35</v>
      </c>
      <c r="R3029" s="337"/>
      <c r="S3029" s="266"/>
    </row>
    <row r="3030" spans="1:19" ht="22.5" customHeight="1" x14ac:dyDescent="0.25">
      <c r="A3030" s="17">
        <v>45341</v>
      </c>
      <c r="B3030" s="18" t="s">
        <v>65</v>
      </c>
      <c r="C3030" s="18" t="s">
        <v>3683</v>
      </c>
      <c r="D3030" s="18" t="s">
        <v>992</v>
      </c>
      <c r="E3030" s="18"/>
      <c r="F3030" s="18" t="s">
        <v>9282</v>
      </c>
      <c r="G3030" s="18" t="s">
        <v>3684</v>
      </c>
      <c r="H3030" s="18" t="s">
        <v>3685</v>
      </c>
      <c r="I3030" s="18" t="s">
        <v>22</v>
      </c>
      <c r="J3030" s="18">
        <v>75013</v>
      </c>
      <c r="K3030" s="18" t="s">
        <v>3686</v>
      </c>
      <c r="L3030" s="18" t="s">
        <v>9283</v>
      </c>
      <c r="M3030" s="18" t="s">
        <v>9284</v>
      </c>
      <c r="N3030" s="32">
        <v>0.1</v>
      </c>
      <c r="O3030" s="32"/>
      <c r="P3030" s="56">
        <v>36009</v>
      </c>
      <c r="Q3030" s="38">
        <v>32735.45</v>
      </c>
      <c r="R3030" s="337"/>
      <c r="S3030" s="266"/>
    </row>
    <row r="3031" spans="1:19" ht="22.5" customHeight="1" x14ac:dyDescent="0.25">
      <c r="A3031" s="39">
        <v>45369</v>
      </c>
      <c r="B3031" s="31" t="s">
        <v>17</v>
      </c>
      <c r="C3031" s="31" t="s">
        <v>9285</v>
      </c>
      <c r="D3031" s="31" t="s">
        <v>28</v>
      </c>
      <c r="E3031" s="31"/>
      <c r="F3031" s="31">
        <v>10226</v>
      </c>
      <c r="G3031" s="31" t="s">
        <v>9286</v>
      </c>
      <c r="H3031" s="31" t="s">
        <v>9287</v>
      </c>
      <c r="I3031" s="31" t="s">
        <v>22</v>
      </c>
      <c r="J3031" s="31">
        <v>75018</v>
      </c>
      <c r="K3031" s="31" t="s">
        <v>9288</v>
      </c>
      <c r="L3031" s="31" t="s">
        <v>9289</v>
      </c>
      <c r="M3031" s="31" t="s">
        <v>2360</v>
      </c>
      <c r="N3031" s="32">
        <v>5.5E-2</v>
      </c>
      <c r="O3031" s="32"/>
      <c r="P3031" s="55">
        <v>1800</v>
      </c>
      <c r="Q3031" s="37">
        <v>1706.16</v>
      </c>
      <c r="R3031" s="337"/>
      <c r="S3031" s="266"/>
    </row>
    <row r="3032" spans="1:19" ht="22.5" customHeight="1" x14ac:dyDescent="0.25">
      <c r="A3032" s="39">
        <v>45367</v>
      </c>
      <c r="B3032" s="31" t="s">
        <v>65</v>
      </c>
      <c r="C3032" s="31" t="s">
        <v>9290</v>
      </c>
      <c r="D3032" s="31" t="s">
        <v>9291</v>
      </c>
      <c r="E3032" s="31"/>
      <c r="F3032" s="31">
        <v>10347</v>
      </c>
      <c r="G3032" s="31" t="s">
        <v>9292</v>
      </c>
      <c r="H3032" s="31" t="s">
        <v>9293</v>
      </c>
      <c r="I3032" s="31" t="s">
        <v>22</v>
      </c>
      <c r="J3032" s="31">
        <v>75018</v>
      </c>
      <c r="K3032" s="31" t="s">
        <v>9294</v>
      </c>
      <c r="L3032" s="31" t="s">
        <v>7640</v>
      </c>
      <c r="M3032" s="31" t="s">
        <v>92</v>
      </c>
      <c r="N3032" s="32">
        <v>0.1</v>
      </c>
      <c r="O3032" s="32"/>
      <c r="P3032" s="50">
        <v>4950</v>
      </c>
      <c r="Q3032" s="28">
        <v>4500</v>
      </c>
      <c r="R3032" s="337"/>
      <c r="S3032" s="266"/>
    </row>
    <row r="3033" spans="1:19" ht="22.5" customHeight="1" x14ac:dyDescent="0.25">
      <c r="A3033" s="4">
        <v>45363</v>
      </c>
      <c r="B3033" s="5" t="s">
        <v>65</v>
      </c>
      <c r="C3033" s="5" t="s">
        <v>4024</v>
      </c>
      <c r="D3033" s="5" t="s">
        <v>4025</v>
      </c>
      <c r="E3033" s="5"/>
      <c r="F3033" s="5">
        <v>7</v>
      </c>
      <c r="G3033" s="5" t="s">
        <v>1777</v>
      </c>
      <c r="H3033" s="5" t="s">
        <v>4026</v>
      </c>
      <c r="I3033" s="5" t="s">
        <v>121</v>
      </c>
      <c r="J3033" s="5">
        <v>94100</v>
      </c>
      <c r="K3033" s="5" t="s">
        <v>4027</v>
      </c>
      <c r="L3033" s="5" t="s">
        <v>5894</v>
      </c>
      <c r="M3033" s="5" t="s">
        <v>9295</v>
      </c>
      <c r="N3033" s="26">
        <v>0.1</v>
      </c>
      <c r="O3033" s="26"/>
      <c r="P3033" s="57">
        <v>1882</v>
      </c>
      <c r="Q3033" s="25">
        <v>1710.91</v>
      </c>
      <c r="R3033" s="337"/>
      <c r="S3033" s="266"/>
    </row>
    <row r="3034" spans="1:19" ht="22.5" customHeight="1" x14ac:dyDescent="0.25">
      <c r="A3034" s="39">
        <v>45301</v>
      </c>
      <c r="B3034" s="31" t="s">
        <v>65</v>
      </c>
      <c r="C3034" s="31" t="s">
        <v>9296</v>
      </c>
      <c r="D3034" s="31" t="s">
        <v>997</v>
      </c>
      <c r="E3034" s="31"/>
      <c r="F3034" s="31">
        <v>10174</v>
      </c>
      <c r="G3034" s="31" t="s">
        <v>9297</v>
      </c>
      <c r="H3034" s="31" t="s">
        <v>9298</v>
      </c>
      <c r="I3034" s="31" t="s">
        <v>22</v>
      </c>
      <c r="J3034" s="31">
        <v>75006</v>
      </c>
      <c r="K3034" s="31" t="s">
        <v>9299</v>
      </c>
      <c r="L3034" s="31" t="s">
        <v>5719</v>
      </c>
      <c r="M3034" s="31" t="s">
        <v>123</v>
      </c>
      <c r="N3034" s="32">
        <v>5.5E-2</v>
      </c>
      <c r="O3034" s="32"/>
      <c r="P3034" s="55">
        <v>5982</v>
      </c>
      <c r="Q3034" s="28">
        <v>5670.14</v>
      </c>
      <c r="R3034" s="337"/>
      <c r="S3034" s="266"/>
    </row>
    <row r="3035" spans="1:19" ht="22.5" customHeight="1" x14ac:dyDescent="0.25">
      <c r="A3035" s="39">
        <v>45543</v>
      </c>
      <c r="B3035" s="31" t="s">
        <v>17</v>
      </c>
      <c r="C3035" s="31" t="s">
        <v>9300</v>
      </c>
      <c r="D3035" s="31" t="s">
        <v>4523</v>
      </c>
      <c r="E3035" s="31"/>
      <c r="F3035" s="31">
        <v>10344</v>
      </c>
      <c r="G3035" s="31" t="s">
        <v>9301</v>
      </c>
      <c r="H3035" s="31" t="s">
        <v>9302</v>
      </c>
      <c r="I3035" s="31" t="s">
        <v>3045</v>
      </c>
      <c r="J3035" s="31">
        <v>93110</v>
      </c>
      <c r="K3035" s="31" t="s">
        <v>9303</v>
      </c>
      <c r="L3035" s="31" t="s">
        <v>9304</v>
      </c>
      <c r="M3035" s="31" t="s">
        <v>7159</v>
      </c>
      <c r="N3035" s="32">
        <v>0.1</v>
      </c>
      <c r="O3035" s="32"/>
      <c r="P3035" s="50">
        <v>4982</v>
      </c>
      <c r="Q3035" s="28">
        <v>4529.09</v>
      </c>
      <c r="R3035" s="337"/>
      <c r="S3035" s="266"/>
    </row>
    <row r="3036" spans="1:19" ht="22.5" customHeight="1" x14ac:dyDescent="0.25">
      <c r="A3036" s="39">
        <v>45342</v>
      </c>
      <c r="B3036" s="31" t="s">
        <v>17</v>
      </c>
      <c r="C3036" s="31" t="s">
        <v>9305</v>
      </c>
      <c r="D3036" s="31" t="s">
        <v>1267</v>
      </c>
      <c r="E3036" s="31"/>
      <c r="F3036" s="31">
        <v>10332</v>
      </c>
      <c r="G3036" s="31" t="s">
        <v>9306</v>
      </c>
      <c r="H3036" s="31" t="s">
        <v>9307</v>
      </c>
      <c r="I3036" s="31" t="s">
        <v>22</v>
      </c>
      <c r="J3036" s="31">
        <v>75011</v>
      </c>
      <c r="K3036" s="31" t="s">
        <v>9308</v>
      </c>
      <c r="L3036" s="31" t="s">
        <v>8270</v>
      </c>
      <c r="M3036" s="31" t="s">
        <v>443</v>
      </c>
      <c r="N3036" s="32">
        <v>0.1</v>
      </c>
      <c r="O3036" s="32"/>
      <c r="P3036" s="50">
        <v>9882</v>
      </c>
      <c r="Q3036" s="28">
        <v>8983.64</v>
      </c>
      <c r="R3036" s="337"/>
      <c r="S3036" s="266"/>
    </row>
    <row r="3037" spans="1:19" ht="22.5" customHeight="1" x14ac:dyDescent="0.25">
      <c r="A3037" s="4">
        <v>45350</v>
      </c>
      <c r="B3037" s="8" t="s">
        <v>17</v>
      </c>
      <c r="C3037" s="8" t="s">
        <v>3103</v>
      </c>
      <c r="D3037" s="8" t="s">
        <v>248</v>
      </c>
      <c r="E3037" s="8"/>
      <c r="F3037" s="5">
        <v>10270</v>
      </c>
      <c r="G3037" s="8" t="s">
        <v>3104</v>
      </c>
      <c r="H3037" s="8" t="s">
        <v>3105</v>
      </c>
      <c r="I3037" s="5" t="s">
        <v>22</v>
      </c>
      <c r="J3037" s="5">
        <v>75011</v>
      </c>
      <c r="K3037" s="8" t="s">
        <v>3106</v>
      </c>
      <c r="L3037" s="5" t="s">
        <v>9309</v>
      </c>
      <c r="M3037" s="8" t="s">
        <v>170</v>
      </c>
      <c r="N3037" s="10">
        <v>0.1</v>
      </c>
      <c r="O3037" s="10"/>
      <c r="P3037" s="57">
        <v>9950</v>
      </c>
      <c r="Q3037" s="13">
        <v>9045.4500000000007</v>
      </c>
      <c r="R3037" s="337"/>
      <c r="S3037" s="266"/>
    </row>
    <row r="3038" spans="1:19" ht="22.5" customHeight="1" x14ac:dyDescent="0.25">
      <c r="A3038" s="39">
        <v>45344</v>
      </c>
      <c r="B3038" s="31" t="s">
        <v>65</v>
      </c>
      <c r="C3038" s="31" t="s">
        <v>6461</v>
      </c>
      <c r="D3038" s="31" t="s">
        <v>1333</v>
      </c>
      <c r="E3038" s="31"/>
      <c r="F3038" s="31">
        <v>10629</v>
      </c>
      <c r="G3038" s="31" t="s">
        <v>9310</v>
      </c>
      <c r="H3038" s="31" t="s">
        <v>9311</v>
      </c>
      <c r="I3038" s="31" t="s">
        <v>2823</v>
      </c>
      <c r="J3038" s="31">
        <v>92310</v>
      </c>
      <c r="K3038" s="31" t="s">
        <v>9312</v>
      </c>
      <c r="L3038" s="31" t="s">
        <v>9313</v>
      </c>
      <c r="M3038" s="31" t="s">
        <v>9314</v>
      </c>
      <c r="N3038" s="32">
        <v>5.5E-2</v>
      </c>
      <c r="O3038" s="32"/>
      <c r="P3038" s="55">
        <v>10900</v>
      </c>
      <c r="Q3038" s="28">
        <v>10331.75</v>
      </c>
      <c r="R3038" s="337"/>
      <c r="S3038" s="266"/>
    </row>
    <row r="3039" spans="1:19" ht="22.5" customHeight="1" x14ac:dyDescent="0.25">
      <c r="A3039" s="39">
        <v>45344</v>
      </c>
      <c r="B3039" s="31" t="s">
        <v>65</v>
      </c>
      <c r="C3039" s="31" t="s">
        <v>9315</v>
      </c>
      <c r="D3039" s="31" t="s">
        <v>2786</v>
      </c>
      <c r="E3039" s="31"/>
      <c r="F3039" s="31" t="s">
        <v>9316</v>
      </c>
      <c r="G3039" s="31" t="s">
        <v>8676</v>
      </c>
      <c r="H3039" s="31" t="s">
        <v>9317</v>
      </c>
      <c r="I3039" s="31" t="s">
        <v>22</v>
      </c>
      <c r="J3039" s="31">
        <v>75018</v>
      </c>
      <c r="K3039" s="31" t="s">
        <v>9318</v>
      </c>
      <c r="L3039" s="31" t="s">
        <v>9319</v>
      </c>
      <c r="M3039" s="31" t="s">
        <v>9320</v>
      </c>
      <c r="N3039" s="32">
        <v>5.5E-2</v>
      </c>
      <c r="O3039" s="32"/>
      <c r="P3039" s="50">
        <v>6950</v>
      </c>
      <c r="Q3039" s="28">
        <v>6587.68</v>
      </c>
      <c r="R3039" s="337"/>
      <c r="S3039" s="266"/>
    </row>
    <row r="3040" spans="1:19" ht="22.5" customHeight="1" x14ac:dyDescent="0.25">
      <c r="A3040" s="39">
        <v>45322</v>
      </c>
      <c r="B3040" s="31" t="s">
        <v>17</v>
      </c>
      <c r="C3040" s="31" t="s">
        <v>9321</v>
      </c>
      <c r="D3040" s="31" t="s">
        <v>2030</v>
      </c>
      <c r="E3040" s="31"/>
      <c r="F3040" s="31">
        <v>10648</v>
      </c>
      <c r="G3040" s="31" t="s">
        <v>9322</v>
      </c>
      <c r="H3040" s="31" t="s">
        <v>9323</v>
      </c>
      <c r="I3040" s="31" t="s">
        <v>22</v>
      </c>
      <c r="J3040" s="31">
        <v>75018</v>
      </c>
      <c r="K3040" s="31" t="s">
        <v>9324</v>
      </c>
      <c r="L3040" s="31" t="s">
        <v>9325</v>
      </c>
      <c r="M3040" s="31" t="s">
        <v>7860</v>
      </c>
      <c r="N3040" s="32">
        <v>5.5E-2</v>
      </c>
      <c r="O3040" s="32"/>
      <c r="P3040" s="50">
        <v>9982</v>
      </c>
      <c r="Q3040" s="28">
        <v>9461.61</v>
      </c>
      <c r="R3040" s="337"/>
      <c r="S3040" s="266"/>
    </row>
    <row r="3041" spans="1:19" ht="22.5" customHeight="1" x14ac:dyDescent="0.25">
      <c r="A3041" s="39">
        <v>45369</v>
      </c>
      <c r="B3041" s="31" t="s">
        <v>236</v>
      </c>
      <c r="C3041" s="31" t="s">
        <v>112</v>
      </c>
      <c r="D3041" s="31" t="s">
        <v>113</v>
      </c>
      <c r="E3041" s="31"/>
      <c r="F3041" s="31">
        <v>10310</v>
      </c>
      <c r="G3041" s="31" t="s">
        <v>9326</v>
      </c>
      <c r="H3041" s="31" t="s">
        <v>9327</v>
      </c>
      <c r="I3041" s="31" t="s">
        <v>6282</v>
      </c>
      <c r="J3041" s="31">
        <v>93250</v>
      </c>
      <c r="K3041" s="31" t="s">
        <v>116</v>
      </c>
      <c r="L3041" s="31" t="s">
        <v>9328</v>
      </c>
      <c r="M3041" s="31" t="s">
        <v>8144</v>
      </c>
      <c r="N3041" s="32">
        <v>5.5E-2</v>
      </c>
      <c r="O3041" s="32"/>
      <c r="P3041" s="50">
        <v>9950</v>
      </c>
      <c r="Q3041" s="28">
        <v>9431.2800000000007</v>
      </c>
      <c r="R3041" s="337"/>
      <c r="S3041" s="266"/>
    </row>
    <row r="3042" spans="1:19" ht="22.5" customHeight="1" x14ac:dyDescent="0.25">
      <c r="A3042" s="39">
        <v>45344</v>
      </c>
      <c r="B3042" s="31" t="s">
        <v>65</v>
      </c>
      <c r="C3042" s="31" t="s">
        <v>9329</v>
      </c>
      <c r="D3042" s="31" t="s">
        <v>2974</v>
      </c>
      <c r="E3042" s="31"/>
      <c r="F3042" s="31">
        <v>101214</v>
      </c>
      <c r="G3042" s="31" t="s">
        <v>9330</v>
      </c>
      <c r="H3042" s="31" t="s">
        <v>9331</v>
      </c>
      <c r="I3042" s="31" t="s">
        <v>22</v>
      </c>
      <c r="J3042" s="31">
        <v>75011</v>
      </c>
      <c r="K3042" s="31" t="s">
        <v>9332</v>
      </c>
      <c r="L3042" s="31" t="s">
        <v>9333</v>
      </c>
      <c r="M3042" s="31" t="s">
        <v>1728</v>
      </c>
      <c r="N3042" s="32">
        <v>5.5E-2</v>
      </c>
      <c r="O3042" s="32"/>
      <c r="P3042" s="50">
        <v>9968</v>
      </c>
      <c r="Q3042" s="28">
        <v>9448.34</v>
      </c>
      <c r="R3042" s="337"/>
      <c r="S3042" s="266"/>
    </row>
    <row r="3043" spans="1:19" ht="22.5" customHeight="1" x14ac:dyDescent="0.25">
      <c r="A3043" s="39">
        <v>45378</v>
      </c>
      <c r="B3043" s="31" t="s">
        <v>65</v>
      </c>
      <c r="C3043" s="31" t="s">
        <v>9334</v>
      </c>
      <c r="D3043" s="31" t="s">
        <v>1095</v>
      </c>
      <c r="E3043" s="31"/>
      <c r="F3043" s="31">
        <v>13065</v>
      </c>
      <c r="G3043" s="31" t="s">
        <v>7988</v>
      </c>
      <c r="H3043" s="31" t="s">
        <v>9335</v>
      </c>
      <c r="I3043" s="31" t="s">
        <v>22</v>
      </c>
      <c r="J3043" s="31">
        <v>75013</v>
      </c>
      <c r="K3043" s="31" t="s">
        <v>9336</v>
      </c>
      <c r="L3043" s="31" t="s">
        <v>9337</v>
      </c>
      <c r="M3043" s="31" t="s">
        <v>5740</v>
      </c>
      <c r="N3043" s="32">
        <v>5.5E-2</v>
      </c>
      <c r="O3043" s="32"/>
      <c r="P3043" s="50">
        <v>7880</v>
      </c>
      <c r="Q3043" s="28">
        <v>7469.19</v>
      </c>
      <c r="R3043" s="337"/>
      <c r="S3043" s="266"/>
    </row>
    <row r="3044" spans="1:19" ht="22.5" customHeight="1" x14ac:dyDescent="0.25">
      <c r="A3044" s="39">
        <v>45306</v>
      </c>
      <c r="B3044" s="31" t="s">
        <v>65</v>
      </c>
      <c r="C3044" s="31" t="s">
        <v>242</v>
      </c>
      <c r="D3044" s="31" t="s">
        <v>2062</v>
      </c>
      <c r="E3044" s="31"/>
      <c r="F3044" s="31">
        <v>10636</v>
      </c>
      <c r="G3044" s="31" t="s">
        <v>9338</v>
      </c>
      <c r="H3044" s="31" t="s">
        <v>9130</v>
      </c>
      <c r="I3044" s="31" t="s">
        <v>22</v>
      </c>
      <c r="J3044" s="31">
        <v>75016</v>
      </c>
      <c r="K3044" s="31" t="s">
        <v>9339</v>
      </c>
      <c r="L3044" s="31" t="s">
        <v>9005</v>
      </c>
      <c r="M3044" s="31" t="s">
        <v>7579</v>
      </c>
      <c r="N3044" s="32">
        <v>5.5E-2</v>
      </c>
      <c r="O3044" s="32"/>
      <c r="P3044" s="50">
        <v>3382</v>
      </c>
      <c r="Q3044" s="28">
        <v>3205.69</v>
      </c>
      <c r="R3044" s="337"/>
      <c r="S3044" s="266"/>
    </row>
    <row r="3045" spans="1:19" ht="22.5" customHeight="1" x14ac:dyDescent="0.25">
      <c r="A3045" s="39">
        <v>45307</v>
      </c>
      <c r="B3045" s="31" t="s">
        <v>65</v>
      </c>
      <c r="C3045" s="31" t="s">
        <v>9340</v>
      </c>
      <c r="D3045" s="31" t="s">
        <v>9341</v>
      </c>
      <c r="E3045" s="31"/>
      <c r="F3045" s="31">
        <v>95100</v>
      </c>
      <c r="G3045" s="31" t="s">
        <v>5500</v>
      </c>
      <c r="H3045" s="31" t="s">
        <v>9342</v>
      </c>
      <c r="I3045" s="31" t="s">
        <v>22</v>
      </c>
      <c r="J3045" s="31">
        <v>75018</v>
      </c>
      <c r="K3045" s="31" t="s">
        <v>9343</v>
      </c>
      <c r="L3045" s="31" t="s">
        <v>9344</v>
      </c>
      <c r="M3045" s="31" t="s">
        <v>1792</v>
      </c>
      <c r="N3045" s="32">
        <v>5.5E-2</v>
      </c>
      <c r="O3045" s="32"/>
      <c r="P3045" s="50">
        <v>3500</v>
      </c>
      <c r="Q3045" s="28">
        <v>3317.54</v>
      </c>
      <c r="R3045" s="337"/>
      <c r="S3045" s="266"/>
    </row>
    <row r="3046" spans="1:19" ht="22.5" customHeight="1" x14ac:dyDescent="0.25">
      <c r="A3046" s="39">
        <v>45316</v>
      </c>
      <c r="B3046" s="31" t="s">
        <v>17</v>
      </c>
      <c r="C3046" s="31" t="s">
        <v>9345</v>
      </c>
      <c r="D3046" s="31" t="s">
        <v>19</v>
      </c>
      <c r="E3046" s="31"/>
      <c r="F3046" s="31">
        <v>10351</v>
      </c>
      <c r="G3046" s="31" t="s">
        <v>9346</v>
      </c>
      <c r="H3046" s="31" t="s">
        <v>9347</v>
      </c>
      <c r="I3046" s="31" t="s">
        <v>918</v>
      </c>
      <c r="J3046" s="31">
        <v>78150</v>
      </c>
      <c r="K3046" s="31" t="s">
        <v>9348</v>
      </c>
      <c r="L3046" s="31" t="s">
        <v>43</v>
      </c>
      <c r="M3046" s="31" t="s">
        <v>170</v>
      </c>
      <c r="N3046" s="32">
        <v>0.1</v>
      </c>
      <c r="O3046" s="32"/>
      <c r="P3046" s="50">
        <v>8982</v>
      </c>
      <c r="Q3046" s="28">
        <v>8165.45</v>
      </c>
      <c r="R3046" s="337"/>
      <c r="S3046" s="266"/>
    </row>
    <row r="3047" spans="1:19" ht="22.5" customHeight="1" x14ac:dyDescent="0.25">
      <c r="A3047" s="39">
        <v>45314</v>
      </c>
      <c r="B3047" s="31" t="s">
        <v>65</v>
      </c>
      <c r="C3047" s="31" t="s">
        <v>9349</v>
      </c>
      <c r="D3047" s="31" t="s">
        <v>1642</v>
      </c>
      <c r="E3047" s="31"/>
      <c r="F3047" s="31">
        <v>10220</v>
      </c>
      <c r="G3047" s="31" t="s">
        <v>9350</v>
      </c>
      <c r="H3047" s="31" t="s">
        <v>9351</v>
      </c>
      <c r="I3047" s="31" t="s">
        <v>9352</v>
      </c>
      <c r="J3047" s="31">
        <v>95580</v>
      </c>
      <c r="K3047" s="31" t="s">
        <v>9353</v>
      </c>
      <c r="L3047" s="31" t="s">
        <v>8760</v>
      </c>
      <c r="M3047" s="31" t="s">
        <v>9354</v>
      </c>
      <c r="N3047" s="32">
        <v>5.5E-2</v>
      </c>
      <c r="O3047" s="32"/>
      <c r="P3047" s="50">
        <v>8982</v>
      </c>
      <c r="Q3047" s="28">
        <v>8513.74</v>
      </c>
      <c r="R3047" s="337"/>
      <c r="S3047" s="266"/>
    </row>
    <row r="3048" spans="1:19" ht="22.5" customHeight="1" x14ac:dyDescent="0.25">
      <c r="A3048" s="39">
        <v>45362</v>
      </c>
      <c r="B3048" s="31" t="s">
        <v>65</v>
      </c>
      <c r="C3048" s="31" t="s">
        <v>8700</v>
      </c>
      <c r="D3048" s="31" t="s">
        <v>19</v>
      </c>
      <c r="E3048" s="31"/>
      <c r="F3048" s="31" t="s">
        <v>9355</v>
      </c>
      <c r="G3048" s="31" t="s">
        <v>9356</v>
      </c>
      <c r="H3048" s="31" t="s">
        <v>9357</v>
      </c>
      <c r="I3048" s="31" t="s">
        <v>774</v>
      </c>
      <c r="J3048" s="31">
        <v>93100</v>
      </c>
      <c r="K3048" s="31" t="s">
        <v>8703</v>
      </c>
      <c r="L3048" s="31" t="s">
        <v>9358</v>
      </c>
      <c r="M3048" s="31" t="s">
        <v>86</v>
      </c>
      <c r="N3048" s="32">
        <v>0.1</v>
      </c>
      <c r="O3048" s="32"/>
      <c r="P3048" s="50">
        <v>8400</v>
      </c>
      <c r="Q3048" s="28">
        <v>7636.36</v>
      </c>
      <c r="R3048" s="337"/>
      <c r="S3048" s="266"/>
    </row>
    <row r="3049" spans="1:19" ht="22.5" customHeight="1" x14ac:dyDescent="0.25">
      <c r="A3049" s="17">
        <v>45320</v>
      </c>
      <c r="B3049" s="18" t="s">
        <v>65</v>
      </c>
      <c r="C3049" s="18" t="s">
        <v>5780</v>
      </c>
      <c r="D3049" s="18" t="s">
        <v>1095</v>
      </c>
      <c r="E3049" s="18"/>
      <c r="F3049" s="18">
        <v>1</v>
      </c>
      <c r="G3049" s="18" t="s">
        <v>5781</v>
      </c>
      <c r="H3049" s="18" t="s">
        <v>5782</v>
      </c>
      <c r="I3049" s="18" t="s">
        <v>22</v>
      </c>
      <c r="J3049" s="18">
        <v>75015</v>
      </c>
      <c r="K3049" s="18" t="s">
        <v>5783</v>
      </c>
      <c r="L3049" s="18" t="s">
        <v>9359</v>
      </c>
      <c r="M3049" s="18" t="s">
        <v>9360</v>
      </c>
      <c r="N3049" s="40">
        <v>0.1</v>
      </c>
      <c r="O3049" s="58"/>
      <c r="P3049" s="52">
        <v>3580</v>
      </c>
      <c r="Q3049" s="38">
        <v>3254.55</v>
      </c>
      <c r="R3049" s="337"/>
      <c r="S3049" s="266"/>
    </row>
    <row r="3050" spans="1:19" ht="22.5" customHeight="1" x14ac:dyDescent="0.25">
      <c r="A3050" s="39">
        <v>45351</v>
      </c>
      <c r="B3050" s="31" t="s">
        <v>17</v>
      </c>
      <c r="C3050" s="31" t="s">
        <v>9226</v>
      </c>
      <c r="D3050" s="31" t="s">
        <v>2030</v>
      </c>
      <c r="E3050" s="31"/>
      <c r="F3050" s="31">
        <v>10603</v>
      </c>
      <c r="G3050" s="31" t="s">
        <v>9227</v>
      </c>
      <c r="H3050" s="31" t="s">
        <v>9361</v>
      </c>
      <c r="I3050" s="31" t="s">
        <v>768</v>
      </c>
      <c r="J3050" s="31">
        <v>94220</v>
      </c>
      <c r="K3050" s="31" t="s">
        <v>9229</v>
      </c>
      <c r="L3050" s="31" t="s">
        <v>5894</v>
      </c>
      <c r="M3050" s="31" t="s">
        <v>4889</v>
      </c>
      <c r="N3050" s="32">
        <v>5.5E-2</v>
      </c>
      <c r="O3050" s="32"/>
      <c r="P3050" s="55">
        <v>4182</v>
      </c>
      <c r="Q3050" s="37">
        <v>3963.98</v>
      </c>
      <c r="R3050" s="337"/>
      <c r="S3050" s="266"/>
    </row>
    <row r="3051" spans="1:19" ht="22.5" customHeight="1" x14ac:dyDescent="0.25">
      <c r="A3051" s="39">
        <v>45351</v>
      </c>
      <c r="B3051" s="31" t="s">
        <v>65</v>
      </c>
      <c r="C3051" s="31" t="s">
        <v>9362</v>
      </c>
      <c r="D3051" s="31" t="s">
        <v>192</v>
      </c>
      <c r="E3051" s="31"/>
      <c r="F3051" s="31">
        <v>10350</v>
      </c>
      <c r="G3051" s="31" t="s">
        <v>9363</v>
      </c>
      <c r="H3051" s="31" t="s">
        <v>9364</v>
      </c>
      <c r="I3051" s="31" t="s">
        <v>22</v>
      </c>
      <c r="J3051" s="31">
        <v>75014</v>
      </c>
      <c r="K3051" s="31" t="s">
        <v>9365</v>
      </c>
      <c r="L3051" s="31" t="s">
        <v>9366</v>
      </c>
      <c r="M3051" s="31" t="s">
        <v>2521</v>
      </c>
      <c r="N3051" s="32">
        <v>0.1</v>
      </c>
      <c r="O3051" s="32"/>
      <c r="P3051" s="50">
        <v>8500</v>
      </c>
      <c r="Q3051" s="28">
        <v>7727.27</v>
      </c>
      <c r="R3051" s="337"/>
      <c r="S3051" s="266"/>
    </row>
    <row r="3052" spans="1:19" ht="22.5" customHeight="1" x14ac:dyDescent="0.25">
      <c r="A3052" s="39">
        <v>45344</v>
      </c>
      <c r="B3052" s="31" t="s">
        <v>65</v>
      </c>
      <c r="C3052" s="31" t="s">
        <v>9367</v>
      </c>
      <c r="D3052" s="31" t="s">
        <v>192</v>
      </c>
      <c r="E3052" s="31"/>
      <c r="F3052" s="31">
        <v>10471</v>
      </c>
      <c r="G3052" s="31" t="s">
        <v>9368</v>
      </c>
      <c r="H3052" s="31" t="s">
        <v>9369</v>
      </c>
      <c r="I3052" s="31" t="s">
        <v>22</v>
      </c>
      <c r="J3052" s="31">
        <v>75011</v>
      </c>
      <c r="K3052" s="31" t="s">
        <v>9370</v>
      </c>
      <c r="L3052" s="31" t="s">
        <v>5719</v>
      </c>
      <c r="M3052" s="31" t="s">
        <v>170</v>
      </c>
      <c r="N3052" s="32">
        <v>0.1</v>
      </c>
      <c r="O3052" s="32"/>
      <c r="P3052" s="50">
        <v>8982</v>
      </c>
      <c r="Q3052" s="28">
        <v>8165.45</v>
      </c>
      <c r="R3052" s="337"/>
      <c r="S3052" s="266"/>
    </row>
    <row r="3053" spans="1:19" ht="22.5" customHeight="1" x14ac:dyDescent="0.25">
      <c r="A3053" s="39">
        <v>45357</v>
      </c>
      <c r="B3053" s="31" t="s">
        <v>17</v>
      </c>
      <c r="C3053" s="31" t="s">
        <v>8452</v>
      </c>
      <c r="D3053" s="31" t="s">
        <v>40</v>
      </c>
      <c r="E3053" s="31"/>
      <c r="F3053" s="31">
        <v>10378</v>
      </c>
      <c r="G3053" s="31" t="s">
        <v>8453</v>
      </c>
      <c r="H3053" s="31" t="s">
        <v>9371</v>
      </c>
      <c r="I3053" s="31" t="s">
        <v>313</v>
      </c>
      <c r="J3053" s="31">
        <v>94500</v>
      </c>
      <c r="K3053" s="31" t="s">
        <v>9372</v>
      </c>
      <c r="L3053" s="31" t="s">
        <v>6284</v>
      </c>
      <c r="M3053" s="31" t="s">
        <v>1550</v>
      </c>
      <c r="N3053" s="32">
        <v>0.1</v>
      </c>
      <c r="O3053" s="32"/>
      <c r="P3053" s="50">
        <v>9950</v>
      </c>
      <c r="Q3053" s="28">
        <v>9045.4500000000007</v>
      </c>
      <c r="R3053" s="337"/>
      <c r="S3053" s="266"/>
    </row>
    <row r="3054" spans="1:19" ht="22.5" customHeight="1" x14ac:dyDescent="0.25">
      <c r="A3054" s="39">
        <v>45359</v>
      </c>
      <c r="B3054" s="31" t="s">
        <v>65</v>
      </c>
      <c r="C3054" s="31" t="s">
        <v>9373</v>
      </c>
      <c r="D3054" s="31" t="s">
        <v>3354</v>
      </c>
      <c r="E3054" s="31"/>
      <c r="F3054" s="31">
        <v>10655</v>
      </c>
      <c r="G3054" s="31" t="s">
        <v>9374</v>
      </c>
      <c r="H3054" s="31" t="s">
        <v>9375</v>
      </c>
      <c r="I3054" s="31" t="s">
        <v>9376</v>
      </c>
      <c r="J3054" s="31">
        <v>95440</v>
      </c>
      <c r="K3054" s="31" t="s">
        <v>9377</v>
      </c>
      <c r="L3054" s="31" t="s">
        <v>9005</v>
      </c>
      <c r="M3054" s="31" t="s">
        <v>3566</v>
      </c>
      <c r="N3054" s="32">
        <v>5.5E-2</v>
      </c>
      <c r="O3054" s="32"/>
      <c r="P3054" s="50">
        <v>1682</v>
      </c>
      <c r="Q3054" s="28">
        <v>1594.31</v>
      </c>
      <c r="R3054" s="337"/>
      <c r="S3054" s="266"/>
    </row>
    <row r="3055" spans="1:19" ht="22.5" customHeight="1" x14ac:dyDescent="0.25">
      <c r="A3055" s="39">
        <v>45371</v>
      </c>
      <c r="B3055" s="31" t="s">
        <v>17</v>
      </c>
      <c r="C3055" s="31" t="s">
        <v>9378</v>
      </c>
      <c r="D3055" s="31" t="s">
        <v>248</v>
      </c>
      <c r="E3055" s="31"/>
      <c r="F3055" s="31">
        <v>10328</v>
      </c>
      <c r="G3055" s="31" t="s">
        <v>9379</v>
      </c>
      <c r="H3055" s="31" t="s">
        <v>4951</v>
      </c>
      <c r="I3055" s="31" t="s">
        <v>5561</v>
      </c>
      <c r="J3055" s="31">
        <v>94350</v>
      </c>
      <c r="K3055" s="31" t="s">
        <v>9380</v>
      </c>
      <c r="L3055" s="31" t="s">
        <v>1615</v>
      </c>
      <c r="M3055" s="31" t="s">
        <v>3653</v>
      </c>
      <c r="N3055" s="32">
        <v>5.5E-2</v>
      </c>
      <c r="O3055" s="32"/>
      <c r="P3055" s="50">
        <v>14982</v>
      </c>
      <c r="Q3055" s="28">
        <v>14200.95</v>
      </c>
      <c r="R3055" s="337"/>
      <c r="S3055" s="266"/>
    </row>
    <row r="3056" spans="1:19" ht="22.5" customHeight="1" x14ac:dyDescent="0.25">
      <c r="A3056" s="39">
        <v>45377</v>
      </c>
      <c r="B3056" s="31" t="s">
        <v>65</v>
      </c>
      <c r="C3056" s="31" t="s">
        <v>9381</v>
      </c>
      <c r="D3056" s="31" t="s">
        <v>691</v>
      </c>
      <c r="E3056" s="31"/>
      <c r="F3056" s="31" t="s">
        <v>9382</v>
      </c>
      <c r="G3056" s="31" t="s">
        <v>9383</v>
      </c>
      <c r="H3056" s="31" t="s">
        <v>9384</v>
      </c>
      <c r="I3056" s="31" t="s">
        <v>979</v>
      </c>
      <c r="J3056" s="31">
        <v>78330</v>
      </c>
      <c r="K3056" s="31" t="s">
        <v>9385</v>
      </c>
      <c r="L3056" s="31" t="s">
        <v>2926</v>
      </c>
      <c r="M3056" s="31" t="s">
        <v>4019</v>
      </c>
      <c r="N3056" s="32">
        <v>5.5E-2</v>
      </c>
      <c r="O3056" s="32"/>
      <c r="P3056" s="50">
        <v>5380</v>
      </c>
      <c r="Q3056" s="28">
        <v>5099.53</v>
      </c>
      <c r="R3056" s="337"/>
      <c r="S3056" s="266"/>
    </row>
    <row r="3057" spans="1:20" ht="22.5" customHeight="1" x14ac:dyDescent="0.25">
      <c r="A3057" s="39">
        <v>45344</v>
      </c>
      <c r="B3057" s="31" t="s">
        <v>65</v>
      </c>
      <c r="C3057" s="31" t="s">
        <v>9386</v>
      </c>
      <c r="D3057" s="31" t="s">
        <v>1760</v>
      </c>
      <c r="E3057" s="31"/>
      <c r="F3057" s="31">
        <v>10601</v>
      </c>
      <c r="G3057" s="31" t="s">
        <v>9387</v>
      </c>
      <c r="H3057" s="31" t="s">
        <v>5522</v>
      </c>
      <c r="I3057" s="31" t="s">
        <v>768</v>
      </c>
      <c r="J3057" s="31">
        <v>94220</v>
      </c>
      <c r="K3057" s="31" t="s">
        <v>9388</v>
      </c>
      <c r="L3057" s="31" t="s">
        <v>6956</v>
      </c>
      <c r="M3057" s="31" t="s">
        <v>3566</v>
      </c>
      <c r="N3057" s="32">
        <v>5.5E-2</v>
      </c>
      <c r="O3057" s="32"/>
      <c r="P3057" s="50">
        <v>4782</v>
      </c>
      <c r="Q3057" s="28">
        <v>4532.7</v>
      </c>
      <c r="R3057" s="337"/>
      <c r="S3057" s="266"/>
    </row>
    <row r="3058" spans="1:20" ht="22.5" customHeight="1" x14ac:dyDescent="0.25">
      <c r="A3058" s="39">
        <v>45308</v>
      </c>
      <c r="B3058" s="31" t="s">
        <v>65</v>
      </c>
      <c r="C3058" s="31" t="s">
        <v>9389</v>
      </c>
      <c r="D3058" s="31" t="s">
        <v>219</v>
      </c>
      <c r="E3058" s="31"/>
      <c r="F3058" s="31">
        <v>107501</v>
      </c>
      <c r="G3058" s="31" t="s">
        <v>9390</v>
      </c>
      <c r="H3058" s="31" t="s">
        <v>9391</v>
      </c>
      <c r="I3058" s="31" t="s">
        <v>69</v>
      </c>
      <c r="J3058" s="31">
        <v>94700</v>
      </c>
      <c r="K3058" s="31" t="s">
        <v>9392</v>
      </c>
      <c r="L3058" s="31" t="s">
        <v>5894</v>
      </c>
      <c r="M3058" s="31" t="s">
        <v>9393</v>
      </c>
      <c r="N3058" s="32">
        <v>0.1</v>
      </c>
      <c r="O3058" s="32"/>
      <c r="P3058" s="50">
        <v>9782</v>
      </c>
      <c r="Q3058" s="28">
        <v>8892.73</v>
      </c>
      <c r="R3058" s="337"/>
      <c r="S3058" s="266"/>
    </row>
    <row r="3059" spans="1:20" s="446" customFormat="1" ht="22.5" customHeight="1" x14ac:dyDescent="0.25">
      <c r="A3059" s="774">
        <v>45385</v>
      </c>
      <c r="B3059" s="787" t="s">
        <v>17</v>
      </c>
      <c r="C3059" s="787" t="s">
        <v>776</v>
      </c>
      <c r="D3059" s="787" t="s">
        <v>19</v>
      </c>
      <c r="E3059" s="787"/>
      <c r="F3059" s="788">
        <v>10677</v>
      </c>
      <c r="G3059" s="787" t="s">
        <v>8676</v>
      </c>
      <c r="H3059" s="787" t="s">
        <v>7352</v>
      </c>
      <c r="I3059" s="788" t="s">
        <v>22</v>
      </c>
      <c r="J3059" s="788">
        <v>75018</v>
      </c>
      <c r="K3059" s="787" t="s">
        <v>8677</v>
      </c>
      <c r="L3059" s="446" t="s">
        <v>43</v>
      </c>
      <c r="M3059" s="787" t="s">
        <v>2415</v>
      </c>
      <c r="N3059" s="536">
        <v>5.5E-2</v>
      </c>
      <c r="O3059" s="78"/>
      <c r="P3059" s="537">
        <v>5982</v>
      </c>
      <c r="Q3059" s="372">
        <f>IF(ISBLANK(N3059),"",P3059/(1+N3059))</f>
        <v>5670.1421800947874</v>
      </c>
      <c r="R3059" s="337"/>
      <c r="S3059" s="266"/>
    </row>
    <row r="3060" spans="1:20" s="446" customFormat="1" ht="22.5" customHeight="1" x14ac:dyDescent="0.25">
      <c r="A3060" s="342">
        <v>45384</v>
      </c>
      <c r="B3060" s="168" t="s">
        <v>65</v>
      </c>
      <c r="C3060" s="167" t="s">
        <v>5429</v>
      </c>
      <c r="D3060" s="167" t="s">
        <v>2974</v>
      </c>
      <c r="E3060" s="167"/>
      <c r="F3060" s="417">
        <v>10436</v>
      </c>
      <c r="G3060" s="168" t="s">
        <v>5430</v>
      </c>
      <c r="H3060" s="168" t="s">
        <v>8203</v>
      </c>
      <c r="I3060" s="168" t="s">
        <v>22</v>
      </c>
      <c r="J3060" s="168">
        <v>75017</v>
      </c>
      <c r="K3060" s="168" t="s">
        <v>7777</v>
      </c>
      <c r="L3060" s="241" t="s">
        <v>4803</v>
      </c>
      <c r="M3060" s="167" t="s">
        <v>9394</v>
      </c>
      <c r="N3060" s="380">
        <v>0.1</v>
      </c>
      <c r="O3060" s="78">
        <v>15000</v>
      </c>
      <c r="P3060" s="189">
        <v>25000</v>
      </c>
      <c r="Q3060" s="264">
        <f>IF(ISBLANK(N3060),"",P3060/(1+N3060))</f>
        <v>22727.272727272724</v>
      </c>
      <c r="R3060" s="337"/>
      <c r="S3060" s="266"/>
    </row>
    <row r="3061" spans="1:20" s="446" customFormat="1" ht="22.5" customHeight="1" x14ac:dyDescent="0.25">
      <c r="A3061" s="871">
        <v>45383</v>
      </c>
      <c r="B3061" s="872" t="s">
        <v>65</v>
      </c>
      <c r="C3061" s="872" t="s">
        <v>9395</v>
      </c>
      <c r="D3061" s="872" t="s">
        <v>424</v>
      </c>
      <c r="E3061" s="872"/>
      <c r="F3061" s="872">
        <v>10621</v>
      </c>
      <c r="G3061" s="872" t="s">
        <v>9396</v>
      </c>
      <c r="H3061" s="872" t="s">
        <v>9397</v>
      </c>
      <c r="I3061" s="872" t="s">
        <v>22</v>
      </c>
      <c r="J3061" s="872">
        <v>75011</v>
      </c>
      <c r="K3061" s="872" t="s">
        <v>9398</v>
      </c>
      <c r="L3061" s="872" t="s">
        <v>9399</v>
      </c>
      <c r="M3061" s="872" t="s">
        <v>9400</v>
      </c>
      <c r="N3061" s="873">
        <v>5.5E-2</v>
      </c>
      <c r="O3061" s="874"/>
      <c r="P3061" s="371">
        <v>7882</v>
      </c>
      <c r="Q3061" s="264">
        <f>IF(ISBLANK(N3061),"",P3061/(1+N3061))</f>
        <v>7471.0900473933652</v>
      </c>
      <c r="R3061" s="531"/>
      <c r="S3061" s="299"/>
    </row>
    <row r="3062" spans="1:20" s="446" customFormat="1" ht="22.5" customHeight="1" x14ac:dyDescent="0.25">
      <c r="A3062" s="20">
        <v>45393</v>
      </c>
      <c r="B3062" s="35" t="s">
        <v>17</v>
      </c>
      <c r="C3062" s="35" t="s">
        <v>8044</v>
      </c>
      <c r="D3062" s="35" t="s">
        <v>8045</v>
      </c>
      <c r="E3062" s="35"/>
      <c r="F3062" s="21">
        <v>10374</v>
      </c>
      <c r="G3062" s="35" t="s">
        <v>8046</v>
      </c>
      <c r="H3062" s="35" t="s">
        <v>8047</v>
      </c>
      <c r="I3062" s="21" t="s">
        <v>3149</v>
      </c>
      <c r="J3062" s="21">
        <v>75020</v>
      </c>
      <c r="K3062" s="35" t="s">
        <v>8048</v>
      </c>
      <c r="L3062" s="35" t="s">
        <v>4935</v>
      </c>
      <c r="M3062" s="35" t="s">
        <v>9401</v>
      </c>
      <c r="N3062" s="42">
        <v>0.1</v>
      </c>
      <c r="O3062" s="12" t="s">
        <v>26</v>
      </c>
      <c r="P3062" s="43">
        <v>20000</v>
      </c>
      <c r="Q3062" s="27">
        <v>16318.18</v>
      </c>
      <c r="R3062" s="531"/>
      <c r="S3062" s="299"/>
    </row>
    <row r="3063" spans="1:20" s="446" customFormat="1" ht="22.5" customHeight="1" x14ac:dyDescent="0.25">
      <c r="A3063" s="774">
        <v>45391</v>
      </c>
      <c r="B3063" s="787" t="s">
        <v>65</v>
      </c>
      <c r="C3063" s="787" t="s">
        <v>8495</v>
      </c>
      <c r="D3063" s="787" t="s">
        <v>263</v>
      </c>
      <c r="E3063" s="787"/>
      <c r="F3063" s="788">
        <v>10355</v>
      </c>
      <c r="G3063" s="787" t="s">
        <v>8496</v>
      </c>
      <c r="H3063" s="787" t="s">
        <v>8497</v>
      </c>
      <c r="I3063" s="788" t="s">
        <v>1497</v>
      </c>
      <c r="J3063" s="788">
        <v>92210</v>
      </c>
      <c r="K3063" s="787" t="s">
        <v>8498</v>
      </c>
      <c r="L3063" s="787" t="s">
        <v>6050</v>
      </c>
      <c r="M3063" s="787" t="s">
        <v>123</v>
      </c>
      <c r="N3063" s="536">
        <v>5.5E-2</v>
      </c>
      <c r="O3063" s="78">
        <f>P3063/2</f>
        <v>1650</v>
      </c>
      <c r="P3063" s="537">
        <v>3300</v>
      </c>
      <c r="Q3063" s="264">
        <f t="shared" ref="Q3063:Q3126" si="116">IF(ISBLANK(N3063),"",P3063/(1+N3063))</f>
        <v>3127.9620853080569</v>
      </c>
      <c r="R3063" s="531"/>
      <c r="S3063" s="299"/>
    </row>
    <row r="3064" spans="1:20" s="446" customFormat="1" ht="22.5" customHeight="1" x14ac:dyDescent="0.25">
      <c r="A3064" s="167">
        <v>45386</v>
      </c>
      <c r="B3064" s="187" t="s">
        <v>236</v>
      </c>
      <c r="C3064" s="187" t="s">
        <v>5347</v>
      </c>
      <c r="D3064" s="187" t="s">
        <v>708</v>
      </c>
      <c r="E3064" s="187"/>
      <c r="F3064" s="168">
        <v>10381</v>
      </c>
      <c r="G3064" s="187" t="s">
        <v>5348</v>
      </c>
      <c r="H3064" s="187" t="s">
        <v>5349</v>
      </c>
      <c r="I3064" s="168" t="s">
        <v>22</v>
      </c>
      <c r="J3064" s="168">
        <v>75020</v>
      </c>
      <c r="K3064" s="187" t="s">
        <v>5350</v>
      </c>
      <c r="L3064" s="168" t="s">
        <v>4606</v>
      </c>
      <c r="M3064" s="187" t="s">
        <v>8301</v>
      </c>
      <c r="N3064" s="211">
        <v>0.1</v>
      </c>
      <c r="O3064" s="78">
        <f>P3064/2</f>
        <v>3750</v>
      </c>
      <c r="P3064" s="189">
        <v>7500</v>
      </c>
      <c r="Q3064" s="372">
        <f t="shared" si="116"/>
        <v>6818.181818181818</v>
      </c>
      <c r="R3064" s="373"/>
      <c r="S3064" s="374"/>
    </row>
    <row r="3065" spans="1:20" s="446" customFormat="1" ht="22.5" customHeight="1" x14ac:dyDescent="0.25">
      <c r="A3065" s="342">
        <v>45326</v>
      </c>
      <c r="B3065" s="437" t="s">
        <v>65</v>
      </c>
      <c r="C3065" s="437" t="s">
        <v>9037</v>
      </c>
      <c r="D3065" s="437" t="s">
        <v>2068</v>
      </c>
      <c r="E3065" s="437"/>
      <c r="F3065" s="343" t="s">
        <v>9038</v>
      </c>
      <c r="G3065" s="437" t="s">
        <v>8210</v>
      </c>
      <c r="H3065" s="437" t="s">
        <v>9039</v>
      </c>
      <c r="I3065" s="343" t="s">
        <v>2321</v>
      </c>
      <c r="J3065" s="343">
        <v>91230</v>
      </c>
      <c r="K3065" s="437" t="s">
        <v>9040</v>
      </c>
      <c r="L3065" s="437" t="s">
        <v>9041</v>
      </c>
      <c r="M3065" s="437" t="s">
        <v>8442</v>
      </c>
      <c r="N3065" s="862">
        <v>0.1</v>
      </c>
      <c r="O3065" s="842">
        <v>2450</v>
      </c>
      <c r="P3065" s="813">
        <v>4980</v>
      </c>
      <c r="Q3065" s="444">
        <f t="shared" si="116"/>
        <v>4527.272727272727</v>
      </c>
      <c r="R3065" s="337"/>
      <c r="S3065" s="266"/>
    </row>
    <row r="3066" spans="1:20" s="446" customFormat="1" ht="22.5" customHeight="1" x14ac:dyDescent="0.25">
      <c r="A3066" s="342">
        <v>45387</v>
      </c>
      <c r="B3066" s="437" t="s">
        <v>65</v>
      </c>
      <c r="C3066" s="437" t="s">
        <v>9016</v>
      </c>
      <c r="D3066" s="437" t="s">
        <v>67</v>
      </c>
      <c r="E3066" s="437"/>
      <c r="F3066" s="343" t="s">
        <v>9402</v>
      </c>
      <c r="G3066" s="437" t="s">
        <v>9017</v>
      </c>
      <c r="H3066" s="437" t="s">
        <v>9018</v>
      </c>
      <c r="I3066" s="343" t="s">
        <v>22</v>
      </c>
      <c r="J3066" s="343">
        <v>75014</v>
      </c>
      <c r="K3066" s="437" t="s">
        <v>9019</v>
      </c>
      <c r="L3066" s="437" t="s">
        <v>9020</v>
      </c>
      <c r="M3066" s="437" t="s">
        <v>2360</v>
      </c>
      <c r="N3066" s="862">
        <v>5.5E-2</v>
      </c>
      <c r="O3066" s="842">
        <v>4991</v>
      </c>
      <c r="P3066" s="813">
        <v>2500</v>
      </c>
      <c r="Q3066" s="444">
        <f t="shared" si="116"/>
        <v>2369.668246445498</v>
      </c>
      <c r="R3066" s="531"/>
      <c r="S3066" s="299"/>
    </row>
    <row r="3067" spans="1:20" s="446" customFormat="1" ht="22.5" customHeight="1" x14ac:dyDescent="0.25">
      <c r="A3067" s="167">
        <v>45387</v>
      </c>
      <c r="B3067" s="187" t="s">
        <v>17</v>
      </c>
      <c r="C3067" s="187" t="s">
        <v>8431</v>
      </c>
      <c r="D3067" s="187" t="s">
        <v>131</v>
      </c>
      <c r="E3067" s="187"/>
      <c r="F3067" s="168">
        <v>10322</v>
      </c>
      <c r="G3067" s="187" t="s">
        <v>8432</v>
      </c>
      <c r="H3067" s="187" t="s">
        <v>4714</v>
      </c>
      <c r="I3067" s="168" t="s">
        <v>22</v>
      </c>
      <c r="J3067" s="168">
        <v>75012</v>
      </c>
      <c r="K3067" s="187" t="s">
        <v>8433</v>
      </c>
      <c r="L3067" s="187" t="s">
        <v>6956</v>
      </c>
      <c r="M3067" s="187" t="s">
        <v>9403</v>
      </c>
      <c r="N3067" s="536">
        <v>0.1</v>
      </c>
      <c r="O3067" s="78">
        <f>P3067/2</f>
        <v>5940</v>
      </c>
      <c r="P3067" s="537">
        <v>11880</v>
      </c>
      <c r="Q3067" s="264">
        <f t="shared" si="116"/>
        <v>10800</v>
      </c>
      <c r="R3067" s="531"/>
      <c r="S3067" s="299"/>
    </row>
    <row r="3068" spans="1:20" s="446" customFormat="1" ht="22.5" customHeight="1" x14ac:dyDescent="0.25">
      <c r="A3068" s="871">
        <v>45390</v>
      </c>
      <c r="B3068" s="872" t="s">
        <v>17</v>
      </c>
      <c r="C3068" s="872" t="s">
        <v>4694</v>
      </c>
      <c r="D3068" s="872" t="s">
        <v>4695</v>
      </c>
      <c r="E3068" s="872"/>
      <c r="F3068" s="872" t="s">
        <v>9404</v>
      </c>
      <c r="G3068" s="872" t="s">
        <v>9405</v>
      </c>
      <c r="H3068" s="872" t="s">
        <v>8844</v>
      </c>
      <c r="I3068" s="872" t="s">
        <v>22</v>
      </c>
      <c r="J3068" s="872">
        <v>75018</v>
      </c>
      <c r="K3068" s="872" t="s">
        <v>9406</v>
      </c>
      <c r="L3068" s="872" t="s">
        <v>9407</v>
      </c>
      <c r="M3068" s="872" t="s">
        <v>9408</v>
      </c>
      <c r="N3068" s="873">
        <v>0.1</v>
      </c>
      <c r="O3068" s="874"/>
      <c r="P3068" s="371">
        <v>3000</v>
      </c>
      <c r="Q3068" s="264">
        <f t="shared" si="116"/>
        <v>2727.272727272727</v>
      </c>
      <c r="R3068" s="531"/>
      <c r="S3068" s="299"/>
    </row>
    <row r="3069" spans="1:20" s="446" customFormat="1" ht="22.5" customHeight="1" x14ac:dyDescent="0.25">
      <c r="A3069" s="39">
        <v>45393</v>
      </c>
      <c r="B3069" s="31" t="s">
        <v>65</v>
      </c>
      <c r="C3069" s="31" t="s">
        <v>9409</v>
      </c>
      <c r="D3069" s="31" t="s">
        <v>9410</v>
      </c>
      <c r="E3069" s="31"/>
      <c r="F3069" s="31" t="s">
        <v>9411</v>
      </c>
      <c r="G3069" s="31" t="s">
        <v>9412</v>
      </c>
      <c r="H3069" s="31" t="s">
        <v>9413</v>
      </c>
      <c r="I3069" s="31" t="s">
        <v>121</v>
      </c>
      <c r="J3069" s="31">
        <v>94100</v>
      </c>
      <c r="K3069" s="31" t="s">
        <v>9414</v>
      </c>
      <c r="L3069" s="31" t="s">
        <v>9415</v>
      </c>
      <c r="M3069" s="31" t="s">
        <v>4019</v>
      </c>
      <c r="N3069" s="875">
        <v>0.1</v>
      </c>
      <c r="O3069" s="876"/>
      <c r="P3069" s="270">
        <v>7950</v>
      </c>
      <c r="Q3069" s="388">
        <f t="shared" si="116"/>
        <v>7227.272727272727</v>
      </c>
      <c r="R3069" s="531"/>
      <c r="S3069" s="299"/>
    </row>
    <row r="3070" spans="1:20" s="446" customFormat="1" ht="22.5" customHeight="1" x14ac:dyDescent="0.25">
      <c r="A3070" s="871">
        <v>45394</v>
      </c>
      <c r="B3070" s="872" t="s">
        <v>17</v>
      </c>
      <c r="C3070" s="872" t="s">
        <v>9416</v>
      </c>
      <c r="D3070" s="872" t="s">
        <v>19</v>
      </c>
      <c r="E3070" s="872"/>
      <c r="F3070" s="872" t="s">
        <v>9417</v>
      </c>
      <c r="G3070" s="872" t="s">
        <v>9418</v>
      </c>
      <c r="H3070" s="872" t="s">
        <v>9419</v>
      </c>
      <c r="I3070" s="872" t="s">
        <v>48</v>
      </c>
      <c r="J3070" s="872">
        <v>92300</v>
      </c>
      <c r="K3070" s="872" t="s">
        <v>9420</v>
      </c>
      <c r="L3070" s="872" t="s">
        <v>4874</v>
      </c>
      <c r="M3070" s="872" t="s">
        <v>2884</v>
      </c>
      <c r="N3070" s="873">
        <v>0.1</v>
      </c>
      <c r="O3070" s="874"/>
      <c r="P3070" s="371">
        <v>4950</v>
      </c>
      <c r="Q3070" s="264">
        <f t="shared" si="116"/>
        <v>4500</v>
      </c>
      <c r="R3070" s="531"/>
      <c r="S3070" s="299"/>
    </row>
    <row r="3071" spans="1:20" s="446" customFormat="1" ht="22.5" customHeight="1" x14ac:dyDescent="0.25">
      <c r="A3071" s="774">
        <v>45406</v>
      </c>
      <c r="B3071" s="787" t="s">
        <v>342</v>
      </c>
      <c r="C3071" s="787" t="s">
        <v>4973</v>
      </c>
      <c r="D3071" s="787" t="s">
        <v>349</v>
      </c>
      <c r="E3071" s="787"/>
      <c r="F3071" s="788">
        <v>10684</v>
      </c>
      <c r="G3071" s="787" t="s">
        <v>7958</v>
      </c>
      <c r="H3071" s="787">
        <v>1</v>
      </c>
      <c r="I3071" s="788" t="s">
        <v>22</v>
      </c>
      <c r="J3071" s="788">
        <v>75005</v>
      </c>
      <c r="K3071" s="787" t="s">
        <v>7959</v>
      </c>
      <c r="L3071" s="787" t="s">
        <v>8391</v>
      </c>
      <c r="M3071" s="787" t="s">
        <v>9421</v>
      </c>
      <c r="N3071" s="536">
        <v>5.5E-2</v>
      </c>
      <c r="O3071" s="768"/>
      <c r="P3071" s="537">
        <v>19982</v>
      </c>
      <c r="Q3071" s="264">
        <f t="shared" si="116"/>
        <v>18940.284360189573</v>
      </c>
      <c r="R3071" s="337"/>
      <c r="S3071" s="266"/>
    </row>
    <row r="3072" spans="1:20" s="446" customFormat="1" ht="22.5" customHeight="1" x14ac:dyDescent="0.25">
      <c r="A3072" s="342">
        <v>45399</v>
      </c>
      <c r="B3072" s="168" t="s">
        <v>65</v>
      </c>
      <c r="C3072" s="167" t="s">
        <v>4399</v>
      </c>
      <c r="D3072" s="167" t="s">
        <v>992</v>
      </c>
      <c r="E3072" s="167"/>
      <c r="F3072" s="417" t="s">
        <v>9422</v>
      </c>
      <c r="G3072" s="168" t="s">
        <v>4400</v>
      </c>
      <c r="H3072" s="168" t="s">
        <v>4401</v>
      </c>
      <c r="I3072" s="168" t="s">
        <v>22</v>
      </c>
      <c r="J3072" s="168">
        <v>75019</v>
      </c>
      <c r="K3072" s="168" t="s">
        <v>4402</v>
      </c>
      <c r="L3072" s="168" t="s">
        <v>43</v>
      </c>
      <c r="M3072" s="167" t="s">
        <v>9423</v>
      </c>
      <c r="N3072" s="379">
        <v>5.5E-2</v>
      </c>
      <c r="O3072" s="195">
        <v>1682</v>
      </c>
      <c r="P3072" s="371">
        <v>10000</v>
      </c>
      <c r="Q3072" s="444">
        <f t="shared" si="116"/>
        <v>9478.6729857819919</v>
      </c>
      <c r="R3072" s="373">
        <v>0</v>
      </c>
      <c r="S3072" s="266"/>
      <c r="T3072" s="74"/>
    </row>
    <row r="3073" spans="1:19" s="446" customFormat="1" ht="22.5" customHeight="1" x14ac:dyDescent="0.25">
      <c r="A3073" s="342">
        <v>45400</v>
      </c>
      <c r="B3073" s="168" t="s">
        <v>65</v>
      </c>
      <c r="C3073" s="167" t="s">
        <v>4399</v>
      </c>
      <c r="D3073" s="167" t="s">
        <v>992</v>
      </c>
      <c r="E3073" s="167"/>
      <c r="F3073" s="417" t="s">
        <v>9424</v>
      </c>
      <c r="G3073" s="168" t="s">
        <v>4400</v>
      </c>
      <c r="H3073" s="168" t="s">
        <v>9425</v>
      </c>
      <c r="I3073" s="168" t="s">
        <v>22</v>
      </c>
      <c r="J3073" s="168">
        <v>75020</v>
      </c>
      <c r="K3073" s="168" t="s">
        <v>4402</v>
      </c>
      <c r="L3073" s="168" t="s">
        <v>43</v>
      </c>
      <c r="M3073" s="167" t="s">
        <v>9403</v>
      </c>
      <c r="N3073" s="379">
        <v>0.1</v>
      </c>
      <c r="O3073" s="195">
        <v>1682</v>
      </c>
      <c r="P3073" s="371">
        <v>9982</v>
      </c>
      <c r="Q3073" s="444">
        <f t="shared" si="116"/>
        <v>9074.545454545454</v>
      </c>
      <c r="R3073" s="531"/>
      <c r="S3073" s="299"/>
    </row>
    <row r="3074" spans="1:19" s="446" customFormat="1" ht="22.5" customHeight="1" x14ac:dyDescent="0.25">
      <c r="A3074" s="871">
        <v>45404</v>
      </c>
      <c r="B3074" s="872" t="s">
        <v>17</v>
      </c>
      <c r="C3074" s="872" t="s">
        <v>9416</v>
      </c>
      <c r="D3074" s="872" t="s">
        <v>19</v>
      </c>
      <c r="E3074" s="872"/>
      <c r="F3074" s="872">
        <v>10348</v>
      </c>
      <c r="G3074" s="872" t="s">
        <v>9418</v>
      </c>
      <c r="H3074" s="872" t="s">
        <v>9419</v>
      </c>
      <c r="I3074" s="872" t="s">
        <v>48</v>
      </c>
      <c r="J3074" s="872">
        <v>92300</v>
      </c>
      <c r="K3074" s="872" t="s">
        <v>9420</v>
      </c>
      <c r="L3074" s="872" t="s">
        <v>4874</v>
      </c>
      <c r="M3074" s="872" t="s">
        <v>9403</v>
      </c>
      <c r="N3074" s="873">
        <v>0.1</v>
      </c>
      <c r="O3074" s="874"/>
      <c r="P3074" s="371">
        <v>2000</v>
      </c>
      <c r="Q3074" s="264">
        <f t="shared" si="116"/>
        <v>1818.181818181818</v>
      </c>
      <c r="R3074" s="531"/>
      <c r="S3074" s="299"/>
    </row>
    <row r="3075" spans="1:19" s="446" customFormat="1" ht="22.5" customHeight="1" x14ac:dyDescent="0.25">
      <c r="A3075" s="804">
        <v>45400</v>
      </c>
      <c r="B3075" s="805" t="s">
        <v>65</v>
      </c>
      <c r="C3075" s="805" t="s">
        <v>7757</v>
      </c>
      <c r="D3075" s="805" t="s">
        <v>2506</v>
      </c>
      <c r="E3075" s="805"/>
      <c r="F3075" s="805" t="s">
        <v>9426</v>
      </c>
      <c r="G3075" s="805" t="s">
        <v>9427</v>
      </c>
      <c r="H3075" s="805" t="s">
        <v>9428</v>
      </c>
      <c r="I3075" s="805" t="s">
        <v>22</v>
      </c>
      <c r="J3075" s="805">
        <v>75011</v>
      </c>
      <c r="K3075" s="805" t="s">
        <v>9429</v>
      </c>
      <c r="L3075" s="805" t="s">
        <v>3934</v>
      </c>
      <c r="M3075" s="805" t="s">
        <v>9430</v>
      </c>
      <c r="N3075" s="305">
        <v>0.1</v>
      </c>
      <c r="O3075" s="78">
        <f>P3075/2</f>
        <v>2531</v>
      </c>
      <c r="P3075" s="537">
        <v>5062</v>
      </c>
      <c r="Q3075" s="264">
        <f t="shared" si="116"/>
        <v>4601.8181818181811</v>
      </c>
      <c r="R3075" s="337"/>
      <c r="S3075" s="266"/>
    </row>
    <row r="3076" spans="1:19" s="446" customFormat="1" ht="22.5" customHeight="1" x14ac:dyDescent="0.25">
      <c r="A3076" s="804">
        <v>45401</v>
      </c>
      <c r="B3076" s="805" t="s">
        <v>65</v>
      </c>
      <c r="C3076" s="805" t="s">
        <v>7757</v>
      </c>
      <c r="D3076" s="805" t="s">
        <v>2506</v>
      </c>
      <c r="E3076" s="805"/>
      <c r="F3076" s="805" t="s">
        <v>8708</v>
      </c>
      <c r="G3076" s="805" t="s">
        <v>9427</v>
      </c>
      <c r="H3076" s="805" t="s">
        <v>9428</v>
      </c>
      <c r="I3076" s="805" t="s">
        <v>22</v>
      </c>
      <c r="J3076" s="805">
        <v>75012</v>
      </c>
      <c r="K3076" s="805" t="s">
        <v>9429</v>
      </c>
      <c r="L3076" s="805" t="s">
        <v>3934</v>
      </c>
      <c r="M3076" s="805" t="s">
        <v>9431</v>
      </c>
      <c r="N3076" s="305">
        <v>5.5E-2</v>
      </c>
      <c r="O3076" s="78">
        <f>P3076/2</f>
        <v>2369</v>
      </c>
      <c r="P3076" s="537">
        <v>4738</v>
      </c>
      <c r="Q3076" s="264">
        <f t="shared" si="116"/>
        <v>4490.995260663507</v>
      </c>
      <c r="R3076" s="337"/>
      <c r="S3076" s="299"/>
    </row>
    <row r="3077" spans="1:19" s="446" customFormat="1" ht="22.5" customHeight="1" x14ac:dyDescent="0.25">
      <c r="A3077" s="871">
        <v>45400</v>
      </c>
      <c r="B3077" s="872" t="s">
        <v>65</v>
      </c>
      <c r="C3077" s="872" t="s">
        <v>9432</v>
      </c>
      <c r="D3077" s="872" t="s">
        <v>2062</v>
      </c>
      <c r="E3077" s="872"/>
      <c r="F3077" s="872" t="s">
        <v>9433</v>
      </c>
      <c r="G3077" s="872" t="s">
        <v>8975</v>
      </c>
      <c r="H3077" s="872" t="s">
        <v>9434</v>
      </c>
      <c r="I3077" s="872" t="s">
        <v>22</v>
      </c>
      <c r="J3077" s="872">
        <v>75018</v>
      </c>
      <c r="K3077" s="872" t="s">
        <v>9435</v>
      </c>
      <c r="L3077" s="872" t="s">
        <v>8413</v>
      </c>
      <c r="M3077" s="872" t="s">
        <v>2415</v>
      </c>
      <c r="N3077" s="873">
        <v>5.5E-2</v>
      </c>
      <c r="O3077" s="874"/>
      <c r="P3077" s="371">
        <v>1982</v>
      </c>
      <c r="Q3077" s="264">
        <f t="shared" si="116"/>
        <v>1878.6729857819905</v>
      </c>
      <c r="R3077" s="531"/>
      <c r="S3077" s="299"/>
    </row>
    <row r="3078" spans="1:19" s="446" customFormat="1" ht="22.5" customHeight="1" x14ac:dyDescent="0.25">
      <c r="A3078" s="342">
        <v>45407</v>
      </c>
      <c r="B3078" s="437" t="s">
        <v>17</v>
      </c>
      <c r="C3078" s="437" t="s">
        <v>9047</v>
      </c>
      <c r="D3078" s="437" t="s">
        <v>6066</v>
      </c>
      <c r="E3078" s="437"/>
      <c r="F3078" s="343" t="s">
        <v>9436</v>
      </c>
      <c r="G3078" s="437" t="s">
        <v>9049</v>
      </c>
      <c r="H3078" s="437" t="s">
        <v>9050</v>
      </c>
      <c r="I3078" s="343" t="s">
        <v>22</v>
      </c>
      <c r="J3078" s="343">
        <v>75020</v>
      </c>
      <c r="K3078" s="437" t="s">
        <v>9051</v>
      </c>
      <c r="L3078" s="437" t="s">
        <v>1838</v>
      </c>
      <c r="M3078" s="437" t="s">
        <v>9437</v>
      </c>
      <c r="N3078" s="862">
        <v>5.5E-2</v>
      </c>
      <c r="O3078" s="842">
        <v>6450</v>
      </c>
      <c r="P3078" s="813">
        <v>2700</v>
      </c>
      <c r="Q3078" s="444">
        <f t="shared" si="116"/>
        <v>2559.2417061611377</v>
      </c>
      <c r="R3078" s="337"/>
      <c r="S3078" s="266"/>
    </row>
    <row r="3079" spans="1:19" s="446" customFormat="1" ht="22.5" customHeight="1" x14ac:dyDescent="0.25">
      <c r="A3079" s="871">
        <v>45400</v>
      </c>
      <c r="B3079" s="872" t="s">
        <v>65</v>
      </c>
      <c r="C3079" s="872" t="s">
        <v>9438</v>
      </c>
      <c r="D3079" s="872" t="s">
        <v>9439</v>
      </c>
      <c r="E3079" s="872"/>
      <c r="F3079" s="872">
        <v>1</v>
      </c>
      <c r="G3079" s="872" t="s">
        <v>9440</v>
      </c>
      <c r="H3079" s="872" t="s">
        <v>9441</v>
      </c>
      <c r="I3079" s="872" t="s">
        <v>9442</v>
      </c>
      <c r="J3079" s="872">
        <v>92390</v>
      </c>
      <c r="K3079" s="872" t="s">
        <v>9443</v>
      </c>
      <c r="L3079" s="872" t="s">
        <v>5719</v>
      </c>
      <c r="M3079" s="872" t="s">
        <v>9444</v>
      </c>
      <c r="N3079" s="873">
        <v>0.1</v>
      </c>
      <c r="O3079" s="874"/>
      <c r="P3079" s="371">
        <v>4000</v>
      </c>
      <c r="Q3079" s="264">
        <f t="shared" si="116"/>
        <v>3636.363636363636</v>
      </c>
      <c r="R3079" s="531"/>
      <c r="S3079" s="299"/>
    </row>
    <row r="3080" spans="1:19" s="446" customFormat="1" ht="22.5" customHeight="1" x14ac:dyDescent="0.25">
      <c r="A3080" s="871">
        <v>45407</v>
      </c>
      <c r="B3080" s="872" t="s">
        <v>65</v>
      </c>
      <c r="C3080" s="872" t="s">
        <v>9438</v>
      </c>
      <c r="D3080" s="872" t="s">
        <v>9439</v>
      </c>
      <c r="E3080" s="872"/>
      <c r="F3080" s="872">
        <v>10063</v>
      </c>
      <c r="G3080" s="872" t="s">
        <v>9440</v>
      </c>
      <c r="H3080" s="872" t="s">
        <v>9441</v>
      </c>
      <c r="I3080" s="872" t="s">
        <v>9442</v>
      </c>
      <c r="J3080" s="872">
        <v>92390</v>
      </c>
      <c r="K3080" s="872" t="s">
        <v>9443</v>
      </c>
      <c r="L3080" s="872" t="s">
        <v>5719</v>
      </c>
      <c r="M3080" s="872" t="s">
        <v>361</v>
      </c>
      <c r="N3080" s="873">
        <v>0.1</v>
      </c>
      <c r="O3080" s="874"/>
      <c r="P3080" s="371">
        <v>3850</v>
      </c>
      <c r="Q3080" s="264">
        <f t="shared" si="116"/>
        <v>3499.9999999999995</v>
      </c>
      <c r="R3080" s="531"/>
      <c r="S3080" s="299"/>
    </row>
    <row r="3081" spans="1:19" s="446" customFormat="1" ht="22.5" customHeight="1" x14ac:dyDescent="0.25">
      <c r="A3081" s="293">
        <v>45407</v>
      </c>
      <c r="B3081" s="168" t="s">
        <v>342</v>
      </c>
      <c r="C3081" s="168" t="s">
        <v>4052</v>
      </c>
      <c r="D3081" s="168" t="s">
        <v>3039</v>
      </c>
      <c r="E3081" s="168"/>
      <c r="F3081" s="168">
        <v>10561</v>
      </c>
      <c r="G3081" s="168" t="s">
        <v>4053</v>
      </c>
      <c r="H3081" s="168" t="s">
        <v>4054</v>
      </c>
      <c r="I3081" s="168" t="s">
        <v>22</v>
      </c>
      <c r="J3081" s="168">
        <v>75011</v>
      </c>
      <c r="K3081" s="168" t="s">
        <v>4055</v>
      </c>
      <c r="L3081" s="168" t="s">
        <v>1838</v>
      </c>
      <c r="M3081" s="168" t="s">
        <v>2360</v>
      </c>
      <c r="N3081" s="379">
        <v>5.5E-2</v>
      </c>
      <c r="O3081" s="78">
        <f>P3081/2</f>
        <v>1100</v>
      </c>
      <c r="P3081" s="296">
        <v>2200</v>
      </c>
      <c r="Q3081" s="339">
        <f t="shared" si="116"/>
        <v>2085.3080568720379</v>
      </c>
      <c r="R3081" s="333"/>
      <c r="S3081" s="159"/>
    </row>
    <row r="3082" spans="1:19" s="446" customFormat="1" ht="22.5" customHeight="1" x14ac:dyDescent="0.25">
      <c r="A3082" s="774">
        <v>45404</v>
      </c>
      <c r="B3082" s="877" t="s">
        <v>65</v>
      </c>
      <c r="C3082" s="877" t="s">
        <v>7210</v>
      </c>
      <c r="D3082" s="877" t="s">
        <v>54</v>
      </c>
      <c r="E3082" s="877"/>
      <c r="F3082" s="877">
        <v>12211</v>
      </c>
      <c r="G3082" s="877" t="s">
        <v>9445</v>
      </c>
      <c r="H3082" s="877" t="s">
        <v>9446</v>
      </c>
      <c r="I3082" s="877" t="s">
        <v>2046</v>
      </c>
      <c r="J3082" s="877">
        <v>91210</v>
      </c>
      <c r="K3082" s="877" t="s">
        <v>9447</v>
      </c>
      <c r="L3082" s="877" t="s">
        <v>5563</v>
      </c>
      <c r="M3082" s="877" t="s">
        <v>9448</v>
      </c>
      <c r="N3082" s="878">
        <v>0.1</v>
      </c>
      <c r="O3082" s="879"/>
      <c r="P3082" s="296">
        <v>7500</v>
      </c>
      <c r="Q3082" s="339">
        <f t="shared" si="116"/>
        <v>6818.181818181818</v>
      </c>
      <c r="R3082" s="333"/>
      <c r="S3082" s="159"/>
    </row>
    <row r="3083" spans="1:19" s="446" customFormat="1" ht="22.5" customHeight="1" x14ac:dyDescent="0.25">
      <c r="A3083" s="871">
        <v>45408</v>
      </c>
      <c r="B3083" s="872" t="s">
        <v>17</v>
      </c>
      <c r="C3083" s="872" t="s">
        <v>9416</v>
      </c>
      <c r="D3083" s="872" t="s">
        <v>19</v>
      </c>
      <c r="E3083" s="872"/>
      <c r="F3083" s="872">
        <v>10348</v>
      </c>
      <c r="G3083" s="872" t="s">
        <v>9418</v>
      </c>
      <c r="H3083" s="872" t="s">
        <v>9419</v>
      </c>
      <c r="I3083" s="872" t="s">
        <v>48</v>
      </c>
      <c r="J3083" s="872">
        <v>92300</v>
      </c>
      <c r="K3083" s="872" t="s">
        <v>9420</v>
      </c>
      <c r="L3083" s="872" t="s">
        <v>4874</v>
      </c>
      <c r="M3083" s="872" t="s">
        <v>9449</v>
      </c>
      <c r="N3083" s="873">
        <v>0.1</v>
      </c>
      <c r="O3083" s="874"/>
      <c r="P3083" s="371">
        <v>6000</v>
      </c>
      <c r="Q3083" s="264">
        <f t="shared" si="116"/>
        <v>5454.545454545454</v>
      </c>
      <c r="R3083" s="531"/>
      <c r="S3083" s="299"/>
    </row>
    <row r="3084" spans="1:19" s="446" customFormat="1" ht="22.5" customHeight="1" x14ac:dyDescent="0.25">
      <c r="A3084" s="774">
        <v>45406</v>
      </c>
      <c r="B3084" s="877" t="s">
        <v>65</v>
      </c>
      <c r="C3084" s="877" t="s">
        <v>9450</v>
      </c>
      <c r="D3084" s="877" t="s">
        <v>3017</v>
      </c>
      <c r="E3084" s="877"/>
      <c r="F3084" s="877">
        <v>10683</v>
      </c>
      <c r="G3084" s="877" t="s">
        <v>9451</v>
      </c>
      <c r="H3084" s="877" t="s">
        <v>9452</v>
      </c>
      <c r="I3084" s="877" t="s">
        <v>22</v>
      </c>
      <c r="J3084" s="877">
        <v>75015</v>
      </c>
      <c r="K3084" s="877" t="s">
        <v>9453</v>
      </c>
      <c r="L3084" s="877" t="s">
        <v>8270</v>
      </c>
      <c r="M3084" s="877" t="s">
        <v>4875</v>
      </c>
      <c r="N3084" s="878">
        <v>5.5E-2</v>
      </c>
      <c r="O3084" s="879"/>
      <c r="P3084" s="296">
        <v>1982</v>
      </c>
      <c r="Q3084" s="339">
        <f t="shared" si="116"/>
        <v>1878.6729857819905</v>
      </c>
      <c r="R3084" s="333"/>
      <c r="S3084" s="159"/>
    </row>
    <row r="3085" spans="1:19" s="446" customFormat="1" ht="22.5" customHeight="1" x14ac:dyDescent="0.25">
      <c r="A3085" s="774">
        <v>45407</v>
      </c>
      <c r="B3085" s="877" t="s">
        <v>17</v>
      </c>
      <c r="C3085" s="877" t="s">
        <v>9454</v>
      </c>
      <c r="D3085" s="877" t="s">
        <v>5242</v>
      </c>
      <c r="E3085" s="877"/>
      <c r="F3085" s="877">
        <v>92100</v>
      </c>
      <c r="G3085" s="877" t="s">
        <v>9455</v>
      </c>
      <c r="H3085" s="877" t="s">
        <v>9456</v>
      </c>
      <c r="I3085" s="877" t="s">
        <v>923</v>
      </c>
      <c r="J3085" s="877">
        <v>92100</v>
      </c>
      <c r="K3085" s="877" t="s">
        <v>9457</v>
      </c>
      <c r="L3085" s="877" t="s">
        <v>9458</v>
      </c>
      <c r="M3085" s="877" t="s">
        <v>1792</v>
      </c>
      <c r="N3085" s="878">
        <v>5.5E-2</v>
      </c>
      <c r="O3085" s="879"/>
      <c r="P3085" s="296">
        <v>2000</v>
      </c>
      <c r="Q3085" s="339">
        <f t="shared" si="116"/>
        <v>1895.7345971563982</v>
      </c>
      <c r="R3085" s="333"/>
      <c r="S3085" s="159"/>
    </row>
    <row r="3086" spans="1:19" s="446" customFormat="1" ht="22.5" customHeight="1" x14ac:dyDescent="0.25">
      <c r="A3086" s="774">
        <v>45407</v>
      </c>
      <c r="B3086" s="877" t="s">
        <v>65</v>
      </c>
      <c r="C3086" s="877" t="s">
        <v>9459</v>
      </c>
      <c r="D3086" s="877" t="s">
        <v>449</v>
      </c>
      <c r="E3086" s="877"/>
      <c r="F3086" s="877">
        <v>10689</v>
      </c>
      <c r="G3086" s="877" t="s">
        <v>9460</v>
      </c>
      <c r="H3086" s="877" t="s">
        <v>9461</v>
      </c>
      <c r="I3086" s="877" t="s">
        <v>22</v>
      </c>
      <c r="J3086" s="877">
        <v>75005</v>
      </c>
      <c r="K3086" s="877" t="s">
        <v>9462</v>
      </c>
      <c r="L3086" s="877" t="s">
        <v>9463</v>
      </c>
      <c r="M3086" s="877" t="s">
        <v>9464</v>
      </c>
      <c r="N3086" s="878">
        <v>5.5E-2</v>
      </c>
      <c r="O3086" s="879"/>
      <c r="P3086" s="296">
        <v>7482</v>
      </c>
      <c r="Q3086" s="339">
        <f t="shared" si="116"/>
        <v>7091.9431279620858</v>
      </c>
      <c r="R3086" s="333"/>
      <c r="S3086" s="159"/>
    </row>
    <row r="3087" spans="1:19" s="446" customFormat="1" ht="22.5" customHeight="1" x14ac:dyDescent="0.25">
      <c r="A3087" s="774">
        <v>45408</v>
      </c>
      <c r="B3087" s="877" t="s">
        <v>65</v>
      </c>
      <c r="C3087" s="877" t="s">
        <v>9459</v>
      </c>
      <c r="D3087" s="877" t="s">
        <v>449</v>
      </c>
      <c r="E3087" s="877"/>
      <c r="F3087" s="877">
        <v>10690</v>
      </c>
      <c r="G3087" s="877" t="s">
        <v>9465</v>
      </c>
      <c r="H3087" s="877" t="s">
        <v>9466</v>
      </c>
      <c r="I3087" s="877" t="s">
        <v>22</v>
      </c>
      <c r="J3087" s="877">
        <v>75006</v>
      </c>
      <c r="K3087" s="877" t="s">
        <v>9467</v>
      </c>
      <c r="L3087" s="877" t="s">
        <v>9463</v>
      </c>
      <c r="M3087" s="877" t="s">
        <v>9468</v>
      </c>
      <c r="N3087" s="878">
        <v>0.1</v>
      </c>
      <c r="O3087" s="879"/>
      <c r="P3087" s="296">
        <v>2500</v>
      </c>
      <c r="Q3087" s="339">
        <f t="shared" si="116"/>
        <v>2272.7272727272725</v>
      </c>
      <c r="R3087" s="333"/>
      <c r="S3087" s="159"/>
    </row>
    <row r="3088" spans="1:19" s="446" customFormat="1" ht="22.5" customHeight="1" x14ac:dyDescent="0.25">
      <c r="A3088" s="774">
        <v>45437</v>
      </c>
      <c r="B3088" s="877" t="s">
        <v>65</v>
      </c>
      <c r="C3088" s="877" t="s">
        <v>9469</v>
      </c>
      <c r="D3088" s="877" t="s">
        <v>337</v>
      </c>
      <c r="E3088" s="877"/>
      <c r="F3088" s="877">
        <v>10373</v>
      </c>
      <c r="G3088" s="877" t="s">
        <v>9470</v>
      </c>
      <c r="H3088" s="877" t="s">
        <v>9471</v>
      </c>
      <c r="I3088" s="877" t="s">
        <v>3149</v>
      </c>
      <c r="J3088" s="877">
        <v>75010</v>
      </c>
      <c r="K3088" s="877" t="s">
        <v>9472</v>
      </c>
      <c r="L3088" s="877" t="s">
        <v>7855</v>
      </c>
      <c r="M3088" s="877" t="s">
        <v>2521</v>
      </c>
      <c r="N3088" s="878">
        <v>0.1</v>
      </c>
      <c r="O3088" s="879"/>
      <c r="P3088" s="296">
        <v>5980</v>
      </c>
      <c r="Q3088" s="339">
        <f t="shared" si="116"/>
        <v>5436.363636363636</v>
      </c>
      <c r="R3088" s="333"/>
      <c r="S3088" s="159"/>
    </row>
    <row r="3089" spans="1:19" s="446" customFormat="1" ht="22.5" customHeight="1" x14ac:dyDescent="0.25">
      <c r="A3089" s="774">
        <v>45408</v>
      </c>
      <c r="B3089" s="877" t="s">
        <v>17</v>
      </c>
      <c r="C3089" s="877" t="s">
        <v>9473</v>
      </c>
      <c r="D3089" s="877" t="s">
        <v>2338</v>
      </c>
      <c r="E3089" s="877"/>
      <c r="F3089" s="877">
        <v>10281</v>
      </c>
      <c r="G3089" s="877" t="s">
        <v>9474</v>
      </c>
      <c r="H3089" s="877" t="s">
        <v>9475</v>
      </c>
      <c r="I3089" s="877" t="s">
        <v>3149</v>
      </c>
      <c r="J3089" s="877">
        <v>75014</v>
      </c>
      <c r="K3089" s="877" t="s">
        <v>9476</v>
      </c>
      <c r="L3089" s="877" t="s">
        <v>9005</v>
      </c>
      <c r="M3089" s="877" t="s">
        <v>170</v>
      </c>
      <c r="N3089" s="878">
        <v>0.1</v>
      </c>
      <c r="O3089" s="879"/>
      <c r="P3089" s="296">
        <v>8982</v>
      </c>
      <c r="Q3089" s="339">
        <f t="shared" si="116"/>
        <v>8165.454545454545</v>
      </c>
      <c r="R3089" s="333"/>
      <c r="S3089" s="159"/>
    </row>
    <row r="3090" spans="1:19" s="446" customFormat="1" ht="22.5" customHeight="1" x14ac:dyDescent="0.25">
      <c r="A3090" s="256">
        <v>45407</v>
      </c>
      <c r="B3090" s="859" t="s">
        <v>65</v>
      </c>
      <c r="C3090" s="859" t="s">
        <v>8943</v>
      </c>
      <c r="D3090" s="859" t="s">
        <v>8944</v>
      </c>
      <c r="E3090" s="859"/>
      <c r="F3090" s="257" t="s">
        <v>9477</v>
      </c>
      <c r="G3090" s="859" t="s">
        <v>8946</v>
      </c>
      <c r="H3090" s="859" t="s">
        <v>8947</v>
      </c>
      <c r="I3090" s="257" t="s">
        <v>2692</v>
      </c>
      <c r="J3090" s="257">
        <v>95330</v>
      </c>
      <c r="K3090" s="859" t="s">
        <v>8948</v>
      </c>
      <c r="L3090" s="859" t="s">
        <v>8645</v>
      </c>
      <c r="M3090" s="859" t="s">
        <v>9478</v>
      </c>
      <c r="N3090" s="862">
        <v>0.1</v>
      </c>
      <c r="O3090" s="842"/>
      <c r="P3090" s="813">
        <v>2700</v>
      </c>
      <c r="Q3090" s="264">
        <f t="shared" si="116"/>
        <v>2454.5454545454545</v>
      </c>
      <c r="R3090" s="333"/>
      <c r="S3090" s="159"/>
    </row>
    <row r="3091" spans="1:19" s="446" customFormat="1" ht="22.5" customHeight="1" x14ac:dyDescent="0.25">
      <c r="A3091" s="871">
        <v>45411</v>
      </c>
      <c r="B3091" s="872" t="s">
        <v>17</v>
      </c>
      <c r="C3091" s="872" t="s">
        <v>4694</v>
      </c>
      <c r="D3091" s="872" t="s">
        <v>4695</v>
      </c>
      <c r="E3091" s="872"/>
      <c r="F3091" s="872">
        <v>14750</v>
      </c>
      <c r="G3091" s="872" t="s">
        <v>9405</v>
      </c>
      <c r="H3091" s="872" t="s">
        <v>8844</v>
      </c>
      <c r="I3091" s="872" t="s">
        <v>22</v>
      </c>
      <c r="J3091" s="872">
        <v>75018</v>
      </c>
      <c r="K3091" s="872" t="s">
        <v>9406</v>
      </c>
      <c r="L3091" s="872" t="s">
        <v>9407</v>
      </c>
      <c r="M3091" s="872" t="s">
        <v>2451</v>
      </c>
      <c r="N3091" s="873">
        <v>5.5E-2</v>
      </c>
      <c r="O3091" s="874"/>
      <c r="P3091" s="371">
        <v>10000</v>
      </c>
      <c r="Q3091" s="264">
        <f t="shared" si="116"/>
        <v>9478.6729857819919</v>
      </c>
      <c r="R3091" s="531"/>
      <c r="S3091" s="299"/>
    </row>
    <row r="3092" spans="1:19" s="446" customFormat="1" ht="22.5" customHeight="1" x14ac:dyDescent="0.25">
      <c r="A3092" s="774">
        <v>45408</v>
      </c>
      <c r="B3092" s="877" t="s">
        <v>65</v>
      </c>
      <c r="C3092" s="877" t="s">
        <v>9479</v>
      </c>
      <c r="D3092" s="877" t="s">
        <v>965</v>
      </c>
      <c r="E3092" s="877"/>
      <c r="F3092" s="877">
        <v>10308</v>
      </c>
      <c r="G3092" s="877" t="s">
        <v>9480</v>
      </c>
      <c r="H3092" s="877" t="s">
        <v>9481</v>
      </c>
      <c r="I3092" s="877" t="s">
        <v>22</v>
      </c>
      <c r="J3092" s="877">
        <v>75004</v>
      </c>
      <c r="K3092" s="877" t="s">
        <v>9482</v>
      </c>
      <c r="L3092" s="877" t="s">
        <v>9344</v>
      </c>
      <c r="M3092" s="877" t="s">
        <v>9483</v>
      </c>
      <c r="N3092" s="878">
        <v>5.5E-2</v>
      </c>
      <c r="O3092" s="879"/>
      <c r="P3092" s="296">
        <v>4000</v>
      </c>
      <c r="Q3092" s="339">
        <f t="shared" si="116"/>
        <v>3791.4691943127964</v>
      </c>
      <c r="R3092" s="333"/>
      <c r="S3092" s="159"/>
    </row>
    <row r="3093" spans="1:19" s="446" customFormat="1" ht="22.5" customHeight="1" x14ac:dyDescent="0.25">
      <c r="A3093" s="774">
        <v>45412</v>
      </c>
      <c r="B3093" s="877" t="s">
        <v>17</v>
      </c>
      <c r="C3093" s="877" t="s">
        <v>9484</v>
      </c>
      <c r="D3093" s="877" t="s">
        <v>19</v>
      </c>
      <c r="E3093" s="877"/>
      <c r="F3093" s="877">
        <v>10048</v>
      </c>
      <c r="G3093" s="877" t="s">
        <v>9485</v>
      </c>
      <c r="H3093" s="877" t="s">
        <v>9486</v>
      </c>
      <c r="I3093" s="877" t="s">
        <v>3045</v>
      </c>
      <c r="J3093" s="877">
        <v>93110</v>
      </c>
      <c r="K3093" s="877" t="s">
        <v>9487</v>
      </c>
      <c r="L3093" s="877" t="s">
        <v>5674</v>
      </c>
      <c r="M3093" s="877" t="s">
        <v>8180</v>
      </c>
      <c r="N3093" s="878">
        <v>0.1</v>
      </c>
      <c r="O3093" s="879"/>
      <c r="P3093" s="296">
        <v>6582</v>
      </c>
      <c r="Q3093" s="339">
        <f t="shared" si="116"/>
        <v>5983.6363636363631</v>
      </c>
      <c r="R3093" s="333"/>
      <c r="S3093" s="159"/>
    </row>
    <row r="3094" spans="1:19" s="446" customFormat="1" ht="22.5" customHeight="1" x14ac:dyDescent="0.25">
      <c r="A3094" s="774">
        <v>45411</v>
      </c>
      <c r="B3094" s="877" t="s">
        <v>17</v>
      </c>
      <c r="C3094" s="877" t="s">
        <v>9488</v>
      </c>
      <c r="D3094" s="877"/>
      <c r="E3094" s="877"/>
      <c r="F3094" s="877" t="s">
        <v>9489</v>
      </c>
      <c r="G3094" s="877" t="s">
        <v>9490</v>
      </c>
      <c r="H3094" s="877"/>
      <c r="I3094" s="877" t="s">
        <v>6289</v>
      </c>
      <c r="J3094" s="877">
        <v>78800</v>
      </c>
      <c r="K3094" s="877"/>
      <c r="L3094" s="877" t="s">
        <v>3934</v>
      </c>
      <c r="M3094" s="877" t="s">
        <v>6702</v>
      </c>
      <c r="N3094" s="878">
        <v>0.1</v>
      </c>
      <c r="O3094" s="879"/>
      <c r="P3094" s="296">
        <v>61480</v>
      </c>
      <c r="Q3094" s="339">
        <f t="shared" si="116"/>
        <v>55890.909090909088</v>
      </c>
      <c r="R3094" s="333"/>
      <c r="S3094" s="159"/>
    </row>
    <row r="3095" spans="1:19" s="446" customFormat="1" ht="22.5" customHeight="1" x14ac:dyDescent="0.25">
      <c r="A3095" s="167">
        <v>45411</v>
      </c>
      <c r="B3095" s="168" t="s">
        <v>17</v>
      </c>
      <c r="C3095" s="790" t="s">
        <v>2741</v>
      </c>
      <c r="D3095" s="168" t="s">
        <v>28</v>
      </c>
      <c r="E3095" s="168"/>
      <c r="F3095" s="168"/>
      <c r="G3095" s="168" t="s">
        <v>7841</v>
      </c>
      <c r="H3095" s="168" t="s">
        <v>2743</v>
      </c>
      <c r="I3095" s="168" t="s">
        <v>501</v>
      </c>
      <c r="J3095" s="168">
        <v>93260</v>
      </c>
      <c r="K3095" s="168" t="s">
        <v>9491</v>
      </c>
      <c r="L3095" s="168" t="s">
        <v>9492</v>
      </c>
      <c r="M3095" s="168" t="s">
        <v>9493</v>
      </c>
      <c r="N3095" s="211">
        <v>5.5E-2</v>
      </c>
      <c r="O3095" s="78">
        <f>P3095/2</f>
        <v>8000</v>
      </c>
      <c r="P3095" s="263">
        <v>16000</v>
      </c>
      <c r="Q3095" s="264">
        <f t="shared" si="116"/>
        <v>15165.876777251186</v>
      </c>
      <c r="R3095" s="333"/>
      <c r="S3095" s="159"/>
    </row>
    <row r="3096" spans="1:19" s="446" customFormat="1" ht="22.5" customHeight="1" x14ac:dyDescent="0.25">
      <c r="A3096" s="774">
        <v>45418</v>
      </c>
      <c r="B3096" s="877" t="s">
        <v>65</v>
      </c>
      <c r="C3096" s="880" t="s">
        <v>9494</v>
      </c>
      <c r="D3096" s="877" t="s">
        <v>9495</v>
      </c>
      <c r="E3096" s="877"/>
      <c r="F3096" s="877" t="s">
        <v>9496</v>
      </c>
      <c r="G3096" s="877" t="s">
        <v>9497</v>
      </c>
      <c r="H3096" s="877"/>
      <c r="I3096" s="877" t="s">
        <v>22</v>
      </c>
      <c r="J3096" s="877">
        <v>75012</v>
      </c>
      <c r="K3096" s="881">
        <v>4915124152816</v>
      </c>
      <c r="L3096" s="877" t="s">
        <v>1838</v>
      </c>
      <c r="M3096" s="877" t="s">
        <v>9498</v>
      </c>
      <c r="N3096" s="878">
        <v>5.5E-2</v>
      </c>
      <c r="O3096" s="879"/>
      <c r="P3096" s="371">
        <v>16267</v>
      </c>
      <c r="Q3096" s="264">
        <f t="shared" si="116"/>
        <v>15418.957345971565</v>
      </c>
      <c r="R3096" s="333"/>
      <c r="S3096" s="159"/>
    </row>
    <row r="3097" spans="1:19" s="446" customFormat="1" ht="22.5" customHeight="1" x14ac:dyDescent="0.25">
      <c r="A3097" s="342">
        <v>45419</v>
      </c>
      <c r="B3097" s="168" t="s">
        <v>65</v>
      </c>
      <c r="C3097" s="882" t="s">
        <v>5468</v>
      </c>
      <c r="D3097" s="167" t="s">
        <v>2175</v>
      </c>
      <c r="E3097" s="167"/>
      <c r="F3097" s="417" t="s">
        <v>9499</v>
      </c>
      <c r="G3097" s="168" t="s">
        <v>5469</v>
      </c>
      <c r="H3097" s="168"/>
      <c r="I3097" s="168" t="s">
        <v>4340</v>
      </c>
      <c r="J3097" s="168">
        <v>92340</v>
      </c>
      <c r="K3097" s="168" t="s">
        <v>9500</v>
      </c>
      <c r="L3097" s="168" t="s">
        <v>5112</v>
      </c>
      <c r="M3097" s="167" t="s">
        <v>9501</v>
      </c>
      <c r="N3097" s="379">
        <v>5.5E-2</v>
      </c>
      <c r="O3097" s="78">
        <f>P3097/2</f>
        <v>24975</v>
      </c>
      <c r="P3097" s="189">
        <v>49950</v>
      </c>
      <c r="Q3097" s="372">
        <f t="shared" si="116"/>
        <v>47345.971563981046</v>
      </c>
      <c r="R3097" s="373">
        <v>0</v>
      </c>
      <c r="S3097" s="374"/>
    </row>
    <row r="3098" spans="1:19" s="446" customFormat="1" ht="22.5" customHeight="1" x14ac:dyDescent="0.25">
      <c r="A3098" s="871">
        <v>45427</v>
      </c>
      <c r="B3098" s="872" t="s">
        <v>65</v>
      </c>
      <c r="C3098" s="59" t="s">
        <v>714</v>
      </c>
      <c r="D3098" s="872" t="s">
        <v>67</v>
      </c>
      <c r="E3098" s="872"/>
      <c r="F3098" s="872">
        <v>10380</v>
      </c>
      <c r="G3098" s="872" t="s">
        <v>9502</v>
      </c>
      <c r="H3098" s="872" t="s">
        <v>9503</v>
      </c>
      <c r="I3098" s="872" t="s">
        <v>22</v>
      </c>
      <c r="J3098" s="872">
        <v>75019</v>
      </c>
      <c r="K3098" s="872" t="s">
        <v>9504</v>
      </c>
      <c r="L3098" s="872" t="s">
        <v>5112</v>
      </c>
      <c r="M3098" s="872" t="s">
        <v>4930</v>
      </c>
      <c r="N3098" s="873">
        <v>0.1</v>
      </c>
      <c r="O3098" s="874"/>
      <c r="P3098" s="371">
        <v>5950</v>
      </c>
      <c r="Q3098" s="264">
        <f t="shared" si="116"/>
        <v>5409.090909090909</v>
      </c>
      <c r="R3098" s="531"/>
      <c r="S3098" s="299"/>
    </row>
    <row r="3099" spans="1:19" s="446" customFormat="1" ht="22.5" customHeight="1" x14ac:dyDescent="0.25">
      <c r="A3099" s="167">
        <v>45417</v>
      </c>
      <c r="B3099" s="168" t="s">
        <v>65</v>
      </c>
      <c r="C3099" s="790" t="s">
        <v>1989</v>
      </c>
      <c r="D3099" s="168" t="s">
        <v>765</v>
      </c>
      <c r="E3099" s="168"/>
      <c r="F3099" s="168" t="s">
        <v>9505</v>
      </c>
      <c r="G3099" s="168" t="s">
        <v>1990</v>
      </c>
      <c r="H3099" s="168" t="s">
        <v>9506</v>
      </c>
      <c r="I3099" s="168" t="s">
        <v>22</v>
      </c>
      <c r="J3099" s="168">
        <v>75018</v>
      </c>
      <c r="K3099" s="168" t="s">
        <v>1992</v>
      </c>
      <c r="L3099" s="168" t="s">
        <v>4606</v>
      </c>
      <c r="M3099" s="168" t="s">
        <v>8477</v>
      </c>
      <c r="N3099" s="379">
        <v>5.5E-2</v>
      </c>
      <c r="O3099" s="195">
        <v>14950</v>
      </c>
      <c r="P3099" s="371">
        <v>8450</v>
      </c>
      <c r="Q3099" s="264">
        <f t="shared" si="116"/>
        <v>8009.4786729857824</v>
      </c>
      <c r="R3099" s="531"/>
      <c r="S3099" s="299"/>
    </row>
    <row r="3100" spans="1:19" s="446" customFormat="1" ht="22.5" customHeight="1" x14ac:dyDescent="0.25">
      <c r="A3100" s="871">
        <v>45780</v>
      </c>
      <c r="B3100" s="872" t="s">
        <v>65</v>
      </c>
      <c r="C3100" s="59" t="s">
        <v>9507</v>
      </c>
      <c r="D3100" s="872" t="s">
        <v>691</v>
      </c>
      <c r="E3100" s="872"/>
      <c r="F3100" s="872">
        <v>10376</v>
      </c>
      <c r="G3100" s="872" t="s">
        <v>9508</v>
      </c>
      <c r="H3100" s="872" t="s">
        <v>9509</v>
      </c>
      <c r="I3100" s="872" t="s">
        <v>1135</v>
      </c>
      <c r="J3100" s="872">
        <v>94410</v>
      </c>
      <c r="K3100" s="872" t="s">
        <v>9510</v>
      </c>
      <c r="L3100" s="872" t="s">
        <v>9511</v>
      </c>
      <c r="M3100" s="872" t="s">
        <v>4220</v>
      </c>
      <c r="N3100" s="873">
        <v>0.1</v>
      </c>
      <c r="O3100" s="874"/>
      <c r="P3100" s="371">
        <v>7000</v>
      </c>
      <c r="Q3100" s="264">
        <f t="shared" si="116"/>
        <v>6363.6363636363631</v>
      </c>
      <c r="R3100" s="531"/>
      <c r="S3100" s="299"/>
    </row>
    <row r="3101" spans="1:19" s="446" customFormat="1" ht="22.5" customHeight="1" x14ac:dyDescent="0.25">
      <c r="A3101" s="871">
        <v>45418</v>
      </c>
      <c r="B3101" s="872" t="s">
        <v>17</v>
      </c>
      <c r="C3101" s="59" t="s">
        <v>9512</v>
      </c>
      <c r="D3101" s="872" t="s">
        <v>947</v>
      </c>
      <c r="E3101" s="872"/>
      <c r="F3101" s="872" t="s">
        <v>9513</v>
      </c>
      <c r="G3101" s="872" t="s">
        <v>9502</v>
      </c>
      <c r="H3101" s="872" t="s">
        <v>9514</v>
      </c>
      <c r="I3101" s="872" t="s">
        <v>22</v>
      </c>
      <c r="J3101" s="872">
        <v>75019</v>
      </c>
      <c r="K3101" s="872" t="s">
        <v>9515</v>
      </c>
      <c r="L3101" s="872" t="s">
        <v>5112</v>
      </c>
      <c r="M3101" s="872" t="s">
        <v>6398</v>
      </c>
      <c r="N3101" s="873">
        <v>0.1</v>
      </c>
      <c r="O3101" s="874"/>
      <c r="P3101" s="371">
        <v>10000</v>
      </c>
      <c r="Q3101" s="264">
        <f t="shared" si="116"/>
        <v>9090.9090909090901</v>
      </c>
      <c r="R3101" s="531"/>
      <c r="S3101" s="299"/>
    </row>
    <row r="3102" spans="1:19" s="446" customFormat="1" ht="22.5" customHeight="1" x14ac:dyDescent="0.25">
      <c r="A3102" s="871">
        <v>45418</v>
      </c>
      <c r="B3102" s="872" t="s">
        <v>17</v>
      </c>
      <c r="C3102" s="59" t="s">
        <v>9512</v>
      </c>
      <c r="D3102" s="872" t="s">
        <v>947</v>
      </c>
      <c r="E3102" s="872"/>
      <c r="F3102" s="872" t="s">
        <v>9513</v>
      </c>
      <c r="G3102" s="872" t="s">
        <v>9502</v>
      </c>
      <c r="H3102" s="872" t="s">
        <v>9514</v>
      </c>
      <c r="I3102" s="872" t="s">
        <v>22</v>
      </c>
      <c r="J3102" s="872">
        <v>75019</v>
      </c>
      <c r="K3102" s="872" t="s">
        <v>9515</v>
      </c>
      <c r="L3102" s="872" t="s">
        <v>5112</v>
      </c>
      <c r="M3102" s="872" t="s">
        <v>8199</v>
      </c>
      <c r="N3102" s="873">
        <v>5.5E-2</v>
      </c>
      <c r="O3102" s="874"/>
      <c r="P3102" s="371">
        <v>12950</v>
      </c>
      <c r="Q3102" s="264">
        <f t="shared" si="116"/>
        <v>12274.881516587679</v>
      </c>
      <c r="R3102" s="531"/>
      <c r="S3102" s="299"/>
    </row>
    <row r="3103" spans="1:19" s="446" customFormat="1" ht="22.5" customHeight="1" x14ac:dyDescent="0.25">
      <c r="A3103" s="774">
        <v>45415</v>
      </c>
      <c r="B3103" s="883" t="s">
        <v>17</v>
      </c>
      <c r="C3103" s="884" t="s">
        <v>776</v>
      </c>
      <c r="D3103" s="787" t="s">
        <v>19</v>
      </c>
      <c r="E3103" s="787"/>
      <c r="F3103" s="788">
        <v>10370</v>
      </c>
      <c r="G3103" s="787" t="s">
        <v>8676</v>
      </c>
      <c r="H3103" s="787" t="s">
        <v>7352</v>
      </c>
      <c r="I3103" s="788" t="s">
        <v>22</v>
      </c>
      <c r="J3103" s="788">
        <v>75018</v>
      </c>
      <c r="K3103" s="787" t="s">
        <v>8677</v>
      </c>
      <c r="L3103" s="446" t="s">
        <v>43</v>
      </c>
      <c r="M3103" s="787" t="s">
        <v>5796</v>
      </c>
      <c r="N3103" s="536">
        <v>0.1</v>
      </c>
      <c r="O3103" s="78"/>
      <c r="P3103" s="537">
        <v>12500</v>
      </c>
      <c r="Q3103" s="372">
        <f t="shared" si="116"/>
        <v>11363.636363636362</v>
      </c>
      <c r="R3103" s="531"/>
      <c r="S3103" s="299"/>
    </row>
    <row r="3104" spans="1:19" s="446" customFormat="1" ht="22.5" customHeight="1" x14ac:dyDescent="0.25">
      <c r="A3104" s="871">
        <v>45419</v>
      </c>
      <c r="B3104" s="872" t="s">
        <v>17</v>
      </c>
      <c r="C3104" s="59" t="s">
        <v>4694</v>
      </c>
      <c r="D3104" s="872" t="s">
        <v>4695</v>
      </c>
      <c r="E3104" s="872"/>
      <c r="F3104" s="872">
        <v>10274</v>
      </c>
      <c r="G3104" s="872" t="s">
        <v>9405</v>
      </c>
      <c r="H3104" s="872" t="s">
        <v>8844</v>
      </c>
      <c r="I3104" s="872" t="s">
        <v>22</v>
      </c>
      <c r="J3104" s="872">
        <v>75018</v>
      </c>
      <c r="K3104" s="872" t="s">
        <v>9406</v>
      </c>
      <c r="L3104" s="872" t="s">
        <v>9516</v>
      </c>
      <c r="M3104" s="872" t="s">
        <v>123</v>
      </c>
      <c r="N3104" s="873">
        <v>5.5E-2</v>
      </c>
      <c r="O3104" s="874"/>
      <c r="P3104" s="371">
        <v>8000</v>
      </c>
      <c r="Q3104" s="264">
        <f t="shared" si="116"/>
        <v>7582.9383886255928</v>
      </c>
      <c r="R3104" s="531"/>
      <c r="S3104" s="299"/>
    </row>
    <row r="3105" spans="1:19" s="446" customFormat="1" ht="22.5" customHeight="1" x14ac:dyDescent="0.25">
      <c r="A3105" s="342">
        <v>45418</v>
      </c>
      <c r="B3105" s="168" t="s">
        <v>17</v>
      </c>
      <c r="C3105" s="882" t="s">
        <v>4371</v>
      </c>
      <c r="D3105" s="167" t="s">
        <v>7248</v>
      </c>
      <c r="E3105" s="167"/>
      <c r="F3105" s="168">
        <v>10560</v>
      </c>
      <c r="G3105" s="168" t="s">
        <v>9054</v>
      </c>
      <c r="H3105" s="168" t="s">
        <v>4373</v>
      </c>
      <c r="I3105" s="168" t="s">
        <v>6610</v>
      </c>
      <c r="J3105" s="168">
        <v>95150</v>
      </c>
      <c r="K3105" s="168" t="s">
        <v>9517</v>
      </c>
      <c r="L3105" s="168" t="s">
        <v>8645</v>
      </c>
      <c r="M3105" s="167" t="s">
        <v>4236</v>
      </c>
      <c r="N3105" s="379">
        <v>0.1</v>
      </c>
      <c r="O3105" s="78">
        <f>P3105/2</f>
        <v>2350</v>
      </c>
      <c r="P3105" s="371">
        <v>4700</v>
      </c>
      <c r="Q3105" s="264">
        <f t="shared" si="116"/>
        <v>4272.7272727272721</v>
      </c>
      <c r="R3105" s="337"/>
      <c r="S3105" s="266"/>
    </row>
    <row r="3106" spans="1:19" s="446" customFormat="1" ht="22.5" customHeight="1" x14ac:dyDescent="0.25">
      <c r="A3106" s="293">
        <v>45419</v>
      </c>
      <c r="B3106" s="789" t="s">
        <v>65</v>
      </c>
      <c r="C3106" s="244" t="s">
        <v>8640</v>
      </c>
      <c r="D3106" s="789" t="s">
        <v>8641</v>
      </c>
      <c r="E3106" s="789"/>
      <c r="F3106" s="294">
        <v>10133</v>
      </c>
      <c r="G3106" s="789" t="s">
        <v>8642</v>
      </c>
      <c r="H3106" s="789" t="s">
        <v>8643</v>
      </c>
      <c r="I3106" s="294" t="s">
        <v>22</v>
      </c>
      <c r="J3106" s="294">
        <v>75015</v>
      </c>
      <c r="K3106" s="789" t="s">
        <v>8644</v>
      </c>
      <c r="L3106" s="789" t="s">
        <v>8645</v>
      </c>
      <c r="M3106" s="789" t="s">
        <v>9518</v>
      </c>
      <c r="N3106" s="536">
        <v>0.1</v>
      </c>
      <c r="O3106" s="78">
        <f>P3106/2</f>
        <v>14790</v>
      </c>
      <c r="P3106" s="816">
        <v>29580</v>
      </c>
      <c r="Q3106" s="519">
        <f t="shared" si="116"/>
        <v>26890.909090909088</v>
      </c>
      <c r="R3106" s="531"/>
      <c r="S3106" s="299"/>
    </row>
    <row r="3107" spans="1:19" s="446" customFormat="1" ht="22.5" customHeight="1" x14ac:dyDescent="0.25">
      <c r="A3107" s="871">
        <v>45419</v>
      </c>
      <c r="B3107" s="872" t="s">
        <v>65</v>
      </c>
      <c r="C3107" s="59" t="s">
        <v>9519</v>
      </c>
      <c r="D3107" s="872" t="s">
        <v>3880</v>
      </c>
      <c r="E3107" s="872"/>
      <c r="F3107" s="872">
        <v>10669</v>
      </c>
      <c r="G3107" s="872" t="s">
        <v>9520</v>
      </c>
      <c r="H3107" s="872" t="s">
        <v>9521</v>
      </c>
      <c r="I3107" s="872" t="s">
        <v>313</v>
      </c>
      <c r="J3107" s="872">
        <v>94500</v>
      </c>
      <c r="K3107" s="872" t="s">
        <v>9522</v>
      </c>
      <c r="L3107" s="872" t="s">
        <v>9005</v>
      </c>
      <c r="M3107" s="872" t="s">
        <v>2620</v>
      </c>
      <c r="N3107" s="873">
        <v>5.5E-2</v>
      </c>
      <c r="O3107" s="874"/>
      <c r="P3107" s="371">
        <v>7800</v>
      </c>
      <c r="Q3107" s="264">
        <f t="shared" si="116"/>
        <v>7393.3649289099531</v>
      </c>
      <c r="R3107" s="531"/>
      <c r="S3107" s="299"/>
    </row>
    <row r="3108" spans="1:19" s="446" customFormat="1" ht="22.5" customHeight="1" x14ac:dyDescent="0.25">
      <c r="A3108" s="167">
        <v>45417</v>
      </c>
      <c r="B3108" s="187" t="s">
        <v>236</v>
      </c>
      <c r="C3108" s="244" t="s">
        <v>5347</v>
      </c>
      <c r="D3108" s="187" t="s">
        <v>708</v>
      </c>
      <c r="E3108" s="187"/>
      <c r="F3108" s="168" t="s">
        <v>9523</v>
      </c>
      <c r="G3108" s="187" t="s">
        <v>5348</v>
      </c>
      <c r="H3108" s="187" t="s">
        <v>5349</v>
      </c>
      <c r="I3108" s="168" t="s">
        <v>22</v>
      </c>
      <c r="J3108" s="168">
        <v>75020</v>
      </c>
      <c r="K3108" s="187" t="s">
        <v>5350</v>
      </c>
      <c r="L3108" s="168" t="s">
        <v>4606</v>
      </c>
      <c r="M3108" s="187" t="s">
        <v>9524</v>
      </c>
      <c r="N3108" s="211">
        <v>5.5E-2</v>
      </c>
      <c r="O3108" s="78">
        <f>P3108/2</f>
        <v>600</v>
      </c>
      <c r="P3108" s="189">
        <v>1200</v>
      </c>
      <c r="Q3108" s="372">
        <f t="shared" si="116"/>
        <v>1137.4407582938388</v>
      </c>
      <c r="R3108" s="531"/>
      <c r="S3108" s="299"/>
    </row>
    <row r="3109" spans="1:19" s="446" customFormat="1" ht="22.5" customHeight="1" x14ac:dyDescent="0.25">
      <c r="A3109" s="871">
        <v>45429</v>
      </c>
      <c r="B3109" s="872" t="s">
        <v>17</v>
      </c>
      <c r="C3109" s="59" t="s">
        <v>637</v>
      </c>
      <c r="D3109" s="872" t="s">
        <v>2523</v>
      </c>
      <c r="E3109" s="872"/>
      <c r="F3109" s="872" t="s">
        <v>9525</v>
      </c>
      <c r="G3109" s="872" t="s">
        <v>9526</v>
      </c>
      <c r="H3109" s="872" t="s">
        <v>9527</v>
      </c>
      <c r="I3109" s="872" t="s">
        <v>22</v>
      </c>
      <c r="J3109" s="872">
        <v>75016</v>
      </c>
      <c r="K3109" s="872" t="s">
        <v>9528</v>
      </c>
      <c r="L3109" s="872" t="s">
        <v>1838</v>
      </c>
      <c r="M3109" s="872" t="s">
        <v>5298</v>
      </c>
      <c r="N3109" s="873">
        <v>5.5E-2</v>
      </c>
      <c r="O3109" s="874"/>
      <c r="P3109" s="371">
        <v>6000</v>
      </c>
      <c r="Q3109" s="264">
        <f t="shared" si="116"/>
        <v>5687.2037914691946</v>
      </c>
      <c r="R3109" s="531"/>
      <c r="S3109" s="299"/>
    </row>
    <row r="3110" spans="1:19" s="446" customFormat="1" ht="22.5" customHeight="1" x14ac:dyDescent="0.25">
      <c r="A3110" s="871">
        <v>45429</v>
      </c>
      <c r="B3110" s="872" t="s">
        <v>17</v>
      </c>
      <c r="C3110" s="59" t="s">
        <v>8312</v>
      </c>
      <c r="D3110" s="872" t="s">
        <v>691</v>
      </c>
      <c r="E3110" s="872">
        <v>10214</v>
      </c>
      <c r="F3110" s="872">
        <v>10214</v>
      </c>
      <c r="G3110" s="872" t="s">
        <v>8313</v>
      </c>
      <c r="H3110" s="872" t="s">
        <v>9529</v>
      </c>
      <c r="I3110" s="872" t="s">
        <v>22</v>
      </c>
      <c r="J3110" s="872">
        <v>75017</v>
      </c>
      <c r="K3110" s="872" t="s">
        <v>8315</v>
      </c>
      <c r="L3110" s="872" t="s">
        <v>5719</v>
      </c>
      <c r="M3110" s="872" t="s">
        <v>6499</v>
      </c>
      <c r="N3110" s="873">
        <v>5.5E-2</v>
      </c>
      <c r="O3110" s="874"/>
      <c r="P3110" s="371">
        <v>11982</v>
      </c>
      <c r="Q3110" s="264">
        <f t="shared" si="116"/>
        <v>11357.345971563982</v>
      </c>
      <c r="R3110" s="531"/>
      <c r="S3110" s="299"/>
    </row>
    <row r="3111" spans="1:19" s="446" customFormat="1" ht="22.5" customHeight="1" x14ac:dyDescent="0.25">
      <c r="A3111" s="804">
        <v>45425</v>
      </c>
      <c r="B3111" s="805" t="s">
        <v>17</v>
      </c>
      <c r="C3111" s="885" t="s">
        <v>7346</v>
      </c>
      <c r="D3111" s="805" t="s">
        <v>2940</v>
      </c>
      <c r="E3111" s="805"/>
      <c r="F3111" s="805">
        <v>10110</v>
      </c>
      <c r="G3111" s="805" t="s">
        <v>7810</v>
      </c>
      <c r="H3111" s="805" t="s">
        <v>8198</v>
      </c>
      <c r="I3111" s="805" t="s">
        <v>22</v>
      </c>
      <c r="J3111" s="805">
        <v>75009</v>
      </c>
      <c r="K3111" s="805" t="s">
        <v>7811</v>
      </c>
      <c r="L3111" s="805" t="s">
        <v>7812</v>
      </c>
      <c r="M3111" s="805" t="s">
        <v>9530</v>
      </c>
      <c r="N3111" s="305">
        <v>5.5E-2</v>
      </c>
      <c r="O3111" s="78"/>
      <c r="P3111" s="537">
        <v>4000</v>
      </c>
      <c r="Q3111" s="264">
        <f t="shared" si="116"/>
        <v>3791.4691943127964</v>
      </c>
      <c r="R3111" s="531"/>
      <c r="S3111" s="299"/>
    </row>
    <row r="3112" spans="1:19" s="446" customFormat="1" ht="22.5" customHeight="1" x14ac:dyDescent="0.25">
      <c r="A3112" s="804">
        <v>45426</v>
      </c>
      <c r="B3112" s="805" t="s">
        <v>17</v>
      </c>
      <c r="C3112" s="885" t="s">
        <v>7861</v>
      </c>
      <c r="D3112" s="805" t="s">
        <v>94</v>
      </c>
      <c r="E3112" s="805"/>
      <c r="F3112" s="805" t="s">
        <v>9531</v>
      </c>
      <c r="G3112" s="805" t="s">
        <v>7862</v>
      </c>
      <c r="H3112" s="805" t="s">
        <v>9532</v>
      </c>
      <c r="I3112" s="805" t="s">
        <v>22</v>
      </c>
      <c r="J3112" s="805">
        <v>75013</v>
      </c>
      <c r="K3112" s="805" t="s">
        <v>9533</v>
      </c>
      <c r="L3112" s="805" t="s">
        <v>9534</v>
      </c>
      <c r="M3112" s="805" t="s">
        <v>4693</v>
      </c>
      <c r="N3112" s="305">
        <v>0.1</v>
      </c>
      <c r="O3112" s="483">
        <v>12882</v>
      </c>
      <c r="P3112" s="537">
        <v>20000</v>
      </c>
      <c r="Q3112" s="264">
        <f t="shared" si="116"/>
        <v>18181.81818181818</v>
      </c>
      <c r="R3112" s="337"/>
      <c r="S3112" s="266"/>
    </row>
    <row r="3113" spans="1:19" s="446" customFormat="1" ht="22.5" customHeight="1" x14ac:dyDescent="0.25">
      <c r="A3113" s="29">
        <v>45429</v>
      </c>
      <c r="B3113" s="44" t="s">
        <v>65</v>
      </c>
      <c r="C3113" s="886" t="s">
        <v>9037</v>
      </c>
      <c r="D3113" s="44" t="s">
        <v>2068</v>
      </c>
      <c r="E3113" s="44"/>
      <c r="F3113" s="887" t="s">
        <v>9038</v>
      </c>
      <c r="G3113" s="44" t="s">
        <v>8210</v>
      </c>
      <c r="H3113" s="44" t="s">
        <v>9039</v>
      </c>
      <c r="I3113" s="887" t="s">
        <v>2321</v>
      </c>
      <c r="J3113" s="887">
        <v>91230</v>
      </c>
      <c r="K3113" s="44" t="s">
        <v>9040</v>
      </c>
      <c r="L3113" s="44" t="s">
        <v>9041</v>
      </c>
      <c r="M3113" s="44" t="s">
        <v>9535</v>
      </c>
      <c r="N3113" s="42">
        <v>0.1</v>
      </c>
      <c r="O3113" s="48" t="s">
        <v>26</v>
      </c>
      <c r="P3113" s="47">
        <v>8980</v>
      </c>
      <c r="Q3113" s="264">
        <f t="shared" si="116"/>
        <v>8163.6363636363631</v>
      </c>
      <c r="R3113" s="531"/>
      <c r="S3113" s="299"/>
    </row>
    <row r="3114" spans="1:19" s="446" customFormat="1" ht="22.5" customHeight="1" x14ac:dyDescent="0.25">
      <c r="A3114" s="871">
        <v>45426</v>
      </c>
      <c r="B3114" s="872" t="s">
        <v>17</v>
      </c>
      <c r="C3114" s="59" t="s">
        <v>9536</v>
      </c>
      <c r="D3114" s="872" t="s">
        <v>886</v>
      </c>
      <c r="E3114" s="872"/>
      <c r="F3114" s="872">
        <v>14502</v>
      </c>
      <c r="G3114" s="872" t="s">
        <v>9537</v>
      </c>
      <c r="H3114" s="872" t="s">
        <v>8844</v>
      </c>
      <c r="I3114" s="872" t="s">
        <v>326</v>
      </c>
      <c r="J3114" s="872">
        <v>92200</v>
      </c>
      <c r="K3114" s="872" t="s">
        <v>9538</v>
      </c>
      <c r="L3114" s="872" t="s">
        <v>9463</v>
      </c>
      <c r="M3114" s="872" t="s">
        <v>9539</v>
      </c>
      <c r="N3114" s="873">
        <v>5.5E-2</v>
      </c>
      <c r="O3114" s="874"/>
      <c r="P3114" s="371">
        <v>34882</v>
      </c>
      <c r="Q3114" s="264">
        <f t="shared" si="116"/>
        <v>33063.507109004742</v>
      </c>
      <c r="R3114" s="531"/>
      <c r="S3114" s="299"/>
    </row>
    <row r="3115" spans="1:19" s="446" customFormat="1" ht="22.5" customHeight="1" x14ac:dyDescent="0.25">
      <c r="A3115" s="871">
        <v>45427</v>
      </c>
      <c r="B3115" s="872" t="s">
        <v>17</v>
      </c>
      <c r="C3115" s="59" t="s">
        <v>9540</v>
      </c>
      <c r="D3115" s="872" t="s">
        <v>349</v>
      </c>
      <c r="E3115" s="872">
        <v>10347</v>
      </c>
      <c r="F3115" s="872">
        <v>10347</v>
      </c>
      <c r="G3115" s="872" t="s">
        <v>9541</v>
      </c>
      <c r="H3115" s="872" t="s">
        <v>6564</v>
      </c>
      <c r="I3115" s="872" t="s">
        <v>22</v>
      </c>
      <c r="J3115" s="872">
        <v>75016</v>
      </c>
      <c r="K3115" s="872" t="s">
        <v>9542</v>
      </c>
      <c r="L3115" s="872" t="s">
        <v>9005</v>
      </c>
      <c r="M3115" s="872" t="s">
        <v>9543</v>
      </c>
      <c r="N3115" s="873">
        <v>0.1</v>
      </c>
      <c r="O3115" s="874"/>
      <c r="P3115" s="371">
        <v>2582</v>
      </c>
      <c r="Q3115" s="264">
        <f t="shared" si="116"/>
        <v>2347.272727272727</v>
      </c>
      <c r="R3115" s="531"/>
      <c r="S3115" s="299"/>
    </row>
    <row r="3116" spans="1:19" s="446" customFormat="1" ht="22.5" customHeight="1" x14ac:dyDescent="0.25">
      <c r="A3116" s="871">
        <v>45427</v>
      </c>
      <c r="B3116" s="872" t="s">
        <v>17</v>
      </c>
      <c r="C3116" s="59" t="s">
        <v>9544</v>
      </c>
      <c r="D3116" s="872" t="s">
        <v>9545</v>
      </c>
      <c r="E3116" s="872"/>
      <c r="F3116" s="872" t="s">
        <v>9546</v>
      </c>
      <c r="G3116" s="872" t="s">
        <v>9547</v>
      </c>
      <c r="H3116" s="872"/>
      <c r="I3116" s="872" t="s">
        <v>6138</v>
      </c>
      <c r="J3116" s="872">
        <v>92380</v>
      </c>
      <c r="K3116" s="872" t="s">
        <v>9548</v>
      </c>
      <c r="L3116" s="872" t="s">
        <v>1838</v>
      </c>
      <c r="M3116" s="872" t="s">
        <v>8949</v>
      </c>
      <c r="N3116" s="873">
        <v>0.1</v>
      </c>
      <c r="O3116" s="874"/>
      <c r="P3116" s="371">
        <v>8000</v>
      </c>
      <c r="Q3116" s="264">
        <f t="shared" si="116"/>
        <v>7272.7272727272721</v>
      </c>
      <c r="R3116" s="531"/>
      <c r="S3116" s="299"/>
    </row>
    <row r="3117" spans="1:19" s="446" customFormat="1" ht="22.5" customHeight="1" x14ac:dyDescent="0.25">
      <c r="A3117" s="29">
        <v>45439</v>
      </c>
      <c r="B3117" s="44" t="s">
        <v>65</v>
      </c>
      <c r="C3117" s="886" t="s">
        <v>9037</v>
      </c>
      <c r="D3117" s="44" t="s">
        <v>2068</v>
      </c>
      <c r="E3117" s="44"/>
      <c r="F3117" s="887">
        <v>10626</v>
      </c>
      <c r="G3117" s="44" t="s">
        <v>8210</v>
      </c>
      <c r="H3117" s="44" t="s">
        <v>9039</v>
      </c>
      <c r="I3117" s="887" t="s">
        <v>2321</v>
      </c>
      <c r="J3117" s="887">
        <v>91230</v>
      </c>
      <c r="K3117" s="44" t="s">
        <v>9040</v>
      </c>
      <c r="L3117" s="44" t="s">
        <v>9041</v>
      </c>
      <c r="M3117" s="44" t="s">
        <v>4889</v>
      </c>
      <c r="N3117" s="873">
        <v>5.5E-2</v>
      </c>
      <c r="O3117" s="48" t="s">
        <v>26</v>
      </c>
      <c r="P3117" s="47">
        <v>5680</v>
      </c>
      <c r="Q3117" s="264">
        <f t="shared" si="116"/>
        <v>5383.8862559241707</v>
      </c>
      <c r="R3117" s="531"/>
      <c r="S3117" s="299"/>
    </row>
    <row r="3118" spans="1:19" s="446" customFormat="1" ht="22.5" customHeight="1" x14ac:dyDescent="0.25">
      <c r="A3118" s="774">
        <v>45433</v>
      </c>
      <c r="B3118" s="787" t="s">
        <v>65</v>
      </c>
      <c r="C3118" s="787" t="s">
        <v>8719</v>
      </c>
      <c r="D3118" s="787" t="s">
        <v>107</v>
      </c>
      <c r="E3118" s="787"/>
      <c r="F3118" s="788">
        <v>10391</v>
      </c>
      <c r="G3118" s="787" t="s">
        <v>8720</v>
      </c>
      <c r="H3118" s="787">
        <v>10354</v>
      </c>
      <c r="I3118" s="788" t="s">
        <v>3149</v>
      </c>
      <c r="J3118" s="788">
        <v>75011</v>
      </c>
      <c r="K3118" s="787" t="s">
        <v>8721</v>
      </c>
      <c r="L3118" s="787" t="s">
        <v>9549</v>
      </c>
      <c r="M3118" s="787" t="s">
        <v>8283</v>
      </c>
      <c r="N3118" s="536">
        <v>0.1</v>
      </c>
      <c r="O3118" s="78"/>
      <c r="P3118" s="537">
        <v>9982</v>
      </c>
      <c r="Q3118" s="444">
        <f t="shared" si="116"/>
        <v>9074.545454545454</v>
      </c>
      <c r="R3118" s="531"/>
      <c r="S3118" s="299"/>
    </row>
    <row r="3119" spans="1:19" s="446" customFormat="1" ht="22.5" customHeight="1" x14ac:dyDescent="0.25">
      <c r="A3119" s="775">
        <v>45434</v>
      </c>
      <c r="B3119" s="888" t="s">
        <v>65</v>
      </c>
      <c r="C3119" s="888" t="s">
        <v>9550</v>
      </c>
      <c r="D3119" s="888" t="s">
        <v>4153</v>
      </c>
      <c r="E3119" s="888"/>
      <c r="F3119" s="889">
        <v>10363</v>
      </c>
      <c r="G3119" s="888" t="s">
        <v>9551</v>
      </c>
      <c r="H3119" s="888" t="s">
        <v>9552</v>
      </c>
      <c r="I3119" s="889" t="s">
        <v>22</v>
      </c>
      <c r="J3119" s="889">
        <v>75018</v>
      </c>
      <c r="K3119" s="888" t="s">
        <v>9553</v>
      </c>
      <c r="L3119" s="888" t="s">
        <v>8413</v>
      </c>
      <c r="M3119" s="888" t="s">
        <v>170</v>
      </c>
      <c r="N3119" s="890">
        <v>0.1</v>
      </c>
      <c r="O3119" s="891"/>
      <c r="P3119" s="548">
        <v>3982</v>
      </c>
      <c r="Q3119" s="892">
        <f t="shared" si="116"/>
        <v>3619.9999999999995</v>
      </c>
      <c r="R3119" s="336"/>
      <c r="S3119" s="121"/>
    </row>
    <row r="3120" spans="1:19" s="446" customFormat="1" ht="22.5" customHeight="1" x14ac:dyDescent="0.25">
      <c r="A3120" s="775">
        <v>45436</v>
      </c>
      <c r="B3120" s="888" t="s">
        <v>17</v>
      </c>
      <c r="C3120" s="888" t="s">
        <v>9554</v>
      </c>
      <c r="D3120" s="888" t="s">
        <v>1327</v>
      </c>
      <c r="E3120" s="888"/>
      <c r="F3120" s="889">
        <v>103406</v>
      </c>
      <c r="G3120" s="888" t="s">
        <v>9555</v>
      </c>
      <c r="H3120" s="888" t="s">
        <v>9556</v>
      </c>
      <c r="I3120" s="889" t="s">
        <v>313</v>
      </c>
      <c r="J3120" s="889">
        <v>94500</v>
      </c>
      <c r="K3120" s="888" t="s">
        <v>9557</v>
      </c>
      <c r="L3120" s="888" t="s">
        <v>9558</v>
      </c>
      <c r="M3120" s="888" t="s">
        <v>3696</v>
      </c>
      <c r="N3120" s="890">
        <v>5.5E-2</v>
      </c>
      <c r="O3120" s="891"/>
      <c r="P3120" s="548">
        <v>20000</v>
      </c>
      <c r="Q3120" s="892">
        <f t="shared" si="116"/>
        <v>18957.345971563984</v>
      </c>
      <c r="R3120" s="336"/>
      <c r="S3120" s="121"/>
    </row>
    <row r="3121" spans="1:19" s="446" customFormat="1" ht="22.5" customHeight="1" x14ac:dyDescent="0.25">
      <c r="A3121" s="775">
        <v>45427</v>
      </c>
      <c r="B3121" s="888" t="s">
        <v>17</v>
      </c>
      <c r="C3121" s="888" t="s">
        <v>9559</v>
      </c>
      <c r="D3121" s="888" t="s">
        <v>349</v>
      </c>
      <c r="E3121" s="888"/>
      <c r="F3121" s="889">
        <v>10276</v>
      </c>
      <c r="G3121" s="888" t="s">
        <v>9560</v>
      </c>
      <c r="H3121" s="888" t="s">
        <v>9561</v>
      </c>
      <c r="I3121" s="889" t="s">
        <v>22</v>
      </c>
      <c r="J3121" s="889">
        <v>75013</v>
      </c>
      <c r="K3121" s="888" t="s">
        <v>9562</v>
      </c>
      <c r="L3121" s="888" t="s">
        <v>8413</v>
      </c>
      <c r="M3121" s="888" t="s">
        <v>170</v>
      </c>
      <c r="N3121" s="890">
        <v>0.1</v>
      </c>
      <c r="O3121" s="891"/>
      <c r="P3121" s="548">
        <v>10982</v>
      </c>
      <c r="Q3121" s="892">
        <f t="shared" si="116"/>
        <v>9983.6363636363621</v>
      </c>
      <c r="R3121" s="336"/>
      <c r="S3121" s="121"/>
    </row>
    <row r="3122" spans="1:19" s="446" customFormat="1" ht="22.5" customHeight="1" x14ac:dyDescent="0.25">
      <c r="A3122" s="173">
        <v>45440</v>
      </c>
      <c r="B3122" s="174" t="s">
        <v>65</v>
      </c>
      <c r="C3122" s="174" t="s">
        <v>6445</v>
      </c>
      <c r="D3122" s="174" t="s">
        <v>67</v>
      </c>
      <c r="E3122" s="174"/>
      <c r="F3122" s="174">
        <v>10621</v>
      </c>
      <c r="G3122" s="174" t="s">
        <v>6446</v>
      </c>
      <c r="H3122" s="174" t="s">
        <v>6939</v>
      </c>
      <c r="I3122" s="174" t="s">
        <v>184</v>
      </c>
      <c r="J3122" s="174">
        <v>92190</v>
      </c>
      <c r="K3122" s="174" t="s">
        <v>9563</v>
      </c>
      <c r="L3122" s="174" t="s">
        <v>4935</v>
      </c>
      <c r="M3122" s="174" t="s">
        <v>8199</v>
      </c>
      <c r="N3122" s="328">
        <v>5.5E-2</v>
      </c>
      <c r="O3122" s="340">
        <f>P3122/2</f>
        <v>3975</v>
      </c>
      <c r="P3122" s="196">
        <v>7950</v>
      </c>
      <c r="Q3122" s="321">
        <f t="shared" si="116"/>
        <v>7535.5450236966826</v>
      </c>
      <c r="R3122" s="336"/>
      <c r="S3122" s="121"/>
    </row>
    <row r="3123" spans="1:19" s="446" customFormat="1" ht="22.5" customHeight="1" x14ac:dyDescent="0.25">
      <c r="A3123" s="775">
        <v>45426</v>
      </c>
      <c r="B3123" s="888" t="s">
        <v>342</v>
      </c>
      <c r="C3123" s="888" t="s">
        <v>9564</v>
      </c>
      <c r="D3123" s="888" t="s">
        <v>28</v>
      </c>
      <c r="E3123" s="888"/>
      <c r="F3123" s="889">
        <v>10233</v>
      </c>
      <c r="G3123" s="888" t="s">
        <v>9565</v>
      </c>
      <c r="H3123" s="888" t="s">
        <v>6564</v>
      </c>
      <c r="I3123" s="889" t="s">
        <v>22</v>
      </c>
      <c r="J3123" s="889">
        <v>75014</v>
      </c>
      <c r="K3123" s="888" t="s">
        <v>9566</v>
      </c>
      <c r="L3123" s="888" t="s">
        <v>5719</v>
      </c>
      <c r="M3123" s="888" t="s">
        <v>9567</v>
      </c>
      <c r="N3123" s="890">
        <v>5.5E-2</v>
      </c>
      <c r="O3123" s="891"/>
      <c r="P3123" s="548">
        <v>18982</v>
      </c>
      <c r="Q3123" s="892">
        <f t="shared" si="116"/>
        <v>17992.417061611377</v>
      </c>
      <c r="R3123" s="336"/>
      <c r="S3123" s="121"/>
    </row>
    <row r="3124" spans="1:19" s="446" customFormat="1" ht="22.5" customHeight="1" x14ac:dyDescent="0.25">
      <c r="A3124" s="775">
        <v>45428</v>
      </c>
      <c r="B3124" s="888" t="s">
        <v>65</v>
      </c>
      <c r="C3124" s="888" t="s">
        <v>9568</v>
      </c>
      <c r="D3124" s="888" t="s">
        <v>9569</v>
      </c>
      <c r="E3124" s="888"/>
      <c r="F3124" s="889">
        <v>10333</v>
      </c>
      <c r="G3124" s="888" t="s">
        <v>9570</v>
      </c>
      <c r="H3124" s="888" t="s">
        <v>9571</v>
      </c>
      <c r="I3124" s="889" t="s">
        <v>9572</v>
      </c>
      <c r="J3124" s="889">
        <v>78390</v>
      </c>
      <c r="K3124" s="888" t="s">
        <v>9573</v>
      </c>
      <c r="L3124" s="888" t="s">
        <v>9574</v>
      </c>
      <c r="M3124" s="888" t="s">
        <v>9575</v>
      </c>
      <c r="N3124" s="890">
        <v>0.1</v>
      </c>
      <c r="O3124" s="891"/>
      <c r="P3124" s="548">
        <v>10680</v>
      </c>
      <c r="Q3124" s="892">
        <f t="shared" si="116"/>
        <v>9709.0909090909081</v>
      </c>
      <c r="R3124" s="336"/>
      <c r="S3124" s="121"/>
    </row>
    <row r="3125" spans="1:19" s="446" customFormat="1" ht="22.5" customHeight="1" x14ac:dyDescent="0.25">
      <c r="A3125" s="173">
        <v>45423</v>
      </c>
      <c r="B3125" s="174" t="s">
        <v>65</v>
      </c>
      <c r="C3125" s="173" t="s">
        <v>5282</v>
      </c>
      <c r="D3125" s="173" t="s">
        <v>424</v>
      </c>
      <c r="E3125" s="173"/>
      <c r="F3125" s="418">
        <v>10281</v>
      </c>
      <c r="G3125" s="174" t="s">
        <v>5283</v>
      </c>
      <c r="H3125" s="174" t="s">
        <v>5284</v>
      </c>
      <c r="I3125" s="174" t="s">
        <v>22</v>
      </c>
      <c r="J3125" s="174">
        <v>75016</v>
      </c>
      <c r="K3125" s="174" t="s">
        <v>5285</v>
      </c>
      <c r="L3125" s="174" t="s">
        <v>9407</v>
      </c>
      <c r="M3125" s="173" t="s">
        <v>5286</v>
      </c>
      <c r="N3125" s="328">
        <v>0.1</v>
      </c>
      <c r="O3125" s="340">
        <f>P3125/2</f>
        <v>4991</v>
      </c>
      <c r="P3125" s="196">
        <v>9982</v>
      </c>
      <c r="Q3125" s="321">
        <f t="shared" si="116"/>
        <v>9074.545454545454</v>
      </c>
      <c r="R3125" s="336">
        <v>0</v>
      </c>
      <c r="S3125" s="121"/>
    </row>
    <row r="3126" spans="1:19" s="446" customFormat="1" ht="22.5" customHeight="1" x14ac:dyDescent="0.25">
      <c r="A3126" s="775">
        <v>45433</v>
      </c>
      <c r="B3126" s="888" t="s">
        <v>17</v>
      </c>
      <c r="C3126" s="888" t="s">
        <v>9576</v>
      </c>
      <c r="D3126" s="888" t="s">
        <v>563</v>
      </c>
      <c r="E3126" s="888"/>
      <c r="F3126" s="889">
        <v>10355</v>
      </c>
      <c r="G3126" s="888" t="s">
        <v>9577</v>
      </c>
      <c r="H3126" s="888" t="s">
        <v>9578</v>
      </c>
      <c r="I3126" s="889" t="s">
        <v>22</v>
      </c>
      <c r="J3126" s="889">
        <v>75020</v>
      </c>
      <c r="K3126" s="888" t="s">
        <v>9579</v>
      </c>
      <c r="L3126" s="888" t="s">
        <v>9580</v>
      </c>
      <c r="M3126" s="888" t="s">
        <v>9539</v>
      </c>
      <c r="N3126" s="890">
        <v>5.5E-2</v>
      </c>
      <c r="O3126" s="891"/>
      <c r="P3126" s="548">
        <v>31982</v>
      </c>
      <c r="Q3126" s="892">
        <f t="shared" si="116"/>
        <v>30314.691943127964</v>
      </c>
      <c r="R3126" s="336"/>
      <c r="S3126" s="121"/>
    </row>
    <row r="3127" spans="1:19" s="446" customFormat="1" ht="22.5" customHeight="1" x14ac:dyDescent="0.25">
      <c r="A3127" s="775">
        <v>45402</v>
      </c>
      <c r="B3127" s="776" t="s">
        <v>17</v>
      </c>
      <c r="C3127" s="776" t="s">
        <v>9205</v>
      </c>
      <c r="D3127" s="776" t="s">
        <v>9206</v>
      </c>
      <c r="E3127" s="776"/>
      <c r="F3127" s="777">
        <v>10322</v>
      </c>
      <c r="G3127" s="776" t="s">
        <v>8808</v>
      </c>
      <c r="H3127" s="776" t="s">
        <v>1468</v>
      </c>
      <c r="I3127" s="777" t="s">
        <v>22</v>
      </c>
      <c r="J3127" s="242">
        <v>75015</v>
      </c>
      <c r="K3127" s="776" t="s">
        <v>9207</v>
      </c>
      <c r="L3127" s="776" t="s">
        <v>1615</v>
      </c>
      <c r="M3127" s="776" t="s">
        <v>9581</v>
      </c>
      <c r="N3127" s="237">
        <v>5.5E-2</v>
      </c>
      <c r="O3127" s="340"/>
      <c r="P3127" s="548">
        <v>4990</v>
      </c>
      <c r="Q3127" s="321">
        <f t="shared" ref="Q3127:Q3162" si="117">IF(ISBLANK(N3127),"",P3127/(1+N3127))</f>
        <v>4729.8578199052135</v>
      </c>
      <c r="R3127" s="336"/>
      <c r="S3127" s="121"/>
    </row>
    <row r="3128" spans="1:19" s="446" customFormat="1" ht="22.5" customHeight="1" x14ac:dyDescent="0.25">
      <c r="A3128" s="173">
        <v>45422</v>
      </c>
      <c r="B3128" s="194" t="s">
        <v>65</v>
      </c>
      <c r="C3128" s="194" t="s">
        <v>3248</v>
      </c>
      <c r="D3128" s="194" t="s">
        <v>2068</v>
      </c>
      <c r="E3128" s="194"/>
      <c r="F3128" s="174" t="s">
        <v>9582</v>
      </c>
      <c r="G3128" s="194" t="s">
        <v>3249</v>
      </c>
      <c r="H3128" s="194" t="s">
        <v>3250</v>
      </c>
      <c r="I3128" s="174" t="s">
        <v>22</v>
      </c>
      <c r="J3128" s="174">
        <v>75019</v>
      </c>
      <c r="K3128" s="194" t="s">
        <v>8235</v>
      </c>
      <c r="L3128" s="194" t="s">
        <v>8236</v>
      </c>
      <c r="M3128" s="194" t="s">
        <v>9583</v>
      </c>
      <c r="N3128" s="210">
        <v>5.5E-2</v>
      </c>
      <c r="O3128" s="820"/>
      <c r="P3128" s="196">
        <v>25000</v>
      </c>
      <c r="Q3128" s="335">
        <f t="shared" si="117"/>
        <v>23696.682464454978</v>
      </c>
      <c r="R3128" s="336"/>
      <c r="S3128" s="121"/>
    </row>
    <row r="3129" spans="1:19" s="446" customFormat="1" ht="22.5" customHeight="1" x14ac:dyDescent="0.25">
      <c r="A3129" s="814">
        <v>45411</v>
      </c>
      <c r="B3129" s="815" t="s">
        <v>17</v>
      </c>
      <c r="C3129" s="815" t="s">
        <v>7346</v>
      </c>
      <c r="D3129" s="815" t="s">
        <v>2940</v>
      </c>
      <c r="E3129" s="815"/>
      <c r="F3129" s="815">
        <v>10690</v>
      </c>
      <c r="G3129" s="815" t="s">
        <v>7810</v>
      </c>
      <c r="H3129" s="815" t="s">
        <v>8198</v>
      </c>
      <c r="I3129" s="815" t="s">
        <v>22</v>
      </c>
      <c r="J3129" s="815">
        <v>75009</v>
      </c>
      <c r="K3129" s="815" t="s">
        <v>7811</v>
      </c>
      <c r="L3129" s="815" t="s">
        <v>7812</v>
      </c>
      <c r="M3129" s="815" t="s">
        <v>3566</v>
      </c>
      <c r="N3129" s="302">
        <v>5.5E-2</v>
      </c>
      <c r="O3129" s="340"/>
      <c r="P3129" s="548">
        <v>2360</v>
      </c>
      <c r="Q3129" s="321">
        <f t="shared" si="117"/>
        <v>2236.9668246445499</v>
      </c>
      <c r="R3129" s="336"/>
      <c r="S3129" s="121"/>
    </row>
    <row r="3130" spans="1:19" s="446" customFormat="1" ht="20.5" customHeight="1" x14ac:dyDescent="0.25">
      <c r="A3130" s="173">
        <v>45412</v>
      </c>
      <c r="B3130" s="174" t="s">
        <v>17</v>
      </c>
      <c r="C3130" s="173" t="s">
        <v>7406</v>
      </c>
      <c r="D3130" s="174" t="s">
        <v>2338</v>
      </c>
      <c r="E3130" s="173"/>
      <c r="F3130" s="418">
        <v>10382</v>
      </c>
      <c r="G3130" s="174" t="s">
        <v>7407</v>
      </c>
      <c r="H3130" s="174" t="s">
        <v>7408</v>
      </c>
      <c r="I3130" s="174" t="s">
        <v>2290</v>
      </c>
      <c r="J3130" s="174">
        <v>92190</v>
      </c>
      <c r="K3130" s="174" t="s">
        <v>7409</v>
      </c>
      <c r="L3130" s="174" t="s">
        <v>8594</v>
      </c>
      <c r="M3130" s="173" t="s">
        <v>4236</v>
      </c>
      <c r="N3130" s="328">
        <v>0.1</v>
      </c>
      <c r="O3130" s="219">
        <v>4682</v>
      </c>
      <c r="P3130" s="196">
        <v>14982</v>
      </c>
      <c r="Q3130" s="321">
        <f t="shared" si="117"/>
        <v>13619.999999999998</v>
      </c>
      <c r="R3130" s="336"/>
      <c r="S3130" s="121"/>
    </row>
    <row r="3131" spans="1:19" s="446" customFormat="1" ht="22.5" customHeight="1" x14ac:dyDescent="0.25">
      <c r="A3131" s="173">
        <v>45398</v>
      </c>
      <c r="B3131" s="174" t="s">
        <v>17</v>
      </c>
      <c r="C3131" s="174" t="s">
        <v>517</v>
      </c>
      <c r="D3131" s="174" t="s">
        <v>3301</v>
      </c>
      <c r="E3131" s="174"/>
      <c r="F3131" s="174">
        <v>10386</v>
      </c>
      <c r="G3131" s="174" t="s">
        <v>6693</v>
      </c>
      <c r="H3131" s="174" t="s">
        <v>4637</v>
      </c>
      <c r="I3131" s="174" t="s">
        <v>6648</v>
      </c>
      <c r="J3131" s="174">
        <v>94550</v>
      </c>
      <c r="K3131" s="174" t="s">
        <v>6694</v>
      </c>
      <c r="L3131" s="174" t="s">
        <v>9584</v>
      </c>
      <c r="M3131" s="174" t="s">
        <v>4220</v>
      </c>
      <c r="N3131" s="328">
        <v>0.1</v>
      </c>
      <c r="O3131" s="340">
        <f>P3131/2</f>
        <v>6491</v>
      </c>
      <c r="P3131" s="196">
        <v>12982</v>
      </c>
      <c r="Q3131" s="457">
        <f t="shared" si="117"/>
        <v>11801.81818181818</v>
      </c>
      <c r="R3131" s="336"/>
      <c r="S3131" s="121"/>
    </row>
    <row r="3132" spans="1:19" s="446" customFormat="1" ht="22.5" customHeight="1" x14ac:dyDescent="0.25">
      <c r="A3132" s="14">
        <v>45406</v>
      </c>
      <c r="B3132" s="15" t="s">
        <v>65</v>
      </c>
      <c r="C3132" s="15" t="s">
        <v>2770</v>
      </c>
      <c r="D3132" s="15" t="s">
        <v>67</v>
      </c>
      <c r="E3132" s="15"/>
      <c r="F3132" s="15" t="s">
        <v>9585</v>
      </c>
      <c r="G3132" s="15" t="s">
        <v>9586</v>
      </c>
      <c r="H3132" s="15" t="s">
        <v>9587</v>
      </c>
      <c r="I3132" s="15" t="s">
        <v>90</v>
      </c>
      <c r="J3132" s="15">
        <v>92600</v>
      </c>
      <c r="K3132" s="15" t="s">
        <v>9588</v>
      </c>
      <c r="L3132" s="15" t="s">
        <v>9589</v>
      </c>
      <c r="M3132" s="15" t="s">
        <v>802</v>
      </c>
      <c r="N3132" s="890">
        <v>5.5E-2</v>
      </c>
      <c r="O3132" s="893"/>
      <c r="P3132" s="196">
        <v>9982</v>
      </c>
      <c r="Q3132" s="321">
        <f t="shared" si="117"/>
        <v>9461.6113744075828</v>
      </c>
      <c r="R3132" s="336"/>
      <c r="S3132" s="121"/>
    </row>
    <row r="3133" spans="1:19" s="446" customFormat="1" ht="22.5" customHeight="1" x14ac:dyDescent="0.25">
      <c r="A3133" s="14">
        <v>45398</v>
      </c>
      <c r="B3133" s="15" t="s">
        <v>65</v>
      </c>
      <c r="C3133" s="15" t="s">
        <v>9590</v>
      </c>
      <c r="D3133" s="15" t="s">
        <v>67</v>
      </c>
      <c r="E3133" s="15"/>
      <c r="F3133" s="15">
        <v>10686</v>
      </c>
      <c r="G3133" s="15" t="s">
        <v>9591</v>
      </c>
      <c r="H3133" s="15" t="s">
        <v>9592</v>
      </c>
      <c r="I3133" s="15" t="s">
        <v>9593</v>
      </c>
      <c r="J3133" s="15">
        <v>92140</v>
      </c>
      <c r="K3133" s="15" t="s">
        <v>9594</v>
      </c>
      <c r="L3133" s="15" t="s">
        <v>9005</v>
      </c>
      <c r="M3133" s="15" t="s">
        <v>9595</v>
      </c>
      <c r="N3133" s="890">
        <v>5.5E-2</v>
      </c>
      <c r="O3133" s="893"/>
      <c r="P3133" s="196">
        <v>2500</v>
      </c>
      <c r="Q3133" s="321">
        <f t="shared" si="117"/>
        <v>2369.668246445498</v>
      </c>
      <c r="R3133" s="336"/>
      <c r="S3133" s="121"/>
    </row>
    <row r="3134" spans="1:19" s="446" customFormat="1" ht="22.5" customHeight="1" x14ac:dyDescent="0.25">
      <c r="A3134" s="14">
        <v>45398</v>
      </c>
      <c r="B3134" s="15" t="s">
        <v>17</v>
      </c>
      <c r="C3134" s="15" t="s">
        <v>9596</v>
      </c>
      <c r="D3134" s="15" t="s">
        <v>854</v>
      </c>
      <c r="E3134" s="15"/>
      <c r="F3134" s="15">
        <v>10094</v>
      </c>
      <c r="G3134" s="15" t="s">
        <v>4462</v>
      </c>
      <c r="H3134" s="15" t="s">
        <v>9597</v>
      </c>
      <c r="I3134" s="15" t="s">
        <v>22</v>
      </c>
      <c r="J3134" s="15">
        <v>75015</v>
      </c>
      <c r="K3134" s="15" t="s">
        <v>9598</v>
      </c>
      <c r="L3134" s="15" t="s">
        <v>4381</v>
      </c>
      <c r="M3134" s="15" t="s">
        <v>443</v>
      </c>
      <c r="N3134" s="890">
        <v>0.1</v>
      </c>
      <c r="O3134" s="893"/>
      <c r="P3134" s="196">
        <v>8500</v>
      </c>
      <c r="Q3134" s="321">
        <f t="shared" si="117"/>
        <v>7727.272727272727</v>
      </c>
      <c r="R3134" s="336"/>
      <c r="S3134" s="121"/>
    </row>
    <row r="3135" spans="1:19" s="446" customFormat="1" ht="22.5" customHeight="1" x14ac:dyDescent="0.25">
      <c r="A3135" s="173">
        <v>45394</v>
      </c>
      <c r="B3135" s="174" t="s">
        <v>65</v>
      </c>
      <c r="C3135" s="174" t="s">
        <v>5666</v>
      </c>
      <c r="D3135" s="174" t="s">
        <v>2632</v>
      </c>
      <c r="E3135" s="174"/>
      <c r="F3135" s="174" t="s">
        <v>9599</v>
      </c>
      <c r="G3135" s="174" t="s">
        <v>5667</v>
      </c>
      <c r="H3135" s="174" t="s">
        <v>5668</v>
      </c>
      <c r="I3135" s="174" t="s">
        <v>22</v>
      </c>
      <c r="J3135" s="174">
        <v>75012</v>
      </c>
      <c r="K3135" s="174" t="s">
        <v>5669</v>
      </c>
      <c r="L3135" s="174" t="s">
        <v>4935</v>
      </c>
      <c r="M3135" s="174" t="s">
        <v>9600</v>
      </c>
      <c r="N3135" s="328">
        <v>0.1</v>
      </c>
      <c r="O3135" s="340">
        <f>P3135/2</f>
        <v>4775</v>
      </c>
      <c r="P3135" s="196">
        <v>9550</v>
      </c>
      <c r="Q3135" s="457">
        <f t="shared" si="117"/>
        <v>8681.818181818182</v>
      </c>
      <c r="R3135" s="336"/>
      <c r="S3135" s="121"/>
    </row>
    <row r="3136" spans="1:19" s="446" customFormat="1" ht="22.5" customHeight="1" x14ac:dyDescent="0.25">
      <c r="A3136" s="14">
        <v>45400</v>
      </c>
      <c r="B3136" s="15" t="s">
        <v>65</v>
      </c>
      <c r="C3136" s="15" t="s">
        <v>9601</v>
      </c>
      <c r="D3136" s="15" t="s">
        <v>2068</v>
      </c>
      <c r="E3136" s="15"/>
      <c r="F3136" s="15">
        <v>10299</v>
      </c>
      <c r="G3136" s="15" t="s">
        <v>9602</v>
      </c>
      <c r="H3136" s="15" t="s">
        <v>9603</v>
      </c>
      <c r="I3136" s="15" t="s">
        <v>9593</v>
      </c>
      <c r="J3136" s="15">
        <v>92140</v>
      </c>
      <c r="K3136" s="15" t="s">
        <v>9604</v>
      </c>
      <c r="L3136" s="15" t="s">
        <v>9605</v>
      </c>
      <c r="M3136" s="15" t="s">
        <v>4220</v>
      </c>
      <c r="N3136" s="890">
        <v>0.1</v>
      </c>
      <c r="O3136" s="893"/>
      <c r="P3136" s="196">
        <v>11500</v>
      </c>
      <c r="Q3136" s="321">
        <f t="shared" si="117"/>
        <v>10454.545454545454</v>
      </c>
      <c r="R3136" s="336"/>
      <c r="S3136" s="121"/>
    </row>
    <row r="3137" spans="1:19" s="446" customFormat="1" ht="22.5" customHeight="1" x14ac:dyDescent="0.25">
      <c r="A3137" s="14">
        <v>45401</v>
      </c>
      <c r="B3137" s="15" t="s">
        <v>65</v>
      </c>
      <c r="C3137" s="15" t="s">
        <v>9606</v>
      </c>
      <c r="D3137" s="15" t="s">
        <v>747</v>
      </c>
      <c r="E3137" s="15"/>
      <c r="F3137" s="15">
        <v>10285</v>
      </c>
      <c r="G3137" s="15" t="s">
        <v>9607</v>
      </c>
      <c r="H3137" s="15" t="s">
        <v>9259</v>
      </c>
      <c r="I3137" s="15" t="s">
        <v>22</v>
      </c>
      <c r="J3137" s="15">
        <v>75012</v>
      </c>
      <c r="K3137" s="15" t="s">
        <v>9608</v>
      </c>
      <c r="L3137" s="15" t="s">
        <v>8270</v>
      </c>
      <c r="M3137" s="15" t="s">
        <v>4994</v>
      </c>
      <c r="N3137" s="890">
        <v>0.1</v>
      </c>
      <c r="O3137" s="893"/>
      <c r="P3137" s="196">
        <v>8882</v>
      </c>
      <c r="Q3137" s="321">
        <f t="shared" si="117"/>
        <v>8074.545454545454</v>
      </c>
      <c r="R3137" s="336"/>
      <c r="S3137" s="121"/>
    </row>
    <row r="3138" spans="1:19" s="446" customFormat="1" ht="22.5" customHeight="1" x14ac:dyDescent="0.25">
      <c r="A3138" s="14">
        <v>45386</v>
      </c>
      <c r="B3138" s="15" t="s">
        <v>17</v>
      </c>
      <c r="C3138" s="15" t="s">
        <v>9609</v>
      </c>
      <c r="D3138" s="15" t="s">
        <v>9610</v>
      </c>
      <c r="E3138" s="15"/>
      <c r="F3138" s="15">
        <v>10300</v>
      </c>
      <c r="G3138" s="15" t="s">
        <v>9611</v>
      </c>
      <c r="H3138" s="15" t="s">
        <v>9612</v>
      </c>
      <c r="I3138" s="15" t="s">
        <v>22</v>
      </c>
      <c r="J3138" s="15">
        <v>75014</v>
      </c>
      <c r="K3138" s="15" t="s">
        <v>9613</v>
      </c>
      <c r="L3138" s="15" t="s">
        <v>9020</v>
      </c>
      <c r="M3138" s="15" t="s">
        <v>4220</v>
      </c>
      <c r="N3138" s="890">
        <v>0.1</v>
      </c>
      <c r="O3138" s="893"/>
      <c r="P3138" s="196">
        <v>17982</v>
      </c>
      <c r="Q3138" s="321">
        <f t="shared" si="117"/>
        <v>16347.272727272726</v>
      </c>
      <c r="R3138" s="336"/>
      <c r="S3138" s="121"/>
    </row>
    <row r="3139" spans="1:19" s="446" customFormat="1" ht="22.5" customHeight="1" x14ac:dyDescent="0.25">
      <c r="A3139" s="14">
        <v>45442</v>
      </c>
      <c r="B3139" s="15" t="s">
        <v>65</v>
      </c>
      <c r="C3139" s="15" t="s">
        <v>4669</v>
      </c>
      <c r="D3139" s="15" t="s">
        <v>67</v>
      </c>
      <c r="E3139" s="15"/>
      <c r="F3139" s="15" t="s">
        <v>9614</v>
      </c>
      <c r="G3139" s="15" t="s">
        <v>9615</v>
      </c>
      <c r="H3139" s="15" t="s">
        <v>7956</v>
      </c>
      <c r="I3139" s="15" t="s">
        <v>22</v>
      </c>
      <c r="J3139" s="15">
        <v>75015</v>
      </c>
      <c r="K3139" s="15" t="s">
        <v>9616</v>
      </c>
      <c r="L3139" s="15"/>
      <c r="M3139" s="15" t="s">
        <v>9617</v>
      </c>
      <c r="N3139" s="890">
        <v>0.1</v>
      </c>
      <c r="O3139" s="893"/>
      <c r="P3139" s="196">
        <v>2500</v>
      </c>
      <c r="Q3139" s="321">
        <f t="shared" si="117"/>
        <v>2272.7272727272725</v>
      </c>
      <c r="R3139" s="336"/>
      <c r="S3139" s="121"/>
    </row>
    <row r="3140" spans="1:19" s="446" customFormat="1" ht="22.5" customHeight="1" x14ac:dyDescent="0.25">
      <c r="A3140" s="293">
        <v>45440</v>
      </c>
      <c r="B3140" s="294" t="s">
        <v>65</v>
      </c>
      <c r="C3140" s="293" t="s">
        <v>5527</v>
      </c>
      <c r="D3140" s="293" t="s">
        <v>2068</v>
      </c>
      <c r="E3140" s="293"/>
      <c r="F3140" s="771">
        <v>10530</v>
      </c>
      <c r="G3140" s="294" t="s">
        <v>5367</v>
      </c>
      <c r="H3140" s="294" t="s">
        <v>9618</v>
      </c>
      <c r="I3140" s="294" t="s">
        <v>22</v>
      </c>
      <c r="J3140" s="294">
        <v>75012</v>
      </c>
      <c r="K3140" s="294" t="s">
        <v>5529</v>
      </c>
      <c r="L3140" s="294" t="s">
        <v>9619</v>
      </c>
      <c r="M3140" s="293" t="s">
        <v>9464</v>
      </c>
      <c r="N3140" s="379">
        <v>5.5E-2</v>
      </c>
      <c r="O3140" s="733">
        <f t="shared" ref="O3140" si="118">P3140/2</f>
        <v>5491</v>
      </c>
      <c r="P3140" s="296">
        <v>10982</v>
      </c>
      <c r="Q3140" s="839">
        <f t="shared" si="117"/>
        <v>10409.478672985782</v>
      </c>
      <c r="R3140" s="531"/>
      <c r="S3140" s="299"/>
    </row>
    <row r="3141" spans="1:19" s="446" customFormat="1" ht="22.5" customHeight="1" x14ac:dyDescent="0.25">
      <c r="A3141" s="447">
        <v>45439</v>
      </c>
      <c r="B3141" s="304" t="s">
        <v>17</v>
      </c>
      <c r="C3141" s="304" t="s">
        <v>3410</v>
      </c>
      <c r="D3141" s="304" t="s">
        <v>2377</v>
      </c>
      <c r="E3141" s="304"/>
      <c r="F3141" s="304">
        <v>10349</v>
      </c>
      <c r="G3141" s="304" t="s">
        <v>5255</v>
      </c>
      <c r="H3141" s="304" t="s">
        <v>3412</v>
      </c>
      <c r="I3141" s="304" t="s">
        <v>22</v>
      </c>
      <c r="J3141" s="304">
        <v>75015</v>
      </c>
      <c r="K3141" s="304" t="s">
        <v>5256</v>
      </c>
      <c r="L3141" s="304" t="s">
        <v>9620</v>
      </c>
      <c r="M3141" s="304" t="s">
        <v>9621</v>
      </c>
      <c r="N3141" s="320">
        <v>0.1</v>
      </c>
      <c r="O3141" s="345"/>
      <c r="P3141" s="263">
        <v>5000</v>
      </c>
      <c r="Q3141" s="264">
        <f t="shared" si="117"/>
        <v>4545.454545454545</v>
      </c>
      <c r="R3141" s="531"/>
      <c r="S3141" s="299"/>
    </row>
    <row r="3142" spans="1:19" s="446" customFormat="1" ht="22.5" customHeight="1" x14ac:dyDescent="0.25">
      <c r="A3142" s="342">
        <v>45436</v>
      </c>
      <c r="B3142" s="168" t="s">
        <v>65</v>
      </c>
      <c r="C3142" s="167" t="s">
        <v>1502</v>
      </c>
      <c r="D3142" s="167" t="s">
        <v>7029</v>
      </c>
      <c r="E3142" s="167"/>
      <c r="F3142" s="417">
        <v>10078</v>
      </c>
      <c r="G3142" s="168" t="s">
        <v>4728</v>
      </c>
      <c r="H3142" s="168" t="s">
        <v>1564</v>
      </c>
      <c r="I3142" s="168" t="s">
        <v>22</v>
      </c>
      <c r="J3142" s="168">
        <v>75019</v>
      </c>
      <c r="K3142" s="168" t="s">
        <v>7030</v>
      </c>
      <c r="L3142" s="168" t="s">
        <v>7414</v>
      </c>
      <c r="M3142" s="167" t="s">
        <v>9622</v>
      </c>
      <c r="N3142" s="379">
        <v>0.1</v>
      </c>
      <c r="O3142" s="78">
        <f>P3142/2</f>
        <v>5500</v>
      </c>
      <c r="P3142" s="371">
        <v>11000</v>
      </c>
      <c r="Q3142" s="444">
        <f t="shared" si="117"/>
        <v>10000</v>
      </c>
      <c r="R3142" s="337"/>
      <c r="S3142" s="266"/>
    </row>
    <row r="3143" spans="1:19" s="446" customFormat="1" ht="22.5" customHeight="1" x14ac:dyDescent="0.25">
      <c r="A3143" s="774">
        <v>45442</v>
      </c>
      <c r="B3143" s="894" t="s">
        <v>17</v>
      </c>
      <c r="C3143" s="895" t="s">
        <v>9623</v>
      </c>
      <c r="D3143" s="895" t="s">
        <v>537</v>
      </c>
      <c r="E3143" s="895"/>
      <c r="F3143" s="896" t="s">
        <v>9624</v>
      </c>
      <c r="G3143" s="894" t="s">
        <v>9625</v>
      </c>
      <c r="H3143" s="446" t="s">
        <v>9626</v>
      </c>
      <c r="I3143" s="446" t="s">
        <v>22</v>
      </c>
      <c r="J3143" s="894">
        <v>75011</v>
      </c>
      <c r="K3143" s="894" t="s">
        <v>9627</v>
      </c>
      <c r="L3143" s="894" t="s">
        <v>9628</v>
      </c>
      <c r="M3143" s="895" t="s">
        <v>205</v>
      </c>
      <c r="N3143" s="878">
        <v>0.1</v>
      </c>
      <c r="O3143" s="863"/>
      <c r="P3143" s="371">
        <v>10500</v>
      </c>
      <c r="Q3143" s="264">
        <f t="shared" si="117"/>
        <v>9545.4545454545441</v>
      </c>
      <c r="R3143" s="531"/>
      <c r="S3143" s="299"/>
    </row>
    <row r="3144" spans="1:19" s="446" customFormat="1" ht="22.5" customHeight="1" x14ac:dyDescent="0.25">
      <c r="A3144" s="167">
        <v>45446</v>
      </c>
      <c r="B3144" s="168" t="s">
        <v>65</v>
      </c>
      <c r="C3144" s="168" t="s">
        <v>3683</v>
      </c>
      <c r="D3144" s="168" t="s">
        <v>992</v>
      </c>
      <c r="E3144" s="168"/>
      <c r="F3144" s="168" t="s">
        <v>9629</v>
      </c>
      <c r="G3144" s="168" t="s">
        <v>3684</v>
      </c>
      <c r="H3144" s="168" t="s">
        <v>3685</v>
      </c>
      <c r="I3144" s="168" t="s">
        <v>22</v>
      </c>
      <c r="J3144" s="168">
        <v>75013</v>
      </c>
      <c r="K3144" s="168" t="s">
        <v>3686</v>
      </c>
      <c r="L3144" s="168" t="s">
        <v>7181</v>
      </c>
      <c r="M3144" s="168" t="s">
        <v>9630</v>
      </c>
      <c r="N3144" s="380">
        <v>0.1</v>
      </c>
      <c r="O3144" s="23"/>
      <c r="P3144" s="263">
        <v>11480</v>
      </c>
      <c r="Q3144" s="444">
        <f t="shared" si="117"/>
        <v>10436.363636363636</v>
      </c>
      <c r="R3144" s="531"/>
      <c r="S3144" s="299"/>
    </row>
    <row r="3145" spans="1:19" s="446" customFormat="1" ht="22.5" customHeight="1" x14ac:dyDescent="0.25">
      <c r="A3145" s="774">
        <v>45439</v>
      </c>
      <c r="B3145" s="787" t="s">
        <v>65</v>
      </c>
      <c r="C3145" s="787" t="s">
        <v>2135</v>
      </c>
      <c r="D3145" s="787" t="s">
        <v>238</v>
      </c>
      <c r="E3145" s="787"/>
      <c r="F3145" s="788" t="s">
        <v>9631</v>
      </c>
      <c r="G3145" s="787" t="s">
        <v>7741</v>
      </c>
      <c r="H3145" s="787" t="s">
        <v>8723</v>
      </c>
      <c r="I3145" s="788" t="s">
        <v>774</v>
      </c>
      <c r="J3145" s="788">
        <v>93100</v>
      </c>
      <c r="K3145" s="787" t="s">
        <v>7743</v>
      </c>
      <c r="L3145" s="787" t="s">
        <v>6118</v>
      </c>
      <c r="M3145" s="787" t="s">
        <v>6916</v>
      </c>
      <c r="N3145" s="536">
        <v>0.1</v>
      </c>
      <c r="O3145" s="78">
        <f>P3145/2</f>
        <v>5000</v>
      </c>
      <c r="P3145" s="537">
        <v>10000</v>
      </c>
      <c r="Q3145" s="444">
        <f t="shared" si="117"/>
        <v>9090.9090909090901</v>
      </c>
      <c r="R3145" s="531"/>
      <c r="S3145" s="299"/>
    </row>
    <row r="3146" spans="1:19" s="446" customFormat="1" ht="22.5" customHeight="1" x14ac:dyDescent="0.25">
      <c r="A3146" s="774"/>
      <c r="B3146" s="894"/>
      <c r="C3146" s="895"/>
      <c r="D3146" s="895"/>
      <c r="E3146" s="895"/>
      <c r="F3146" s="896"/>
      <c r="G3146" s="894"/>
      <c r="H3146" s="894"/>
      <c r="I3146" s="894"/>
      <c r="J3146" s="894"/>
      <c r="K3146" s="894"/>
      <c r="L3146" s="894"/>
      <c r="M3146" s="895"/>
      <c r="N3146" s="878"/>
      <c r="O3146" s="863"/>
      <c r="P3146" s="371">
        <v>0</v>
      </c>
      <c r="Q3146" s="264" t="str">
        <f t="shared" si="117"/>
        <v/>
      </c>
      <c r="R3146" s="531"/>
      <c r="S3146" s="299"/>
    </row>
    <row r="3147" spans="1:19" s="446" customFormat="1" ht="22.5" customHeight="1" x14ac:dyDescent="0.25">
      <c r="A3147" s="774"/>
      <c r="B3147" s="894"/>
      <c r="C3147" s="895"/>
      <c r="D3147" s="895"/>
      <c r="E3147" s="895"/>
      <c r="F3147" s="896"/>
      <c r="G3147" s="894"/>
      <c r="H3147" s="894"/>
      <c r="I3147" s="894"/>
      <c r="J3147" s="894"/>
      <c r="K3147" s="894"/>
      <c r="L3147" s="894"/>
      <c r="M3147" s="895"/>
      <c r="N3147" s="878"/>
      <c r="O3147" s="863"/>
      <c r="P3147" s="371">
        <v>0</v>
      </c>
      <c r="Q3147" s="264" t="str">
        <f t="shared" si="117"/>
        <v/>
      </c>
      <c r="R3147" s="531"/>
      <c r="S3147" s="299"/>
    </row>
    <row r="3148" spans="1:19" s="446" customFormat="1" ht="22.5" customHeight="1" x14ac:dyDescent="0.25">
      <c r="A3148" s="774"/>
      <c r="B3148" s="894"/>
      <c r="C3148" s="895"/>
      <c r="D3148" s="895"/>
      <c r="E3148" s="895"/>
      <c r="F3148" s="896"/>
      <c r="G3148" s="894"/>
      <c r="H3148" s="894"/>
      <c r="I3148" s="894"/>
      <c r="J3148" s="894"/>
      <c r="K3148" s="894"/>
      <c r="L3148" s="894"/>
      <c r="M3148" s="895"/>
      <c r="N3148" s="878"/>
      <c r="O3148" s="863"/>
      <c r="P3148" s="371">
        <v>0</v>
      </c>
      <c r="Q3148" s="264" t="str">
        <f t="shared" si="117"/>
        <v/>
      </c>
      <c r="R3148" s="531"/>
      <c r="S3148" s="299"/>
    </row>
    <row r="3149" spans="1:19" s="446" customFormat="1" ht="22.5" customHeight="1" x14ac:dyDescent="0.25">
      <c r="A3149" s="774"/>
      <c r="B3149" s="894"/>
      <c r="C3149" s="895"/>
      <c r="D3149" s="895"/>
      <c r="E3149" s="895"/>
      <c r="F3149" s="896"/>
      <c r="G3149" s="894"/>
      <c r="H3149" s="894"/>
      <c r="I3149" s="894"/>
      <c r="J3149" s="894"/>
      <c r="K3149" s="894"/>
      <c r="L3149" s="894"/>
      <c r="M3149" s="895"/>
      <c r="N3149" s="878"/>
      <c r="O3149" s="863"/>
      <c r="P3149" s="371">
        <v>0</v>
      </c>
      <c r="Q3149" s="264" t="str">
        <f t="shared" si="117"/>
        <v/>
      </c>
      <c r="R3149" s="531"/>
      <c r="S3149" s="299"/>
    </row>
    <row r="3150" spans="1:19" s="446" customFormat="1" ht="22.5" customHeight="1" x14ac:dyDescent="0.25">
      <c r="A3150" s="774"/>
      <c r="B3150" s="894"/>
      <c r="C3150" s="895"/>
      <c r="D3150" s="895"/>
      <c r="E3150" s="895"/>
      <c r="F3150" s="896"/>
      <c r="G3150" s="894"/>
      <c r="H3150" s="894"/>
      <c r="I3150" s="894"/>
      <c r="J3150" s="894"/>
      <c r="K3150" s="894"/>
      <c r="L3150" s="894"/>
      <c r="M3150" s="895"/>
      <c r="N3150" s="878"/>
      <c r="O3150" s="863"/>
      <c r="P3150" s="371">
        <v>0</v>
      </c>
      <c r="Q3150" s="264" t="str">
        <f t="shared" si="117"/>
        <v/>
      </c>
      <c r="R3150" s="531"/>
      <c r="S3150" s="299"/>
    </row>
    <row r="3151" spans="1:19" s="446" customFormat="1" ht="22.5" customHeight="1" x14ac:dyDescent="0.25">
      <c r="A3151" s="774"/>
      <c r="B3151" s="894"/>
      <c r="C3151" s="895"/>
      <c r="D3151" s="895"/>
      <c r="E3151" s="895"/>
      <c r="F3151" s="896"/>
      <c r="G3151" s="894"/>
      <c r="H3151" s="894"/>
      <c r="I3151" s="894"/>
      <c r="J3151" s="894"/>
      <c r="K3151" s="894"/>
      <c r="L3151" s="894"/>
      <c r="M3151" s="895"/>
      <c r="N3151" s="878"/>
      <c r="O3151" s="863"/>
      <c r="P3151" s="371">
        <v>0</v>
      </c>
      <c r="Q3151" s="264" t="str">
        <f t="shared" si="117"/>
        <v/>
      </c>
      <c r="R3151" s="531"/>
      <c r="S3151" s="299"/>
    </row>
    <row r="3152" spans="1:19" s="446" customFormat="1" ht="22.5" customHeight="1" x14ac:dyDescent="0.25">
      <c r="A3152" s="774"/>
      <c r="B3152" s="894"/>
      <c r="C3152" s="895"/>
      <c r="D3152" s="895"/>
      <c r="E3152" s="895"/>
      <c r="F3152" s="896"/>
      <c r="G3152" s="894"/>
      <c r="H3152" s="894"/>
      <c r="I3152" s="894"/>
      <c r="J3152" s="894"/>
      <c r="K3152" s="894"/>
      <c r="L3152" s="894"/>
      <c r="M3152" s="895"/>
      <c r="N3152" s="878"/>
      <c r="O3152" s="863"/>
      <c r="P3152" s="371">
        <v>0</v>
      </c>
      <c r="Q3152" s="264" t="str">
        <f t="shared" si="117"/>
        <v/>
      </c>
      <c r="R3152" s="531"/>
      <c r="S3152" s="299"/>
    </row>
    <row r="3153" spans="1:19" s="446" customFormat="1" ht="22.5" customHeight="1" x14ac:dyDescent="0.25">
      <c r="A3153" s="774"/>
      <c r="B3153" s="894"/>
      <c r="C3153" s="895"/>
      <c r="D3153" s="895"/>
      <c r="E3153" s="895"/>
      <c r="F3153" s="896"/>
      <c r="G3153" s="894"/>
      <c r="H3153" s="894"/>
      <c r="I3153" s="894"/>
      <c r="J3153" s="894"/>
      <c r="K3153" s="894"/>
      <c r="L3153" s="894"/>
      <c r="M3153" s="895"/>
      <c r="N3153" s="878"/>
      <c r="O3153" s="863"/>
      <c r="P3153" s="371">
        <v>0</v>
      </c>
      <c r="Q3153" s="264" t="str">
        <f t="shared" si="117"/>
        <v/>
      </c>
      <c r="R3153" s="531"/>
      <c r="S3153" s="299"/>
    </row>
    <row r="3154" spans="1:19" s="446" customFormat="1" ht="22.5" customHeight="1" x14ac:dyDescent="0.25">
      <c r="A3154" s="774"/>
      <c r="B3154" s="894"/>
      <c r="C3154" s="895"/>
      <c r="D3154" s="895"/>
      <c r="E3154" s="895"/>
      <c r="F3154" s="896"/>
      <c r="G3154" s="894"/>
      <c r="H3154" s="894"/>
      <c r="I3154" s="894"/>
      <c r="J3154" s="894"/>
      <c r="K3154" s="894"/>
      <c r="L3154" s="894"/>
      <c r="M3154" s="895"/>
      <c r="N3154" s="878"/>
      <c r="O3154" s="863"/>
      <c r="P3154" s="371">
        <v>0</v>
      </c>
      <c r="Q3154" s="264" t="str">
        <f t="shared" si="117"/>
        <v/>
      </c>
      <c r="R3154" s="531"/>
      <c r="S3154" s="299"/>
    </row>
    <row r="3155" spans="1:19" s="446" customFormat="1" ht="22.5" customHeight="1" x14ac:dyDescent="0.25">
      <c r="A3155" s="871"/>
      <c r="B3155" s="872"/>
      <c r="C3155" s="872"/>
      <c r="D3155" s="872"/>
      <c r="E3155" s="872"/>
      <c r="F3155" s="872"/>
      <c r="G3155" s="872"/>
      <c r="H3155" s="872"/>
      <c r="I3155" s="872"/>
      <c r="J3155" s="872"/>
      <c r="K3155" s="872"/>
      <c r="L3155" s="872"/>
      <c r="M3155" s="872"/>
      <c r="N3155" s="873">
        <v>0.1</v>
      </c>
      <c r="O3155" s="874"/>
      <c r="P3155" s="371">
        <v>0</v>
      </c>
      <c r="Q3155" s="264">
        <f t="shared" si="117"/>
        <v>0</v>
      </c>
      <c r="R3155" s="531"/>
      <c r="S3155" s="299"/>
    </row>
    <row r="3156" spans="1:19" s="446" customFormat="1" ht="22.5" customHeight="1" x14ac:dyDescent="0.25">
      <c r="A3156" s="871"/>
      <c r="B3156" s="872"/>
      <c r="C3156" s="872"/>
      <c r="D3156" s="872"/>
      <c r="E3156" s="872"/>
      <c r="F3156" s="872"/>
      <c r="G3156" s="872"/>
      <c r="H3156" s="872"/>
      <c r="I3156" s="872"/>
      <c r="J3156" s="872"/>
      <c r="K3156" s="872"/>
      <c r="L3156" s="872"/>
      <c r="M3156" s="872"/>
      <c r="N3156" s="873">
        <v>0.1</v>
      </c>
      <c r="O3156" s="874"/>
      <c r="P3156" s="371">
        <v>0</v>
      </c>
      <c r="Q3156" s="264">
        <f t="shared" si="117"/>
        <v>0</v>
      </c>
      <c r="R3156" s="531"/>
      <c r="S3156" s="299"/>
    </row>
    <row r="3157" spans="1:19" s="446" customFormat="1" ht="22.5" customHeight="1" x14ac:dyDescent="0.25">
      <c r="A3157" s="871"/>
      <c r="B3157" s="872"/>
      <c r="C3157" s="872"/>
      <c r="D3157" s="872"/>
      <c r="E3157" s="872"/>
      <c r="F3157" s="872"/>
      <c r="G3157" s="872"/>
      <c r="H3157" s="872"/>
      <c r="I3157" s="872"/>
      <c r="J3157" s="872"/>
      <c r="K3157" s="872"/>
      <c r="L3157" s="872"/>
      <c r="M3157" s="872"/>
      <c r="N3157" s="873">
        <v>0.1</v>
      </c>
      <c r="O3157" s="874"/>
      <c r="P3157" s="371">
        <v>0</v>
      </c>
      <c r="Q3157" s="264">
        <f t="shared" si="117"/>
        <v>0</v>
      </c>
      <c r="R3157" s="531"/>
      <c r="S3157" s="299"/>
    </row>
    <row r="3158" spans="1:19" s="446" customFormat="1" ht="22.5" customHeight="1" x14ac:dyDescent="0.25">
      <c r="A3158" s="871"/>
      <c r="B3158" s="872"/>
      <c r="C3158" s="872"/>
      <c r="D3158" s="872"/>
      <c r="E3158" s="872"/>
      <c r="F3158" s="872"/>
      <c r="G3158" s="872"/>
      <c r="H3158" s="872"/>
      <c r="I3158" s="872"/>
      <c r="J3158" s="872"/>
      <c r="K3158" s="872"/>
      <c r="L3158" s="872"/>
      <c r="M3158" s="872"/>
      <c r="N3158" s="873">
        <v>0.1</v>
      </c>
      <c r="O3158" s="874"/>
      <c r="P3158" s="371">
        <v>0</v>
      </c>
      <c r="Q3158" s="264">
        <f t="shared" si="117"/>
        <v>0</v>
      </c>
      <c r="R3158" s="531"/>
      <c r="S3158" s="299"/>
    </row>
    <row r="3159" spans="1:19" ht="22.5" customHeight="1" x14ac:dyDescent="0.25">
      <c r="A3159" s="342"/>
      <c r="B3159" s="437"/>
      <c r="C3159" s="437"/>
      <c r="D3159" s="437"/>
      <c r="E3159" s="437"/>
      <c r="F3159" s="343"/>
      <c r="G3159" s="437"/>
      <c r="H3159" s="437"/>
      <c r="I3159" s="343"/>
      <c r="J3159" s="343"/>
      <c r="K3159" s="437"/>
      <c r="L3159" s="437"/>
      <c r="M3159" s="437"/>
      <c r="N3159" s="873">
        <v>0.1</v>
      </c>
      <c r="O3159" s="897"/>
      <c r="P3159" s="371">
        <v>0</v>
      </c>
      <c r="Q3159" s="264">
        <f t="shared" si="117"/>
        <v>0</v>
      </c>
      <c r="R3159" s="337"/>
      <c r="S3159" s="266"/>
    </row>
    <row r="3160" spans="1:19" ht="22.5" customHeight="1" x14ac:dyDescent="0.25">
      <c r="A3160" s="342"/>
      <c r="B3160" s="437"/>
      <c r="C3160" s="437"/>
      <c r="D3160" s="437"/>
      <c r="E3160" s="437"/>
      <c r="F3160" s="343"/>
      <c r="G3160" s="437"/>
      <c r="H3160" s="437"/>
      <c r="I3160" s="343"/>
      <c r="J3160" s="343"/>
      <c r="K3160" s="437"/>
      <c r="L3160" s="437"/>
      <c r="M3160" s="437"/>
      <c r="N3160" s="862">
        <v>0.1</v>
      </c>
      <c r="O3160" s="842"/>
      <c r="P3160" s="371">
        <v>0</v>
      </c>
      <c r="Q3160" s="264">
        <f t="shared" si="117"/>
        <v>0</v>
      </c>
      <c r="R3160" s="337"/>
      <c r="S3160" s="266"/>
    </row>
    <row r="3161" spans="1:19" ht="22.5" customHeight="1" x14ac:dyDescent="0.25">
      <c r="A3161" s="167"/>
      <c r="B3161" s="168"/>
      <c r="C3161" s="167"/>
      <c r="D3161" s="168"/>
      <c r="E3161" s="168"/>
      <c r="F3161" s="417"/>
      <c r="G3161" s="168"/>
      <c r="H3161" s="168"/>
      <c r="I3161" s="168"/>
      <c r="J3161" s="168"/>
      <c r="K3161" s="168"/>
      <c r="L3161" s="168"/>
      <c r="M3161" s="167">
        <f>'[1]JANVIER 2020'!F74</f>
        <v>0</v>
      </c>
      <c r="N3161" s="536">
        <v>5.5E-2</v>
      </c>
      <c r="O3161" s="78">
        <f>P3161/2</f>
        <v>0</v>
      </c>
      <c r="P3161" s="371">
        <v>0</v>
      </c>
      <c r="Q3161" s="264">
        <f t="shared" si="117"/>
        <v>0</v>
      </c>
      <c r="R3161" s="337"/>
      <c r="S3161" s="266"/>
    </row>
    <row r="3162" spans="1:19" ht="22.5" customHeight="1" x14ac:dyDescent="0.25">
      <c r="A3162" s="168"/>
      <c r="B3162" s="187"/>
      <c r="C3162" s="187"/>
      <c r="D3162" s="168"/>
      <c r="E3162" s="168"/>
      <c r="F3162" s="168"/>
      <c r="G3162" s="187"/>
      <c r="H3162" s="187"/>
      <c r="I3162" s="168"/>
      <c r="J3162" s="168"/>
      <c r="K3162" s="187"/>
      <c r="L3162" s="187"/>
      <c r="M3162" s="187"/>
      <c r="N3162" s="379">
        <v>5.5E-2</v>
      </c>
      <c r="O3162" s="345"/>
      <c r="P3162" s="371">
        <v>0</v>
      </c>
      <c r="Q3162" s="255">
        <f t="shared" si="117"/>
        <v>0</v>
      </c>
      <c r="R3162" s="333"/>
      <c r="S3162" s="159"/>
    </row>
    <row r="3163" spans="1:19" ht="22.5" customHeight="1" thickBot="1" x14ac:dyDescent="0.3">
      <c r="A3163" s="505"/>
      <c r="B3163" s="762"/>
      <c r="C3163" s="762"/>
      <c r="D3163" s="762"/>
      <c r="E3163" s="762"/>
      <c r="F3163" s="505"/>
      <c r="G3163" s="762"/>
      <c r="H3163" s="762"/>
      <c r="I3163" s="505"/>
      <c r="J3163" s="505"/>
      <c r="K3163" s="762"/>
      <c r="L3163" s="762"/>
      <c r="M3163" s="898"/>
      <c r="N3163" s="899"/>
      <c r="P3163" s="900" t="s">
        <v>9715</v>
      </c>
      <c r="Q3163" s="901">
        <f>SUM(Q2:Q3162)</f>
        <v>21233973.853175409</v>
      </c>
      <c r="R3163" s="902"/>
      <c r="S3163" s="903"/>
    </row>
    <row r="3164" spans="1:19" ht="22.5" customHeight="1" x14ac:dyDescent="0.25">
      <c r="P3164" s="904"/>
      <c r="Q3164" s="905"/>
      <c r="R3164" s="902"/>
      <c r="S3164" s="903"/>
    </row>
    <row r="3165" spans="1:19" ht="22.5" customHeight="1" x14ac:dyDescent="0.25">
      <c r="P3165" s="904"/>
      <c r="Q3165" s="905"/>
      <c r="R3165" s="902"/>
      <c r="S3165" s="903"/>
    </row>
    <row r="3166" spans="1:19" ht="22.5" customHeight="1" x14ac:dyDescent="0.25">
      <c r="A3166" s="241" t="s">
        <v>1416</v>
      </c>
      <c r="Q3166" s="907"/>
      <c r="R3166" s="908"/>
      <c r="S3166" s="909"/>
    </row>
    <row r="3167" spans="1:19" ht="22.5" customHeight="1" x14ac:dyDescent="0.25">
      <c r="Q3167" s="910"/>
      <c r="R3167" s="908"/>
      <c r="S3167" s="909"/>
    </row>
    <row r="3168" spans="1:19" ht="22.5" customHeight="1" x14ac:dyDescent="0.25">
      <c r="A3168" s="74"/>
      <c r="F3168" s="74"/>
      <c r="I3168" s="74"/>
      <c r="J3168" s="74"/>
      <c r="P3168" s="60"/>
      <c r="Q3168" s="74"/>
      <c r="R3168" s="911"/>
      <c r="S3168" s="61"/>
    </row>
    <row r="3169" spans="9:17" ht="22.5" customHeight="1" x14ac:dyDescent="0.25">
      <c r="Q3169" s="912"/>
    </row>
    <row r="3170" spans="9:17" ht="22.5" customHeight="1" x14ac:dyDescent="0.25">
      <c r="Q3170" s="912"/>
    </row>
    <row r="3171" spans="9:17" ht="22.5" customHeight="1" x14ac:dyDescent="0.25">
      <c r="Q3171" s="912"/>
    </row>
    <row r="3172" spans="9:17" ht="22.5" customHeight="1" x14ac:dyDescent="0.25">
      <c r="Q3172" s="912"/>
    </row>
    <row r="3173" spans="9:17" ht="22.5" customHeight="1" x14ac:dyDescent="0.25">
      <c r="Q3173" s="912"/>
    </row>
    <row r="3174" spans="9:17" ht="22.5" customHeight="1" x14ac:dyDescent="0.25">
      <c r="Q3174" s="912"/>
    </row>
    <row r="3175" spans="9:17" ht="22.5" customHeight="1" x14ac:dyDescent="0.25">
      <c r="I3175" s="241" t="s">
        <v>1416</v>
      </c>
      <c r="Q3175" s="912"/>
    </row>
    <row r="3176" spans="9:17" ht="22.5" customHeight="1" x14ac:dyDescent="0.25">
      <c r="Q3176" s="912"/>
    </row>
    <row r="3177" spans="9:17" ht="22.5" customHeight="1" x14ac:dyDescent="0.25">
      <c r="Q3177" s="912"/>
    </row>
    <row r="3178" spans="9:17" ht="22.5" customHeight="1" x14ac:dyDescent="0.25">
      <c r="Q3178" s="912"/>
    </row>
    <row r="3179" spans="9:17" ht="22.5" customHeight="1" x14ac:dyDescent="0.25">
      <c r="Q3179" s="912"/>
    </row>
    <row r="3180" spans="9:17" ht="22.5" customHeight="1" x14ac:dyDescent="0.25">
      <c r="I3180" s="241" t="s">
        <v>1416</v>
      </c>
      <c r="Q3180" s="912"/>
    </row>
    <row r="3181" spans="9:17" ht="22.5" customHeight="1" x14ac:dyDescent="0.25">
      <c r="Q3181" s="912"/>
    </row>
    <row r="3182" spans="9:17" ht="22.5" customHeight="1" x14ac:dyDescent="0.25">
      <c r="Q3182" s="912"/>
    </row>
    <row r="3183" spans="9:17" ht="22.5" customHeight="1" x14ac:dyDescent="0.25">
      <c r="Q3183" s="914"/>
    </row>
    <row r="3184" spans="9:17" ht="22.5" customHeight="1" x14ac:dyDescent="0.25">
      <c r="Q3184" s="914"/>
    </row>
    <row r="3185" spans="17:17" ht="22.5" customHeight="1" x14ac:dyDescent="0.25">
      <c r="Q3185" s="914"/>
    </row>
    <row r="3186" spans="17:17" ht="22.5" customHeight="1" x14ac:dyDescent="0.25">
      <c r="Q3186" s="914"/>
    </row>
    <row r="3187" spans="17:17" ht="22.5" customHeight="1" x14ac:dyDescent="0.25">
      <c r="Q3187" s="914"/>
    </row>
    <row r="3188" spans="17:17" ht="22.5" customHeight="1" x14ac:dyDescent="0.25">
      <c r="Q3188" s="914"/>
    </row>
    <row r="3189" spans="17:17" ht="22.5" customHeight="1" x14ac:dyDescent="0.25">
      <c r="Q3189" s="914"/>
    </row>
    <row r="3190" spans="17:17" ht="22.5" customHeight="1" x14ac:dyDescent="0.25">
      <c r="Q3190" s="914"/>
    </row>
  </sheetData>
  <autoFilter ref="A1:T3163" xr:uid="{CCCE87CA-D5E0-364B-A6DF-2A6F5FACF10A}">
    <filterColumn colId="0">
      <filters blank="1">
        <dateGroupItem year="2025" dateTimeGrouping="year"/>
        <dateGroupItem year="2024" dateTimeGrouping="year"/>
        <dateGroupItem year="2023" dateTimeGrouping="year"/>
        <dateGroupItem year="2022" dateTimeGrouping="year"/>
        <dateGroupItem year="2021" dateTimeGrouping="year"/>
        <dateGroupItem year="2020" dateTimeGrouping="year"/>
        <dateGroupItem year="2019" dateTimeGrouping="year"/>
        <dateGroupItem year="2018" dateTimeGrouping="year"/>
        <dateGroupItem year="2017" dateTimeGrouping="year"/>
        <dateGroupItem year="2016" dateTimeGrouping="year"/>
        <dateGroupItem year="2015" dateTimeGrouping="year"/>
      </filters>
    </filterColumn>
  </autoFilter>
  <dataValidations count="8">
    <dataValidation type="list" allowBlank="1" showInputMessage="1" showErrorMessage="1" sqref="L28:L30 L1868 L372 L388:L391 L266:L286 L374:L375 L362 L359 L350 L346 L295:L299 L291:L293 L288 L408 L368 L3161:L3162" xr:uid="{CF3C0892-C176-4B48-BE09-C07298DF0DE7}">
      <formula1>$A$3:$A$9</formula1>
    </dataValidation>
    <dataValidation type="list" allowBlank="1" showInputMessage="1" showErrorMessage="1" sqref="L287 L469:L470" xr:uid="{8F7FA6DC-0B1D-FC45-B798-A4D67B35049E}">
      <formula1>$A$3:$A$10</formula1>
    </dataValidation>
    <dataValidation type="list" allowBlank="1" showInputMessage="1" showErrorMessage="1" sqref="L31:L43 L566" xr:uid="{BA306237-4D3F-E74F-BE9B-15C5933B158D}">
      <formula1>$A$3:$A$12</formula1>
    </dataValidation>
    <dataValidation type="list" allowBlank="1" showInputMessage="1" showErrorMessage="1" sqref="L294 L217 L116:L118" xr:uid="{4DC48BC9-2412-744A-B170-DAE2E417B437}">
      <formula1>$A$3:$A$13</formula1>
    </dataValidation>
    <dataValidation type="list" allowBlank="1" showInputMessage="1" showErrorMessage="1" sqref="L69:L72 L66:L67 L60:L64" xr:uid="{E4F72C40-18BD-D940-BFD4-BEE5B03A8979}">
      <formula1>$A$3:$A$17</formula1>
    </dataValidation>
    <dataValidation type="list" allowBlank="1" showInputMessage="1" showErrorMessage="1" sqref="L98 L412 L385 L364 L369:L370 L329:L330 L727" xr:uid="{02EB7EBA-1031-A045-9981-14C67FD42D17}">
      <formula1>$A$2:$A$13</formula1>
    </dataValidation>
    <dataValidation type="list" allowBlank="1" showInputMessage="1" showErrorMessage="1" sqref="L333:L334" xr:uid="{0EE55E2F-25C7-7D4B-A7E1-3313245CA13E}">
      <formula1>$A$2:$A$14</formula1>
    </dataValidation>
    <dataValidation type="list" allowBlank="1" showInputMessage="1" showErrorMessage="1" sqref="L341 L574 L462 L434 L367 L363 L361 L355:L357 L373 L377:L378 L380" xr:uid="{66B1225B-83F1-914C-B961-E901FB168BBE}">
      <formula1>$A$2:$A$15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9C088-918C-2749-BCDE-C6E900B739FD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samir benachour</dc:creator>
  <cp:lastModifiedBy>boumediene</cp:lastModifiedBy>
  <dcterms:created xsi:type="dcterms:W3CDTF">2024-06-11T10:39:35Z</dcterms:created>
  <dcterms:modified xsi:type="dcterms:W3CDTF">2024-06-17T12:10:13Z</dcterms:modified>
</cp:coreProperties>
</file>