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last backup\Yousef\for upload\"/>
    </mc:Choice>
  </mc:AlternateContent>
  <bookViews>
    <workbookView xWindow="0" yWindow="0" windowWidth="20490" windowHeight="7755" firstSheet="88" activeTab="101"/>
  </bookViews>
  <sheets>
    <sheet name="P@K" sheetId="103" r:id="rId1"/>
    <sheet name="results" sheetId="101" r:id="rId2"/>
    <sheet name="t1" sheetId="1" r:id="rId3"/>
    <sheet name="t2" sheetId="2" r:id="rId4"/>
    <sheet name="t3" sheetId="3" r:id="rId5"/>
    <sheet name="t4" sheetId="4" r:id="rId6"/>
    <sheet name="t5" sheetId="5" r:id="rId7"/>
    <sheet name="t6" sheetId="6" r:id="rId8"/>
    <sheet name="t7" sheetId="7" r:id="rId9"/>
    <sheet name="t8" sheetId="8" r:id="rId10"/>
    <sheet name="t9" sheetId="9" r:id="rId11"/>
    <sheet name="t10" sheetId="10" r:id="rId12"/>
    <sheet name="t11" sheetId="102" r:id="rId13"/>
    <sheet name="t12" sheetId="12" r:id="rId14"/>
    <sheet name="t13" sheetId="13" r:id="rId15"/>
    <sheet name="t14" sheetId="14" r:id="rId16"/>
    <sheet name="t15" sheetId="15" r:id="rId17"/>
    <sheet name="t16" sheetId="16" r:id="rId18"/>
    <sheet name="t17" sheetId="17" r:id="rId19"/>
    <sheet name="t18" sheetId="18" r:id="rId20"/>
    <sheet name="t19" sheetId="19" r:id="rId21"/>
    <sheet name="t20" sheetId="20" r:id="rId22"/>
    <sheet name="t21" sheetId="21" r:id="rId23"/>
    <sheet name="t22" sheetId="22" r:id="rId24"/>
    <sheet name="t23" sheetId="23" r:id="rId25"/>
    <sheet name="t24" sheetId="24" r:id="rId26"/>
    <sheet name="t25" sheetId="25" r:id="rId27"/>
    <sheet name="t26" sheetId="26" r:id="rId28"/>
    <sheet name="t27" sheetId="27" r:id="rId29"/>
    <sheet name="t28" sheetId="28" r:id="rId30"/>
    <sheet name="t29" sheetId="29" r:id="rId31"/>
    <sheet name="t30" sheetId="30" r:id="rId32"/>
    <sheet name="t31" sheetId="31" r:id="rId33"/>
    <sheet name="t32" sheetId="32" r:id="rId34"/>
    <sheet name="t33" sheetId="33" r:id="rId35"/>
    <sheet name="t34" sheetId="34" r:id="rId36"/>
    <sheet name="t35" sheetId="35" r:id="rId37"/>
    <sheet name="t36" sheetId="37" r:id="rId38"/>
    <sheet name="t37" sheetId="36" r:id="rId39"/>
    <sheet name="t38" sheetId="38" r:id="rId40"/>
    <sheet name="t39" sheetId="39" r:id="rId41"/>
    <sheet name="t40" sheetId="41" r:id="rId42"/>
    <sheet name="t41" sheetId="40" r:id="rId43"/>
    <sheet name="t42" sheetId="42" r:id="rId44"/>
    <sheet name="t43" sheetId="43" r:id="rId45"/>
    <sheet name="t44" sheetId="44" r:id="rId46"/>
    <sheet name="t45" sheetId="45" r:id="rId47"/>
    <sheet name="t46" sheetId="46" r:id="rId48"/>
    <sheet name="t47" sheetId="47" r:id="rId49"/>
    <sheet name="t48" sheetId="48" r:id="rId50"/>
    <sheet name="t49" sheetId="49" r:id="rId51"/>
    <sheet name="t50" sheetId="50" r:id="rId52"/>
    <sheet name="t51" sheetId="51" r:id="rId53"/>
    <sheet name="t52" sheetId="52" r:id="rId54"/>
    <sheet name="t53" sheetId="53" r:id="rId55"/>
    <sheet name="t54" sheetId="54" r:id="rId56"/>
    <sheet name="t55" sheetId="55" r:id="rId57"/>
    <sheet name="t56" sheetId="56" r:id="rId58"/>
    <sheet name="t57" sheetId="57" r:id="rId59"/>
    <sheet name="t58" sheetId="58" r:id="rId60"/>
    <sheet name="t59" sheetId="59" r:id="rId61"/>
    <sheet name="t60" sheetId="60" r:id="rId62"/>
    <sheet name="t61" sheetId="61" r:id="rId63"/>
    <sheet name="t62" sheetId="62" r:id="rId64"/>
    <sheet name="t63" sheetId="63" r:id="rId65"/>
    <sheet name="t64" sheetId="64" r:id="rId66"/>
    <sheet name="t65" sheetId="65" r:id="rId67"/>
    <sheet name="t66" sheetId="66" r:id="rId68"/>
    <sheet name="t67" sheetId="67" r:id="rId69"/>
    <sheet name="t68" sheetId="68" r:id="rId70"/>
    <sheet name="t69" sheetId="69" r:id="rId71"/>
    <sheet name="t70" sheetId="70" r:id="rId72"/>
    <sheet name="t71" sheetId="71" r:id="rId73"/>
    <sheet name="t72" sheetId="72" r:id="rId74"/>
    <sheet name="t73" sheetId="73" r:id="rId75"/>
    <sheet name="t74" sheetId="74" r:id="rId76"/>
    <sheet name="t75" sheetId="75" r:id="rId77"/>
    <sheet name="t76" sheetId="76" r:id="rId78"/>
    <sheet name="t77" sheetId="77" r:id="rId79"/>
    <sheet name="t78" sheetId="78" r:id="rId80"/>
    <sheet name="t79" sheetId="79" r:id="rId81"/>
    <sheet name="t80" sheetId="80" r:id="rId82"/>
    <sheet name="t81" sheetId="81" r:id="rId83"/>
    <sheet name="t82" sheetId="82" r:id="rId84"/>
    <sheet name="t83" sheetId="83" r:id="rId85"/>
    <sheet name="t84" sheetId="84" r:id="rId86"/>
    <sheet name="t85" sheetId="85" r:id="rId87"/>
    <sheet name="t86" sheetId="86" r:id="rId88"/>
    <sheet name="t87" sheetId="87" r:id="rId89"/>
    <sheet name="t88" sheetId="88" r:id="rId90"/>
    <sheet name="t89" sheetId="89" r:id="rId91"/>
    <sheet name="t90" sheetId="90" r:id="rId92"/>
    <sheet name="t91" sheetId="91" r:id="rId93"/>
    <sheet name="t92" sheetId="92" r:id="rId94"/>
    <sheet name="t93" sheetId="93" r:id="rId95"/>
    <sheet name="t94" sheetId="94" r:id="rId96"/>
    <sheet name="t95" sheetId="95" r:id="rId97"/>
    <sheet name="t96" sheetId="96" r:id="rId98"/>
    <sheet name="t97" sheetId="97" r:id="rId99"/>
    <sheet name="t98" sheetId="98" r:id="rId100"/>
    <sheet name="t99" sheetId="99" r:id="rId101"/>
    <sheet name="t100" sheetId="100" r:id="rId10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03" l="1"/>
  <c r="K10" i="103"/>
  <c r="H10" i="103"/>
  <c r="H11" i="103"/>
  <c r="H2" i="28" l="1"/>
  <c r="M11" i="103" l="1"/>
  <c r="L11" i="103"/>
  <c r="O4" i="101" l="1"/>
  <c r="B20" i="101"/>
  <c r="C1" i="100" l="1"/>
  <c r="C1" i="99"/>
  <c r="C1" i="1" l="1"/>
  <c r="N4" i="101" s="1"/>
  <c r="C1" i="8" l="1"/>
  <c r="C1" i="6"/>
  <c r="C1" i="3"/>
  <c r="C3" i="103" l="1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Z3" i="103"/>
  <c r="AA3" i="103"/>
  <c r="AB3" i="103"/>
  <c r="AC3" i="103"/>
  <c r="AD3" i="103"/>
  <c r="AE3" i="103"/>
  <c r="AF3" i="103"/>
  <c r="AI3" i="103"/>
  <c r="AJ3" i="103"/>
  <c r="AK3" i="103"/>
  <c r="AL3" i="103"/>
  <c r="AM3" i="103"/>
  <c r="AN3" i="103"/>
  <c r="AO3" i="103"/>
  <c r="AP3" i="103"/>
  <c r="AQ3" i="103"/>
  <c r="AR3" i="103"/>
  <c r="AS3" i="103"/>
  <c r="AT3" i="103"/>
  <c r="AU3" i="103"/>
  <c r="AV3" i="103"/>
  <c r="AW3" i="103"/>
  <c r="AX3" i="103"/>
  <c r="AY3" i="103"/>
  <c r="AZ3" i="103"/>
  <c r="BA3" i="103"/>
  <c r="BB3" i="103"/>
  <c r="BC3" i="103"/>
  <c r="BD3" i="103"/>
  <c r="BE3" i="103"/>
  <c r="BF3" i="103"/>
  <c r="BG3" i="103"/>
  <c r="BH3" i="103"/>
  <c r="BI3" i="103"/>
  <c r="BJ3" i="103"/>
  <c r="BK3" i="103"/>
  <c r="BL3" i="103"/>
  <c r="BM3" i="103"/>
  <c r="BN3" i="103"/>
  <c r="BO3" i="103"/>
  <c r="BP3" i="103"/>
  <c r="BQ3" i="103"/>
  <c r="BR3" i="103"/>
  <c r="BS3" i="103"/>
  <c r="BT3" i="103"/>
  <c r="BU3" i="103"/>
  <c r="BV3" i="103"/>
  <c r="BW3" i="103"/>
  <c r="BX3" i="103"/>
  <c r="BY3" i="103"/>
  <c r="BZ3" i="103"/>
  <c r="CA3" i="103"/>
  <c r="CB3" i="103"/>
  <c r="CC3" i="103"/>
  <c r="CD3" i="103"/>
  <c r="CE3" i="103"/>
  <c r="CF3" i="103"/>
  <c r="CG3" i="103"/>
  <c r="CH3" i="103"/>
  <c r="CI3" i="103"/>
  <c r="CJ3" i="103"/>
  <c r="CK3" i="103"/>
  <c r="CL3" i="103"/>
  <c r="CM3" i="103"/>
  <c r="CN3" i="103"/>
  <c r="CO3" i="103"/>
  <c r="CP3" i="103"/>
  <c r="CQ3" i="103"/>
  <c r="CR3" i="103"/>
  <c r="CS3" i="103"/>
  <c r="CT3" i="103"/>
  <c r="CU3" i="103"/>
  <c r="CV3" i="103"/>
  <c r="CW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Z4" i="103"/>
  <c r="AA4" i="103"/>
  <c r="AB4" i="103"/>
  <c r="AC4" i="103"/>
  <c r="AD4" i="103"/>
  <c r="AE4" i="103"/>
  <c r="AF4" i="103"/>
  <c r="AI4" i="103"/>
  <c r="AJ4" i="103"/>
  <c r="AK4" i="103"/>
  <c r="AL4" i="103"/>
  <c r="AM4" i="103"/>
  <c r="AN4" i="103"/>
  <c r="AO4" i="103"/>
  <c r="AP4" i="103"/>
  <c r="AQ4" i="103"/>
  <c r="AR4" i="103"/>
  <c r="AS4" i="103"/>
  <c r="AT4" i="103"/>
  <c r="AU4" i="103"/>
  <c r="AV4" i="103"/>
  <c r="AW4" i="103"/>
  <c r="AX4" i="103"/>
  <c r="AY4" i="103"/>
  <c r="AZ4" i="103"/>
  <c r="BA4" i="103"/>
  <c r="BB4" i="103"/>
  <c r="BC4" i="103"/>
  <c r="BD4" i="103"/>
  <c r="BE4" i="103"/>
  <c r="BF4" i="103"/>
  <c r="BG4" i="103"/>
  <c r="BH4" i="103"/>
  <c r="BI4" i="103"/>
  <c r="BJ4" i="103"/>
  <c r="BK4" i="103"/>
  <c r="BL4" i="103"/>
  <c r="BM4" i="103"/>
  <c r="BN4" i="103"/>
  <c r="BO4" i="103"/>
  <c r="BP4" i="103"/>
  <c r="BQ4" i="103"/>
  <c r="BR4" i="103"/>
  <c r="BS4" i="103"/>
  <c r="BT4" i="103"/>
  <c r="BU4" i="103"/>
  <c r="BV4" i="103"/>
  <c r="BW4" i="103"/>
  <c r="BX4" i="103"/>
  <c r="BY4" i="103"/>
  <c r="BZ4" i="103"/>
  <c r="CA4" i="103"/>
  <c r="CB4" i="103"/>
  <c r="CC4" i="103"/>
  <c r="CD4" i="103"/>
  <c r="CE4" i="103"/>
  <c r="CF4" i="103"/>
  <c r="CG4" i="103"/>
  <c r="CH4" i="103"/>
  <c r="CI4" i="103"/>
  <c r="CJ4" i="103"/>
  <c r="CK4" i="103"/>
  <c r="CL4" i="103"/>
  <c r="CM4" i="103"/>
  <c r="CN4" i="103"/>
  <c r="CO4" i="103"/>
  <c r="CP4" i="103"/>
  <c r="CQ4" i="103"/>
  <c r="CR4" i="103"/>
  <c r="CS4" i="103"/>
  <c r="CT4" i="103"/>
  <c r="CU4" i="103"/>
  <c r="CV4" i="103"/>
  <c r="CW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Z5" i="103"/>
  <c r="AA5" i="103"/>
  <c r="AB5" i="103"/>
  <c r="AC5" i="103"/>
  <c r="AD5" i="103"/>
  <c r="AE5" i="103"/>
  <c r="AF5" i="103"/>
  <c r="AI5" i="103"/>
  <c r="AJ5" i="103"/>
  <c r="AK5" i="103"/>
  <c r="AL5" i="103"/>
  <c r="AM5" i="103"/>
  <c r="AN5" i="103"/>
  <c r="AO5" i="103"/>
  <c r="AP5" i="103"/>
  <c r="AQ5" i="103"/>
  <c r="AR5" i="103"/>
  <c r="AS5" i="103"/>
  <c r="AT5" i="103"/>
  <c r="AU5" i="103"/>
  <c r="AV5" i="103"/>
  <c r="AW5" i="103"/>
  <c r="AX5" i="103"/>
  <c r="AY5" i="103"/>
  <c r="AZ5" i="103"/>
  <c r="BA5" i="103"/>
  <c r="BB5" i="103"/>
  <c r="BD5" i="103"/>
  <c r="BE5" i="103"/>
  <c r="BF5" i="103"/>
  <c r="BG5" i="103"/>
  <c r="BH5" i="103"/>
  <c r="BI5" i="103"/>
  <c r="BJ5" i="103"/>
  <c r="BK5" i="103"/>
  <c r="BL5" i="103"/>
  <c r="BM5" i="103"/>
  <c r="BN5" i="103"/>
  <c r="BO5" i="103"/>
  <c r="BP5" i="103"/>
  <c r="BQ5" i="103"/>
  <c r="BR5" i="103"/>
  <c r="BS5" i="103"/>
  <c r="BT5" i="103"/>
  <c r="BU5" i="103"/>
  <c r="BV5" i="103"/>
  <c r="BW5" i="103"/>
  <c r="BX5" i="103"/>
  <c r="BY5" i="103"/>
  <c r="BZ5" i="103"/>
  <c r="CA5" i="103"/>
  <c r="CB5" i="103"/>
  <c r="CC5" i="103"/>
  <c r="CD5" i="103"/>
  <c r="CE5" i="103"/>
  <c r="CF5" i="103"/>
  <c r="CG5" i="103"/>
  <c r="CH5" i="103"/>
  <c r="CI5" i="103"/>
  <c r="CJ5" i="103"/>
  <c r="CK5" i="103"/>
  <c r="CL5" i="103"/>
  <c r="CM5" i="103"/>
  <c r="CN5" i="103"/>
  <c r="CO5" i="103"/>
  <c r="CP5" i="103"/>
  <c r="CQ5" i="103"/>
  <c r="CR5" i="103"/>
  <c r="CS5" i="103"/>
  <c r="CT5" i="103"/>
  <c r="CU5" i="103"/>
  <c r="CV5" i="103"/>
  <c r="CW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T6" i="103"/>
  <c r="U6" i="103"/>
  <c r="V6" i="103"/>
  <c r="W6" i="103"/>
  <c r="X6" i="103"/>
  <c r="Y6" i="103"/>
  <c r="Z6" i="103"/>
  <c r="AA6" i="103"/>
  <c r="AB6" i="103"/>
  <c r="AC6" i="103"/>
  <c r="AD6" i="103"/>
  <c r="AE6" i="103"/>
  <c r="AF6" i="103"/>
  <c r="AI6" i="103"/>
  <c r="AJ6" i="103"/>
  <c r="AK6" i="103"/>
  <c r="AL6" i="103"/>
  <c r="AM6" i="103"/>
  <c r="AN6" i="103"/>
  <c r="AO6" i="103"/>
  <c r="AP6" i="103"/>
  <c r="AQ6" i="103"/>
  <c r="AR6" i="103"/>
  <c r="AS6" i="103"/>
  <c r="AT6" i="103"/>
  <c r="AU6" i="103"/>
  <c r="AV6" i="103"/>
  <c r="AW6" i="103"/>
  <c r="AX6" i="103"/>
  <c r="AY6" i="103"/>
  <c r="AZ6" i="103"/>
  <c r="BA6" i="103"/>
  <c r="BB6" i="103"/>
  <c r="BD6" i="103"/>
  <c r="BE6" i="103"/>
  <c r="BF6" i="103"/>
  <c r="BG6" i="103"/>
  <c r="BH6" i="103"/>
  <c r="BI6" i="103"/>
  <c r="BJ6" i="103"/>
  <c r="BK6" i="103"/>
  <c r="BL6" i="103"/>
  <c r="BM6" i="103"/>
  <c r="BN6" i="103"/>
  <c r="BO6" i="103"/>
  <c r="BP6" i="103"/>
  <c r="BQ6" i="103"/>
  <c r="BR6" i="103"/>
  <c r="BS6" i="103"/>
  <c r="BT6" i="103"/>
  <c r="BU6" i="103"/>
  <c r="BV6" i="103"/>
  <c r="BW6" i="103"/>
  <c r="BX6" i="103"/>
  <c r="BY6" i="103"/>
  <c r="BZ6" i="103"/>
  <c r="CA6" i="103"/>
  <c r="CB6" i="103"/>
  <c r="CC6" i="103"/>
  <c r="CD6" i="103"/>
  <c r="CE6" i="103"/>
  <c r="CF6" i="103"/>
  <c r="CG6" i="103"/>
  <c r="CH6" i="103"/>
  <c r="CI6" i="103"/>
  <c r="CJ6" i="103"/>
  <c r="CK6" i="103"/>
  <c r="CL6" i="103"/>
  <c r="CM6" i="103"/>
  <c r="CN6" i="103"/>
  <c r="CO6" i="103"/>
  <c r="CP6" i="103"/>
  <c r="CQ6" i="103"/>
  <c r="CR6" i="103"/>
  <c r="CS6" i="103"/>
  <c r="CT6" i="103"/>
  <c r="CU6" i="103"/>
  <c r="CV6" i="103"/>
  <c r="CW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T7" i="103"/>
  <c r="U7" i="103"/>
  <c r="V7" i="103"/>
  <c r="W7" i="103"/>
  <c r="X7" i="103"/>
  <c r="Y7" i="103"/>
  <c r="Z7" i="103"/>
  <c r="AA7" i="103"/>
  <c r="AB7" i="103"/>
  <c r="AC7" i="103"/>
  <c r="AD7" i="103"/>
  <c r="AE7" i="103"/>
  <c r="AF7" i="103"/>
  <c r="AI7" i="103"/>
  <c r="AJ7" i="103"/>
  <c r="AK7" i="103"/>
  <c r="AL7" i="103"/>
  <c r="AM7" i="103"/>
  <c r="AN7" i="103"/>
  <c r="AO7" i="103"/>
  <c r="AP7" i="103"/>
  <c r="AQ7" i="103"/>
  <c r="AR7" i="103"/>
  <c r="AS7" i="103"/>
  <c r="AT7" i="103"/>
  <c r="AU7" i="103"/>
  <c r="AV7" i="103"/>
  <c r="AW7" i="103"/>
  <c r="AX7" i="103"/>
  <c r="AY7" i="103"/>
  <c r="AZ7" i="103"/>
  <c r="BA7" i="103"/>
  <c r="BB7" i="103"/>
  <c r="BD7" i="103"/>
  <c r="BE7" i="103"/>
  <c r="BF7" i="103"/>
  <c r="BG7" i="103"/>
  <c r="BH7" i="103"/>
  <c r="BI7" i="103"/>
  <c r="BJ7" i="103"/>
  <c r="BK7" i="103"/>
  <c r="BL7" i="103"/>
  <c r="BM7" i="103"/>
  <c r="BN7" i="103"/>
  <c r="BO7" i="103"/>
  <c r="BP7" i="103"/>
  <c r="BQ7" i="103"/>
  <c r="BR7" i="103"/>
  <c r="BS7" i="103"/>
  <c r="BT7" i="103"/>
  <c r="BU7" i="103"/>
  <c r="BV7" i="103"/>
  <c r="BW7" i="103"/>
  <c r="BX7" i="103"/>
  <c r="BY7" i="103"/>
  <c r="BZ7" i="103"/>
  <c r="CA7" i="103"/>
  <c r="CB7" i="103"/>
  <c r="CC7" i="103"/>
  <c r="CD7" i="103"/>
  <c r="CE7" i="103"/>
  <c r="CF7" i="103"/>
  <c r="CG7" i="103"/>
  <c r="CH7" i="103"/>
  <c r="CI7" i="103"/>
  <c r="CJ7" i="103"/>
  <c r="CK7" i="103"/>
  <c r="CL7" i="103"/>
  <c r="CM7" i="103"/>
  <c r="CN7" i="103"/>
  <c r="CO7" i="103"/>
  <c r="CP7" i="103"/>
  <c r="CQ7" i="103"/>
  <c r="CR7" i="103"/>
  <c r="CS7" i="103"/>
  <c r="CT7" i="103"/>
  <c r="CU7" i="103"/>
  <c r="CV7" i="103"/>
  <c r="CW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T8" i="103"/>
  <c r="U8" i="103"/>
  <c r="V8" i="103"/>
  <c r="W8" i="103"/>
  <c r="X8" i="103"/>
  <c r="Y8" i="103"/>
  <c r="Z8" i="103"/>
  <c r="AA8" i="103"/>
  <c r="AB8" i="103"/>
  <c r="AC8" i="103"/>
  <c r="AE8" i="103"/>
  <c r="AF8" i="103"/>
  <c r="AI8" i="103"/>
  <c r="AJ8" i="103"/>
  <c r="AK8" i="103"/>
  <c r="AL8" i="103"/>
  <c r="AM8" i="103"/>
  <c r="AN8" i="103"/>
  <c r="AO8" i="103"/>
  <c r="AP8" i="103"/>
  <c r="AQ8" i="103"/>
  <c r="AR8" i="103"/>
  <c r="AS8" i="103"/>
  <c r="AT8" i="103"/>
  <c r="AU8" i="103"/>
  <c r="AV8" i="103"/>
  <c r="AW8" i="103"/>
  <c r="AX8" i="103"/>
  <c r="AY8" i="103"/>
  <c r="AZ8" i="103"/>
  <c r="BA8" i="103"/>
  <c r="BB8" i="103"/>
  <c r="BD8" i="103"/>
  <c r="BE8" i="103"/>
  <c r="BF8" i="103"/>
  <c r="BG8" i="103"/>
  <c r="BH8" i="103"/>
  <c r="BI8" i="103"/>
  <c r="BJ8" i="103"/>
  <c r="BK8" i="103"/>
  <c r="BL8" i="103"/>
  <c r="BM8" i="103"/>
  <c r="BN8" i="103"/>
  <c r="BO8" i="103"/>
  <c r="BP8" i="103"/>
  <c r="BQ8" i="103"/>
  <c r="BR8" i="103"/>
  <c r="BS8" i="103"/>
  <c r="BT8" i="103"/>
  <c r="BU8" i="103"/>
  <c r="BV8" i="103"/>
  <c r="BW8" i="103"/>
  <c r="BX8" i="103"/>
  <c r="BY8" i="103"/>
  <c r="BZ8" i="103"/>
  <c r="CA8" i="103"/>
  <c r="CB8" i="103"/>
  <c r="CC8" i="103"/>
  <c r="CD8" i="103"/>
  <c r="CE8" i="103"/>
  <c r="CF8" i="103"/>
  <c r="CG8" i="103"/>
  <c r="CH8" i="103"/>
  <c r="CI8" i="103"/>
  <c r="CJ8" i="103"/>
  <c r="CK8" i="103"/>
  <c r="CL8" i="103"/>
  <c r="CM8" i="103"/>
  <c r="CN8" i="103"/>
  <c r="CO8" i="103"/>
  <c r="CP8" i="103"/>
  <c r="CQ8" i="103"/>
  <c r="CR8" i="103"/>
  <c r="CS8" i="103"/>
  <c r="CT8" i="103"/>
  <c r="CU8" i="103"/>
  <c r="CV8" i="103"/>
  <c r="CW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T9" i="103"/>
  <c r="U9" i="103"/>
  <c r="V9" i="103"/>
  <c r="W9" i="103"/>
  <c r="X9" i="103"/>
  <c r="Y9" i="103"/>
  <c r="Z9" i="103"/>
  <c r="AA9" i="103"/>
  <c r="AB9" i="103"/>
  <c r="AC9" i="103"/>
  <c r="AD9" i="103"/>
  <c r="AE9" i="103"/>
  <c r="AF9" i="103"/>
  <c r="AI9" i="103"/>
  <c r="AJ9" i="103"/>
  <c r="AK9" i="103"/>
  <c r="AL9" i="103"/>
  <c r="AM9" i="103"/>
  <c r="AO9" i="103"/>
  <c r="AP9" i="103"/>
  <c r="AQ9" i="103"/>
  <c r="AR9" i="103"/>
  <c r="AS9" i="103"/>
  <c r="AT9" i="103"/>
  <c r="AU9" i="103"/>
  <c r="AV9" i="103"/>
  <c r="AW9" i="103"/>
  <c r="AX9" i="103"/>
  <c r="AY9" i="103"/>
  <c r="AZ9" i="103"/>
  <c r="BA9" i="103"/>
  <c r="BB9" i="103"/>
  <c r="BD9" i="103"/>
  <c r="BE9" i="103"/>
  <c r="BF9" i="103"/>
  <c r="BG9" i="103"/>
  <c r="BH9" i="103"/>
  <c r="BI9" i="103"/>
  <c r="BJ9" i="103"/>
  <c r="BK9" i="103"/>
  <c r="BL9" i="103"/>
  <c r="BM9" i="103"/>
  <c r="BN9" i="103"/>
  <c r="BO9" i="103"/>
  <c r="BP9" i="103"/>
  <c r="BQ9" i="103"/>
  <c r="BR9" i="103"/>
  <c r="BS9" i="103"/>
  <c r="BT9" i="103"/>
  <c r="BU9" i="103"/>
  <c r="BV9" i="103"/>
  <c r="BW9" i="103"/>
  <c r="BX9" i="103"/>
  <c r="BY9" i="103"/>
  <c r="BZ9" i="103"/>
  <c r="CA9" i="103"/>
  <c r="CB9" i="103"/>
  <c r="CC9" i="103"/>
  <c r="CD9" i="103"/>
  <c r="CE9" i="103"/>
  <c r="CF9" i="103"/>
  <c r="CG9" i="103"/>
  <c r="CH9" i="103"/>
  <c r="CI9" i="103"/>
  <c r="CJ9" i="103"/>
  <c r="CK9" i="103"/>
  <c r="CL9" i="103"/>
  <c r="CM9" i="103"/>
  <c r="CN9" i="103"/>
  <c r="CO9" i="103"/>
  <c r="CP9" i="103"/>
  <c r="CQ9" i="103"/>
  <c r="CR9" i="103"/>
  <c r="CS9" i="103"/>
  <c r="CT9" i="103"/>
  <c r="CU9" i="103"/>
  <c r="CV9" i="103"/>
  <c r="CW9" i="103"/>
  <c r="C10" i="103"/>
  <c r="D10" i="103"/>
  <c r="E10" i="103"/>
  <c r="F10" i="103"/>
  <c r="G10" i="103"/>
  <c r="I10" i="103"/>
  <c r="J10" i="103"/>
  <c r="L10" i="103"/>
  <c r="M10" i="103"/>
  <c r="N10" i="103"/>
  <c r="O10" i="103"/>
  <c r="P10" i="103"/>
  <c r="Q10" i="103"/>
  <c r="R10" i="103"/>
  <c r="T10" i="103"/>
  <c r="U10" i="103"/>
  <c r="V10" i="103"/>
  <c r="W10" i="103"/>
  <c r="X10" i="103"/>
  <c r="Y10" i="103"/>
  <c r="Z10" i="103"/>
  <c r="AA10" i="103"/>
  <c r="AB10" i="103"/>
  <c r="AC10" i="103"/>
  <c r="AD10" i="103"/>
  <c r="AE10" i="103"/>
  <c r="AF10" i="103"/>
  <c r="AI10" i="103"/>
  <c r="AJ10" i="103"/>
  <c r="AK10" i="103"/>
  <c r="AL10" i="103"/>
  <c r="AM10" i="103"/>
  <c r="AO10" i="103"/>
  <c r="AP10" i="103"/>
  <c r="AQ10" i="103"/>
  <c r="AR10" i="103"/>
  <c r="AS10" i="103"/>
  <c r="AT10" i="103"/>
  <c r="AU10" i="103"/>
  <c r="AV10" i="103"/>
  <c r="AW10" i="103"/>
  <c r="AX10" i="103"/>
  <c r="AY10" i="103"/>
  <c r="AZ10" i="103"/>
  <c r="BA10" i="103"/>
  <c r="BB10" i="103"/>
  <c r="BD10" i="103"/>
  <c r="BE10" i="103"/>
  <c r="BF10" i="103"/>
  <c r="BG10" i="103"/>
  <c r="BH10" i="103"/>
  <c r="BI10" i="103"/>
  <c r="BJ10" i="103"/>
  <c r="BK10" i="103"/>
  <c r="BL10" i="103"/>
  <c r="BM10" i="103"/>
  <c r="BN10" i="103"/>
  <c r="BO10" i="103"/>
  <c r="BP10" i="103"/>
  <c r="BQ10" i="103"/>
  <c r="BR10" i="103"/>
  <c r="BS10" i="103"/>
  <c r="BT10" i="103"/>
  <c r="BU10" i="103"/>
  <c r="BV10" i="103"/>
  <c r="BW10" i="103"/>
  <c r="BX10" i="103"/>
  <c r="BY10" i="103"/>
  <c r="BZ10" i="103"/>
  <c r="CA10" i="103"/>
  <c r="CB10" i="103"/>
  <c r="CC10" i="103"/>
  <c r="CD10" i="103"/>
  <c r="CE10" i="103"/>
  <c r="CF10" i="103"/>
  <c r="CG10" i="103"/>
  <c r="CH10" i="103"/>
  <c r="CI10" i="103"/>
  <c r="CJ10" i="103"/>
  <c r="CK10" i="103"/>
  <c r="CL10" i="103"/>
  <c r="CM10" i="103"/>
  <c r="CN10" i="103"/>
  <c r="CO10" i="103"/>
  <c r="CP10" i="103"/>
  <c r="CQ10" i="103"/>
  <c r="CR10" i="103"/>
  <c r="CS10" i="103"/>
  <c r="CT10" i="103"/>
  <c r="CU10" i="103"/>
  <c r="CV10" i="103"/>
  <c r="CW10" i="103"/>
  <c r="B11" i="103"/>
  <c r="C11" i="103"/>
  <c r="D11" i="103"/>
  <c r="E11" i="103"/>
  <c r="F11" i="103"/>
  <c r="G11" i="103"/>
  <c r="I11" i="103"/>
  <c r="J11" i="103"/>
  <c r="N11" i="103"/>
  <c r="O11" i="103"/>
  <c r="P11" i="103"/>
  <c r="Q11" i="103"/>
  <c r="R11" i="103"/>
  <c r="T11" i="103"/>
  <c r="U11" i="103"/>
  <c r="V11" i="103"/>
  <c r="W11" i="103"/>
  <c r="X11" i="103"/>
  <c r="Y11" i="103"/>
  <c r="Z11" i="103"/>
  <c r="AA11" i="103"/>
  <c r="AB11" i="103"/>
  <c r="AC11" i="103"/>
  <c r="AD11" i="103"/>
  <c r="AE11" i="103"/>
  <c r="AF11" i="103"/>
  <c r="AI11" i="103"/>
  <c r="AJ11" i="103"/>
  <c r="AK11" i="103"/>
  <c r="AL11" i="103"/>
  <c r="AM11" i="103"/>
  <c r="AO11" i="103"/>
  <c r="AP11" i="103"/>
  <c r="AQ11" i="103"/>
  <c r="AR11" i="103"/>
  <c r="AS11" i="103"/>
  <c r="AT11" i="103"/>
  <c r="AU11" i="103"/>
  <c r="AV11" i="103"/>
  <c r="AW11" i="103"/>
  <c r="AX11" i="103"/>
  <c r="AY11" i="103"/>
  <c r="AZ11" i="103"/>
  <c r="BA11" i="103"/>
  <c r="BB11" i="103"/>
  <c r="BD11" i="103"/>
  <c r="BE11" i="103"/>
  <c r="BF11" i="103"/>
  <c r="BG11" i="103"/>
  <c r="BH11" i="103"/>
  <c r="BI11" i="103"/>
  <c r="BJ11" i="103"/>
  <c r="BK11" i="103"/>
  <c r="BL11" i="103"/>
  <c r="BM11" i="103"/>
  <c r="BN11" i="103"/>
  <c r="BO11" i="103"/>
  <c r="BP11" i="103"/>
  <c r="BQ11" i="103"/>
  <c r="BR11" i="103"/>
  <c r="BS11" i="103"/>
  <c r="BT11" i="103"/>
  <c r="BU11" i="103"/>
  <c r="BV11" i="103"/>
  <c r="BW11" i="103"/>
  <c r="BX11" i="103"/>
  <c r="BY11" i="103"/>
  <c r="BZ11" i="103"/>
  <c r="CA11" i="103"/>
  <c r="CB11" i="103"/>
  <c r="CC11" i="103"/>
  <c r="CD11" i="103"/>
  <c r="CE11" i="103"/>
  <c r="CF11" i="103"/>
  <c r="CG11" i="103"/>
  <c r="CH11" i="103"/>
  <c r="CI11" i="103"/>
  <c r="CJ11" i="103"/>
  <c r="CK11" i="103"/>
  <c r="CL11" i="103"/>
  <c r="CM11" i="103"/>
  <c r="CN11" i="103"/>
  <c r="CO11" i="103"/>
  <c r="CP11" i="103"/>
  <c r="CQ11" i="103"/>
  <c r="CR11" i="103"/>
  <c r="CT11" i="103"/>
  <c r="CU11" i="103"/>
  <c r="CV11" i="103"/>
  <c r="CW11" i="103"/>
  <c r="CW2" i="103" l="1"/>
  <c r="L11" i="96" l="1"/>
  <c r="J11" i="96"/>
  <c r="I11" i="96"/>
  <c r="G11" i="96"/>
  <c r="F11" i="96"/>
  <c r="CS11" i="103" s="1"/>
  <c r="L10" i="96"/>
  <c r="I10" i="96"/>
  <c r="J10" i="96" s="1"/>
  <c r="G10" i="96"/>
  <c r="F10" i="96"/>
  <c r="L9" i="96"/>
  <c r="I9" i="96"/>
  <c r="J9" i="96" s="1"/>
  <c r="F9" i="96"/>
  <c r="G9" i="96" s="1"/>
  <c r="L8" i="96"/>
  <c r="I8" i="96"/>
  <c r="J8" i="96" s="1"/>
  <c r="F8" i="96"/>
  <c r="G8" i="96" s="1"/>
  <c r="L7" i="96"/>
  <c r="I7" i="96"/>
  <c r="J7" i="96" s="1"/>
  <c r="F7" i="96"/>
  <c r="G7" i="96" s="1"/>
  <c r="L6" i="96"/>
  <c r="J6" i="96"/>
  <c r="I6" i="96"/>
  <c r="G6" i="96"/>
  <c r="F6" i="96"/>
  <c r="L5" i="96"/>
  <c r="I5" i="96"/>
  <c r="J5" i="96" s="1"/>
  <c r="F5" i="96"/>
  <c r="G5" i="96" s="1"/>
  <c r="L4" i="96"/>
  <c r="J4" i="96"/>
  <c r="I4" i="96"/>
  <c r="G4" i="96"/>
  <c r="F4" i="96"/>
  <c r="L3" i="96"/>
  <c r="I3" i="96"/>
  <c r="J3" i="96" s="1"/>
  <c r="F3" i="96"/>
  <c r="G3" i="96" s="1"/>
  <c r="L2" i="96"/>
  <c r="J2" i="96"/>
  <c r="I2" i="96"/>
  <c r="F2" i="96"/>
  <c r="G2" i="96" s="1"/>
  <c r="E2" i="96"/>
  <c r="E102" i="101"/>
  <c r="D102" i="101"/>
  <c r="C102" i="101"/>
  <c r="B102" i="101"/>
  <c r="E101" i="101"/>
  <c r="D101" i="101"/>
  <c r="C101" i="101"/>
  <c r="B101" i="101"/>
  <c r="E100" i="101"/>
  <c r="D100" i="101"/>
  <c r="C100" i="101"/>
  <c r="B100" i="101"/>
  <c r="E99" i="101"/>
  <c r="D99" i="101"/>
  <c r="C99" i="101"/>
  <c r="B99" i="101"/>
  <c r="B98" i="101"/>
  <c r="E97" i="101"/>
  <c r="D97" i="101"/>
  <c r="C97" i="101"/>
  <c r="B97" i="101"/>
  <c r="E96" i="101"/>
  <c r="D96" i="101"/>
  <c r="C96" i="101"/>
  <c r="B96" i="101"/>
  <c r="E94" i="101"/>
  <c r="D94" i="101"/>
  <c r="C94" i="101"/>
  <c r="B94" i="101"/>
  <c r="E92" i="101"/>
  <c r="D92" i="101"/>
  <c r="C92" i="101"/>
  <c r="B92" i="101"/>
  <c r="E91" i="101"/>
  <c r="D91" i="101"/>
  <c r="C91" i="101"/>
  <c r="B91" i="101"/>
  <c r="E90" i="101"/>
  <c r="D90" i="101"/>
  <c r="C90" i="101"/>
  <c r="B90" i="101"/>
  <c r="E88" i="101"/>
  <c r="D88" i="101"/>
  <c r="C88" i="101"/>
  <c r="B88" i="101"/>
  <c r="E87" i="101"/>
  <c r="D87" i="101"/>
  <c r="C87" i="101"/>
  <c r="B87" i="101"/>
  <c r="E86" i="101"/>
  <c r="D86" i="101"/>
  <c r="C86" i="101"/>
  <c r="B86" i="101"/>
  <c r="E85" i="101"/>
  <c r="D85" i="101"/>
  <c r="C85" i="101"/>
  <c r="B85" i="101"/>
  <c r="E84" i="101"/>
  <c r="D84" i="101"/>
  <c r="C84" i="101"/>
  <c r="B84" i="101"/>
  <c r="E83" i="101"/>
  <c r="D83" i="101"/>
  <c r="C83" i="101"/>
  <c r="B83" i="101"/>
  <c r="E82" i="101"/>
  <c r="D82" i="101"/>
  <c r="C82" i="101"/>
  <c r="B82" i="101"/>
  <c r="E81" i="101"/>
  <c r="D81" i="101"/>
  <c r="C81" i="101"/>
  <c r="B81" i="101"/>
  <c r="E80" i="101"/>
  <c r="D80" i="101"/>
  <c r="C80" i="101"/>
  <c r="B80" i="101"/>
  <c r="E79" i="101"/>
  <c r="D79" i="101"/>
  <c r="C79" i="101"/>
  <c r="B79" i="101"/>
  <c r="E78" i="101"/>
  <c r="D78" i="101"/>
  <c r="C78" i="101"/>
  <c r="B78" i="101"/>
  <c r="E74" i="101"/>
  <c r="D74" i="101"/>
  <c r="C74" i="101"/>
  <c r="B74" i="101"/>
  <c r="E73" i="101"/>
  <c r="D73" i="101"/>
  <c r="C73" i="101"/>
  <c r="B73" i="101"/>
  <c r="E72" i="101"/>
  <c r="D72" i="101"/>
  <c r="C72" i="101"/>
  <c r="B72" i="101"/>
  <c r="E67" i="101"/>
  <c r="D67" i="101"/>
  <c r="C67" i="101"/>
  <c r="B67" i="101"/>
  <c r="E60" i="101"/>
  <c r="D60" i="101"/>
  <c r="C60" i="101"/>
  <c r="B60" i="101"/>
  <c r="E59" i="101"/>
  <c r="D59" i="101"/>
  <c r="C59" i="101"/>
  <c r="B59" i="101"/>
  <c r="E58" i="101"/>
  <c r="D58" i="101"/>
  <c r="C58" i="101"/>
  <c r="B58" i="101"/>
  <c r="E57" i="101"/>
  <c r="D57" i="101"/>
  <c r="C57" i="101"/>
  <c r="B57" i="101"/>
  <c r="E55" i="101"/>
  <c r="D55" i="101"/>
  <c r="C55" i="101"/>
  <c r="B55" i="101"/>
  <c r="E54" i="101"/>
  <c r="D54" i="101"/>
  <c r="C54" i="101"/>
  <c r="B54" i="101"/>
  <c r="E52" i="101"/>
  <c r="D52" i="101"/>
  <c r="C52" i="101"/>
  <c r="B52" i="101"/>
  <c r="E51" i="101"/>
  <c r="D51" i="101"/>
  <c r="C51" i="101"/>
  <c r="B51" i="101"/>
  <c r="E50" i="101"/>
  <c r="D50" i="101"/>
  <c r="C50" i="101"/>
  <c r="B50" i="101"/>
  <c r="E49" i="101"/>
  <c r="D49" i="101"/>
  <c r="C49" i="101"/>
  <c r="B49" i="101"/>
  <c r="E48" i="101"/>
  <c r="D48" i="101"/>
  <c r="C48" i="101"/>
  <c r="B48" i="101"/>
  <c r="E47" i="101"/>
  <c r="D47" i="101"/>
  <c r="C47" i="101"/>
  <c r="B47" i="101"/>
  <c r="E44" i="101"/>
  <c r="D44" i="101"/>
  <c r="C44" i="101"/>
  <c r="B44" i="101"/>
  <c r="E42" i="101"/>
  <c r="D42" i="101"/>
  <c r="C42" i="101"/>
  <c r="B42" i="101"/>
  <c r="E40" i="101"/>
  <c r="D40" i="101"/>
  <c r="C40" i="101"/>
  <c r="B40" i="101"/>
  <c r="E39" i="101"/>
  <c r="D39" i="101"/>
  <c r="C39" i="101"/>
  <c r="B39" i="101"/>
  <c r="E38" i="101"/>
  <c r="D38" i="101"/>
  <c r="C38" i="101"/>
  <c r="B38" i="101"/>
  <c r="E37" i="101"/>
  <c r="D37" i="101"/>
  <c r="C37" i="101"/>
  <c r="B37" i="101"/>
  <c r="E33" i="101"/>
  <c r="D33" i="101"/>
  <c r="C33" i="101"/>
  <c r="B33" i="101"/>
  <c r="E32" i="101"/>
  <c r="D32" i="101"/>
  <c r="C32" i="101"/>
  <c r="B32" i="101"/>
  <c r="E30" i="101"/>
  <c r="D30" i="101"/>
  <c r="C30" i="101"/>
  <c r="B30" i="101"/>
  <c r="E29" i="101"/>
  <c r="D29" i="101"/>
  <c r="C29" i="101"/>
  <c r="B29" i="101"/>
  <c r="E27" i="101"/>
  <c r="D27" i="101"/>
  <c r="C27" i="101"/>
  <c r="B27" i="101"/>
  <c r="E26" i="101"/>
  <c r="D26" i="101"/>
  <c r="C26" i="101"/>
  <c r="B26" i="101"/>
  <c r="E23" i="101"/>
  <c r="D23" i="101"/>
  <c r="C23" i="101"/>
  <c r="B23" i="101"/>
  <c r="E22" i="101"/>
  <c r="D22" i="101"/>
  <c r="C22" i="101"/>
  <c r="B22" i="101"/>
  <c r="E21" i="101"/>
  <c r="D21" i="101"/>
  <c r="C21" i="101"/>
  <c r="B21" i="101"/>
  <c r="E19" i="101"/>
  <c r="D19" i="101"/>
  <c r="C19" i="101"/>
  <c r="B19" i="101"/>
  <c r="E17" i="101"/>
  <c r="D17" i="101"/>
  <c r="C17" i="101"/>
  <c r="B17" i="101"/>
  <c r="E16" i="101"/>
  <c r="D16" i="101"/>
  <c r="C16" i="101"/>
  <c r="B16" i="101"/>
  <c r="E15" i="101"/>
  <c r="D15" i="101"/>
  <c r="C15" i="101"/>
  <c r="B15" i="101"/>
  <c r="E11" i="101"/>
  <c r="D11" i="101"/>
  <c r="C11" i="101"/>
  <c r="B11" i="101"/>
  <c r="E10" i="101"/>
  <c r="D10" i="101"/>
  <c r="C10" i="101"/>
  <c r="B10" i="101"/>
  <c r="E8" i="101"/>
  <c r="D8" i="101"/>
  <c r="C8" i="101"/>
  <c r="B8" i="101"/>
  <c r="E7" i="101"/>
  <c r="D7" i="101"/>
  <c r="C7" i="101"/>
  <c r="B7" i="101"/>
  <c r="E5" i="101"/>
  <c r="D5" i="101"/>
  <c r="C5" i="101"/>
  <c r="B5" i="101"/>
  <c r="E4" i="101"/>
  <c r="D4" i="101"/>
  <c r="C4" i="101"/>
  <c r="B4" i="101"/>
  <c r="M2" i="96" l="1"/>
  <c r="E98" i="101" s="1"/>
  <c r="H2" i="96"/>
  <c r="C98" i="101" s="1"/>
  <c r="K2" i="96"/>
  <c r="D98" i="101" s="1"/>
  <c r="L8" i="34" l="1"/>
  <c r="J8" i="34"/>
  <c r="I8" i="34"/>
  <c r="G8" i="34"/>
  <c r="F8" i="34"/>
  <c r="L7" i="34"/>
  <c r="J7" i="34"/>
  <c r="I7" i="34"/>
  <c r="G7" i="34"/>
  <c r="F7" i="34"/>
  <c r="L6" i="34"/>
  <c r="I6" i="34"/>
  <c r="J6" i="34" s="1"/>
  <c r="F6" i="34"/>
  <c r="L5" i="34"/>
  <c r="I5" i="34"/>
  <c r="J5" i="34" s="1"/>
  <c r="F5" i="34"/>
  <c r="L4" i="34"/>
  <c r="J4" i="34"/>
  <c r="I4" i="34"/>
  <c r="G4" i="34"/>
  <c r="F4" i="34"/>
  <c r="L3" i="34"/>
  <c r="I3" i="34"/>
  <c r="J3" i="34" s="1"/>
  <c r="F3" i="34"/>
  <c r="L2" i="34"/>
  <c r="M2" i="34" s="1"/>
  <c r="E36" i="101" s="1"/>
  <c r="I2" i="34"/>
  <c r="J2" i="34" s="1"/>
  <c r="F2" i="34"/>
  <c r="G2" i="34" s="1"/>
  <c r="E2" i="34"/>
  <c r="B36" i="101" s="1"/>
  <c r="L11" i="33"/>
  <c r="J11" i="33"/>
  <c r="I11" i="33"/>
  <c r="G11" i="33"/>
  <c r="F11" i="33"/>
  <c r="AH11" i="103" s="1"/>
  <c r="L10" i="33"/>
  <c r="I10" i="33"/>
  <c r="J10" i="33" s="1"/>
  <c r="F10" i="33"/>
  <c r="L9" i="33"/>
  <c r="J9" i="33"/>
  <c r="I9" i="33"/>
  <c r="G9" i="33"/>
  <c r="F9" i="33"/>
  <c r="AH9" i="103" s="1"/>
  <c r="L8" i="33"/>
  <c r="I8" i="33"/>
  <c r="J8" i="33" s="1"/>
  <c r="F8" i="33"/>
  <c r="L7" i="33"/>
  <c r="I7" i="33"/>
  <c r="J7" i="33" s="1"/>
  <c r="F7" i="33"/>
  <c r="AH7" i="103" s="1"/>
  <c r="L6" i="33"/>
  <c r="I6" i="33"/>
  <c r="J6" i="33" s="1"/>
  <c r="F6" i="33"/>
  <c r="L5" i="33"/>
  <c r="I5" i="33"/>
  <c r="J5" i="33" s="1"/>
  <c r="F5" i="33"/>
  <c r="L4" i="33"/>
  <c r="J4" i="33"/>
  <c r="I4" i="33"/>
  <c r="G4" i="33"/>
  <c r="F4" i="33"/>
  <c r="AH4" i="103" s="1"/>
  <c r="L3" i="33"/>
  <c r="I3" i="33"/>
  <c r="J3" i="33" s="1"/>
  <c r="F3" i="33"/>
  <c r="AH3" i="103" s="1"/>
  <c r="L2" i="33"/>
  <c r="I2" i="33"/>
  <c r="J2" i="33" s="1"/>
  <c r="F2" i="33"/>
  <c r="G2" i="33" s="1"/>
  <c r="E2" i="33"/>
  <c r="B35" i="101" s="1"/>
  <c r="L11" i="100"/>
  <c r="J11" i="100"/>
  <c r="I11" i="100"/>
  <c r="G11" i="100"/>
  <c r="F11" i="100"/>
  <c r="L10" i="100"/>
  <c r="J10" i="100"/>
  <c r="I10" i="100"/>
  <c r="G10" i="100"/>
  <c r="F10" i="100"/>
  <c r="L9" i="100"/>
  <c r="I9" i="100"/>
  <c r="J9" i="100" s="1"/>
  <c r="F9" i="100"/>
  <c r="G9" i="100" s="1"/>
  <c r="L8" i="100"/>
  <c r="I8" i="100"/>
  <c r="J8" i="100" s="1"/>
  <c r="F8" i="100"/>
  <c r="G8" i="100" s="1"/>
  <c r="L7" i="100"/>
  <c r="I7" i="100"/>
  <c r="J7" i="100" s="1"/>
  <c r="G7" i="100"/>
  <c r="F7" i="100"/>
  <c r="L6" i="100"/>
  <c r="I6" i="100"/>
  <c r="J6" i="100" s="1"/>
  <c r="F6" i="100"/>
  <c r="G6" i="100" s="1"/>
  <c r="L5" i="100"/>
  <c r="I5" i="100"/>
  <c r="J5" i="100" s="1"/>
  <c r="F5" i="100"/>
  <c r="G5" i="100" s="1"/>
  <c r="L4" i="100"/>
  <c r="I4" i="100"/>
  <c r="J4" i="100" s="1"/>
  <c r="F4" i="100"/>
  <c r="G4" i="100" s="1"/>
  <c r="L3" i="100"/>
  <c r="I3" i="100"/>
  <c r="J3" i="100" s="1"/>
  <c r="G3" i="100"/>
  <c r="F3" i="100"/>
  <c r="L2" i="100"/>
  <c r="I2" i="100"/>
  <c r="J2" i="100" s="1"/>
  <c r="G2" i="100"/>
  <c r="F2" i="100"/>
  <c r="E2" i="100"/>
  <c r="L11" i="99"/>
  <c r="I11" i="99"/>
  <c r="J11" i="99" s="1"/>
  <c r="F11" i="99"/>
  <c r="G11" i="99" s="1"/>
  <c r="L10" i="99"/>
  <c r="I10" i="99"/>
  <c r="J10" i="99" s="1"/>
  <c r="F10" i="99"/>
  <c r="G10" i="99" s="1"/>
  <c r="L9" i="99"/>
  <c r="J9" i="99"/>
  <c r="I9" i="99"/>
  <c r="F9" i="99"/>
  <c r="G9" i="99" s="1"/>
  <c r="L8" i="99"/>
  <c r="J8" i="99"/>
  <c r="I8" i="99"/>
  <c r="F8" i="99"/>
  <c r="G8" i="99" s="1"/>
  <c r="L7" i="99"/>
  <c r="I7" i="99"/>
  <c r="J7" i="99" s="1"/>
  <c r="F7" i="99"/>
  <c r="G7" i="99" s="1"/>
  <c r="L6" i="99"/>
  <c r="I6" i="99"/>
  <c r="J6" i="99" s="1"/>
  <c r="F6" i="99"/>
  <c r="G6" i="99" s="1"/>
  <c r="L5" i="99"/>
  <c r="J5" i="99"/>
  <c r="I5" i="99"/>
  <c r="F5" i="99"/>
  <c r="G5" i="99" s="1"/>
  <c r="L4" i="99"/>
  <c r="J4" i="99"/>
  <c r="I4" i="99"/>
  <c r="F4" i="99"/>
  <c r="G4" i="99" s="1"/>
  <c r="L3" i="99"/>
  <c r="J3" i="99"/>
  <c r="I3" i="99"/>
  <c r="G3" i="99"/>
  <c r="F3" i="99"/>
  <c r="L2" i="99"/>
  <c r="M2" i="99" s="1"/>
  <c r="I2" i="99"/>
  <c r="J2" i="99" s="1"/>
  <c r="G2" i="99"/>
  <c r="F2" i="99"/>
  <c r="E2" i="99"/>
  <c r="L11" i="98"/>
  <c r="J11" i="98"/>
  <c r="I11" i="98"/>
  <c r="G11" i="98"/>
  <c r="F11" i="98"/>
  <c r="L10" i="98"/>
  <c r="J10" i="98"/>
  <c r="I10" i="98"/>
  <c r="G10" i="98"/>
  <c r="F10" i="98"/>
  <c r="L9" i="98"/>
  <c r="J9" i="98"/>
  <c r="I9" i="98"/>
  <c r="G9" i="98"/>
  <c r="F9" i="98"/>
  <c r="L8" i="98"/>
  <c r="J8" i="98"/>
  <c r="I8" i="98"/>
  <c r="G8" i="98"/>
  <c r="F8" i="98"/>
  <c r="L7" i="98"/>
  <c r="J7" i="98"/>
  <c r="I7" i="98"/>
  <c r="G7" i="98"/>
  <c r="F7" i="98"/>
  <c r="L6" i="98"/>
  <c r="I6" i="98"/>
  <c r="J6" i="98" s="1"/>
  <c r="F6" i="98"/>
  <c r="G6" i="98" s="1"/>
  <c r="L5" i="98"/>
  <c r="J5" i="98"/>
  <c r="I5" i="98"/>
  <c r="G5" i="98"/>
  <c r="F5" i="98"/>
  <c r="L4" i="98"/>
  <c r="J4" i="98"/>
  <c r="I4" i="98"/>
  <c r="G4" i="98"/>
  <c r="F4" i="98"/>
  <c r="L3" i="98"/>
  <c r="J3" i="98"/>
  <c r="I3" i="98"/>
  <c r="G3" i="98"/>
  <c r="F3" i="98"/>
  <c r="L2" i="98"/>
  <c r="I2" i="98"/>
  <c r="J2" i="98" s="1"/>
  <c r="G2" i="98"/>
  <c r="F2" i="98"/>
  <c r="E2" i="98"/>
  <c r="L11" i="97"/>
  <c r="J11" i="97"/>
  <c r="I11" i="97"/>
  <c r="G11" i="97"/>
  <c r="F11" i="97"/>
  <c r="L10" i="97"/>
  <c r="I10" i="97"/>
  <c r="J10" i="97" s="1"/>
  <c r="F10" i="97"/>
  <c r="G10" i="97" s="1"/>
  <c r="L9" i="97"/>
  <c r="J9" i="97"/>
  <c r="I9" i="97"/>
  <c r="F9" i="97"/>
  <c r="G9" i="97" s="1"/>
  <c r="L8" i="97"/>
  <c r="I8" i="97"/>
  <c r="J8" i="97" s="1"/>
  <c r="F8" i="97"/>
  <c r="G8" i="97" s="1"/>
  <c r="L7" i="97"/>
  <c r="I7" i="97"/>
  <c r="J7" i="97" s="1"/>
  <c r="G7" i="97"/>
  <c r="F7" i="97"/>
  <c r="L6" i="97"/>
  <c r="I6" i="97"/>
  <c r="J6" i="97" s="1"/>
  <c r="F6" i="97"/>
  <c r="G6" i="97" s="1"/>
  <c r="L5" i="97"/>
  <c r="J5" i="97"/>
  <c r="I5" i="97"/>
  <c r="F5" i="97"/>
  <c r="G5" i="97" s="1"/>
  <c r="L4" i="97"/>
  <c r="I4" i="97"/>
  <c r="J4" i="97" s="1"/>
  <c r="F4" i="97"/>
  <c r="G4" i="97" s="1"/>
  <c r="L3" i="97"/>
  <c r="I3" i="97"/>
  <c r="J3" i="97" s="1"/>
  <c r="G3" i="97"/>
  <c r="F3" i="97"/>
  <c r="L2" i="97"/>
  <c r="M2" i="97" s="1"/>
  <c r="I2" i="97"/>
  <c r="J2" i="97" s="1"/>
  <c r="G2" i="97"/>
  <c r="H2" i="97" s="1"/>
  <c r="F2" i="97"/>
  <c r="E2" i="97"/>
  <c r="L11" i="95"/>
  <c r="I11" i="95"/>
  <c r="J11" i="95" s="1"/>
  <c r="F11" i="95"/>
  <c r="G11" i="95" s="1"/>
  <c r="L10" i="95"/>
  <c r="I10" i="95"/>
  <c r="J10" i="95" s="1"/>
  <c r="F10" i="95"/>
  <c r="G10" i="95" s="1"/>
  <c r="L9" i="95"/>
  <c r="I9" i="95"/>
  <c r="J9" i="95" s="1"/>
  <c r="F9" i="95"/>
  <c r="G9" i="95" s="1"/>
  <c r="L8" i="95"/>
  <c r="I8" i="95"/>
  <c r="J8" i="95" s="1"/>
  <c r="F8" i="95"/>
  <c r="G8" i="95" s="1"/>
  <c r="L7" i="95"/>
  <c r="J7" i="95"/>
  <c r="I7" i="95"/>
  <c r="G7" i="95"/>
  <c r="F7" i="95"/>
  <c r="L6" i="95"/>
  <c r="I6" i="95"/>
  <c r="J6" i="95" s="1"/>
  <c r="F6" i="95"/>
  <c r="G6" i="95" s="1"/>
  <c r="L5" i="95"/>
  <c r="J5" i="95"/>
  <c r="I5" i="95"/>
  <c r="G5" i="95"/>
  <c r="F5" i="95"/>
  <c r="L4" i="95"/>
  <c r="I4" i="95"/>
  <c r="J4" i="95" s="1"/>
  <c r="F4" i="95"/>
  <c r="G4" i="95" s="1"/>
  <c r="L3" i="95"/>
  <c r="I3" i="95"/>
  <c r="J3" i="95" s="1"/>
  <c r="G3" i="95"/>
  <c r="F3" i="95"/>
  <c r="L2" i="95"/>
  <c r="M2" i="95" s="1"/>
  <c r="I2" i="95"/>
  <c r="J2" i="95" s="1"/>
  <c r="G2" i="95"/>
  <c r="F2" i="95"/>
  <c r="E2" i="95"/>
  <c r="L11" i="94"/>
  <c r="J11" i="94"/>
  <c r="I11" i="94"/>
  <c r="G11" i="94"/>
  <c r="F11" i="94"/>
  <c r="L10" i="94"/>
  <c r="J10" i="94"/>
  <c r="I10" i="94"/>
  <c r="G10" i="94"/>
  <c r="F10" i="94"/>
  <c r="L9" i="94"/>
  <c r="I9" i="94"/>
  <c r="J9" i="94" s="1"/>
  <c r="F9" i="94"/>
  <c r="G9" i="94" s="1"/>
  <c r="L8" i="94"/>
  <c r="I8" i="94"/>
  <c r="J8" i="94" s="1"/>
  <c r="F8" i="94"/>
  <c r="G8" i="94" s="1"/>
  <c r="L7" i="94"/>
  <c r="I7" i="94"/>
  <c r="J7" i="94" s="1"/>
  <c r="F7" i="94"/>
  <c r="G7" i="94" s="1"/>
  <c r="L6" i="94"/>
  <c r="J6" i="94"/>
  <c r="I6" i="94"/>
  <c r="G6" i="94"/>
  <c r="F6" i="94"/>
  <c r="L5" i="94"/>
  <c r="I5" i="94"/>
  <c r="J5" i="94" s="1"/>
  <c r="F5" i="94"/>
  <c r="G5" i="94" s="1"/>
  <c r="L4" i="94"/>
  <c r="J4" i="94"/>
  <c r="I4" i="94"/>
  <c r="G4" i="94"/>
  <c r="F4" i="94"/>
  <c r="L3" i="94"/>
  <c r="I3" i="94"/>
  <c r="J3" i="94" s="1"/>
  <c r="G3" i="94"/>
  <c r="F3" i="94"/>
  <c r="L2" i="94"/>
  <c r="I2" i="94"/>
  <c r="J2" i="94" s="1"/>
  <c r="G2" i="94"/>
  <c r="F2" i="94"/>
  <c r="E2" i="94"/>
  <c r="L9" i="93"/>
  <c r="J9" i="93"/>
  <c r="I9" i="93"/>
  <c r="G9" i="93"/>
  <c r="F9" i="93"/>
  <c r="L8" i="93"/>
  <c r="J8" i="93"/>
  <c r="I8" i="93"/>
  <c r="F8" i="93"/>
  <c r="L7" i="93"/>
  <c r="J7" i="93"/>
  <c r="I7" i="93"/>
  <c r="G7" i="93"/>
  <c r="F7" i="93"/>
  <c r="L6" i="93"/>
  <c r="I6" i="93"/>
  <c r="J6" i="93" s="1"/>
  <c r="F6" i="93"/>
  <c r="L5" i="93"/>
  <c r="I5" i="93"/>
  <c r="J5" i="93" s="1"/>
  <c r="F5" i="93"/>
  <c r="L4" i="93"/>
  <c r="J4" i="93"/>
  <c r="I4" i="93"/>
  <c r="F4" i="93"/>
  <c r="L3" i="93"/>
  <c r="I3" i="93"/>
  <c r="J3" i="93" s="1"/>
  <c r="F3" i="93"/>
  <c r="L2" i="93"/>
  <c r="I2" i="93"/>
  <c r="J2" i="93" s="1"/>
  <c r="F2" i="93"/>
  <c r="G2" i="93" s="1"/>
  <c r="E2" i="93"/>
  <c r="B95" i="101" s="1"/>
  <c r="L11" i="92"/>
  <c r="I11" i="92"/>
  <c r="J11" i="92" s="1"/>
  <c r="G11" i="92"/>
  <c r="F11" i="92"/>
  <c r="L10" i="92"/>
  <c r="I10" i="92"/>
  <c r="J10" i="92" s="1"/>
  <c r="G10" i="92"/>
  <c r="F10" i="92"/>
  <c r="L9" i="92"/>
  <c r="I9" i="92"/>
  <c r="J9" i="92" s="1"/>
  <c r="F9" i="92"/>
  <c r="G9" i="92" s="1"/>
  <c r="L8" i="92"/>
  <c r="I8" i="92"/>
  <c r="J8" i="92" s="1"/>
  <c r="F8" i="92"/>
  <c r="G8" i="92" s="1"/>
  <c r="L7" i="92"/>
  <c r="J7" i="92"/>
  <c r="I7" i="92"/>
  <c r="G7" i="92"/>
  <c r="F7" i="92"/>
  <c r="L6" i="92"/>
  <c r="I6" i="92"/>
  <c r="J6" i="92" s="1"/>
  <c r="G6" i="92"/>
  <c r="F6" i="92"/>
  <c r="L5" i="92"/>
  <c r="J5" i="92"/>
  <c r="I5" i="92"/>
  <c r="F5" i="92"/>
  <c r="G5" i="92" s="1"/>
  <c r="L4" i="92"/>
  <c r="J4" i="92"/>
  <c r="I4" i="92"/>
  <c r="F4" i="92"/>
  <c r="G4" i="92" s="1"/>
  <c r="L3" i="92"/>
  <c r="I3" i="92"/>
  <c r="J3" i="92" s="1"/>
  <c r="G3" i="92"/>
  <c r="F3" i="92"/>
  <c r="L2" i="92"/>
  <c r="M2" i="92" s="1"/>
  <c r="I2" i="92"/>
  <c r="J2" i="92" s="1"/>
  <c r="G2" i="92"/>
  <c r="F2" i="92"/>
  <c r="E2" i="92"/>
  <c r="L10" i="91"/>
  <c r="I10" i="91"/>
  <c r="J10" i="91" s="1"/>
  <c r="F10" i="91"/>
  <c r="L9" i="91"/>
  <c r="I9" i="91"/>
  <c r="J9" i="91" s="1"/>
  <c r="F9" i="91"/>
  <c r="L8" i="91"/>
  <c r="J8" i="91"/>
  <c r="I8" i="91"/>
  <c r="G8" i="91"/>
  <c r="F8" i="91"/>
  <c r="L7" i="91"/>
  <c r="I7" i="91"/>
  <c r="J7" i="91" s="1"/>
  <c r="F7" i="91"/>
  <c r="L6" i="91"/>
  <c r="I6" i="91"/>
  <c r="J6" i="91" s="1"/>
  <c r="F6" i="91"/>
  <c r="L5" i="91"/>
  <c r="I5" i="91"/>
  <c r="J5" i="91" s="1"/>
  <c r="F5" i="91"/>
  <c r="L4" i="91"/>
  <c r="I4" i="91"/>
  <c r="J4" i="91" s="1"/>
  <c r="F4" i="91"/>
  <c r="L3" i="91"/>
  <c r="I3" i="91"/>
  <c r="J3" i="91" s="1"/>
  <c r="F3" i="91"/>
  <c r="L2" i="91"/>
  <c r="I2" i="91"/>
  <c r="J2" i="91" s="1"/>
  <c r="F2" i="91"/>
  <c r="G2" i="91" s="1"/>
  <c r="E2" i="91"/>
  <c r="B93" i="101" s="1"/>
  <c r="L11" i="90"/>
  <c r="I11" i="90"/>
  <c r="J11" i="90" s="1"/>
  <c r="F11" i="90"/>
  <c r="G11" i="90" s="1"/>
  <c r="L10" i="90"/>
  <c r="J10" i="90"/>
  <c r="I10" i="90"/>
  <c r="G10" i="90"/>
  <c r="F10" i="90"/>
  <c r="L9" i="90"/>
  <c r="I9" i="90"/>
  <c r="J9" i="90" s="1"/>
  <c r="F9" i="90"/>
  <c r="G9" i="90" s="1"/>
  <c r="L8" i="90"/>
  <c r="I8" i="90"/>
  <c r="J8" i="90" s="1"/>
  <c r="F8" i="90"/>
  <c r="G8" i="90" s="1"/>
  <c r="L7" i="90"/>
  <c r="I7" i="90"/>
  <c r="J7" i="90" s="1"/>
  <c r="F7" i="90"/>
  <c r="G7" i="90" s="1"/>
  <c r="L6" i="90"/>
  <c r="I6" i="90"/>
  <c r="J6" i="90" s="1"/>
  <c r="F6" i="90"/>
  <c r="G6" i="90" s="1"/>
  <c r="L5" i="90"/>
  <c r="I5" i="90"/>
  <c r="J5" i="90" s="1"/>
  <c r="F5" i="90"/>
  <c r="G5" i="90" s="1"/>
  <c r="L4" i="90"/>
  <c r="J4" i="90"/>
  <c r="I4" i="90"/>
  <c r="G4" i="90"/>
  <c r="F4" i="90"/>
  <c r="L3" i="90"/>
  <c r="J3" i="90"/>
  <c r="I3" i="90"/>
  <c r="G3" i="90"/>
  <c r="F3" i="90"/>
  <c r="L2" i="90"/>
  <c r="I2" i="90"/>
  <c r="J2" i="90" s="1"/>
  <c r="G2" i="90"/>
  <c r="F2" i="90"/>
  <c r="E2" i="90"/>
  <c r="L11" i="89"/>
  <c r="I11" i="89"/>
  <c r="J11" i="89" s="1"/>
  <c r="F11" i="89"/>
  <c r="G11" i="89" s="1"/>
  <c r="L10" i="89"/>
  <c r="I10" i="89"/>
  <c r="J10" i="89" s="1"/>
  <c r="F10" i="89"/>
  <c r="G10" i="89" s="1"/>
  <c r="L9" i="89"/>
  <c r="I9" i="89"/>
  <c r="J9" i="89" s="1"/>
  <c r="F9" i="89"/>
  <c r="G9" i="89" s="1"/>
  <c r="L8" i="89"/>
  <c r="J8" i="89"/>
  <c r="I8" i="89"/>
  <c r="G8" i="89"/>
  <c r="F8" i="89"/>
  <c r="L7" i="89"/>
  <c r="I7" i="89"/>
  <c r="J7" i="89" s="1"/>
  <c r="F7" i="89"/>
  <c r="G7" i="89" s="1"/>
  <c r="L6" i="89"/>
  <c r="I6" i="89"/>
  <c r="J6" i="89" s="1"/>
  <c r="G6" i="89"/>
  <c r="F6" i="89"/>
  <c r="L5" i="89"/>
  <c r="I5" i="89"/>
  <c r="J5" i="89" s="1"/>
  <c r="F5" i="89"/>
  <c r="G5" i="89" s="1"/>
  <c r="L4" i="89"/>
  <c r="I4" i="89"/>
  <c r="J4" i="89" s="1"/>
  <c r="F4" i="89"/>
  <c r="G4" i="89" s="1"/>
  <c r="L3" i="89"/>
  <c r="I3" i="89"/>
  <c r="J3" i="89" s="1"/>
  <c r="F3" i="89"/>
  <c r="G3" i="89" s="1"/>
  <c r="L2" i="89"/>
  <c r="I2" i="89"/>
  <c r="J2" i="89" s="1"/>
  <c r="F2" i="89"/>
  <c r="G2" i="89" s="1"/>
  <c r="E2" i="89"/>
  <c r="L11" i="88"/>
  <c r="I11" i="88"/>
  <c r="J11" i="88" s="1"/>
  <c r="F11" i="88"/>
  <c r="G11" i="88" s="1"/>
  <c r="L10" i="88"/>
  <c r="I10" i="88"/>
  <c r="J10" i="88" s="1"/>
  <c r="F10" i="88"/>
  <c r="G10" i="88" s="1"/>
  <c r="L9" i="88"/>
  <c r="I9" i="88"/>
  <c r="J9" i="88" s="1"/>
  <c r="F9" i="88"/>
  <c r="G9" i="88" s="1"/>
  <c r="L8" i="88"/>
  <c r="I8" i="88"/>
  <c r="J8" i="88" s="1"/>
  <c r="F8" i="88"/>
  <c r="G8" i="88" s="1"/>
  <c r="L7" i="88"/>
  <c r="I7" i="88"/>
  <c r="J7" i="88" s="1"/>
  <c r="F7" i="88"/>
  <c r="G7" i="88" s="1"/>
  <c r="L6" i="88"/>
  <c r="I6" i="88"/>
  <c r="J6" i="88" s="1"/>
  <c r="F6" i="88"/>
  <c r="G6" i="88" s="1"/>
  <c r="L5" i="88"/>
  <c r="I5" i="88"/>
  <c r="J5" i="88" s="1"/>
  <c r="F5" i="88"/>
  <c r="G5" i="88" s="1"/>
  <c r="L4" i="88"/>
  <c r="J4" i="88"/>
  <c r="I4" i="88"/>
  <c r="G4" i="88"/>
  <c r="F4" i="88"/>
  <c r="L3" i="88"/>
  <c r="J3" i="88"/>
  <c r="I3" i="88"/>
  <c r="G3" i="88"/>
  <c r="F3" i="88"/>
  <c r="L2" i="88"/>
  <c r="I2" i="88"/>
  <c r="J2" i="88" s="1"/>
  <c r="G2" i="88"/>
  <c r="F2" i="88"/>
  <c r="E2" i="88"/>
  <c r="L10" i="87"/>
  <c r="J10" i="87"/>
  <c r="I10" i="87"/>
  <c r="G10" i="87"/>
  <c r="F10" i="87"/>
  <c r="L9" i="87"/>
  <c r="I9" i="87"/>
  <c r="J9" i="87" s="1"/>
  <c r="F9" i="87"/>
  <c r="L8" i="87"/>
  <c r="J8" i="87"/>
  <c r="I8" i="87"/>
  <c r="G8" i="87"/>
  <c r="F8" i="87"/>
  <c r="L7" i="87"/>
  <c r="I7" i="87"/>
  <c r="J7" i="87" s="1"/>
  <c r="F7" i="87"/>
  <c r="L6" i="87"/>
  <c r="I6" i="87"/>
  <c r="J6" i="87" s="1"/>
  <c r="F6" i="87"/>
  <c r="L5" i="87"/>
  <c r="I5" i="87"/>
  <c r="J5" i="87" s="1"/>
  <c r="F5" i="87"/>
  <c r="L4" i="87"/>
  <c r="I4" i="87"/>
  <c r="J4" i="87" s="1"/>
  <c r="F4" i="87"/>
  <c r="L3" i="87"/>
  <c r="I3" i="87"/>
  <c r="J3" i="87" s="1"/>
  <c r="F3" i="87"/>
  <c r="L2" i="87"/>
  <c r="M2" i="87" s="1"/>
  <c r="E89" i="101" s="1"/>
  <c r="I2" i="87"/>
  <c r="J2" i="87" s="1"/>
  <c r="F2" i="87"/>
  <c r="G2" i="87" s="1"/>
  <c r="E2" i="87"/>
  <c r="B89" i="101" s="1"/>
  <c r="L11" i="86"/>
  <c r="I11" i="86"/>
  <c r="J11" i="86" s="1"/>
  <c r="F11" i="86"/>
  <c r="G11" i="86" s="1"/>
  <c r="L10" i="86"/>
  <c r="J10" i="86"/>
  <c r="I10" i="86"/>
  <c r="G10" i="86"/>
  <c r="F10" i="86"/>
  <c r="L9" i="86"/>
  <c r="J9" i="86"/>
  <c r="I9" i="86"/>
  <c r="G9" i="86"/>
  <c r="F9" i="86"/>
  <c r="L8" i="86"/>
  <c r="J8" i="86"/>
  <c r="I8" i="86"/>
  <c r="G8" i="86"/>
  <c r="F8" i="86"/>
  <c r="L7" i="86"/>
  <c r="J7" i="86"/>
  <c r="I7" i="86"/>
  <c r="G7" i="86"/>
  <c r="F7" i="86"/>
  <c r="L6" i="86"/>
  <c r="J6" i="86"/>
  <c r="I6" i="86"/>
  <c r="G6" i="86"/>
  <c r="F6" i="86"/>
  <c r="L5" i="86"/>
  <c r="I5" i="86"/>
  <c r="J5" i="86" s="1"/>
  <c r="F5" i="86"/>
  <c r="G5" i="86" s="1"/>
  <c r="L4" i="86"/>
  <c r="I4" i="86"/>
  <c r="J4" i="86" s="1"/>
  <c r="F4" i="86"/>
  <c r="G4" i="86" s="1"/>
  <c r="L3" i="86"/>
  <c r="I3" i="86"/>
  <c r="J3" i="86" s="1"/>
  <c r="F3" i="86"/>
  <c r="G3" i="86" s="1"/>
  <c r="L2" i="86"/>
  <c r="J2" i="86"/>
  <c r="I2" i="86"/>
  <c r="G2" i="86"/>
  <c r="F2" i="86"/>
  <c r="E2" i="86"/>
  <c r="L11" i="85"/>
  <c r="J11" i="85"/>
  <c r="I11" i="85"/>
  <c r="G11" i="85"/>
  <c r="F11" i="85"/>
  <c r="L10" i="85"/>
  <c r="I10" i="85"/>
  <c r="J10" i="85" s="1"/>
  <c r="F10" i="85"/>
  <c r="G10" i="85" s="1"/>
  <c r="L9" i="85"/>
  <c r="I9" i="85"/>
  <c r="J9" i="85" s="1"/>
  <c r="F9" i="85"/>
  <c r="G9" i="85" s="1"/>
  <c r="L8" i="85"/>
  <c r="J8" i="85"/>
  <c r="I8" i="85"/>
  <c r="G8" i="85"/>
  <c r="F8" i="85"/>
  <c r="L7" i="85"/>
  <c r="I7" i="85"/>
  <c r="J7" i="85" s="1"/>
  <c r="F7" i="85"/>
  <c r="G7" i="85" s="1"/>
  <c r="L6" i="85"/>
  <c r="I6" i="85"/>
  <c r="J6" i="85" s="1"/>
  <c r="F6" i="85"/>
  <c r="G6" i="85" s="1"/>
  <c r="L5" i="85"/>
  <c r="J5" i="85"/>
  <c r="I5" i="85"/>
  <c r="G5" i="85"/>
  <c r="F5" i="85"/>
  <c r="L4" i="85"/>
  <c r="I4" i="85"/>
  <c r="J4" i="85" s="1"/>
  <c r="G4" i="85"/>
  <c r="F4" i="85"/>
  <c r="L3" i="85"/>
  <c r="I3" i="85"/>
  <c r="J3" i="85" s="1"/>
  <c r="F3" i="85"/>
  <c r="G3" i="85" s="1"/>
  <c r="L2" i="85"/>
  <c r="M2" i="85" s="1"/>
  <c r="I2" i="85"/>
  <c r="J2" i="85" s="1"/>
  <c r="G2" i="85"/>
  <c r="F2" i="85"/>
  <c r="E2" i="85"/>
  <c r="L11" i="84"/>
  <c r="J11" i="84"/>
  <c r="I11" i="84"/>
  <c r="G11" i="84"/>
  <c r="F11" i="84"/>
  <c r="L10" i="84"/>
  <c r="I10" i="84"/>
  <c r="J10" i="84" s="1"/>
  <c r="F10" i="84"/>
  <c r="G10" i="84" s="1"/>
  <c r="L9" i="84"/>
  <c r="I9" i="84"/>
  <c r="J9" i="84" s="1"/>
  <c r="F9" i="84"/>
  <c r="G9" i="84" s="1"/>
  <c r="L8" i="84"/>
  <c r="J8" i="84"/>
  <c r="I8" i="84"/>
  <c r="G8" i="84"/>
  <c r="F8" i="84"/>
  <c r="L7" i="84"/>
  <c r="J7" i="84"/>
  <c r="I7" i="84"/>
  <c r="G7" i="84"/>
  <c r="F7" i="84"/>
  <c r="L6" i="84"/>
  <c r="I6" i="84"/>
  <c r="J6" i="84" s="1"/>
  <c r="F6" i="84"/>
  <c r="G6" i="84" s="1"/>
  <c r="L5" i="84"/>
  <c r="I5" i="84"/>
  <c r="J5" i="84" s="1"/>
  <c r="F5" i="84"/>
  <c r="G5" i="84" s="1"/>
  <c r="L4" i="84"/>
  <c r="I4" i="84"/>
  <c r="J4" i="84" s="1"/>
  <c r="F4" i="84"/>
  <c r="G4" i="84" s="1"/>
  <c r="L3" i="84"/>
  <c r="J3" i="84"/>
  <c r="I3" i="84"/>
  <c r="G3" i="84"/>
  <c r="F3" i="84"/>
  <c r="L2" i="84"/>
  <c r="I2" i="84"/>
  <c r="J2" i="84" s="1"/>
  <c r="G2" i="84"/>
  <c r="F2" i="84"/>
  <c r="E2" i="84"/>
  <c r="L11" i="83"/>
  <c r="J11" i="83"/>
  <c r="I11" i="83"/>
  <c r="G11" i="83"/>
  <c r="F11" i="83"/>
  <c r="L10" i="83"/>
  <c r="J10" i="83"/>
  <c r="I10" i="83"/>
  <c r="G10" i="83"/>
  <c r="F10" i="83"/>
  <c r="L9" i="83"/>
  <c r="J9" i="83"/>
  <c r="I9" i="83"/>
  <c r="G9" i="83"/>
  <c r="F9" i="83"/>
  <c r="L8" i="83"/>
  <c r="I8" i="83"/>
  <c r="J8" i="83" s="1"/>
  <c r="F8" i="83"/>
  <c r="G8" i="83" s="1"/>
  <c r="L7" i="83"/>
  <c r="J7" i="83"/>
  <c r="I7" i="83"/>
  <c r="G7" i="83"/>
  <c r="F7" i="83"/>
  <c r="L6" i="83"/>
  <c r="I6" i="83"/>
  <c r="J6" i="83" s="1"/>
  <c r="F6" i="83"/>
  <c r="G6" i="83" s="1"/>
  <c r="L5" i="83"/>
  <c r="I5" i="83"/>
  <c r="J5" i="83" s="1"/>
  <c r="F5" i="83"/>
  <c r="G5" i="83" s="1"/>
  <c r="L4" i="83"/>
  <c r="I4" i="83"/>
  <c r="J4" i="83" s="1"/>
  <c r="F4" i="83"/>
  <c r="G4" i="83" s="1"/>
  <c r="L3" i="83"/>
  <c r="J3" i="83"/>
  <c r="I3" i="83"/>
  <c r="G3" i="83"/>
  <c r="F3" i="83"/>
  <c r="L2" i="83"/>
  <c r="I2" i="83"/>
  <c r="J2" i="83" s="1"/>
  <c r="G2" i="83"/>
  <c r="F2" i="83"/>
  <c r="E2" i="83"/>
  <c r="L11" i="82"/>
  <c r="J11" i="82"/>
  <c r="I11" i="82"/>
  <c r="G11" i="82"/>
  <c r="F11" i="82"/>
  <c r="L10" i="82"/>
  <c r="J10" i="82"/>
  <c r="I10" i="82"/>
  <c r="G10" i="82"/>
  <c r="F10" i="82"/>
  <c r="L9" i="82"/>
  <c r="J9" i="82"/>
  <c r="I9" i="82"/>
  <c r="G9" i="82"/>
  <c r="F9" i="82"/>
  <c r="L8" i="82"/>
  <c r="J8" i="82"/>
  <c r="I8" i="82"/>
  <c r="G8" i="82"/>
  <c r="F8" i="82"/>
  <c r="L7" i="82"/>
  <c r="I7" i="82"/>
  <c r="J7" i="82" s="1"/>
  <c r="F7" i="82"/>
  <c r="G7" i="82" s="1"/>
  <c r="L6" i="82"/>
  <c r="J6" i="82"/>
  <c r="I6" i="82"/>
  <c r="G6" i="82"/>
  <c r="F6" i="82"/>
  <c r="L5" i="82"/>
  <c r="I5" i="82"/>
  <c r="J5" i="82" s="1"/>
  <c r="F5" i="82"/>
  <c r="G5" i="82" s="1"/>
  <c r="L4" i="82"/>
  <c r="I4" i="82"/>
  <c r="J4" i="82" s="1"/>
  <c r="G4" i="82"/>
  <c r="F4" i="82"/>
  <c r="L3" i="82"/>
  <c r="I3" i="82"/>
  <c r="J3" i="82" s="1"/>
  <c r="F3" i="82"/>
  <c r="G3" i="82" s="1"/>
  <c r="L2" i="82"/>
  <c r="I2" i="82"/>
  <c r="J2" i="82" s="1"/>
  <c r="G2" i="82"/>
  <c r="F2" i="82"/>
  <c r="E2" i="82"/>
  <c r="L11" i="81"/>
  <c r="J11" i="81"/>
  <c r="I11" i="81"/>
  <c r="G11" i="81"/>
  <c r="F11" i="81"/>
  <c r="L10" i="81"/>
  <c r="J10" i="81"/>
  <c r="I10" i="81"/>
  <c r="G10" i="81"/>
  <c r="F10" i="81"/>
  <c r="L9" i="81"/>
  <c r="J9" i="81"/>
  <c r="I9" i="81"/>
  <c r="G9" i="81"/>
  <c r="F9" i="81"/>
  <c r="L8" i="81"/>
  <c r="I8" i="81"/>
  <c r="J8" i="81" s="1"/>
  <c r="G8" i="81"/>
  <c r="F8" i="81"/>
  <c r="L7" i="81"/>
  <c r="I7" i="81"/>
  <c r="J7" i="81" s="1"/>
  <c r="F7" i="81"/>
  <c r="G7" i="81" s="1"/>
  <c r="L6" i="81"/>
  <c r="I6" i="81"/>
  <c r="J6" i="81" s="1"/>
  <c r="F6" i="81"/>
  <c r="G6" i="81" s="1"/>
  <c r="L5" i="81"/>
  <c r="I5" i="81"/>
  <c r="J5" i="81" s="1"/>
  <c r="F5" i="81"/>
  <c r="G5" i="81" s="1"/>
  <c r="L4" i="81"/>
  <c r="I4" i="81"/>
  <c r="J4" i="81" s="1"/>
  <c r="G4" i="81"/>
  <c r="F4" i="81"/>
  <c r="L3" i="81"/>
  <c r="I3" i="81"/>
  <c r="J3" i="81" s="1"/>
  <c r="F3" i="81"/>
  <c r="G3" i="81" s="1"/>
  <c r="L2" i="81"/>
  <c r="I2" i="81"/>
  <c r="J2" i="81" s="1"/>
  <c r="G2" i="81"/>
  <c r="F2" i="81"/>
  <c r="E2" i="81"/>
  <c r="L11" i="80"/>
  <c r="J11" i="80"/>
  <c r="I11" i="80"/>
  <c r="G11" i="80"/>
  <c r="F11" i="80"/>
  <c r="L10" i="80"/>
  <c r="J10" i="80"/>
  <c r="I10" i="80"/>
  <c r="G10" i="80"/>
  <c r="F10" i="80"/>
  <c r="L9" i="80"/>
  <c r="J9" i="80"/>
  <c r="I9" i="80"/>
  <c r="G9" i="80"/>
  <c r="F9" i="80"/>
  <c r="L8" i="80"/>
  <c r="J8" i="80"/>
  <c r="I8" i="80"/>
  <c r="G8" i="80"/>
  <c r="F8" i="80"/>
  <c r="L7" i="80"/>
  <c r="J7" i="80"/>
  <c r="I7" i="80"/>
  <c r="G7" i="80"/>
  <c r="F7" i="80"/>
  <c r="L6" i="80"/>
  <c r="J6" i="80"/>
  <c r="I6" i="80"/>
  <c r="G6" i="80"/>
  <c r="F6" i="80"/>
  <c r="L5" i="80"/>
  <c r="J5" i="80"/>
  <c r="I5" i="80"/>
  <c r="G5" i="80"/>
  <c r="F5" i="80"/>
  <c r="L4" i="80"/>
  <c r="I4" i="80"/>
  <c r="J4" i="80" s="1"/>
  <c r="F4" i="80"/>
  <c r="G4" i="80" s="1"/>
  <c r="L3" i="80"/>
  <c r="I3" i="80"/>
  <c r="J3" i="80" s="1"/>
  <c r="F3" i="80"/>
  <c r="G3" i="80" s="1"/>
  <c r="L2" i="80"/>
  <c r="I2" i="80"/>
  <c r="J2" i="80" s="1"/>
  <c r="F2" i="80"/>
  <c r="G2" i="80" s="1"/>
  <c r="E2" i="80"/>
  <c r="L11" i="79"/>
  <c r="I11" i="79"/>
  <c r="J11" i="79" s="1"/>
  <c r="F11" i="79"/>
  <c r="G11" i="79" s="1"/>
  <c r="L10" i="79"/>
  <c r="I10" i="79"/>
  <c r="J10" i="79" s="1"/>
  <c r="F10" i="79"/>
  <c r="G10" i="79" s="1"/>
  <c r="L9" i="79"/>
  <c r="I9" i="79"/>
  <c r="J9" i="79" s="1"/>
  <c r="F9" i="79"/>
  <c r="G9" i="79" s="1"/>
  <c r="L8" i="79"/>
  <c r="J8" i="79"/>
  <c r="I8" i="79"/>
  <c r="G8" i="79"/>
  <c r="F8" i="79"/>
  <c r="L7" i="79"/>
  <c r="I7" i="79"/>
  <c r="J7" i="79" s="1"/>
  <c r="F7" i="79"/>
  <c r="G7" i="79" s="1"/>
  <c r="L6" i="79"/>
  <c r="J6" i="79"/>
  <c r="I6" i="79"/>
  <c r="G6" i="79"/>
  <c r="F6" i="79"/>
  <c r="L5" i="79"/>
  <c r="I5" i="79"/>
  <c r="J5" i="79" s="1"/>
  <c r="F5" i="79"/>
  <c r="G5" i="79" s="1"/>
  <c r="L4" i="79"/>
  <c r="I4" i="79"/>
  <c r="J4" i="79" s="1"/>
  <c r="F4" i="79"/>
  <c r="G4" i="79" s="1"/>
  <c r="L3" i="79"/>
  <c r="I3" i="79"/>
  <c r="J3" i="79" s="1"/>
  <c r="F3" i="79"/>
  <c r="G3" i="79" s="1"/>
  <c r="L2" i="79"/>
  <c r="M2" i="79" s="1"/>
  <c r="I2" i="79"/>
  <c r="J2" i="79" s="1"/>
  <c r="F2" i="79"/>
  <c r="G2" i="79" s="1"/>
  <c r="E2" i="79"/>
  <c r="L11" i="78"/>
  <c r="J11" i="78"/>
  <c r="I11" i="78"/>
  <c r="G11" i="78"/>
  <c r="F11" i="78"/>
  <c r="L10" i="78"/>
  <c r="I10" i="78"/>
  <c r="J10" i="78" s="1"/>
  <c r="F10" i="78"/>
  <c r="G10" i="78" s="1"/>
  <c r="L9" i="78"/>
  <c r="I9" i="78"/>
  <c r="J9" i="78" s="1"/>
  <c r="F9" i="78"/>
  <c r="G9" i="78" s="1"/>
  <c r="L8" i="78"/>
  <c r="I8" i="78"/>
  <c r="J8" i="78" s="1"/>
  <c r="F8" i="78"/>
  <c r="G8" i="78" s="1"/>
  <c r="L7" i="78"/>
  <c r="J7" i="78"/>
  <c r="I7" i="78"/>
  <c r="G7" i="78"/>
  <c r="F7" i="78"/>
  <c r="L6" i="78"/>
  <c r="J6" i="78"/>
  <c r="I6" i="78"/>
  <c r="G6" i="78"/>
  <c r="F6" i="78"/>
  <c r="L5" i="78"/>
  <c r="I5" i="78"/>
  <c r="J5" i="78" s="1"/>
  <c r="F5" i="78"/>
  <c r="G5" i="78" s="1"/>
  <c r="L4" i="78"/>
  <c r="I4" i="78"/>
  <c r="J4" i="78" s="1"/>
  <c r="F4" i="78"/>
  <c r="G4" i="78" s="1"/>
  <c r="L3" i="78"/>
  <c r="I3" i="78"/>
  <c r="J3" i="78" s="1"/>
  <c r="G3" i="78"/>
  <c r="F3" i="78"/>
  <c r="L2" i="78"/>
  <c r="I2" i="78"/>
  <c r="J2" i="78" s="1"/>
  <c r="G2" i="78"/>
  <c r="F2" i="78"/>
  <c r="E2" i="78"/>
  <c r="L11" i="77"/>
  <c r="I11" i="77"/>
  <c r="J11" i="77" s="1"/>
  <c r="F11" i="77"/>
  <c r="G11" i="77" s="1"/>
  <c r="L10" i="77"/>
  <c r="I10" i="77"/>
  <c r="J10" i="77" s="1"/>
  <c r="F10" i="77"/>
  <c r="G10" i="77" s="1"/>
  <c r="L9" i="77"/>
  <c r="I9" i="77"/>
  <c r="J9" i="77" s="1"/>
  <c r="F9" i="77"/>
  <c r="G9" i="77" s="1"/>
  <c r="L8" i="77"/>
  <c r="I8" i="77"/>
  <c r="J8" i="77" s="1"/>
  <c r="F8" i="77"/>
  <c r="G8" i="77" s="1"/>
  <c r="L7" i="77"/>
  <c r="I7" i="77"/>
  <c r="J7" i="77" s="1"/>
  <c r="F7" i="77"/>
  <c r="G7" i="77" s="1"/>
  <c r="L6" i="77"/>
  <c r="J6" i="77"/>
  <c r="I6" i="77"/>
  <c r="G6" i="77"/>
  <c r="F6" i="77"/>
  <c r="L5" i="77"/>
  <c r="J5" i="77"/>
  <c r="I5" i="77"/>
  <c r="G5" i="77"/>
  <c r="F5" i="77"/>
  <c r="L4" i="77"/>
  <c r="I4" i="77"/>
  <c r="J4" i="77" s="1"/>
  <c r="F4" i="77"/>
  <c r="G4" i="77" s="1"/>
  <c r="L3" i="77"/>
  <c r="I3" i="77"/>
  <c r="J3" i="77" s="1"/>
  <c r="G3" i="77"/>
  <c r="F3" i="77"/>
  <c r="L2" i="77"/>
  <c r="M2" i="77" s="1"/>
  <c r="I2" i="77"/>
  <c r="J2" i="77" s="1"/>
  <c r="G2" i="77"/>
  <c r="F2" i="77"/>
  <c r="E2" i="77"/>
  <c r="L11" i="76"/>
  <c r="I11" i="76"/>
  <c r="J11" i="76" s="1"/>
  <c r="F11" i="76"/>
  <c r="G11" i="76" s="1"/>
  <c r="L10" i="76"/>
  <c r="I10" i="76"/>
  <c r="J10" i="76" s="1"/>
  <c r="F10" i="76"/>
  <c r="G10" i="76" s="1"/>
  <c r="L9" i="76"/>
  <c r="I9" i="76"/>
  <c r="J9" i="76" s="1"/>
  <c r="F9" i="76"/>
  <c r="G9" i="76" s="1"/>
  <c r="L8" i="76"/>
  <c r="I8" i="76"/>
  <c r="J8" i="76" s="1"/>
  <c r="F8" i="76"/>
  <c r="G8" i="76" s="1"/>
  <c r="L7" i="76"/>
  <c r="I7" i="76"/>
  <c r="J7" i="76" s="1"/>
  <c r="F7" i="76"/>
  <c r="G7" i="76" s="1"/>
  <c r="L6" i="76"/>
  <c r="I6" i="76"/>
  <c r="J6" i="76" s="1"/>
  <c r="F6" i="76"/>
  <c r="G6" i="76" s="1"/>
  <c r="L5" i="76"/>
  <c r="J5" i="76"/>
  <c r="I5" i="76"/>
  <c r="G5" i="76"/>
  <c r="F5" i="76"/>
  <c r="L4" i="76"/>
  <c r="J4" i="76"/>
  <c r="I4" i="76"/>
  <c r="G4" i="76"/>
  <c r="F4" i="76"/>
  <c r="L3" i="76"/>
  <c r="I3" i="76"/>
  <c r="J3" i="76" s="1"/>
  <c r="F3" i="76"/>
  <c r="G3" i="76" s="1"/>
  <c r="L2" i="76"/>
  <c r="M2" i="76" s="1"/>
  <c r="I2" i="76"/>
  <c r="J2" i="76" s="1"/>
  <c r="F2" i="76"/>
  <c r="G2" i="76" s="1"/>
  <c r="E2" i="76"/>
  <c r="L9" i="75"/>
  <c r="J9" i="75"/>
  <c r="I9" i="75"/>
  <c r="G9" i="75"/>
  <c r="F9" i="75"/>
  <c r="L8" i="75"/>
  <c r="J8" i="75"/>
  <c r="I8" i="75"/>
  <c r="G8" i="75"/>
  <c r="F8" i="75"/>
  <c r="L7" i="75"/>
  <c r="J7" i="75"/>
  <c r="I7" i="75"/>
  <c r="G7" i="75"/>
  <c r="F7" i="75"/>
  <c r="L6" i="75"/>
  <c r="I6" i="75"/>
  <c r="J6" i="75" s="1"/>
  <c r="F6" i="75"/>
  <c r="L5" i="75"/>
  <c r="J5" i="75"/>
  <c r="I5" i="75"/>
  <c r="G5" i="75"/>
  <c r="F5" i="75"/>
  <c r="L4" i="75"/>
  <c r="J4" i="75"/>
  <c r="I4" i="75"/>
  <c r="G4" i="75"/>
  <c r="F4" i="75"/>
  <c r="L3" i="75"/>
  <c r="I3" i="75"/>
  <c r="J3" i="75" s="1"/>
  <c r="G3" i="75"/>
  <c r="F3" i="75"/>
  <c r="L2" i="75"/>
  <c r="I2" i="75"/>
  <c r="J2" i="75" s="1"/>
  <c r="G2" i="75"/>
  <c r="F2" i="75"/>
  <c r="E2" i="75"/>
  <c r="B77" i="101" s="1"/>
  <c r="L8" i="74"/>
  <c r="J8" i="74"/>
  <c r="I8" i="74"/>
  <c r="G8" i="74"/>
  <c r="F8" i="74"/>
  <c r="L7" i="74"/>
  <c r="J7" i="74"/>
  <c r="I7" i="74"/>
  <c r="G7" i="74"/>
  <c r="F7" i="74"/>
  <c r="L6" i="74"/>
  <c r="I6" i="74"/>
  <c r="J6" i="74" s="1"/>
  <c r="F6" i="74"/>
  <c r="L5" i="74"/>
  <c r="I5" i="74"/>
  <c r="J5" i="74" s="1"/>
  <c r="F5" i="74"/>
  <c r="L4" i="74"/>
  <c r="I4" i="74"/>
  <c r="J4" i="74" s="1"/>
  <c r="F4" i="74"/>
  <c r="L3" i="74"/>
  <c r="J3" i="74"/>
  <c r="I3" i="74"/>
  <c r="G3" i="74"/>
  <c r="F3" i="74"/>
  <c r="L2" i="74"/>
  <c r="I2" i="74"/>
  <c r="J2" i="74" s="1"/>
  <c r="F2" i="74"/>
  <c r="G2" i="74" s="1"/>
  <c r="E2" i="74"/>
  <c r="B76" i="101" s="1"/>
  <c r="L7" i="73"/>
  <c r="I7" i="73"/>
  <c r="J7" i="73" s="1"/>
  <c r="F7" i="73"/>
  <c r="L6" i="73"/>
  <c r="I6" i="73"/>
  <c r="J6" i="73" s="1"/>
  <c r="F6" i="73"/>
  <c r="L5" i="73"/>
  <c r="J5" i="73"/>
  <c r="I5" i="73"/>
  <c r="G5" i="73"/>
  <c r="F5" i="73"/>
  <c r="L4" i="73"/>
  <c r="J4" i="73"/>
  <c r="I4" i="73"/>
  <c r="G4" i="73"/>
  <c r="F4" i="73"/>
  <c r="L3" i="73"/>
  <c r="I3" i="73"/>
  <c r="J3" i="73" s="1"/>
  <c r="F3" i="73"/>
  <c r="L2" i="73"/>
  <c r="M2" i="73" s="1"/>
  <c r="E75" i="101" s="1"/>
  <c r="I2" i="73"/>
  <c r="J2" i="73" s="1"/>
  <c r="F2" i="73"/>
  <c r="G2" i="73" s="1"/>
  <c r="E2" i="73"/>
  <c r="B75" i="101" s="1"/>
  <c r="L11" i="72"/>
  <c r="J11" i="72"/>
  <c r="I11" i="72"/>
  <c r="G11" i="72"/>
  <c r="F11" i="72"/>
  <c r="L10" i="72"/>
  <c r="J10" i="72"/>
  <c r="I10" i="72"/>
  <c r="G10" i="72"/>
  <c r="F10" i="72"/>
  <c r="L9" i="72"/>
  <c r="J9" i="72"/>
  <c r="I9" i="72"/>
  <c r="G9" i="72"/>
  <c r="F9" i="72"/>
  <c r="L8" i="72"/>
  <c r="I8" i="72"/>
  <c r="J8" i="72" s="1"/>
  <c r="F8" i="72"/>
  <c r="G8" i="72" s="1"/>
  <c r="L7" i="72"/>
  <c r="I7" i="72"/>
  <c r="J7" i="72" s="1"/>
  <c r="G7" i="72"/>
  <c r="F7" i="72"/>
  <c r="L6" i="72"/>
  <c r="I6" i="72"/>
  <c r="J6" i="72" s="1"/>
  <c r="G6" i="72"/>
  <c r="F6" i="72"/>
  <c r="L5" i="72"/>
  <c r="I5" i="72"/>
  <c r="J5" i="72" s="1"/>
  <c r="F5" i="72"/>
  <c r="G5" i="72" s="1"/>
  <c r="L4" i="72"/>
  <c r="I4" i="72"/>
  <c r="J4" i="72" s="1"/>
  <c r="F4" i="72"/>
  <c r="G4" i="72" s="1"/>
  <c r="L3" i="72"/>
  <c r="I3" i="72"/>
  <c r="J3" i="72" s="1"/>
  <c r="G3" i="72"/>
  <c r="F3" i="72"/>
  <c r="L2" i="72"/>
  <c r="I2" i="72"/>
  <c r="J2" i="72" s="1"/>
  <c r="G2" i="72"/>
  <c r="F2" i="72"/>
  <c r="E2" i="72"/>
  <c r="L11" i="71"/>
  <c r="I11" i="71"/>
  <c r="J11" i="71" s="1"/>
  <c r="F11" i="71"/>
  <c r="G11" i="71" s="1"/>
  <c r="L10" i="71"/>
  <c r="J10" i="71"/>
  <c r="I10" i="71"/>
  <c r="G10" i="71"/>
  <c r="F10" i="71"/>
  <c r="L9" i="71"/>
  <c r="I9" i="71"/>
  <c r="J9" i="71" s="1"/>
  <c r="F9" i="71"/>
  <c r="G9" i="71" s="1"/>
  <c r="L8" i="71"/>
  <c r="I8" i="71"/>
  <c r="J8" i="71" s="1"/>
  <c r="F8" i="71"/>
  <c r="G8" i="71" s="1"/>
  <c r="L7" i="71"/>
  <c r="I7" i="71"/>
  <c r="J7" i="71" s="1"/>
  <c r="F7" i="71"/>
  <c r="G7" i="71" s="1"/>
  <c r="L6" i="71"/>
  <c r="I6" i="71"/>
  <c r="J6" i="71" s="1"/>
  <c r="G6" i="71"/>
  <c r="F6" i="71"/>
  <c r="L5" i="71"/>
  <c r="I5" i="71"/>
  <c r="J5" i="71" s="1"/>
  <c r="F5" i="71"/>
  <c r="G5" i="71" s="1"/>
  <c r="L4" i="71"/>
  <c r="J4" i="71"/>
  <c r="I4" i="71"/>
  <c r="F4" i="71"/>
  <c r="G4" i="71" s="1"/>
  <c r="L3" i="71"/>
  <c r="I3" i="71"/>
  <c r="J3" i="71" s="1"/>
  <c r="F3" i="71"/>
  <c r="G3" i="71" s="1"/>
  <c r="L2" i="71"/>
  <c r="M2" i="71" s="1"/>
  <c r="I2" i="71"/>
  <c r="J2" i="71" s="1"/>
  <c r="F2" i="71"/>
  <c r="G2" i="71" s="1"/>
  <c r="E2" i="71"/>
  <c r="L11" i="70"/>
  <c r="I11" i="70"/>
  <c r="J11" i="70" s="1"/>
  <c r="F11" i="70"/>
  <c r="G11" i="70" s="1"/>
  <c r="L10" i="70"/>
  <c r="I10" i="70"/>
  <c r="J10" i="70" s="1"/>
  <c r="F10" i="70"/>
  <c r="G10" i="70" s="1"/>
  <c r="L9" i="70"/>
  <c r="J9" i="70"/>
  <c r="I9" i="70"/>
  <c r="F9" i="70"/>
  <c r="G9" i="70" s="1"/>
  <c r="L8" i="70"/>
  <c r="J8" i="70"/>
  <c r="I8" i="70"/>
  <c r="F8" i="70"/>
  <c r="G8" i="70" s="1"/>
  <c r="L7" i="70"/>
  <c r="I7" i="70"/>
  <c r="J7" i="70" s="1"/>
  <c r="F7" i="70"/>
  <c r="G7" i="70" s="1"/>
  <c r="L6" i="70"/>
  <c r="J6" i="70"/>
  <c r="I6" i="70"/>
  <c r="G6" i="70"/>
  <c r="F6" i="70"/>
  <c r="L5" i="70"/>
  <c r="I5" i="70"/>
  <c r="J5" i="70" s="1"/>
  <c r="F5" i="70"/>
  <c r="G5" i="70" s="1"/>
  <c r="L4" i="70"/>
  <c r="I4" i="70"/>
  <c r="J4" i="70" s="1"/>
  <c r="F4" i="70"/>
  <c r="G4" i="70" s="1"/>
  <c r="L3" i="70"/>
  <c r="I3" i="70"/>
  <c r="J3" i="70" s="1"/>
  <c r="G3" i="70"/>
  <c r="F3" i="70"/>
  <c r="L2" i="70"/>
  <c r="M2" i="70" s="1"/>
  <c r="I2" i="70"/>
  <c r="J2" i="70" s="1"/>
  <c r="G2" i="70"/>
  <c r="F2" i="70"/>
  <c r="E2" i="70"/>
  <c r="L10" i="69"/>
  <c r="J10" i="69"/>
  <c r="I10" i="69"/>
  <c r="G10" i="69"/>
  <c r="F10" i="69"/>
  <c r="L9" i="69"/>
  <c r="J9" i="69"/>
  <c r="I9" i="69"/>
  <c r="G9" i="69"/>
  <c r="F9" i="69"/>
  <c r="L8" i="69"/>
  <c r="I8" i="69"/>
  <c r="J8" i="69" s="1"/>
  <c r="F8" i="69"/>
  <c r="L7" i="69"/>
  <c r="I7" i="69"/>
  <c r="J7" i="69" s="1"/>
  <c r="F7" i="69"/>
  <c r="L6" i="69"/>
  <c r="I6" i="69"/>
  <c r="J6" i="69" s="1"/>
  <c r="F6" i="69"/>
  <c r="L5" i="69"/>
  <c r="I5" i="69"/>
  <c r="J5" i="69" s="1"/>
  <c r="F5" i="69"/>
  <c r="L4" i="69"/>
  <c r="J4" i="69"/>
  <c r="I4" i="69"/>
  <c r="G4" i="69"/>
  <c r="F4" i="69"/>
  <c r="L3" i="69"/>
  <c r="I3" i="69"/>
  <c r="J3" i="69" s="1"/>
  <c r="F3" i="69"/>
  <c r="L2" i="69"/>
  <c r="I2" i="69"/>
  <c r="J2" i="69" s="1"/>
  <c r="F2" i="69"/>
  <c r="G2" i="69" s="1"/>
  <c r="E2" i="69"/>
  <c r="B71" i="101" s="1"/>
  <c r="L8" i="68"/>
  <c r="J8" i="68"/>
  <c r="I8" i="68"/>
  <c r="G8" i="68"/>
  <c r="F8" i="68"/>
  <c r="L7" i="68"/>
  <c r="J7" i="68"/>
  <c r="I7" i="68"/>
  <c r="G7" i="68"/>
  <c r="F7" i="68"/>
  <c r="L6" i="68"/>
  <c r="I6" i="68"/>
  <c r="J6" i="68" s="1"/>
  <c r="F6" i="68"/>
  <c r="L5" i="68"/>
  <c r="I5" i="68"/>
  <c r="J5" i="68" s="1"/>
  <c r="F5" i="68"/>
  <c r="L4" i="68"/>
  <c r="I4" i="68"/>
  <c r="J4" i="68" s="1"/>
  <c r="F4" i="68"/>
  <c r="L3" i="68"/>
  <c r="I3" i="68"/>
  <c r="J3" i="68" s="1"/>
  <c r="F3" i="68"/>
  <c r="L2" i="68"/>
  <c r="I2" i="68"/>
  <c r="J2" i="68" s="1"/>
  <c r="F2" i="68"/>
  <c r="G2" i="68" s="1"/>
  <c r="E2" i="68"/>
  <c r="B70" i="101" s="1"/>
  <c r="L9" i="67"/>
  <c r="I9" i="67"/>
  <c r="J9" i="67" s="1"/>
  <c r="F9" i="67"/>
  <c r="L8" i="67"/>
  <c r="I8" i="67"/>
  <c r="J8" i="67" s="1"/>
  <c r="F8" i="67"/>
  <c r="L7" i="67"/>
  <c r="I7" i="67"/>
  <c r="J7" i="67" s="1"/>
  <c r="F7" i="67"/>
  <c r="L6" i="67"/>
  <c r="I6" i="67"/>
  <c r="J6" i="67" s="1"/>
  <c r="F6" i="67"/>
  <c r="L5" i="67"/>
  <c r="I5" i="67"/>
  <c r="J5" i="67" s="1"/>
  <c r="F5" i="67"/>
  <c r="L4" i="67"/>
  <c r="I4" i="67"/>
  <c r="J4" i="67" s="1"/>
  <c r="F4" i="67"/>
  <c r="L3" i="67"/>
  <c r="J3" i="67"/>
  <c r="I3" i="67"/>
  <c r="G3" i="67"/>
  <c r="F3" i="67"/>
  <c r="L2" i="67"/>
  <c r="I2" i="67"/>
  <c r="J2" i="67" s="1"/>
  <c r="F2" i="67"/>
  <c r="G2" i="67" s="1"/>
  <c r="E2" i="67"/>
  <c r="B69" i="101" s="1"/>
  <c r="L10" i="66"/>
  <c r="J10" i="66"/>
  <c r="I10" i="66"/>
  <c r="G10" i="66"/>
  <c r="F10" i="66"/>
  <c r="L9" i="66"/>
  <c r="I9" i="66"/>
  <c r="J9" i="66" s="1"/>
  <c r="F9" i="66"/>
  <c r="L8" i="66"/>
  <c r="I8" i="66"/>
  <c r="J8" i="66" s="1"/>
  <c r="F8" i="66"/>
  <c r="L7" i="66"/>
  <c r="J7" i="66"/>
  <c r="I7" i="66"/>
  <c r="G7" i="66"/>
  <c r="F7" i="66"/>
  <c r="L6" i="66"/>
  <c r="I6" i="66"/>
  <c r="J6" i="66" s="1"/>
  <c r="F6" i="66"/>
  <c r="L5" i="66"/>
  <c r="J5" i="66"/>
  <c r="I5" i="66"/>
  <c r="G5" i="66"/>
  <c r="F5" i="66"/>
  <c r="L4" i="66"/>
  <c r="I4" i="66"/>
  <c r="J4" i="66" s="1"/>
  <c r="F4" i="66"/>
  <c r="L3" i="66"/>
  <c r="J3" i="66"/>
  <c r="I3" i="66"/>
  <c r="G3" i="66"/>
  <c r="F3" i="66"/>
  <c r="L2" i="66"/>
  <c r="I2" i="66"/>
  <c r="J2" i="66" s="1"/>
  <c r="F2" i="66"/>
  <c r="G2" i="66" s="1"/>
  <c r="E2" i="66"/>
  <c r="B68" i="101" s="1"/>
  <c r="L11" i="65"/>
  <c r="J11" i="65"/>
  <c r="I11" i="65"/>
  <c r="G11" i="65"/>
  <c r="F11" i="65"/>
  <c r="L10" i="65"/>
  <c r="J10" i="65"/>
  <c r="I10" i="65"/>
  <c r="G10" i="65"/>
  <c r="F10" i="65"/>
  <c r="L9" i="65"/>
  <c r="I9" i="65"/>
  <c r="J9" i="65" s="1"/>
  <c r="F9" i="65"/>
  <c r="G9" i="65" s="1"/>
  <c r="L8" i="65"/>
  <c r="I8" i="65"/>
  <c r="J8" i="65" s="1"/>
  <c r="F8" i="65"/>
  <c r="G8" i="65" s="1"/>
  <c r="L7" i="65"/>
  <c r="I7" i="65"/>
  <c r="J7" i="65" s="1"/>
  <c r="F7" i="65"/>
  <c r="G7" i="65" s="1"/>
  <c r="L6" i="65"/>
  <c r="I6" i="65"/>
  <c r="J6" i="65" s="1"/>
  <c r="F6" i="65"/>
  <c r="G6" i="65" s="1"/>
  <c r="L5" i="65"/>
  <c r="I5" i="65"/>
  <c r="J5" i="65" s="1"/>
  <c r="F5" i="65"/>
  <c r="G5" i="65" s="1"/>
  <c r="L4" i="65"/>
  <c r="J4" i="65"/>
  <c r="I4" i="65"/>
  <c r="G4" i="65"/>
  <c r="F4" i="65"/>
  <c r="L3" i="65"/>
  <c r="I3" i="65"/>
  <c r="J3" i="65" s="1"/>
  <c r="G3" i="65"/>
  <c r="F3" i="65"/>
  <c r="L2" i="65"/>
  <c r="I2" i="65"/>
  <c r="J2" i="65" s="1"/>
  <c r="G2" i="65"/>
  <c r="F2" i="65"/>
  <c r="E2" i="65"/>
  <c r="L8" i="64"/>
  <c r="J8" i="64"/>
  <c r="I8" i="64"/>
  <c r="G8" i="64"/>
  <c r="F8" i="64"/>
  <c r="L7" i="64"/>
  <c r="I7" i="64"/>
  <c r="J7" i="64" s="1"/>
  <c r="F7" i="64"/>
  <c r="L6" i="64"/>
  <c r="I6" i="64"/>
  <c r="J6" i="64" s="1"/>
  <c r="F6" i="64"/>
  <c r="L5" i="64"/>
  <c r="I5" i="64"/>
  <c r="J5" i="64" s="1"/>
  <c r="F5" i="64"/>
  <c r="L4" i="64"/>
  <c r="J4" i="64"/>
  <c r="I4" i="64"/>
  <c r="G4" i="64"/>
  <c r="F4" i="64"/>
  <c r="L3" i="64"/>
  <c r="I3" i="64"/>
  <c r="J3" i="64" s="1"/>
  <c r="F3" i="64"/>
  <c r="L2" i="64"/>
  <c r="I2" i="64"/>
  <c r="J2" i="64" s="1"/>
  <c r="F2" i="64"/>
  <c r="G2" i="64" s="1"/>
  <c r="E2" i="64"/>
  <c r="B66" i="101" s="1"/>
  <c r="L10" i="63"/>
  <c r="J10" i="63"/>
  <c r="I10" i="63"/>
  <c r="G10" i="63"/>
  <c r="F10" i="63"/>
  <c r="L9" i="63"/>
  <c r="J9" i="63"/>
  <c r="I9" i="63"/>
  <c r="G9" i="63"/>
  <c r="F9" i="63"/>
  <c r="L8" i="63"/>
  <c r="I8" i="63"/>
  <c r="J8" i="63" s="1"/>
  <c r="F8" i="63"/>
  <c r="L7" i="63"/>
  <c r="I7" i="63"/>
  <c r="J7" i="63" s="1"/>
  <c r="F7" i="63"/>
  <c r="L6" i="63"/>
  <c r="I6" i="63"/>
  <c r="J6" i="63" s="1"/>
  <c r="F6" i="63"/>
  <c r="L5" i="63"/>
  <c r="I5" i="63"/>
  <c r="J5" i="63" s="1"/>
  <c r="F5" i="63"/>
  <c r="L4" i="63"/>
  <c r="I4" i="63"/>
  <c r="J4" i="63" s="1"/>
  <c r="F4" i="63"/>
  <c r="L3" i="63"/>
  <c r="J3" i="63"/>
  <c r="I3" i="63"/>
  <c r="G3" i="63"/>
  <c r="F3" i="63"/>
  <c r="L2" i="63"/>
  <c r="J2" i="63"/>
  <c r="I2" i="63"/>
  <c r="G2" i="63"/>
  <c r="F2" i="63"/>
  <c r="E2" i="63"/>
  <c r="B65" i="101" s="1"/>
  <c r="L8" i="62"/>
  <c r="J8" i="62"/>
  <c r="I8" i="62"/>
  <c r="G8" i="62"/>
  <c r="F8" i="62"/>
  <c r="L7" i="62"/>
  <c r="J7" i="62"/>
  <c r="I7" i="62"/>
  <c r="G7" i="62"/>
  <c r="F7" i="62"/>
  <c r="L6" i="62"/>
  <c r="J6" i="62"/>
  <c r="I6" i="62"/>
  <c r="G6" i="62"/>
  <c r="F6" i="62"/>
  <c r="L5" i="62"/>
  <c r="I5" i="62"/>
  <c r="J5" i="62" s="1"/>
  <c r="F5" i="62"/>
  <c r="L4" i="62"/>
  <c r="J4" i="62"/>
  <c r="I4" i="62"/>
  <c r="G4" i="62"/>
  <c r="F4" i="62"/>
  <c r="L3" i="62"/>
  <c r="I3" i="62"/>
  <c r="J3" i="62" s="1"/>
  <c r="F3" i="62"/>
  <c r="L2" i="62"/>
  <c r="I2" i="62"/>
  <c r="J2" i="62" s="1"/>
  <c r="F2" i="62"/>
  <c r="G2" i="62" s="1"/>
  <c r="E2" i="62"/>
  <c r="B64" i="101" s="1"/>
  <c r="L9" i="61"/>
  <c r="I9" i="61"/>
  <c r="J9" i="61" s="1"/>
  <c r="F9" i="61"/>
  <c r="L8" i="61"/>
  <c r="I8" i="61"/>
  <c r="J8" i="61" s="1"/>
  <c r="F8" i="61"/>
  <c r="L7" i="61"/>
  <c r="I7" i="61"/>
  <c r="J7" i="61" s="1"/>
  <c r="F7" i="61"/>
  <c r="L6" i="61"/>
  <c r="I6" i="61"/>
  <c r="J6" i="61" s="1"/>
  <c r="F6" i="61"/>
  <c r="L5" i="61"/>
  <c r="J5" i="61"/>
  <c r="I5" i="61"/>
  <c r="G5" i="61"/>
  <c r="F5" i="61"/>
  <c r="L4" i="61"/>
  <c r="I4" i="61"/>
  <c r="J4" i="61" s="1"/>
  <c r="F4" i="61"/>
  <c r="L3" i="61"/>
  <c r="I3" i="61"/>
  <c r="J3" i="61" s="1"/>
  <c r="F3" i="61"/>
  <c r="L2" i="61"/>
  <c r="M2" i="61" s="1"/>
  <c r="E63" i="101" s="1"/>
  <c r="I2" i="61"/>
  <c r="J2" i="61" s="1"/>
  <c r="F2" i="61"/>
  <c r="G2" i="61" s="1"/>
  <c r="E2" i="61"/>
  <c r="B63" i="101" s="1"/>
  <c r="L10" i="60"/>
  <c r="I10" i="60"/>
  <c r="J10" i="60" s="1"/>
  <c r="F10" i="60"/>
  <c r="L9" i="60"/>
  <c r="I9" i="60"/>
  <c r="J9" i="60" s="1"/>
  <c r="F9" i="60"/>
  <c r="L8" i="60"/>
  <c r="I8" i="60"/>
  <c r="J8" i="60" s="1"/>
  <c r="F8" i="60"/>
  <c r="L7" i="60"/>
  <c r="I7" i="60"/>
  <c r="J7" i="60" s="1"/>
  <c r="F7" i="60"/>
  <c r="L6" i="60"/>
  <c r="I6" i="60"/>
  <c r="J6" i="60" s="1"/>
  <c r="F6" i="60"/>
  <c r="L5" i="60"/>
  <c r="J5" i="60"/>
  <c r="I5" i="60"/>
  <c r="G5" i="60"/>
  <c r="F5" i="60"/>
  <c r="L4" i="60"/>
  <c r="I4" i="60"/>
  <c r="J4" i="60" s="1"/>
  <c r="F4" i="60"/>
  <c r="L3" i="60"/>
  <c r="J3" i="60"/>
  <c r="I3" i="60"/>
  <c r="G3" i="60"/>
  <c r="F3" i="60"/>
  <c r="L2" i="60"/>
  <c r="J2" i="60"/>
  <c r="I2" i="60"/>
  <c r="G2" i="60"/>
  <c r="F2" i="60"/>
  <c r="E2" i="60"/>
  <c r="B62" i="101" s="1"/>
  <c r="L8" i="59"/>
  <c r="I8" i="59"/>
  <c r="J8" i="59" s="1"/>
  <c r="F8" i="59"/>
  <c r="L7" i="59"/>
  <c r="I7" i="59"/>
  <c r="J7" i="59" s="1"/>
  <c r="F7" i="59"/>
  <c r="L6" i="59"/>
  <c r="J6" i="59"/>
  <c r="I6" i="59"/>
  <c r="G6" i="59"/>
  <c r="F6" i="59"/>
  <c r="L5" i="59"/>
  <c r="J5" i="59"/>
  <c r="I5" i="59"/>
  <c r="G5" i="59"/>
  <c r="F5" i="59"/>
  <c r="L4" i="59"/>
  <c r="I4" i="59"/>
  <c r="J4" i="59" s="1"/>
  <c r="F4" i="59"/>
  <c r="L3" i="59"/>
  <c r="I3" i="59"/>
  <c r="J3" i="59" s="1"/>
  <c r="F3" i="59"/>
  <c r="L2" i="59"/>
  <c r="I2" i="59"/>
  <c r="J2" i="59" s="1"/>
  <c r="F2" i="59"/>
  <c r="G2" i="59" s="1"/>
  <c r="E2" i="59"/>
  <c r="B61" i="101" s="1"/>
  <c r="L11" i="58"/>
  <c r="I11" i="58"/>
  <c r="J11" i="58" s="1"/>
  <c r="F11" i="58"/>
  <c r="G11" i="58" s="1"/>
  <c r="L10" i="58"/>
  <c r="I10" i="58"/>
  <c r="J10" i="58" s="1"/>
  <c r="F10" i="58"/>
  <c r="G10" i="58" s="1"/>
  <c r="L9" i="58"/>
  <c r="I9" i="58"/>
  <c r="J9" i="58" s="1"/>
  <c r="F9" i="58"/>
  <c r="G9" i="58" s="1"/>
  <c r="L8" i="58"/>
  <c r="M2" i="58" s="1"/>
  <c r="J8" i="58"/>
  <c r="I8" i="58"/>
  <c r="G8" i="58"/>
  <c r="F8" i="58"/>
  <c r="L7" i="58"/>
  <c r="I7" i="58"/>
  <c r="J7" i="58" s="1"/>
  <c r="G7" i="58"/>
  <c r="F7" i="58"/>
  <c r="L6" i="58"/>
  <c r="J6" i="58"/>
  <c r="I6" i="58"/>
  <c r="G6" i="58"/>
  <c r="F6" i="58"/>
  <c r="L5" i="58"/>
  <c r="I5" i="58"/>
  <c r="J5" i="58" s="1"/>
  <c r="G5" i="58"/>
  <c r="F5" i="58"/>
  <c r="L4" i="58"/>
  <c r="I4" i="58"/>
  <c r="J4" i="58" s="1"/>
  <c r="F4" i="58"/>
  <c r="G4" i="58" s="1"/>
  <c r="L3" i="58"/>
  <c r="I3" i="58"/>
  <c r="J3" i="58" s="1"/>
  <c r="G3" i="58"/>
  <c r="F3" i="58"/>
  <c r="L2" i="58"/>
  <c r="I2" i="58"/>
  <c r="J2" i="58" s="1"/>
  <c r="G2" i="58"/>
  <c r="F2" i="58"/>
  <c r="E2" i="58"/>
  <c r="L11" i="57"/>
  <c r="I11" i="57"/>
  <c r="J11" i="57" s="1"/>
  <c r="F11" i="57"/>
  <c r="G11" i="57" s="1"/>
  <c r="L10" i="57"/>
  <c r="I10" i="57"/>
  <c r="J10" i="57" s="1"/>
  <c r="F10" i="57"/>
  <c r="G10" i="57" s="1"/>
  <c r="L9" i="57"/>
  <c r="I9" i="57"/>
  <c r="J9" i="57" s="1"/>
  <c r="F9" i="57"/>
  <c r="G9" i="57" s="1"/>
  <c r="L8" i="57"/>
  <c r="J8" i="57"/>
  <c r="I8" i="57"/>
  <c r="G8" i="57"/>
  <c r="F8" i="57"/>
  <c r="L7" i="57"/>
  <c r="I7" i="57"/>
  <c r="J7" i="57" s="1"/>
  <c r="F7" i="57"/>
  <c r="G7" i="57" s="1"/>
  <c r="L6" i="57"/>
  <c r="I6" i="57"/>
  <c r="J6" i="57" s="1"/>
  <c r="F6" i="57"/>
  <c r="G6" i="57" s="1"/>
  <c r="L5" i="57"/>
  <c r="I5" i="57"/>
  <c r="J5" i="57" s="1"/>
  <c r="F5" i="57"/>
  <c r="G5" i="57" s="1"/>
  <c r="L4" i="57"/>
  <c r="J4" i="57"/>
  <c r="I4" i="57"/>
  <c r="G4" i="57"/>
  <c r="F4" i="57"/>
  <c r="L3" i="57"/>
  <c r="I3" i="57"/>
  <c r="J3" i="57" s="1"/>
  <c r="F3" i="57"/>
  <c r="G3" i="57" s="1"/>
  <c r="L2" i="57"/>
  <c r="M2" i="57" s="1"/>
  <c r="I2" i="57"/>
  <c r="J2" i="57" s="1"/>
  <c r="F2" i="57"/>
  <c r="G2" i="57" s="1"/>
  <c r="E2" i="57"/>
  <c r="L11" i="56"/>
  <c r="I11" i="56"/>
  <c r="J11" i="56" s="1"/>
  <c r="F11" i="56"/>
  <c r="G11" i="56" s="1"/>
  <c r="L10" i="56"/>
  <c r="I10" i="56"/>
  <c r="J10" i="56" s="1"/>
  <c r="F10" i="56"/>
  <c r="G10" i="56" s="1"/>
  <c r="L9" i="56"/>
  <c r="J9" i="56"/>
  <c r="I9" i="56"/>
  <c r="F9" i="56"/>
  <c r="G9" i="56" s="1"/>
  <c r="L8" i="56"/>
  <c r="J8" i="56"/>
  <c r="I8" i="56"/>
  <c r="F8" i="56"/>
  <c r="G8" i="56" s="1"/>
  <c r="L7" i="56"/>
  <c r="I7" i="56"/>
  <c r="J7" i="56" s="1"/>
  <c r="F7" i="56"/>
  <c r="G7" i="56" s="1"/>
  <c r="L6" i="56"/>
  <c r="I6" i="56"/>
  <c r="J6" i="56" s="1"/>
  <c r="F6" i="56"/>
  <c r="G6" i="56" s="1"/>
  <c r="L5" i="56"/>
  <c r="J5" i="56"/>
  <c r="I5" i="56"/>
  <c r="F5" i="56"/>
  <c r="G5" i="56" s="1"/>
  <c r="L4" i="56"/>
  <c r="J4" i="56"/>
  <c r="I4" i="56"/>
  <c r="F4" i="56"/>
  <c r="G4" i="56" s="1"/>
  <c r="L3" i="56"/>
  <c r="J3" i="56"/>
  <c r="I3" i="56"/>
  <c r="G3" i="56"/>
  <c r="F3" i="56"/>
  <c r="L2" i="56"/>
  <c r="M2" i="56" s="1"/>
  <c r="I2" i="56"/>
  <c r="J2" i="56" s="1"/>
  <c r="K2" i="56" s="1"/>
  <c r="G2" i="56"/>
  <c r="F2" i="56"/>
  <c r="E2" i="56"/>
  <c r="L11" i="55"/>
  <c r="I11" i="55"/>
  <c r="J11" i="55" s="1"/>
  <c r="F11" i="55"/>
  <c r="G11" i="55" s="1"/>
  <c r="L10" i="55"/>
  <c r="J10" i="55"/>
  <c r="I10" i="55"/>
  <c r="G10" i="55"/>
  <c r="F10" i="55"/>
  <c r="L9" i="55"/>
  <c r="I9" i="55"/>
  <c r="J9" i="55" s="1"/>
  <c r="F9" i="55"/>
  <c r="G9" i="55" s="1"/>
  <c r="L8" i="55"/>
  <c r="I8" i="55"/>
  <c r="J8" i="55" s="1"/>
  <c r="F8" i="55"/>
  <c r="G8" i="55" s="1"/>
  <c r="L7" i="55"/>
  <c r="I7" i="55"/>
  <c r="J7" i="55" s="1"/>
  <c r="F7" i="55"/>
  <c r="G7" i="55" s="1"/>
  <c r="L6" i="55"/>
  <c r="I6" i="55"/>
  <c r="J6" i="55" s="1"/>
  <c r="G6" i="55"/>
  <c r="F6" i="55"/>
  <c r="L5" i="55"/>
  <c r="I5" i="55"/>
  <c r="J5" i="55" s="1"/>
  <c r="F5" i="55"/>
  <c r="G5" i="55" s="1"/>
  <c r="L4" i="55"/>
  <c r="I4" i="55"/>
  <c r="J4" i="55" s="1"/>
  <c r="F4" i="55"/>
  <c r="G4" i="55" s="1"/>
  <c r="L3" i="55"/>
  <c r="J3" i="55"/>
  <c r="I3" i="55"/>
  <c r="G3" i="55"/>
  <c r="F3" i="55"/>
  <c r="L2" i="55"/>
  <c r="I2" i="55"/>
  <c r="J2" i="55" s="1"/>
  <c r="F2" i="55"/>
  <c r="G2" i="55" s="1"/>
  <c r="E2" i="55"/>
  <c r="L11" i="54"/>
  <c r="J11" i="54"/>
  <c r="I11" i="54"/>
  <c r="G11" i="54"/>
  <c r="F11" i="54"/>
  <c r="BC11" i="103" s="1"/>
  <c r="L10" i="54"/>
  <c r="J10" i="54"/>
  <c r="I10" i="54"/>
  <c r="G10" i="54"/>
  <c r="F10" i="54"/>
  <c r="BC10" i="103" s="1"/>
  <c r="L9" i="54"/>
  <c r="I9" i="54"/>
  <c r="J9" i="54" s="1"/>
  <c r="F9" i="54"/>
  <c r="L8" i="54"/>
  <c r="I8" i="54"/>
  <c r="J8" i="54" s="1"/>
  <c r="F8" i="54"/>
  <c r="L7" i="54"/>
  <c r="I7" i="54"/>
  <c r="J7" i="54" s="1"/>
  <c r="F7" i="54"/>
  <c r="L6" i="54"/>
  <c r="I6" i="54"/>
  <c r="J6" i="54" s="1"/>
  <c r="G6" i="54"/>
  <c r="F6" i="54"/>
  <c r="BC6" i="103" s="1"/>
  <c r="L5" i="54"/>
  <c r="I5" i="54"/>
  <c r="J5" i="54" s="1"/>
  <c r="F5" i="54"/>
  <c r="BC5" i="103" s="1"/>
  <c r="L4" i="54"/>
  <c r="I4" i="54"/>
  <c r="J4" i="54" s="1"/>
  <c r="F4" i="54"/>
  <c r="G4" i="54" s="1"/>
  <c r="L3" i="54"/>
  <c r="J3" i="54"/>
  <c r="I3" i="54"/>
  <c r="G3" i="54"/>
  <c r="F3" i="54"/>
  <c r="L2" i="54"/>
  <c r="M2" i="54" s="1"/>
  <c r="E56" i="101" s="1"/>
  <c r="I2" i="54"/>
  <c r="J2" i="54" s="1"/>
  <c r="F2" i="54"/>
  <c r="G2" i="54" s="1"/>
  <c r="E2" i="54"/>
  <c r="B56" i="101" s="1"/>
  <c r="L11" i="53"/>
  <c r="I11" i="53"/>
  <c r="J11" i="53" s="1"/>
  <c r="F11" i="53"/>
  <c r="G11" i="53" s="1"/>
  <c r="L10" i="53"/>
  <c r="I10" i="53"/>
  <c r="J10" i="53" s="1"/>
  <c r="F10" i="53"/>
  <c r="G10" i="53" s="1"/>
  <c r="L9" i="53"/>
  <c r="I9" i="53"/>
  <c r="J9" i="53" s="1"/>
  <c r="F9" i="53"/>
  <c r="G9" i="53" s="1"/>
  <c r="L8" i="53"/>
  <c r="J8" i="53"/>
  <c r="I8" i="53"/>
  <c r="G8" i="53"/>
  <c r="F8" i="53"/>
  <c r="L7" i="53"/>
  <c r="I7" i="53"/>
  <c r="J7" i="53" s="1"/>
  <c r="F7" i="53"/>
  <c r="G7" i="53" s="1"/>
  <c r="L6" i="53"/>
  <c r="J6" i="53"/>
  <c r="I6" i="53"/>
  <c r="G6" i="53"/>
  <c r="F6" i="53"/>
  <c r="L5" i="53"/>
  <c r="I5" i="53"/>
  <c r="J5" i="53" s="1"/>
  <c r="F5" i="53"/>
  <c r="G5" i="53" s="1"/>
  <c r="L4" i="53"/>
  <c r="I4" i="53"/>
  <c r="J4" i="53" s="1"/>
  <c r="F4" i="53"/>
  <c r="G4" i="53" s="1"/>
  <c r="L3" i="53"/>
  <c r="I3" i="53"/>
  <c r="J3" i="53" s="1"/>
  <c r="G3" i="53"/>
  <c r="F3" i="53"/>
  <c r="L2" i="53"/>
  <c r="M2" i="53" s="1"/>
  <c r="I2" i="53"/>
  <c r="J2" i="53" s="1"/>
  <c r="G2" i="53"/>
  <c r="F2" i="53"/>
  <c r="E2" i="53"/>
  <c r="L11" i="52"/>
  <c r="I11" i="52"/>
  <c r="J11" i="52" s="1"/>
  <c r="F11" i="52"/>
  <c r="G11" i="52" s="1"/>
  <c r="L10" i="52"/>
  <c r="I10" i="52"/>
  <c r="J10" i="52" s="1"/>
  <c r="F10" i="52"/>
  <c r="G10" i="52" s="1"/>
  <c r="L9" i="52"/>
  <c r="J9" i="52"/>
  <c r="I9" i="52"/>
  <c r="G9" i="52"/>
  <c r="F9" i="52"/>
  <c r="L8" i="52"/>
  <c r="J8" i="52"/>
  <c r="I8" i="52"/>
  <c r="G8" i="52"/>
  <c r="F8" i="52"/>
  <c r="L7" i="52"/>
  <c r="I7" i="52"/>
  <c r="J7" i="52" s="1"/>
  <c r="F7" i="52"/>
  <c r="G7" i="52" s="1"/>
  <c r="L6" i="52"/>
  <c r="I6" i="52"/>
  <c r="J6" i="52" s="1"/>
  <c r="F6" i="52"/>
  <c r="G6" i="52" s="1"/>
  <c r="L5" i="52"/>
  <c r="I5" i="52"/>
  <c r="J5" i="52" s="1"/>
  <c r="F5" i="52"/>
  <c r="G5" i="52" s="1"/>
  <c r="L4" i="52"/>
  <c r="I4" i="52"/>
  <c r="J4" i="52" s="1"/>
  <c r="F4" i="52"/>
  <c r="G4" i="52" s="1"/>
  <c r="L3" i="52"/>
  <c r="J3" i="52"/>
  <c r="I3" i="52"/>
  <c r="G3" i="52"/>
  <c r="F3" i="52"/>
  <c r="L2" i="52"/>
  <c r="I2" i="52"/>
  <c r="J2" i="52" s="1"/>
  <c r="G2" i="52"/>
  <c r="F2" i="52"/>
  <c r="E2" i="52"/>
  <c r="L8" i="51"/>
  <c r="I8" i="51"/>
  <c r="J8" i="51" s="1"/>
  <c r="F8" i="51"/>
  <c r="L7" i="51"/>
  <c r="I7" i="51"/>
  <c r="J7" i="51" s="1"/>
  <c r="F7" i="51"/>
  <c r="L6" i="51"/>
  <c r="I6" i="51"/>
  <c r="J6" i="51" s="1"/>
  <c r="F6" i="51"/>
  <c r="L5" i="51"/>
  <c r="I5" i="51"/>
  <c r="J5" i="51" s="1"/>
  <c r="F5" i="51"/>
  <c r="L4" i="51"/>
  <c r="I4" i="51"/>
  <c r="J4" i="51" s="1"/>
  <c r="F4" i="51"/>
  <c r="L3" i="51"/>
  <c r="I3" i="51"/>
  <c r="J3" i="51" s="1"/>
  <c r="F3" i="51"/>
  <c r="L2" i="51"/>
  <c r="I2" i="51"/>
  <c r="J2" i="51" s="1"/>
  <c r="F2" i="51"/>
  <c r="G2" i="51" s="1"/>
  <c r="E2" i="51"/>
  <c r="B53" i="101" s="1"/>
  <c r="L11" i="50"/>
  <c r="I11" i="50"/>
  <c r="J11" i="50" s="1"/>
  <c r="F11" i="50"/>
  <c r="G11" i="50" s="1"/>
  <c r="L10" i="50"/>
  <c r="I10" i="50"/>
  <c r="J10" i="50" s="1"/>
  <c r="F10" i="50"/>
  <c r="G10" i="50" s="1"/>
  <c r="L9" i="50"/>
  <c r="I9" i="50"/>
  <c r="J9" i="50" s="1"/>
  <c r="F9" i="50"/>
  <c r="G9" i="50" s="1"/>
  <c r="L8" i="50"/>
  <c r="I8" i="50"/>
  <c r="J8" i="50" s="1"/>
  <c r="F8" i="50"/>
  <c r="G8" i="50" s="1"/>
  <c r="L7" i="50"/>
  <c r="I7" i="50"/>
  <c r="J7" i="50" s="1"/>
  <c r="F7" i="50"/>
  <c r="G7" i="50" s="1"/>
  <c r="L6" i="50"/>
  <c r="I6" i="50"/>
  <c r="J6" i="50" s="1"/>
  <c r="F6" i="50"/>
  <c r="G6" i="50" s="1"/>
  <c r="L5" i="50"/>
  <c r="J5" i="50"/>
  <c r="I5" i="50"/>
  <c r="G5" i="50"/>
  <c r="F5" i="50"/>
  <c r="L4" i="50"/>
  <c r="I4" i="50"/>
  <c r="J4" i="50" s="1"/>
  <c r="F4" i="50"/>
  <c r="G4" i="50" s="1"/>
  <c r="L3" i="50"/>
  <c r="J3" i="50"/>
  <c r="I3" i="50"/>
  <c r="G3" i="50"/>
  <c r="F3" i="50"/>
  <c r="L2" i="50"/>
  <c r="M2" i="50" s="1"/>
  <c r="I2" i="50"/>
  <c r="J2" i="50" s="1"/>
  <c r="G2" i="50"/>
  <c r="F2" i="50"/>
  <c r="E2" i="50"/>
  <c r="L11" i="49"/>
  <c r="J11" i="49"/>
  <c r="I11" i="49"/>
  <c r="G11" i="49"/>
  <c r="F11" i="49"/>
  <c r="L10" i="49"/>
  <c r="I10" i="49"/>
  <c r="J10" i="49" s="1"/>
  <c r="F10" i="49"/>
  <c r="G10" i="49" s="1"/>
  <c r="L9" i="49"/>
  <c r="J9" i="49"/>
  <c r="I9" i="49"/>
  <c r="G9" i="49"/>
  <c r="F9" i="49"/>
  <c r="L8" i="49"/>
  <c r="I8" i="49"/>
  <c r="J8" i="49" s="1"/>
  <c r="F8" i="49"/>
  <c r="G8" i="49" s="1"/>
  <c r="L7" i="49"/>
  <c r="I7" i="49"/>
  <c r="J7" i="49" s="1"/>
  <c r="F7" i="49"/>
  <c r="G7" i="49" s="1"/>
  <c r="L6" i="49"/>
  <c r="I6" i="49"/>
  <c r="J6" i="49" s="1"/>
  <c r="F6" i="49"/>
  <c r="G6" i="49" s="1"/>
  <c r="L5" i="49"/>
  <c r="J5" i="49"/>
  <c r="I5" i="49"/>
  <c r="G5" i="49"/>
  <c r="F5" i="49"/>
  <c r="L4" i="49"/>
  <c r="J4" i="49"/>
  <c r="I4" i="49"/>
  <c r="G4" i="49"/>
  <c r="F4" i="49"/>
  <c r="L3" i="49"/>
  <c r="I3" i="49"/>
  <c r="J3" i="49" s="1"/>
  <c r="F3" i="49"/>
  <c r="G3" i="49" s="1"/>
  <c r="L2" i="49"/>
  <c r="M2" i="49" s="1"/>
  <c r="I2" i="49"/>
  <c r="J2" i="49" s="1"/>
  <c r="G2" i="49"/>
  <c r="F2" i="49"/>
  <c r="E2" i="49"/>
  <c r="L11" i="48"/>
  <c r="I11" i="48"/>
  <c r="J11" i="48" s="1"/>
  <c r="F11" i="48"/>
  <c r="G11" i="48" s="1"/>
  <c r="L10" i="48"/>
  <c r="I10" i="48"/>
  <c r="J10" i="48" s="1"/>
  <c r="F10" i="48"/>
  <c r="G10" i="48" s="1"/>
  <c r="L9" i="48"/>
  <c r="J9" i="48"/>
  <c r="I9" i="48"/>
  <c r="G9" i="48"/>
  <c r="F9" i="48"/>
  <c r="L8" i="48"/>
  <c r="I8" i="48"/>
  <c r="J8" i="48" s="1"/>
  <c r="F8" i="48"/>
  <c r="G8" i="48" s="1"/>
  <c r="L7" i="48"/>
  <c r="I7" i="48"/>
  <c r="J7" i="48" s="1"/>
  <c r="F7" i="48"/>
  <c r="G7" i="48" s="1"/>
  <c r="L6" i="48"/>
  <c r="I6" i="48"/>
  <c r="J6" i="48" s="1"/>
  <c r="F6" i="48"/>
  <c r="G6" i="48" s="1"/>
  <c r="L5" i="48"/>
  <c r="J5" i="48"/>
  <c r="I5" i="48"/>
  <c r="G5" i="48"/>
  <c r="F5" i="48"/>
  <c r="L4" i="48"/>
  <c r="J4" i="48"/>
  <c r="I4" i="48"/>
  <c r="G4" i="48"/>
  <c r="F4" i="48"/>
  <c r="L3" i="48"/>
  <c r="I3" i="48"/>
  <c r="J3" i="48" s="1"/>
  <c r="G3" i="48"/>
  <c r="F3" i="48"/>
  <c r="L2" i="48"/>
  <c r="I2" i="48"/>
  <c r="J2" i="48" s="1"/>
  <c r="G2" i="48"/>
  <c r="F2" i="48"/>
  <c r="E2" i="48"/>
  <c r="L11" i="47"/>
  <c r="J11" i="47"/>
  <c r="I11" i="47"/>
  <c r="G11" i="47"/>
  <c r="F11" i="47"/>
  <c r="L10" i="47"/>
  <c r="I10" i="47"/>
  <c r="J10" i="47" s="1"/>
  <c r="G10" i="47"/>
  <c r="F10" i="47"/>
  <c r="L9" i="47"/>
  <c r="I9" i="47"/>
  <c r="J9" i="47" s="1"/>
  <c r="F9" i="47"/>
  <c r="G9" i="47" s="1"/>
  <c r="L8" i="47"/>
  <c r="I8" i="47"/>
  <c r="J8" i="47" s="1"/>
  <c r="F8" i="47"/>
  <c r="G8" i="47" s="1"/>
  <c r="L7" i="47"/>
  <c r="I7" i="47"/>
  <c r="J7" i="47" s="1"/>
  <c r="G7" i="47"/>
  <c r="F7" i="47"/>
  <c r="L6" i="47"/>
  <c r="I6" i="47"/>
  <c r="J6" i="47" s="1"/>
  <c r="G6" i="47"/>
  <c r="F6" i="47"/>
  <c r="L5" i="47"/>
  <c r="I5" i="47"/>
  <c r="J5" i="47" s="1"/>
  <c r="F5" i="47"/>
  <c r="G5" i="47" s="1"/>
  <c r="L4" i="47"/>
  <c r="I4" i="47"/>
  <c r="J4" i="47" s="1"/>
  <c r="F4" i="47"/>
  <c r="G4" i="47" s="1"/>
  <c r="L3" i="47"/>
  <c r="I3" i="47"/>
  <c r="J3" i="47" s="1"/>
  <c r="G3" i="47"/>
  <c r="F3" i="47"/>
  <c r="L2" i="47"/>
  <c r="M2" i="47" s="1"/>
  <c r="I2" i="47"/>
  <c r="J2" i="47" s="1"/>
  <c r="G2" i="47"/>
  <c r="F2" i="47"/>
  <c r="E2" i="47"/>
  <c r="L11" i="46"/>
  <c r="I11" i="46"/>
  <c r="J11" i="46" s="1"/>
  <c r="F11" i="46"/>
  <c r="G11" i="46" s="1"/>
  <c r="L10" i="46"/>
  <c r="J10" i="46"/>
  <c r="I10" i="46"/>
  <c r="G10" i="46"/>
  <c r="F10" i="46"/>
  <c r="L9" i="46"/>
  <c r="J9" i="46"/>
  <c r="I9" i="46"/>
  <c r="G9" i="46"/>
  <c r="F9" i="46"/>
  <c r="L8" i="46"/>
  <c r="J8" i="46"/>
  <c r="I8" i="46"/>
  <c r="G8" i="46"/>
  <c r="F8" i="46"/>
  <c r="L7" i="46"/>
  <c r="I7" i="46"/>
  <c r="J7" i="46" s="1"/>
  <c r="F7" i="46"/>
  <c r="G7" i="46" s="1"/>
  <c r="L6" i="46"/>
  <c r="I6" i="46"/>
  <c r="J6" i="46" s="1"/>
  <c r="F6" i="46"/>
  <c r="G6" i="46" s="1"/>
  <c r="L5" i="46"/>
  <c r="J5" i="46"/>
  <c r="I5" i="46"/>
  <c r="G5" i="46"/>
  <c r="F5" i="46"/>
  <c r="L4" i="46"/>
  <c r="I4" i="46"/>
  <c r="J4" i="46" s="1"/>
  <c r="F4" i="46"/>
  <c r="G4" i="46" s="1"/>
  <c r="L3" i="46"/>
  <c r="I3" i="46"/>
  <c r="J3" i="46" s="1"/>
  <c r="G3" i="46"/>
  <c r="F3" i="46"/>
  <c r="L2" i="46"/>
  <c r="I2" i="46"/>
  <c r="J2" i="46" s="1"/>
  <c r="G2" i="46"/>
  <c r="F2" i="46"/>
  <c r="E2" i="46"/>
  <c r="L11" i="45"/>
  <c r="J11" i="45"/>
  <c r="I11" i="45"/>
  <c r="G11" i="45"/>
  <c r="F11" i="45"/>
  <c r="L10" i="45"/>
  <c r="I10" i="45"/>
  <c r="J10" i="45" s="1"/>
  <c r="F10" i="45"/>
  <c r="G10" i="45" s="1"/>
  <c r="L9" i="45"/>
  <c r="I9" i="45"/>
  <c r="J9" i="45" s="1"/>
  <c r="F9" i="45"/>
  <c r="G9" i="45" s="1"/>
  <c r="L8" i="45"/>
  <c r="J8" i="45"/>
  <c r="I8" i="45"/>
  <c r="G8" i="45"/>
  <c r="F8" i="45"/>
  <c r="L7" i="45"/>
  <c r="I7" i="45"/>
  <c r="J7" i="45" s="1"/>
  <c r="F7" i="45"/>
  <c r="G7" i="45" s="1"/>
  <c r="L6" i="45"/>
  <c r="I6" i="45"/>
  <c r="J6" i="45" s="1"/>
  <c r="F6" i="45"/>
  <c r="G6" i="45" s="1"/>
  <c r="L5" i="45"/>
  <c r="J5" i="45"/>
  <c r="I5" i="45"/>
  <c r="G5" i="45"/>
  <c r="F5" i="45"/>
  <c r="L4" i="45"/>
  <c r="I4" i="45"/>
  <c r="J4" i="45" s="1"/>
  <c r="F4" i="45"/>
  <c r="G4" i="45" s="1"/>
  <c r="L3" i="45"/>
  <c r="I3" i="45"/>
  <c r="J3" i="45" s="1"/>
  <c r="G3" i="45"/>
  <c r="F3" i="45"/>
  <c r="L2" i="45"/>
  <c r="I2" i="45"/>
  <c r="J2" i="45" s="1"/>
  <c r="G2" i="45"/>
  <c r="F2" i="45"/>
  <c r="E2" i="45"/>
  <c r="L10" i="44"/>
  <c r="J10" i="44"/>
  <c r="I10" i="44"/>
  <c r="G10" i="44"/>
  <c r="F10" i="44"/>
  <c r="L9" i="44"/>
  <c r="J9" i="44"/>
  <c r="I9" i="44"/>
  <c r="G9" i="44"/>
  <c r="F9" i="44"/>
  <c r="L8" i="44"/>
  <c r="I8" i="44"/>
  <c r="J8" i="44" s="1"/>
  <c r="F8" i="44"/>
  <c r="L7" i="44"/>
  <c r="I7" i="44"/>
  <c r="J7" i="44" s="1"/>
  <c r="F7" i="44"/>
  <c r="L6" i="44"/>
  <c r="I6" i="44"/>
  <c r="J6" i="44" s="1"/>
  <c r="F6" i="44"/>
  <c r="L5" i="44"/>
  <c r="I5" i="44"/>
  <c r="J5" i="44" s="1"/>
  <c r="F5" i="44"/>
  <c r="L4" i="44"/>
  <c r="I4" i="44"/>
  <c r="J4" i="44" s="1"/>
  <c r="F4" i="44"/>
  <c r="L3" i="44"/>
  <c r="J3" i="44"/>
  <c r="I3" i="44"/>
  <c r="G3" i="44"/>
  <c r="F3" i="44"/>
  <c r="L2" i="44"/>
  <c r="I2" i="44"/>
  <c r="J2" i="44" s="1"/>
  <c r="F2" i="44"/>
  <c r="G2" i="44" s="1"/>
  <c r="E2" i="44"/>
  <c r="B46" i="101" s="1"/>
  <c r="L9" i="43"/>
  <c r="J9" i="43"/>
  <c r="I9" i="43"/>
  <c r="F9" i="43"/>
  <c r="L8" i="43"/>
  <c r="I8" i="43"/>
  <c r="J8" i="43" s="1"/>
  <c r="F8" i="43"/>
  <c r="L7" i="43"/>
  <c r="I7" i="43"/>
  <c r="J7" i="43" s="1"/>
  <c r="G7" i="43"/>
  <c r="F7" i="43"/>
  <c r="L6" i="43"/>
  <c r="I6" i="43"/>
  <c r="J6" i="43" s="1"/>
  <c r="F6" i="43"/>
  <c r="L5" i="43"/>
  <c r="I5" i="43"/>
  <c r="J5" i="43" s="1"/>
  <c r="F5" i="43"/>
  <c r="L4" i="43"/>
  <c r="I4" i="43"/>
  <c r="J4" i="43" s="1"/>
  <c r="F4" i="43"/>
  <c r="L3" i="43"/>
  <c r="I3" i="43"/>
  <c r="J3" i="43" s="1"/>
  <c r="F3" i="43"/>
  <c r="L2" i="43"/>
  <c r="M2" i="43" s="1"/>
  <c r="E45" i="101" s="1"/>
  <c r="I2" i="43"/>
  <c r="J2" i="43" s="1"/>
  <c r="F2" i="43"/>
  <c r="G2" i="43" s="1"/>
  <c r="E2" i="43"/>
  <c r="B45" i="101" s="1"/>
  <c r="L11" i="42"/>
  <c r="J11" i="42"/>
  <c r="I11" i="42"/>
  <c r="G11" i="42"/>
  <c r="F11" i="42"/>
  <c r="L10" i="42"/>
  <c r="I10" i="42"/>
  <c r="J10" i="42" s="1"/>
  <c r="F10" i="42"/>
  <c r="G10" i="42" s="1"/>
  <c r="L9" i="42"/>
  <c r="I9" i="42"/>
  <c r="J9" i="42" s="1"/>
  <c r="F9" i="42"/>
  <c r="G9" i="42" s="1"/>
  <c r="L8" i="42"/>
  <c r="I8" i="42"/>
  <c r="J8" i="42" s="1"/>
  <c r="F8" i="42"/>
  <c r="G8" i="42" s="1"/>
  <c r="L7" i="42"/>
  <c r="I7" i="42"/>
  <c r="J7" i="42" s="1"/>
  <c r="F7" i="42"/>
  <c r="G7" i="42" s="1"/>
  <c r="L6" i="42"/>
  <c r="J6" i="42"/>
  <c r="I6" i="42"/>
  <c r="G6" i="42"/>
  <c r="F6" i="42"/>
  <c r="L5" i="42"/>
  <c r="J5" i="42"/>
  <c r="I5" i="42"/>
  <c r="G5" i="42"/>
  <c r="F5" i="42"/>
  <c r="L4" i="42"/>
  <c r="I4" i="42"/>
  <c r="J4" i="42" s="1"/>
  <c r="F4" i="42"/>
  <c r="G4" i="42" s="1"/>
  <c r="L3" i="42"/>
  <c r="I3" i="42"/>
  <c r="J3" i="42" s="1"/>
  <c r="G3" i="42"/>
  <c r="F3" i="42"/>
  <c r="L2" i="42"/>
  <c r="M2" i="42" s="1"/>
  <c r="I2" i="42"/>
  <c r="J2" i="42" s="1"/>
  <c r="G2" i="42"/>
  <c r="F2" i="42"/>
  <c r="E2" i="42"/>
  <c r="L9" i="40"/>
  <c r="J9" i="40"/>
  <c r="I9" i="40"/>
  <c r="G9" i="40"/>
  <c r="F9" i="40"/>
  <c r="L8" i="40"/>
  <c r="I8" i="40"/>
  <c r="J8" i="40" s="1"/>
  <c r="F8" i="40"/>
  <c r="L7" i="40"/>
  <c r="I7" i="40"/>
  <c r="J7" i="40" s="1"/>
  <c r="F7" i="40"/>
  <c r="L6" i="40"/>
  <c r="J6" i="40"/>
  <c r="I6" i="40"/>
  <c r="G6" i="40"/>
  <c r="F6" i="40"/>
  <c r="L5" i="40"/>
  <c r="I5" i="40"/>
  <c r="J5" i="40" s="1"/>
  <c r="F5" i="40"/>
  <c r="L4" i="40"/>
  <c r="I4" i="40"/>
  <c r="J4" i="40" s="1"/>
  <c r="F4" i="40"/>
  <c r="L3" i="40"/>
  <c r="I3" i="40"/>
  <c r="J3" i="40" s="1"/>
  <c r="G3" i="40"/>
  <c r="F3" i="40"/>
  <c r="L2" i="40"/>
  <c r="M2" i="40" s="1"/>
  <c r="E43" i="101" s="1"/>
  <c r="I2" i="40"/>
  <c r="J2" i="40" s="1"/>
  <c r="G2" i="40"/>
  <c r="F2" i="40"/>
  <c r="E2" i="40"/>
  <c r="B43" i="101" s="1"/>
  <c r="L11" i="41"/>
  <c r="J11" i="41"/>
  <c r="I11" i="41"/>
  <c r="G11" i="41"/>
  <c r="F11" i="41"/>
  <c r="L10" i="41"/>
  <c r="I10" i="41"/>
  <c r="J10" i="41" s="1"/>
  <c r="F10" i="41"/>
  <c r="G10" i="41" s="1"/>
  <c r="L9" i="41"/>
  <c r="J9" i="41"/>
  <c r="I9" i="41"/>
  <c r="G9" i="41"/>
  <c r="F9" i="41"/>
  <c r="L8" i="41"/>
  <c r="I8" i="41"/>
  <c r="J8" i="41" s="1"/>
  <c r="F8" i="41"/>
  <c r="G8" i="41" s="1"/>
  <c r="L7" i="41"/>
  <c r="I7" i="41"/>
  <c r="J7" i="41" s="1"/>
  <c r="F7" i="41"/>
  <c r="G7" i="41" s="1"/>
  <c r="L6" i="41"/>
  <c r="I6" i="41"/>
  <c r="J6" i="41" s="1"/>
  <c r="G6" i="41"/>
  <c r="F6" i="41"/>
  <c r="L5" i="41"/>
  <c r="I5" i="41"/>
  <c r="J5" i="41" s="1"/>
  <c r="F5" i="41"/>
  <c r="G5" i="41" s="1"/>
  <c r="L4" i="41"/>
  <c r="I4" i="41"/>
  <c r="J4" i="41" s="1"/>
  <c r="F4" i="41"/>
  <c r="G4" i="41" s="1"/>
  <c r="L3" i="41"/>
  <c r="I3" i="41"/>
  <c r="J3" i="41" s="1"/>
  <c r="F3" i="41"/>
  <c r="G3" i="41" s="1"/>
  <c r="L2" i="41"/>
  <c r="M2" i="41" s="1"/>
  <c r="I2" i="41"/>
  <c r="J2" i="41" s="1"/>
  <c r="F2" i="41"/>
  <c r="G2" i="41" s="1"/>
  <c r="E2" i="41"/>
  <c r="L11" i="39"/>
  <c r="J11" i="39"/>
  <c r="I11" i="39"/>
  <c r="G11" i="39"/>
  <c r="F11" i="39"/>
  <c r="AN11" i="103" s="1"/>
  <c r="L10" i="39"/>
  <c r="I10" i="39"/>
  <c r="J10" i="39" s="1"/>
  <c r="G10" i="39"/>
  <c r="F10" i="39"/>
  <c r="AN10" i="103" s="1"/>
  <c r="L9" i="39"/>
  <c r="I9" i="39"/>
  <c r="J9" i="39" s="1"/>
  <c r="F9" i="39"/>
  <c r="AN9" i="103" s="1"/>
  <c r="L8" i="39"/>
  <c r="I8" i="39"/>
  <c r="J8" i="39" s="1"/>
  <c r="F8" i="39"/>
  <c r="G8" i="39" s="1"/>
  <c r="L7" i="39"/>
  <c r="I7" i="39"/>
  <c r="J7" i="39" s="1"/>
  <c r="F7" i="39"/>
  <c r="G7" i="39" s="1"/>
  <c r="L6" i="39"/>
  <c r="I6" i="39"/>
  <c r="J6" i="39" s="1"/>
  <c r="G6" i="39"/>
  <c r="F6" i="39"/>
  <c r="L5" i="39"/>
  <c r="I5" i="39"/>
  <c r="J5" i="39" s="1"/>
  <c r="F5" i="39"/>
  <c r="G5" i="39" s="1"/>
  <c r="L4" i="39"/>
  <c r="I4" i="39"/>
  <c r="J4" i="39" s="1"/>
  <c r="F4" i="39"/>
  <c r="G4" i="39" s="1"/>
  <c r="L3" i="39"/>
  <c r="J3" i="39"/>
  <c r="I3" i="39"/>
  <c r="G3" i="39"/>
  <c r="F3" i="39"/>
  <c r="L2" i="39"/>
  <c r="I2" i="39"/>
  <c r="J2" i="39" s="1"/>
  <c r="F2" i="39"/>
  <c r="G2" i="39" s="1"/>
  <c r="E2" i="39"/>
  <c r="B41" i="101" s="1"/>
  <c r="L11" i="38"/>
  <c r="J11" i="38"/>
  <c r="I11" i="38"/>
  <c r="G11" i="38"/>
  <c r="F11" i="38"/>
  <c r="L10" i="38"/>
  <c r="J10" i="38"/>
  <c r="I10" i="38"/>
  <c r="G10" i="38"/>
  <c r="F10" i="38"/>
  <c r="L9" i="38"/>
  <c r="J9" i="38"/>
  <c r="I9" i="38"/>
  <c r="G9" i="38"/>
  <c r="F9" i="38"/>
  <c r="L8" i="38"/>
  <c r="J8" i="38"/>
  <c r="I8" i="38"/>
  <c r="G8" i="38"/>
  <c r="F8" i="38"/>
  <c r="L7" i="38"/>
  <c r="I7" i="38"/>
  <c r="J7" i="38" s="1"/>
  <c r="F7" i="38"/>
  <c r="G7" i="38" s="1"/>
  <c r="L6" i="38"/>
  <c r="I6" i="38"/>
  <c r="J6" i="38" s="1"/>
  <c r="G6" i="38"/>
  <c r="F6" i="38"/>
  <c r="L5" i="38"/>
  <c r="I5" i="38"/>
  <c r="J5" i="38" s="1"/>
  <c r="F5" i="38"/>
  <c r="G5" i="38" s="1"/>
  <c r="L4" i="38"/>
  <c r="J4" i="38"/>
  <c r="I4" i="38"/>
  <c r="G4" i="38"/>
  <c r="F4" i="38"/>
  <c r="L3" i="38"/>
  <c r="I3" i="38"/>
  <c r="J3" i="38" s="1"/>
  <c r="F3" i="38"/>
  <c r="G3" i="38" s="1"/>
  <c r="L2" i="38"/>
  <c r="M2" i="38" s="1"/>
  <c r="I2" i="38"/>
  <c r="J2" i="38" s="1"/>
  <c r="F2" i="38"/>
  <c r="G2" i="38" s="1"/>
  <c r="E2" i="38"/>
  <c r="L11" i="36"/>
  <c r="I11" i="36"/>
  <c r="J11" i="36" s="1"/>
  <c r="G11" i="36"/>
  <c r="F11" i="36"/>
  <c r="L10" i="36"/>
  <c r="I10" i="36"/>
  <c r="J10" i="36" s="1"/>
  <c r="G10" i="36"/>
  <c r="F10" i="36"/>
  <c r="L9" i="36"/>
  <c r="J9" i="36"/>
  <c r="I9" i="36"/>
  <c r="F9" i="36"/>
  <c r="G9" i="36" s="1"/>
  <c r="L8" i="36"/>
  <c r="J8" i="36"/>
  <c r="I8" i="36"/>
  <c r="F8" i="36"/>
  <c r="G8" i="36" s="1"/>
  <c r="L7" i="36"/>
  <c r="I7" i="36"/>
  <c r="J7" i="36" s="1"/>
  <c r="G7" i="36"/>
  <c r="F7" i="36"/>
  <c r="L6" i="36"/>
  <c r="I6" i="36"/>
  <c r="J6" i="36" s="1"/>
  <c r="G6" i="36"/>
  <c r="F6" i="36"/>
  <c r="L5" i="36"/>
  <c r="J5" i="36"/>
  <c r="I5" i="36"/>
  <c r="F5" i="36"/>
  <c r="G5" i="36" s="1"/>
  <c r="L4" i="36"/>
  <c r="J4" i="36"/>
  <c r="I4" i="36"/>
  <c r="F4" i="36"/>
  <c r="G4" i="36" s="1"/>
  <c r="L3" i="36"/>
  <c r="I3" i="36"/>
  <c r="J3" i="36" s="1"/>
  <c r="G3" i="36"/>
  <c r="F3" i="36"/>
  <c r="L2" i="36"/>
  <c r="M2" i="36" s="1"/>
  <c r="I2" i="36"/>
  <c r="J2" i="36" s="1"/>
  <c r="K2" i="36" s="1"/>
  <c r="G2" i="36"/>
  <c r="F2" i="36"/>
  <c r="E2" i="36"/>
  <c r="L11" i="37"/>
  <c r="I11" i="37"/>
  <c r="J11" i="37" s="1"/>
  <c r="F11" i="37"/>
  <c r="G11" i="37" s="1"/>
  <c r="L10" i="37"/>
  <c r="I10" i="37"/>
  <c r="J10" i="37" s="1"/>
  <c r="F10" i="37"/>
  <c r="G10" i="37" s="1"/>
  <c r="L9" i="37"/>
  <c r="I9" i="37"/>
  <c r="J9" i="37" s="1"/>
  <c r="F9" i="37"/>
  <c r="G9" i="37" s="1"/>
  <c r="L8" i="37"/>
  <c r="I8" i="37"/>
  <c r="J8" i="37" s="1"/>
  <c r="F8" i="37"/>
  <c r="G8" i="37" s="1"/>
  <c r="L7" i="37"/>
  <c r="J7" i="37"/>
  <c r="I7" i="37"/>
  <c r="G7" i="37"/>
  <c r="F7" i="37"/>
  <c r="L6" i="37"/>
  <c r="J6" i="37"/>
  <c r="I6" i="37"/>
  <c r="G6" i="37"/>
  <c r="F6" i="37"/>
  <c r="L5" i="37"/>
  <c r="J5" i="37"/>
  <c r="I5" i="37"/>
  <c r="G5" i="37"/>
  <c r="F5" i="37"/>
  <c r="L4" i="37"/>
  <c r="I4" i="37"/>
  <c r="J4" i="37" s="1"/>
  <c r="F4" i="37"/>
  <c r="G4" i="37" s="1"/>
  <c r="L3" i="37"/>
  <c r="I3" i="37"/>
  <c r="J3" i="37" s="1"/>
  <c r="F3" i="37"/>
  <c r="G3" i="37" s="1"/>
  <c r="L2" i="37"/>
  <c r="M2" i="37" s="1"/>
  <c r="I2" i="37"/>
  <c r="J2" i="37" s="1"/>
  <c r="F2" i="37"/>
  <c r="G2" i="37" s="1"/>
  <c r="E2" i="37"/>
  <c r="L11" i="35"/>
  <c r="I11" i="35"/>
  <c r="J11" i="35" s="1"/>
  <c r="F11" i="35"/>
  <c r="G11" i="35" s="1"/>
  <c r="L10" i="35"/>
  <c r="I10" i="35"/>
  <c r="J10" i="35" s="1"/>
  <c r="F10" i="35"/>
  <c r="G10" i="35" s="1"/>
  <c r="L9" i="35"/>
  <c r="I9" i="35"/>
  <c r="J9" i="35" s="1"/>
  <c r="F9" i="35"/>
  <c r="G9" i="35" s="1"/>
  <c r="L8" i="35"/>
  <c r="I8" i="35"/>
  <c r="J8" i="35" s="1"/>
  <c r="F8" i="35"/>
  <c r="G8" i="35" s="1"/>
  <c r="L7" i="35"/>
  <c r="J7" i="35"/>
  <c r="I7" i="35"/>
  <c r="G7" i="35"/>
  <c r="F7" i="35"/>
  <c r="L6" i="35"/>
  <c r="J6" i="35"/>
  <c r="I6" i="35"/>
  <c r="G6" i="35"/>
  <c r="F6" i="35"/>
  <c r="L5" i="35"/>
  <c r="I5" i="35"/>
  <c r="J5" i="35" s="1"/>
  <c r="F5" i="35"/>
  <c r="G5" i="35" s="1"/>
  <c r="L4" i="35"/>
  <c r="I4" i="35"/>
  <c r="J4" i="35" s="1"/>
  <c r="F4" i="35"/>
  <c r="G4" i="35" s="1"/>
  <c r="L3" i="35"/>
  <c r="I3" i="35"/>
  <c r="J3" i="35" s="1"/>
  <c r="F3" i="35"/>
  <c r="G3" i="35" s="1"/>
  <c r="L2" i="35"/>
  <c r="J2" i="35"/>
  <c r="I2" i="35"/>
  <c r="F2" i="35"/>
  <c r="G2" i="35" s="1"/>
  <c r="E2" i="35"/>
  <c r="L11" i="32"/>
  <c r="I11" i="32"/>
  <c r="J11" i="32" s="1"/>
  <c r="F11" i="32"/>
  <c r="L10" i="32"/>
  <c r="I10" i="32"/>
  <c r="J10" i="32" s="1"/>
  <c r="F10" i="32"/>
  <c r="L9" i="32"/>
  <c r="J9" i="32"/>
  <c r="I9" i="32"/>
  <c r="G9" i="32"/>
  <c r="F9" i="32"/>
  <c r="AG9" i="103" s="1"/>
  <c r="L8" i="32"/>
  <c r="I8" i="32"/>
  <c r="J8" i="32" s="1"/>
  <c r="F8" i="32"/>
  <c r="L7" i="32"/>
  <c r="I7" i="32"/>
  <c r="J7" i="32" s="1"/>
  <c r="F7" i="32"/>
  <c r="L6" i="32"/>
  <c r="I6" i="32"/>
  <c r="J6" i="32" s="1"/>
  <c r="F6" i="32"/>
  <c r="L5" i="32"/>
  <c r="J5" i="32"/>
  <c r="I5" i="32"/>
  <c r="G5" i="32"/>
  <c r="F5" i="32"/>
  <c r="AG5" i="103" s="1"/>
  <c r="L4" i="32"/>
  <c r="I4" i="32"/>
  <c r="J4" i="32" s="1"/>
  <c r="F4" i="32"/>
  <c r="L3" i="32"/>
  <c r="I3" i="32"/>
  <c r="J3" i="32" s="1"/>
  <c r="F3" i="32"/>
  <c r="AG3" i="103" s="1"/>
  <c r="L2" i="32"/>
  <c r="I2" i="32"/>
  <c r="J2" i="32" s="1"/>
  <c r="G2" i="32"/>
  <c r="F2" i="32"/>
  <c r="E2" i="32"/>
  <c r="B34" i="101" s="1"/>
  <c r="L11" i="31"/>
  <c r="J11" i="31"/>
  <c r="I11" i="31"/>
  <c r="G11" i="31"/>
  <c r="F11" i="31"/>
  <c r="L10" i="31"/>
  <c r="I10" i="31"/>
  <c r="J10" i="31" s="1"/>
  <c r="F10" i="31"/>
  <c r="G10" i="31" s="1"/>
  <c r="L9" i="31"/>
  <c r="I9" i="31"/>
  <c r="J9" i="31" s="1"/>
  <c r="F9" i="31"/>
  <c r="G9" i="31" s="1"/>
  <c r="L8" i="31"/>
  <c r="I8" i="31"/>
  <c r="J8" i="31" s="1"/>
  <c r="F8" i="31"/>
  <c r="G8" i="31" s="1"/>
  <c r="L7" i="31"/>
  <c r="J7" i="31"/>
  <c r="I7" i="31"/>
  <c r="G7" i="31"/>
  <c r="F7" i="31"/>
  <c r="L6" i="31"/>
  <c r="J6" i="31"/>
  <c r="I6" i="31"/>
  <c r="G6" i="31"/>
  <c r="F6" i="31"/>
  <c r="L5" i="31"/>
  <c r="J5" i="31"/>
  <c r="I5" i="31"/>
  <c r="G5" i="31"/>
  <c r="F5" i="31"/>
  <c r="L4" i="31"/>
  <c r="J4" i="31"/>
  <c r="I4" i="31"/>
  <c r="G4" i="31"/>
  <c r="F4" i="31"/>
  <c r="L3" i="31"/>
  <c r="J3" i="31"/>
  <c r="I3" i="31"/>
  <c r="G3" i="31"/>
  <c r="F3" i="31"/>
  <c r="L2" i="31"/>
  <c r="I2" i="31"/>
  <c r="J2" i="31" s="1"/>
  <c r="G2" i="31"/>
  <c r="F2" i="31"/>
  <c r="E2" i="31"/>
  <c r="L11" i="30"/>
  <c r="I11" i="30"/>
  <c r="J11" i="30" s="1"/>
  <c r="F11" i="30"/>
  <c r="G11" i="30" s="1"/>
  <c r="L10" i="30"/>
  <c r="M2" i="30" s="1"/>
  <c r="J10" i="30"/>
  <c r="I10" i="30"/>
  <c r="G10" i="30"/>
  <c r="F10" i="30"/>
  <c r="L9" i="30"/>
  <c r="I9" i="30"/>
  <c r="J9" i="30" s="1"/>
  <c r="G9" i="30"/>
  <c r="F9" i="30"/>
  <c r="L8" i="30"/>
  <c r="I8" i="30"/>
  <c r="J8" i="30" s="1"/>
  <c r="F8" i="30"/>
  <c r="G8" i="30" s="1"/>
  <c r="L7" i="30"/>
  <c r="I7" i="30"/>
  <c r="J7" i="30" s="1"/>
  <c r="G7" i="30"/>
  <c r="F7" i="30"/>
  <c r="L6" i="30"/>
  <c r="J6" i="30"/>
  <c r="I6" i="30"/>
  <c r="G6" i="30"/>
  <c r="F6" i="30"/>
  <c r="L5" i="30"/>
  <c r="I5" i="30"/>
  <c r="J5" i="30" s="1"/>
  <c r="G5" i="30"/>
  <c r="F5" i="30"/>
  <c r="L4" i="30"/>
  <c r="I4" i="30"/>
  <c r="J4" i="30" s="1"/>
  <c r="F4" i="30"/>
  <c r="G4" i="30" s="1"/>
  <c r="L3" i="30"/>
  <c r="I3" i="30"/>
  <c r="J3" i="30" s="1"/>
  <c r="G3" i="30"/>
  <c r="F3" i="30"/>
  <c r="L2" i="30"/>
  <c r="I2" i="30"/>
  <c r="J2" i="30" s="1"/>
  <c r="G2" i="30"/>
  <c r="F2" i="30"/>
  <c r="E2" i="30"/>
  <c r="L8" i="29"/>
  <c r="J8" i="29"/>
  <c r="I8" i="29"/>
  <c r="G8" i="29"/>
  <c r="F8" i="29"/>
  <c r="AD8" i="103" s="1"/>
  <c r="L7" i="29"/>
  <c r="J7" i="29"/>
  <c r="I7" i="29"/>
  <c r="G7" i="29"/>
  <c r="F7" i="29"/>
  <c r="L6" i="29"/>
  <c r="I6" i="29"/>
  <c r="J6" i="29" s="1"/>
  <c r="F6" i="29"/>
  <c r="L5" i="29"/>
  <c r="J5" i="29"/>
  <c r="I5" i="29"/>
  <c r="G5" i="29"/>
  <c r="F5" i="29"/>
  <c r="L4" i="29"/>
  <c r="J4" i="29"/>
  <c r="I4" i="29"/>
  <c r="G4" i="29"/>
  <c r="F4" i="29"/>
  <c r="L3" i="29"/>
  <c r="J3" i="29"/>
  <c r="I3" i="29"/>
  <c r="G3" i="29"/>
  <c r="F3" i="29"/>
  <c r="L2" i="29"/>
  <c r="J2" i="29"/>
  <c r="I2" i="29"/>
  <c r="G2" i="29"/>
  <c r="F2" i="29"/>
  <c r="E2" i="29"/>
  <c r="B31" i="101" s="1"/>
  <c r="L11" i="28"/>
  <c r="I11" i="28"/>
  <c r="J11" i="28" s="1"/>
  <c r="F11" i="28"/>
  <c r="G11" i="28" s="1"/>
  <c r="L10" i="28"/>
  <c r="J10" i="28"/>
  <c r="I10" i="28"/>
  <c r="G10" i="28"/>
  <c r="F10" i="28"/>
  <c r="L9" i="28"/>
  <c r="I9" i="28"/>
  <c r="J9" i="28" s="1"/>
  <c r="F9" i="28"/>
  <c r="G9" i="28" s="1"/>
  <c r="L8" i="28"/>
  <c r="I8" i="28"/>
  <c r="J8" i="28" s="1"/>
  <c r="F8" i="28"/>
  <c r="G8" i="28" s="1"/>
  <c r="L7" i="28"/>
  <c r="I7" i="28"/>
  <c r="J7" i="28" s="1"/>
  <c r="G7" i="28"/>
  <c r="F7" i="28"/>
  <c r="L6" i="28"/>
  <c r="I6" i="28"/>
  <c r="J6" i="28" s="1"/>
  <c r="G6" i="28"/>
  <c r="F6" i="28"/>
  <c r="L5" i="28"/>
  <c r="I5" i="28"/>
  <c r="J5" i="28" s="1"/>
  <c r="F5" i="28"/>
  <c r="G5" i="28" s="1"/>
  <c r="L4" i="28"/>
  <c r="J4" i="28"/>
  <c r="I4" i="28"/>
  <c r="G4" i="28"/>
  <c r="F4" i="28"/>
  <c r="L3" i="28"/>
  <c r="I3" i="28"/>
  <c r="J3" i="28" s="1"/>
  <c r="G3" i="28"/>
  <c r="F3" i="28"/>
  <c r="L2" i="28"/>
  <c r="J2" i="28"/>
  <c r="I2" i="28"/>
  <c r="G2" i="28"/>
  <c r="F2" i="28"/>
  <c r="E2" i="28"/>
  <c r="L11" i="27"/>
  <c r="J11" i="27"/>
  <c r="I11" i="27"/>
  <c r="G11" i="27"/>
  <c r="F11" i="27"/>
  <c r="L10" i="27"/>
  <c r="J10" i="27"/>
  <c r="I10" i="27"/>
  <c r="F10" i="27"/>
  <c r="G10" i="27" s="1"/>
  <c r="L9" i="27"/>
  <c r="I9" i="27"/>
  <c r="J9" i="27" s="1"/>
  <c r="F9" i="27"/>
  <c r="G9" i="27" s="1"/>
  <c r="L8" i="27"/>
  <c r="I8" i="27"/>
  <c r="J8" i="27" s="1"/>
  <c r="G8" i="27"/>
  <c r="F8" i="27"/>
  <c r="L7" i="27"/>
  <c r="I7" i="27"/>
  <c r="J7" i="27" s="1"/>
  <c r="F7" i="27"/>
  <c r="G7" i="27" s="1"/>
  <c r="L6" i="27"/>
  <c r="I6" i="27"/>
  <c r="J6" i="27" s="1"/>
  <c r="F6" i="27"/>
  <c r="G6" i="27" s="1"/>
  <c r="L5" i="27"/>
  <c r="I5" i="27"/>
  <c r="J5" i="27" s="1"/>
  <c r="F5" i="27"/>
  <c r="G5" i="27" s="1"/>
  <c r="L4" i="27"/>
  <c r="I4" i="27"/>
  <c r="J4" i="27" s="1"/>
  <c r="G4" i="27"/>
  <c r="F4" i="27"/>
  <c r="L3" i="27"/>
  <c r="I3" i="27"/>
  <c r="J3" i="27" s="1"/>
  <c r="F3" i="27"/>
  <c r="G3" i="27" s="1"/>
  <c r="L2" i="27"/>
  <c r="M2" i="27" s="1"/>
  <c r="I2" i="27"/>
  <c r="J2" i="27" s="1"/>
  <c r="F2" i="27"/>
  <c r="G2" i="27" s="1"/>
  <c r="E2" i="27"/>
  <c r="L9" i="26"/>
  <c r="J9" i="26"/>
  <c r="I9" i="26"/>
  <c r="G9" i="26"/>
  <c r="F9" i="26"/>
  <c r="L8" i="26"/>
  <c r="I8" i="26"/>
  <c r="J8" i="26" s="1"/>
  <c r="F8" i="26"/>
  <c r="L7" i="26"/>
  <c r="I7" i="26"/>
  <c r="J7" i="26" s="1"/>
  <c r="F7" i="26"/>
  <c r="L6" i="26"/>
  <c r="I6" i="26"/>
  <c r="J6" i="26" s="1"/>
  <c r="F6" i="26"/>
  <c r="L5" i="26"/>
  <c r="I5" i="26"/>
  <c r="J5" i="26" s="1"/>
  <c r="F5" i="26"/>
  <c r="L4" i="26"/>
  <c r="J4" i="26"/>
  <c r="I4" i="26"/>
  <c r="G4" i="26"/>
  <c r="F4" i="26"/>
  <c r="L3" i="26"/>
  <c r="I3" i="26"/>
  <c r="J3" i="26" s="1"/>
  <c r="F3" i="26"/>
  <c r="L2" i="26"/>
  <c r="I2" i="26"/>
  <c r="J2" i="26" s="1"/>
  <c r="F2" i="26"/>
  <c r="G2" i="26" s="1"/>
  <c r="E2" i="26"/>
  <c r="B28" i="101" s="1"/>
  <c r="L11" i="25"/>
  <c r="J11" i="25"/>
  <c r="I11" i="25"/>
  <c r="G11" i="25"/>
  <c r="F11" i="25"/>
  <c r="L10" i="25"/>
  <c r="J10" i="25"/>
  <c r="I10" i="25"/>
  <c r="G10" i="25"/>
  <c r="F10" i="25"/>
  <c r="L9" i="25"/>
  <c r="J9" i="25"/>
  <c r="I9" i="25"/>
  <c r="G9" i="25"/>
  <c r="F9" i="25"/>
  <c r="L8" i="25"/>
  <c r="J8" i="25"/>
  <c r="I8" i="25"/>
  <c r="G8" i="25"/>
  <c r="F8" i="25"/>
  <c r="L7" i="25"/>
  <c r="J7" i="25"/>
  <c r="I7" i="25"/>
  <c r="G7" i="25"/>
  <c r="F7" i="25"/>
  <c r="L6" i="25"/>
  <c r="J6" i="25"/>
  <c r="I6" i="25"/>
  <c r="G6" i="25"/>
  <c r="F6" i="25"/>
  <c r="L5" i="25"/>
  <c r="I5" i="25"/>
  <c r="J5" i="25" s="1"/>
  <c r="F5" i="25"/>
  <c r="G5" i="25" s="1"/>
  <c r="L4" i="25"/>
  <c r="I4" i="25"/>
  <c r="J4" i="25" s="1"/>
  <c r="F4" i="25"/>
  <c r="G4" i="25" s="1"/>
  <c r="L3" i="25"/>
  <c r="I3" i="25"/>
  <c r="J3" i="25" s="1"/>
  <c r="F3" i="25"/>
  <c r="G3" i="25" s="1"/>
  <c r="L2" i="25"/>
  <c r="I2" i="25"/>
  <c r="J2" i="25" s="1"/>
  <c r="F2" i="25"/>
  <c r="G2" i="25" s="1"/>
  <c r="E2" i="25"/>
  <c r="L11" i="24"/>
  <c r="J11" i="24"/>
  <c r="I11" i="24"/>
  <c r="G11" i="24"/>
  <c r="F11" i="24"/>
  <c r="L10" i="24"/>
  <c r="I10" i="24"/>
  <c r="J10" i="24" s="1"/>
  <c r="F10" i="24"/>
  <c r="G10" i="24" s="1"/>
  <c r="L9" i="24"/>
  <c r="I9" i="24"/>
  <c r="J9" i="24" s="1"/>
  <c r="F9" i="24"/>
  <c r="G9" i="24" s="1"/>
  <c r="L8" i="24"/>
  <c r="I8" i="24"/>
  <c r="J8" i="24" s="1"/>
  <c r="F8" i="24"/>
  <c r="G8" i="24" s="1"/>
  <c r="L7" i="24"/>
  <c r="J7" i="24"/>
  <c r="I7" i="24"/>
  <c r="G7" i="24"/>
  <c r="F7" i="24"/>
  <c r="L6" i="24"/>
  <c r="J6" i="24"/>
  <c r="I6" i="24"/>
  <c r="G6" i="24"/>
  <c r="F6" i="24"/>
  <c r="L5" i="24"/>
  <c r="J5" i="24"/>
  <c r="I5" i="24"/>
  <c r="G5" i="24"/>
  <c r="F5" i="24"/>
  <c r="L4" i="24"/>
  <c r="J4" i="24"/>
  <c r="I4" i="24"/>
  <c r="G4" i="24"/>
  <c r="F4" i="24"/>
  <c r="L3" i="24"/>
  <c r="J3" i="24"/>
  <c r="I3" i="24"/>
  <c r="G3" i="24"/>
  <c r="F3" i="24"/>
  <c r="L2" i="24"/>
  <c r="I2" i="24"/>
  <c r="J2" i="24" s="1"/>
  <c r="F2" i="24"/>
  <c r="G2" i="24" s="1"/>
  <c r="E2" i="24"/>
  <c r="L9" i="23"/>
  <c r="I9" i="23"/>
  <c r="J9" i="23" s="1"/>
  <c r="F9" i="23"/>
  <c r="L8" i="23"/>
  <c r="I8" i="23"/>
  <c r="J8" i="23" s="1"/>
  <c r="F8" i="23"/>
  <c r="L7" i="23"/>
  <c r="I7" i="23"/>
  <c r="J7" i="23" s="1"/>
  <c r="F7" i="23"/>
  <c r="L6" i="23"/>
  <c r="J6" i="23"/>
  <c r="I6" i="23"/>
  <c r="G6" i="23"/>
  <c r="F6" i="23"/>
  <c r="L5" i="23"/>
  <c r="I5" i="23"/>
  <c r="J5" i="23" s="1"/>
  <c r="F5" i="23"/>
  <c r="L4" i="23"/>
  <c r="I4" i="23"/>
  <c r="J4" i="23" s="1"/>
  <c r="F4" i="23"/>
  <c r="L3" i="23"/>
  <c r="I3" i="23"/>
  <c r="J3" i="23" s="1"/>
  <c r="G3" i="23"/>
  <c r="F3" i="23"/>
  <c r="L2" i="23"/>
  <c r="I2" i="23"/>
  <c r="J2" i="23" s="1"/>
  <c r="G2" i="23"/>
  <c r="F2" i="23"/>
  <c r="E2" i="23"/>
  <c r="B25" i="101" s="1"/>
  <c r="L8" i="22"/>
  <c r="I8" i="22"/>
  <c r="J8" i="22" s="1"/>
  <c r="F8" i="22"/>
  <c r="L7" i="22"/>
  <c r="I7" i="22"/>
  <c r="J7" i="22" s="1"/>
  <c r="F7" i="22"/>
  <c r="L6" i="22"/>
  <c r="J6" i="22"/>
  <c r="I6" i="22"/>
  <c r="G6" i="22"/>
  <c r="F6" i="22"/>
  <c r="L5" i="22"/>
  <c r="I5" i="22"/>
  <c r="J5" i="22" s="1"/>
  <c r="F5" i="22"/>
  <c r="L4" i="22"/>
  <c r="I4" i="22"/>
  <c r="J4" i="22" s="1"/>
  <c r="F4" i="22"/>
  <c r="L3" i="22"/>
  <c r="J3" i="22"/>
  <c r="I3" i="22"/>
  <c r="G3" i="22"/>
  <c r="F3" i="22"/>
  <c r="L2" i="22"/>
  <c r="I2" i="22"/>
  <c r="J2" i="22" s="1"/>
  <c r="G2" i="22"/>
  <c r="F2" i="22"/>
  <c r="E2" i="22"/>
  <c r="B24" i="101" s="1"/>
  <c r="L11" i="21"/>
  <c r="J11" i="21"/>
  <c r="I11" i="21"/>
  <c r="G11" i="21"/>
  <c r="F11" i="21"/>
  <c r="L10" i="21"/>
  <c r="J10" i="21"/>
  <c r="I10" i="21"/>
  <c r="G10" i="21"/>
  <c r="F10" i="21"/>
  <c r="L9" i="21"/>
  <c r="I9" i="21"/>
  <c r="J9" i="21" s="1"/>
  <c r="F9" i="21"/>
  <c r="G9" i="21" s="1"/>
  <c r="L8" i="21"/>
  <c r="J8" i="21"/>
  <c r="I8" i="21"/>
  <c r="G8" i="21"/>
  <c r="F8" i="21"/>
  <c r="L7" i="21"/>
  <c r="I7" i="21"/>
  <c r="J7" i="21" s="1"/>
  <c r="F7" i="21"/>
  <c r="G7" i="21" s="1"/>
  <c r="L6" i="21"/>
  <c r="I6" i="21"/>
  <c r="J6" i="21" s="1"/>
  <c r="F6" i="21"/>
  <c r="G6" i="21" s="1"/>
  <c r="L5" i="21"/>
  <c r="I5" i="21"/>
  <c r="J5" i="21" s="1"/>
  <c r="F5" i="21"/>
  <c r="G5" i="21" s="1"/>
  <c r="L4" i="21"/>
  <c r="I4" i="21"/>
  <c r="J4" i="21" s="1"/>
  <c r="G4" i="21"/>
  <c r="F4" i="21"/>
  <c r="L3" i="21"/>
  <c r="I3" i="21"/>
  <c r="J3" i="21" s="1"/>
  <c r="F3" i="21"/>
  <c r="G3" i="21" s="1"/>
  <c r="L2" i="21"/>
  <c r="I2" i="21"/>
  <c r="J2" i="21" s="1"/>
  <c r="G2" i="21"/>
  <c r="F2" i="21"/>
  <c r="E2" i="21"/>
  <c r="L11" i="20"/>
  <c r="J11" i="20"/>
  <c r="I11" i="20"/>
  <c r="G11" i="20"/>
  <c r="F11" i="20"/>
  <c r="L10" i="20"/>
  <c r="I10" i="20"/>
  <c r="J10" i="20" s="1"/>
  <c r="F10" i="20"/>
  <c r="G10" i="20" s="1"/>
  <c r="L9" i="20"/>
  <c r="I9" i="20"/>
  <c r="J9" i="20" s="1"/>
  <c r="F9" i="20"/>
  <c r="G9" i="20" s="1"/>
  <c r="L8" i="20"/>
  <c r="I8" i="20"/>
  <c r="J8" i="20" s="1"/>
  <c r="F8" i="20"/>
  <c r="G8" i="20" s="1"/>
  <c r="L7" i="20"/>
  <c r="I7" i="20"/>
  <c r="J7" i="20" s="1"/>
  <c r="F7" i="20"/>
  <c r="G7" i="20" s="1"/>
  <c r="L6" i="20"/>
  <c r="J6" i="20"/>
  <c r="I6" i="20"/>
  <c r="G6" i="20"/>
  <c r="F6" i="20"/>
  <c r="L5" i="20"/>
  <c r="I5" i="20"/>
  <c r="J5" i="20" s="1"/>
  <c r="F5" i="20"/>
  <c r="G5" i="20" s="1"/>
  <c r="L4" i="20"/>
  <c r="I4" i="20"/>
  <c r="J4" i="20" s="1"/>
  <c r="F4" i="20"/>
  <c r="G4" i="20" s="1"/>
  <c r="L3" i="20"/>
  <c r="J3" i="20"/>
  <c r="I3" i="20"/>
  <c r="G3" i="20"/>
  <c r="F3" i="20"/>
  <c r="L2" i="20"/>
  <c r="I2" i="20"/>
  <c r="J2" i="20" s="1"/>
  <c r="F2" i="20"/>
  <c r="G2" i="20" s="1"/>
  <c r="E2" i="20"/>
  <c r="L11" i="19"/>
  <c r="I11" i="19"/>
  <c r="J11" i="19" s="1"/>
  <c r="F11" i="19"/>
  <c r="G11" i="19" s="1"/>
  <c r="L10" i="19"/>
  <c r="I10" i="19"/>
  <c r="J10" i="19" s="1"/>
  <c r="F10" i="19"/>
  <c r="G10" i="19" s="1"/>
  <c r="L9" i="19"/>
  <c r="J9" i="19"/>
  <c r="I9" i="19"/>
  <c r="G9" i="19"/>
  <c r="F9" i="19"/>
  <c r="L8" i="19"/>
  <c r="I8" i="19"/>
  <c r="J8" i="19" s="1"/>
  <c r="F8" i="19"/>
  <c r="G8" i="19" s="1"/>
  <c r="L7" i="19"/>
  <c r="I7" i="19"/>
  <c r="J7" i="19" s="1"/>
  <c r="F7" i="19"/>
  <c r="G7" i="19" s="1"/>
  <c r="L6" i="19"/>
  <c r="I6" i="19"/>
  <c r="J6" i="19" s="1"/>
  <c r="F6" i="19"/>
  <c r="G6" i="19" s="1"/>
  <c r="L5" i="19"/>
  <c r="I5" i="19"/>
  <c r="J5" i="19" s="1"/>
  <c r="F5" i="19"/>
  <c r="G5" i="19" s="1"/>
  <c r="L4" i="19"/>
  <c r="J4" i="19"/>
  <c r="I4" i="19"/>
  <c r="G4" i="19"/>
  <c r="F4" i="19"/>
  <c r="L3" i="19"/>
  <c r="I3" i="19"/>
  <c r="J3" i="19" s="1"/>
  <c r="G3" i="19"/>
  <c r="F3" i="19"/>
  <c r="L2" i="19"/>
  <c r="I2" i="19"/>
  <c r="J2" i="19" s="1"/>
  <c r="G2" i="19"/>
  <c r="F2" i="19"/>
  <c r="E2" i="19"/>
  <c r="L11" i="18"/>
  <c r="I11" i="18"/>
  <c r="J11" i="18" s="1"/>
  <c r="F11" i="18"/>
  <c r="L10" i="18"/>
  <c r="J10" i="18"/>
  <c r="I10" i="18"/>
  <c r="G10" i="18"/>
  <c r="F10" i="18"/>
  <c r="S10" i="103" s="1"/>
  <c r="L9" i="18"/>
  <c r="J9" i="18"/>
  <c r="I9" i="18"/>
  <c r="G9" i="18"/>
  <c r="F9" i="18"/>
  <c r="S9" i="103" s="1"/>
  <c r="L8" i="18"/>
  <c r="J8" i="18"/>
  <c r="I8" i="18"/>
  <c r="G8" i="18"/>
  <c r="F8" i="18"/>
  <c r="S8" i="103" s="1"/>
  <c r="L7" i="18"/>
  <c r="I7" i="18"/>
  <c r="J7" i="18" s="1"/>
  <c r="F7" i="18"/>
  <c r="S7" i="103" s="1"/>
  <c r="L6" i="18"/>
  <c r="J6" i="18"/>
  <c r="I6" i="18"/>
  <c r="G6" i="18"/>
  <c r="F6" i="18"/>
  <c r="S6" i="103" s="1"/>
  <c r="L5" i="18"/>
  <c r="I5" i="18"/>
  <c r="J5" i="18" s="1"/>
  <c r="F5" i="18"/>
  <c r="G5" i="18" s="1"/>
  <c r="L4" i="18"/>
  <c r="I4" i="18"/>
  <c r="J4" i="18" s="1"/>
  <c r="F4" i="18"/>
  <c r="G4" i="18" s="1"/>
  <c r="L3" i="18"/>
  <c r="I3" i="18"/>
  <c r="J3" i="18" s="1"/>
  <c r="G3" i="18"/>
  <c r="F3" i="18"/>
  <c r="L2" i="18"/>
  <c r="I2" i="18"/>
  <c r="J2" i="18" s="1"/>
  <c r="G2" i="18"/>
  <c r="F2" i="18"/>
  <c r="E2" i="18"/>
  <c r="L11" i="17"/>
  <c r="I11" i="17"/>
  <c r="J11" i="17" s="1"/>
  <c r="G11" i="17"/>
  <c r="F11" i="17"/>
  <c r="L10" i="17"/>
  <c r="I10" i="17"/>
  <c r="J10" i="17" s="1"/>
  <c r="G10" i="17"/>
  <c r="F10" i="17"/>
  <c r="L9" i="17"/>
  <c r="I9" i="17"/>
  <c r="J9" i="17" s="1"/>
  <c r="F9" i="17"/>
  <c r="G9" i="17" s="1"/>
  <c r="L8" i="17"/>
  <c r="I8" i="17"/>
  <c r="J8" i="17" s="1"/>
  <c r="F8" i="17"/>
  <c r="G8" i="17" s="1"/>
  <c r="L7" i="17"/>
  <c r="I7" i="17"/>
  <c r="J7" i="17" s="1"/>
  <c r="G7" i="17"/>
  <c r="F7" i="17"/>
  <c r="L6" i="17"/>
  <c r="I6" i="17"/>
  <c r="J6" i="17" s="1"/>
  <c r="G6" i="17"/>
  <c r="F6" i="17"/>
  <c r="L5" i="17"/>
  <c r="I5" i="17"/>
  <c r="J5" i="17" s="1"/>
  <c r="F5" i="17"/>
  <c r="G5" i="17" s="1"/>
  <c r="L4" i="17"/>
  <c r="J4" i="17"/>
  <c r="I4" i="17"/>
  <c r="G4" i="17"/>
  <c r="F4" i="17"/>
  <c r="L3" i="17"/>
  <c r="I3" i="17"/>
  <c r="J3" i="17" s="1"/>
  <c r="G3" i="17"/>
  <c r="F3" i="17"/>
  <c r="L2" i="17"/>
  <c r="M2" i="17" s="1"/>
  <c r="J2" i="17"/>
  <c r="I2" i="17"/>
  <c r="G2" i="17"/>
  <c r="F2" i="17"/>
  <c r="E2" i="17"/>
  <c r="L9" i="16"/>
  <c r="J9" i="16"/>
  <c r="I9" i="16"/>
  <c r="G9" i="16"/>
  <c r="F9" i="16"/>
  <c r="L8" i="16"/>
  <c r="J8" i="16"/>
  <c r="I8" i="16"/>
  <c r="G8" i="16"/>
  <c r="F8" i="16"/>
  <c r="L7" i="16"/>
  <c r="I7" i="16"/>
  <c r="J7" i="16" s="1"/>
  <c r="F7" i="16"/>
  <c r="L6" i="16"/>
  <c r="J6" i="16"/>
  <c r="I6" i="16"/>
  <c r="G6" i="16"/>
  <c r="F6" i="16"/>
  <c r="L5" i="16"/>
  <c r="J5" i="16"/>
  <c r="I5" i="16"/>
  <c r="G5" i="16"/>
  <c r="F5" i="16"/>
  <c r="L4" i="16"/>
  <c r="J4" i="16"/>
  <c r="I4" i="16"/>
  <c r="G4" i="16"/>
  <c r="F4" i="16"/>
  <c r="L3" i="16"/>
  <c r="J3" i="16"/>
  <c r="I3" i="16"/>
  <c r="G3" i="16"/>
  <c r="F3" i="16"/>
  <c r="L2" i="16"/>
  <c r="J2" i="16"/>
  <c r="I2" i="16"/>
  <c r="G2" i="16"/>
  <c r="F2" i="16"/>
  <c r="E2" i="16"/>
  <c r="B18" i="101" s="1"/>
  <c r="L11" i="15"/>
  <c r="I11" i="15"/>
  <c r="J11" i="15" s="1"/>
  <c r="F11" i="15"/>
  <c r="G11" i="15" s="1"/>
  <c r="L10" i="15"/>
  <c r="J10" i="15"/>
  <c r="I10" i="15"/>
  <c r="G10" i="15"/>
  <c r="F10" i="15"/>
  <c r="L9" i="15"/>
  <c r="I9" i="15"/>
  <c r="J9" i="15" s="1"/>
  <c r="F9" i="15"/>
  <c r="G9" i="15" s="1"/>
  <c r="L8" i="15"/>
  <c r="I8" i="15"/>
  <c r="J8" i="15" s="1"/>
  <c r="F8" i="15"/>
  <c r="G8" i="15" s="1"/>
  <c r="L7" i="15"/>
  <c r="J7" i="15"/>
  <c r="I7" i="15"/>
  <c r="G7" i="15"/>
  <c r="F7" i="15"/>
  <c r="L6" i="15"/>
  <c r="I6" i="15"/>
  <c r="J6" i="15" s="1"/>
  <c r="F6" i="15"/>
  <c r="G6" i="15" s="1"/>
  <c r="L5" i="15"/>
  <c r="I5" i="15"/>
  <c r="J5" i="15" s="1"/>
  <c r="F5" i="15"/>
  <c r="G5" i="15" s="1"/>
  <c r="L4" i="15"/>
  <c r="I4" i="15"/>
  <c r="J4" i="15" s="1"/>
  <c r="F4" i="15"/>
  <c r="G4" i="15" s="1"/>
  <c r="L3" i="15"/>
  <c r="J3" i="15"/>
  <c r="I3" i="15"/>
  <c r="G3" i="15"/>
  <c r="F3" i="15"/>
  <c r="L2" i="15"/>
  <c r="I2" i="15"/>
  <c r="J2" i="15" s="1"/>
  <c r="G2" i="15"/>
  <c r="F2" i="15"/>
  <c r="E2" i="15"/>
  <c r="L11" i="14"/>
  <c r="I11" i="14"/>
  <c r="J11" i="14" s="1"/>
  <c r="F11" i="14"/>
  <c r="G11" i="14" s="1"/>
  <c r="L10" i="14"/>
  <c r="I10" i="14"/>
  <c r="J10" i="14" s="1"/>
  <c r="F10" i="14"/>
  <c r="G10" i="14" s="1"/>
  <c r="L9" i="14"/>
  <c r="I9" i="14"/>
  <c r="J9" i="14" s="1"/>
  <c r="F9" i="14"/>
  <c r="G9" i="14" s="1"/>
  <c r="L8" i="14"/>
  <c r="J8" i="14"/>
  <c r="I8" i="14"/>
  <c r="G8" i="14"/>
  <c r="F8" i="14"/>
  <c r="L7" i="14"/>
  <c r="J7" i="14"/>
  <c r="I7" i="14"/>
  <c r="G7" i="14"/>
  <c r="F7" i="14"/>
  <c r="L6" i="14"/>
  <c r="I6" i="14"/>
  <c r="J6" i="14" s="1"/>
  <c r="G6" i="14"/>
  <c r="F6" i="14"/>
  <c r="L5" i="14"/>
  <c r="I5" i="14"/>
  <c r="J5" i="14" s="1"/>
  <c r="F5" i="14"/>
  <c r="G5" i="14" s="1"/>
  <c r="L4" i="14"/>
  <c r="I4" i="14"/>
  <c r="J4" i="14" s="1"/>
  <c r="G4" i="14"/>
  <c r="F4" i="14"/>
  <c r="L3" i="14"/>
  <c r="I3" i="14"/>
  <c r="J3" i="14" s="1"/>
  <c r="F3" i="14"/>
  <c r="G3" i="14" s="1"/>
  <c r="L2" i="14"/>
  <c r="M2" i="14" s="1"/>
  <c r="I2" i="14"/>
  <c r="J2" i="14" s="1"/>
  <c r="K2" i="14" s="1"/>
  <c r="F2" i="14"/>
  <c r="G2" i="14" s="1"/>
  <c r="E2" i="14"/>
  <c r="L11" i="13"/>
  <c r="I11" i="13"/>
  <c r="J11" i="13" s="1"/>
  <c r="F11" i="13"/>
  <c r="G11" i="13" s="1"/>
  <c r="L10" i="13"/>
  <c r="I10" i="13"/>
  <c r="J10" i="13" s="1"/>
  <c r="F10" i="13"/>
  <c r="G10" i="13" s="1"/>
  <c r="L9" i="13"/>
  <c r="I9" i="13"/>
  <c r="J9" i="13" s="1"/>
  <c r="F9" i="13"/>
  <c r="G9" i="13" s="1"/>
  <c r="L8" i="13"/>
  <c r="J8" i="13"/>
  <c r="I8" i="13"/>
  <c r="G8" i="13"/>
  <c r="F8" i="13"/>
  <c r="L7" i="13"/>
  <c r="I7" i="13"/>
  <c r="J7" i="13" s="1"/>
  <c r="F7" i="13"/>
  <c r="G7" i="13" s="1"/>
  <c r="L6" i="13"/>
  <c r="J6" i="13"/>
  <c r="I6" i="13"/>
  <c r="G6" i="13"/>
  <c r="F6" i="13"/>
  <c r="L5" i="13"/>
  <c r="I5" i="13"/>
  <c r="J5" i="13" s="1"/>
  <c r="F5" i="13"/>
  <c r="G5" i="13" s="1"/>
  <c r="L4" i="13"/>
  <c r="I4" i="13"/>
  <c r="J4" i="13" s="1"/>
  <c r="F4" i="13"/>
  <c r="G4" i="13" s="1"/>
  <c r="L3" i="13"/>
  <c r="J3" i="13"/>
  <c r="I3" i="13"/>
  <c r="G3" i="13"/>
  <c r="F3" i="13"/>
  <c r="L2" i="13"/>
  <c r="M2" i="13" s="1"/>
  <c r="I2" i="13"/>
  <c r="J2" i="13" s="1"/>
  <c r="F2" i="13"/>
  <c r="G2" i="13" s="1"/>
  <c r="E2" i="13"/>
  <c r="L9" i="12"/>
  <c r="I9" i="12"/>
  <c r="J9" i="12" s="1"/>
  <c r="F9" i="12"/>
  <c r="L8" i="12"/>
  <c r="I8" i="12"/>
  <c r="J8" i="12" s="1"/>
  <c r="F8" i="12"/>
  <c r="L7" i="12"/>
  <c r="I7" i="12"/>
  <c r="J7" i="12" s="1"/>
  <c r="F7" i="12"/>
  <c r="L6" i="12"/>
  <c r="I6" i="12"/>
  <c r="J6" i="12" s="1"/>
  <c r="F6" i="12"/>
  <c r="L5" i="12"/>
  <c r="J5" i="12"/>
  <c r="I5" i="12"/>
  <c r="G5" i="12"/>
  <c r="F5" i="12"/>
  <c r="L4" i="12"/>
  <c r="I4" i="12"/>
  <c r="J4" i="12" s="1"/>
  <c r="F4" i="12"/>
  <c r="L3" i="12"/>
  <c r="I3" i="12"/>
  <c r="J3" i="12" s="1"/>
  <c r="F3" i="12"/>
  <c r="L2" i="12"/>
  <c r="M2" i="12" s="1"/>
  <c r="E14" i="101" s="1"/>
  <c r="I2" i="12"/>
  <c r="J2" i="12" s="1"/>
  <c r="F2" i="12"/>
  <c r="G2" i="12" s="1"/>
  <c r="E2" i="12"/>
  <c r="B14" i="101" s="1"/>
  <c r="L9" i="102"/>
  <c r="I9" i="102"/>
  <c r="J9" i="102" s="1"/>
  <c r="F9" i="102"/>
  <c r="L8" i="102"/>
  <c r="I8" i="102"/>
  <c r="J8" i="102" s="1"/>
  <c r="F8" i="102"/>
  <c r="L7" i="102"/>
  <c r="I7" i="102"/>
  <c r="J7" i="102" s="1"/>
  <c r="F7" i="102"/>
  <c r="L6" i="102"/>
  <c r="I6" i="102"/>
  <c r="J6" i="102" s="1"/>
  <c r="F6" i="102"/>
  <c r="L5" i="102"/>
  <c r="J5" i="102"/>
  <c r="I5" i="102"/>
  <c r="G5" i="102"/>
  <c r="F5" i="102"/>
  <c r="L4" i="102"/>
  <c r="J4" i="102"/>
  <c r="I4" i="102"/>
  <c r="G4" i="102"/>
  <c r="F4" i="102"/>
  <c r="L3" i="102"/>
  <c r="I3" i="102"/>
  <c r="J3" i="102" s="1"/>
  <c r="F3" i="102"/>
  <c r="L2" i="102"/>
  <c r="I2" i="102"/>
  <c r="J2" i="102" s="1"/>
  <c r="F2" i="102"/>
  <c r="G2" i="102" s="1"/>
  <c r="E2" i="102"/>
  <c r="B13" i="101" s="1"/>
  <c r="L9" i="10"/>
  <c r="J9" i="10"/>
  <c r="I9" i="10"/>
  <c r="G9" i="10"/>
  <c r="F9" i="10"/>
  <c r="L8" i="10"/>
  <c r="I8" i="10"/>
  <c r="J8" i="10" s="1"/>
  <c r="F8" i="10"/>
  <c r="L7" i="10"/>
  <c r="I7" i="10"/>
  <c r="J7" i="10" s="1"/>
  <c r="F7" i="10"/>
  <c r="L6" i="10"/>
  <c r="I6" i="10"/>
  <c r="J6" i="10" s="1"/>
  <c r="F6" i="10"/>
  <c r="L5" i="10"/>
  <c r="I5" i="10"/>
  <c r="J5" i="10" s="1"/>
  <c r="F5" i="10"/>
  <c r="L4" i="10"/>
  <c r="J4" i="10"/>
  <c r="I4" i="10"/>
  <c r="G4" i="10"/>
  <c r="F4" i="10"/>
  <c r="L3" i="10"/>
  <c r="I3" i="10"/>
  <c r="J3" i="10" s="1"/>
  <c r="F3" i="10"/>
  <c r="L2" i="10"/>
  <c r="I2" i="10"/>
  <c r="J2" i="10" s="1"/>
  <c r="F2" i="10"/>
  <c r="G2" i="10" s="1"/>
  <c r="E2" i="10"/>
  <c r="B12" i="101" s="1"/>
  <c r="L11" i="9"/>
  <c r="I11" i="9"/>
  <c r="J11" i="9" s="1"/>
  <c r="F11" i="9"/>
  <c r="G11" i="9" s="1"/>
  <c r="L10" i="9"/>
  <c r="I10" i="9"/>
  <c r="J10" i="9" s="1"/>
  <c r="G10" i="9"/>
  <c r="F10" i="9"/>
  <c r="L9" i="9"/>
  <c r="I9" i="9"/>
  <c r="J9" i="9" s="1"/>
  <c r="F9" i="9"/>
  <c r="G9" i="9" s="1"/>
  <c r="L8" i="9"/>
  <c r="I8" i="9"/>
  <c r="J8" i="9" s="1"/>
  <c r="F8" i="9"/>
  <c r="G8" i="9" s="1"/>
  <c r="L7" i="9"/>
  <c r="I7" i="9"/>
  <c r="J7" i="9" s="1"/>
  <c r="F7" i="9"/>
  <c r="G7" i="9" s="1"/>
  <c r="L6" i="9"/>
  <c r="I6" i="9"/>
  <c r="J6" i="9" s="1"/>
  <c r="F6" i="9"/>
  <c r="G6" i="9" s="1"/>
  <c r="L5" i="9"/>
  <c r="I5" i="9"/>
  <c r="J5" i="9" s="1"/>
  <c r="F5" i="9"/>
  <c r="G5" i="9" s="1"/>
  <c r="L4" i="9"/>
  <c r="J4" i="9"/>
  <c r="I4" i="9"/>
  <c r="G4" i="9"/>
  <c r="F4" i="9"/>
  <c r="L3" i="9"/>
  <c r="I3" i="9"/>
  <c r="J3" i="9" s="1"/>
  <c r="F3" i="9"/>
  <c r="G3" i="9" s="1"/>
  <c r="L2" i="9"/>
  <c r="M2" i="9" s="1"/>
  <c r="J2" i="9"/>
  <c r="I2" i="9"/>
  <c r="F2" i="9"/>
  <c r="G2" i="9" s="1"/>
  <c r="E2" i="9"/>
  <c r="L11" i="8"/>
  <c r="I11" i="8"/>
  <c r="J11" i="8" s="1"/>
  <c r="F11" i="8"/>
  <c r="G11" i="8" s="1"/>
  <c r="L10" i="8"/>
  <c r="I10" i="8"/>
  <c r="J10" i="8" s="1"/>
  <c r="F10" i="8"/>
  <c r="G10" i="8" s="1"/>
  <c r="L9" i="8"/>
  <c r="I9" i="8"/>
  <c r="J9" i="8" s="1"/>
  <c r="F9" i="8"/>
  <c r="G9" i="8" s="1"/>
  <c r="L8" i="8"/>
  <c r="I8" i="8"/>
  <c r="J8" i="8" s="1"/>
  <c r="F8" i="8"/>
  <c r="G8" i="8" s="1"/>
  <c r="L7" i="8"/>
  <c r="J7" i="8"/>
  <c r="I7" i="8"/>
  <c r="G7" i="8"/>
  <c r="F7" i="8"/>
  <c r="L6" i="8"/>
  <c r="I6" i="8"/>
  <c r="J6" i="8" s="1"/>
  <c r="G6" i="8"/>
  <c r="F6" i="8"/>
  <c r="L5" i="8"/>
  <c r="I5" i="8"/>
  <c r="J5" i="8" s="1"/>
  <c r="F5" i="8"/>
  <c r="G5" i="8" s="1"/>
  <c r="L4" i="8"/>
  <c r="I4" i="8"/>
  <c r="J4" i="8" s="1"/>
  <c r="F4" i="8"/>
  <c r="G4" i="8" s="1"/>
  <c r="L3" i="8"/>
  <c r="J3" i="8"/>
  <c r="I3" i="8"/>
  <c r="G3" i="8"/>
  <c r="F3" i="8"/>
  <c r="L2" i="8"/>
  <c r="M2" i="8" s="1"/>
  <c r="I2" i="8"/>
  <c r="J2" i="8" s="1"/>
  <c r="G2" i="8"/>
  <c r="F2" i="8"/>
  <c r="E2" i="8"/>
  <c r="L9" i="7"/>
  <c r="J9" i="7"/>
  <c r="I9" i="7"/>
  <c r="G9" i="7"/>
  <c r="F9" i="7"/>
  <c r="L8" i="7"/>
  <c r="J8" i="7"/>
  <c r="I8" i="7"/>
  <c r="G8" i="7"/>
  <c r="F8" i="7"/>
  <c r="L7" i="7"/>
  <c r="J7" i="7"/>
  <c r="I7" i="7"/>
  <c r="G7" i="7"/>
  <c r="F7" i="7"/>
  <c r="L6" i="7"/>
  <c r="J6" i="7"/>
  <c r="I6" i="7"/>
  <c r="G6" i="7"/>
  <c r="F6" i="7"/>
  <c r="L5" i="7"/>
  <c r="J5" i="7"/>
  <c r="I5" i="7"/>
  <c r="G5" i="7"/>
  <c r="F5" i="7"/>
  <c r="L4" i="7"/>
  <c r="J4" i="7"/>
  <c r="I4" i="7"/>
  <c r="G4" i="7"/>
  <c r="F4" i="7"/>
  <c r="L3" i="7"/>
  <c r="I3" i="7"/>
  <c r="J3" i="7" s="1"/>
  <c r="F3" i="7"/>
  <c r="L2" i="7"/>
  <c r="I2" i="7"/>
  <c r="J2" i="7" s="1"/>
  <c r="F2" i="7"/>
  <c r="G2" i="7" s="1"/>
  <c r="E2" i="7"/>
  <c r="B9" i="101" s="1"/>
  <c r="L11" i="6"/>
  <c r="I11" i="6"/>
  <c r="J11" i="6" s="1"/>
  <c r="F11" i="6"/>
  <c r="G11" i="6" s="1"/>
  <c r="L10" i="6"/>
  <c r="I10" i="6"/>
  <c r="J10" i="6" s="1"/>
  <c r="F10" i="6"/>
  <c r="G10" i="6" s="1"/>
  <c r="L9" i="6"/>
  <c r="I9" i="6"/>
  <c r="J9" i="6" s="1"/>
  <c r="F9" i="6"/>
  <c r="G9" i="6" s="1"/>
  <c r="L8" i="6"/>
  <c r="I8" i="6"/>
  <c r="J8" i="6" s="1"/>
  <c r="F8" i="6"/>
  <c r="G8" i="6" s="1"/>
  <c r="L7" i="6"/>
  <c r="I7" i="6"/>
  <c r="J7" i="6" s="1"/>
  <c r="F7" i="6"/>
  <c r="G7" i="6" s="1"/>
  <c r="L6" i="6"/>
  <c r="I6" i="6"/>
  <c r="J6" i="6" s="1"/>
  <c r="F6" i="6"/>
  <c r="G6" i="6" s="1"/>
  <c r="L5" i="6"/>
  <c r="I5" i="6"/>
  <c r="J5" i="6" s="1"/>
  <c r="F5" i="6"/>
  <c r="G5" i="6" s="1"/>
  <c r="L4" i="6"/>
  <c r="J4" i="6"/>
  <c r="I4" i="6"/>
  <c r="G4" i="6"/>
  <c r="F4" i="6"/>
  <c r="L3" i="6"/>
  <c r="J3" i="6"/>
  <c r="I3" i="6"/>
  <c r="G3" i="6"/>
  <c r="F3" i="6"/>
  <c r="L2" i="6"/>
  <c r="M2" i="6" s="1"/>
  <c r="I2" i="6"/>
  <c r="J2" i="6" s="1"/>
  <c r="G2" i="6"/>
  <c r="F2" i="6"/>
  <c r="E2" i="6"/>
  <c r="L10" i="4"/>
  <c r="J10" i="4"/>
  <c r="I10" i="4"/>
  <c r="G10" i="4"/>
  <c r="F10" i="4"/>
  <c r="L9" i="4"/>
  <c r="I9" i="4"/>
  <c r="J9" i="4" s="1"/>
  <c r="F9" i="4"/>
  <c r="L8" i="4"/>
  <c r="I8" i="4"/>
  <c r="J8" i="4" s="1"/>
  <c r="F8" i="4"/>
  <c r="L7" i="4"/>
  <c r="J7" i="4"/>
  <c r="I7" i="4"/>
  <c r="G7" i="4"/>
  <c r="F7" i="4"/>
  <c r="L6" i="4"/>
  <c r="J6" i="4"/>
  <c r="I6" i="4"/>
  <c r="G6" i="4"/>
  <c r="F6" i="4"/>
  <c r="L5" i="4"/>
  <c r="J5" i="4"/>
  <c r="I5" i="4"/>
  <c r="G5" i="4"/>
  <c r="F5" i="4"/>
  <c r="L4" i="4"/>
  <c r="I4" i="4"/>
  <c r="J4" i="4" s="1"/>
  <c r="F4" i="4"/>
  <c r="L3" i="4"/>
  <c r="I3" i="4"/>
  <c r="J3" i="4" s="1"/>
  <c r="F3" i="4"/>
  <c r="L2" i="4"/>
  <c r="I2" i="4"/>
  <c r="J2" i="4" s="1"/>
  <c r="F2" i="4"/>
  <c r="G2" i="4" s="1"/>
  <c r="E2" i="4"/>
  <c r="B6" i="101" s="1"/>
  <c r="L10" i="5"/>
  <c r="I10" i="5"/>
  <c r="J10" i="5" s="1"/>
  <c r="F10" i="5"/>
  <c r="G10" i="5" s="1"/>
  <c r="L9" i="5"/>
  <c r="I9" i="5"/>
  <c r="J9" i="5" s="1"/>
  <c r="F9" i="5"/>
  <c r="G9" i="5" s="1"/>
  <c r="L8" i="5"/>
  <c r="J8" i="5"/>
  <c r="I8" i="5"/>
  <c r="G8" i="5"/>
  <c r="F8" i="5"/>
  <c r="L7" i="5"/>
  <c r="I7" i="5"/>
  <c r="J7" i="5" s="1"/>
  <c r="F7" i="5"/>
  <c r="G7" i="5" s="1"/>
  <c r="L6" i="5"/>
  <c r="J6" i="5"/>
  <c r="I6" i="5"/>
  <c r="G6" i="5"/>
  <c r="F6" i="5"/>
  <c r="L5" i="5"/>
  <c r="I5" i="5"/>
  <c r="J5" i="5" s="1"/>
  <c r="F5" i="5"/>
  <c r="G5" i="5" s="1"/>
  <c r="L4" i="5"/>
  <c r="I4" i="5"/>
  <c r="J4" i="5" s="1"/>
  <c r="F4" i="5"/>
  <c r="G4" i="5" s="1"/>
  <c r="L3" i="5"/>
  <c r="I3" i="5"/>
  <c r="J3" i="5" s="1"/>
  <c r="F3" i="5"/>
  <c r="G3" i="5" s="1"/>
  <c r="L2" i="5"/>
  <c r="I2" i="5"/>
  <c r="J2" i="5" s="1"/>
  <c r="F2" i="5"/>
  <c r="G2" i="5" s="1"/>
  <c r="E2" i="5"/>
  <c r="L11" i="3"/>
  <c r="J11" i="3"/>
  <c r="I11" i="3"/>
  <c r="F11" i="3"/>
  <c r="G11" i="3" s="1"/>
  <c r="L10" i="3"/>
  <c r="I10" i="3"/>
  <c r="J10" i="3" s="1"/>
  <c r="F10" i="3"/>
  <c r="G10" i="3" s="1"/>
  <c r="L9" i="3"/>
  <c r="I9" i="3"/>
  <c r="J9" i="3" s="1"/>
  <c r="G9" i="3"/>
  <c r="F9" i="3"/>
  <c r="L8" i="3"/>
  <c r="I8" i="3"/>
  <c r="J8" i="3" s="1"/>
  <c r="F8" i="3"/>
  <c r="G8" i="3" s="1"/>
  <c r="L7" i="3"/>
  <c r="J7" i="3"/>
  <c r="I7" i="3"/>
  <c r="F7" i="3"/>
  <c r="G7" i="3" s="1"/>
  <c r="L6" i="3"/>
  <c r="I6" i="3"/>
  <c r="J6" i="3" s="1"/>
  <c r="F6" i="3"/>
  <c r="G6" i="3" s="1"/>
  <c r="L5" i="3"/>
  <c r="I5" i="3"/>
  <c r="J5" i="3" s="1"/>
  <c r="G5" i="3"/>
  <c r="F5" i="3"/>
  <c r="L4" i="3"/>
  <c r="J4" i="3"/>
  <c r="I4" i="3"/>
  <c r="G4" i="3"/>
  <c r="F4" i="3"/>
  <c r="L3" i="3"/>
  <c r="J3" i="3"/>
  <c r="I3" i="3"/>
  <c r="G3" i="3"/>
  <c r="F3" i="3"/>
  <c r="L2" i="3"/>
  <c r="M2" i="3" s="1"/>
  <c r="I2" i="3"/>
  <c r="J2" i="3" s="1"/>
  <c r="K2" i="3" s="1"/>
  <c r="G2" i="3"/>
  <c r="F2" i="3"/>
  <c r="E2" i="3"/>
  <c r="L11" i="2"/>
  <c r="J11" i="2"/>
  <c r="I11" i="2"/>
  <c r="G11" i="2"/>
  <c r="F11" i="2"/>
  <c r="L10" i="2"/>
  <c r="J10" i="2"/>
  <c r="I10" i="2"/>
  <c r="G10" i="2"/>
  <c r="F10" i="2"/>
  <c r="L9" i="2"/>
  <c r="J9" i="2"/>
  <c r="I9" i="2"/>
  <c r="G9" i="2"/>
  <c r="F9" i="2"/>
  <c r="L8" i="2"/>
  <c r="I8" i="2"/>
  <c r="J8" i="2" s="1"/>
  <c r="F8" i="2"/>
  <c r="G8" i="2" s="1"/>
  <c r="L7" i="2"/>
  <c r="I7" i="2"/>
  <c r="J7" i="2" s="1"/>
  <c r="F7" i="2"/>
  <c r="G7" i="2" s="1"/>
  <c r="L6" i="2"/>
  <c r="J6" i="2"/>
  <c r="I6" i="2"/>
  <c r="G6" i="2"/>
  <c r="F6" i="2"/>
  <c r="L5" i="2"/>
  <c r="J5" i="2"/>
  <c r="I5" i="2"/>
  <c r="G5" i="2"/>
  <c r="F5" i="2"/>
  <c r="L4" i="2"/>
  <c r="I4" i="2"/>
  <c r="J4" i="2" s="1"/>
  <c r="G4" i="2"/>
  <c r="F4" i="2"/>
  <c r="L3" i="2"/>
  <c r="I3" i="2"/>
  <c r="J3" i="2" s="1"/>
  <c r="F3" i="2"/>
  <c r="G3" i="2" s="1"/>
  <c r="L2" i="2"/>
  <c r="I2" i="2"/>
  <c r="J2" i="2" s="1"/>
  <c r="F2" i="2"/>
  <c r="G2" i="2" s="1"/>
  <c r="E2" i="2"/>
  <c r="L10" i="1"/>
  <c r="J10" i="1"/>
  <c r="I10" i="1"/>
  <c r="G10" i="1"/>
  <c r="F10" i="1"/>
  <c r="L9" i="1"/>
  <c r="J9" i="1"/>
  <c r="I9" i="1"/>
  <c r="G9" i="1"/>
  <c r="F9" i="1"/>
  <c r="L8" i="1"/>
  <c r="I8" i="1"/>
  <c r="J8" i="1" s="1"/>
  <c r="F8" i="1"/>
  <c r="L7" i="1"/>
  <c r="I7" i="1"/>
  <c r="J7" i="1" s="1"/>
  <c r="F7" i="1"/>
  <c r="L6" i="1"/>
  <c r="I6" i="1"/>
  <c r="J6" i="1" s="1"/>
  <c r="F6" i="1"/>
  <c r="L5" i="1"/>
  <c r="J5" i="1"/>
  <c r="I5" i="1"/>
  <c r="G5" i="1"/>
  <c r="F5" i="1"/>
  <c r="L4" i="1"/>
  <c r="I4" i="1"/>
  <c r="J4" i="1" s="1"/>
  <c r="F4" i="1"/>
  <c r="L3" i="1"/>
  <c r="I3" i="1"/>
  <c r="J3" i="1" s="1"/>
  <c r="F3" i="1"/>
  <c r="L2" i="1"/>
  <c r="I2" i="1"/>
  <c r="J2" i="1" s="1"/>
  <c r="F2" i="1"/>
  <c r="E2" i="1"/>
  <c r="B3" i="101" s="1"/>
  <c r="G4" i="1" l="1"/>
  <c r="B4" i="103"/>
  <c r="G6" i="1"/>
  <c r="B6" i="103"/>
  <c r="G3" i="1"/>
  <c r="B3" i="103"/>
  <c r="B5" i="103"/>
  <c r="G7" i="1"/>
  <c r="B7" i="103"/>
  <c r="B9" i="103"/>
  <c r="G2" i="1"/>
  <c r="G8" i="1"/>
  <c r="B8" i="103"/>
  <c r="B10" i="103"/>
  <c r="G9" i="54"/>
  <c r="BC9" i="103"/>
  <c r="G5" i="54"/>
  <c r="G8" i="54"/>
  <c r="BC8" i="103"/>
  <c r="G7" i="54"/>
  <c r="BC7" i="103"/>
  <c r="G9" i="39"/>
  <c r="H2" i="39" s="1"/>
  <c r="C41" i="101" s="1"/>
  <c r="G8" i="33"/>
  <c r="AH8" i="103"/>
  <c r="G10" i="33"/>
  <c r="AH10" i="103"/>
  <c r="G3" i="33"/>
  <c r="G5" i="33"/>
  <c r="H2" i="33" s="1"/>
  <c r="C35" i="101" s="1"/>
  <c r="AH5" i="103"/>
  <c r="G6" i="33"/>
  <c r="AH6" i="103"/>
  <c r="G7" i="33"/>
  <c r="M2" i="33"/>
  <c r="E35" i="101" s="1"/>
  <c r="G7" i="18"/>
  <c r="G11" i="18"/>
  <c r="S11" i="103"/>
  <c r="G3" i="32"/>
  <c r="G6" i="32"/>
  <c r="AG6" i="103"/>
  <c r="G8" i="32"/>
  <c r="AG8" i="103"/>
  <c r="G10" i="32"/>
  <c r="AG10" i="103"/>
  <c r="G4" i="32"/>
  <c r="H2" i="32" s="1"/>
  <c r="C34" i="101" s="1"/>
  <c r="AG4" i="103"/>
  <c r="G11" i="32"/>
  <c r="AG11" i="103"/>
  <c r="G7" i="32"/>
  <c r="AG7" i="103"/>
  <c r="M2" i="93"/>
  <c r="E95" i="101" s="1"/>
  <c r="G4" i="93"/>
  <c r="H2" i="93" s="1"/>
  <c r="C95" i="101" s="1"/>
  <c r="G5" i="93"/>
  <c r="G6" i="93"/>
  <c r="G8" i="93"/>
  <c r="G3" i="93"/>
  <c r="G5" i="91"/>
  <c r="G4" i="91"/>
  <c r="G3" i="91"/>
  <c r="H2" i="91" s="1"/>
  <c r="C93" i="101" s="1"/>
  <c r="G10" i="91"/>
  <c r="G6" i="91"/>
  <c r="G7" i="91"/>
  <c r="G9" i="91"/>
  <c r="G4" i="87"/>
  <c r="G3" i="87"/>
  <c r="H2" i="87" s="1"/>
  <c r="C89" i="101" s="1"/>
  <c r="G7" i="87"/>
  <c r="G9" i="87"/>
  <c r="G5" i="87"/>
  <c r="G6" i="87"/>
  <c r="G6" i="75"/>
  <c r="G6" i="74"/>
  <c r="G5" i="74"/>
  <c r="H2" i="74" s="1"/>
  <c r="C76" i="101" s="1"/>
  <c r="G4" i="74"/>
  <c r="G3" i="73"/>
  <c r="G7" i="73"/>
  <c r="G6" i="73"/>
  <c r="G3" i="69"/>
  <c r="G5" i="69"/>
  <c r="G8" i="69"/>
  <c r="G6" i="69"/>
  <c r="G7" i="69"/>
  <c r="H2" i="69" s="1"/>
  <c r="C71" i="101" s="1"/>
  <c r="G5" i="68"/>
  <c r="G4" i="68"/>
  <c r="H2" i="68" s="1"/>
  <c r="C70" i="101" s="1"/>
  <c r="G6" i="68"/>
  <c r="G3" i="68"/>
  <c r="G7" i="67"/>
  <c r="M2" i="67"/>
  <c r="E69" i="101" s="1"/>
  <c r="G6" i="67"/>
  <c r="H2" i="67" s="1"/>
  <c r="C69" i="101" s="1"/>
  <c r="G5" i="67"/>
  <c r="G9" i="67"/>
  <c r="G4" i="67"/>
  <c r="G8" i="67"/>
  <c r="G9" i="66"/>
  <c r="G4" i="66"/>
  <c r="G6" i="66"/>
  <c r="G8" i="66"/>
  <c r="G6" i="64"/>
  <c r="G3" i="64"/>
  <c r="G5" i="64"/>
  <c r="H2" i="64" s="1"/>
  <c r="C66" i="101" s="1"/>
  <c r="G7" i="64"/>
  <c r="G6" i="63"/>
  <c r="G5" i="63"/>
  <c r="H2" i="63" s="1"/>
  <c r="C65" i="101" s="1"/>
  <c r="G4" i="63"/>
  <c r="G8" i="63"/>
  <c r="G7" i="63"/>
  <c r="G3" i="62"/>
  <c r="G5" i="62"/>
  <c r="G7" i="61"/>
  <c r="G4" i="61"/>
  <c r="G6" i="61"/>
  <c r="G3" i="61"/>
  <c r="H2" i="61" s="1"/>
  <c r="C63" i="101" s="1"/>
  <c r="G9" i="61"/>
  <c r="G8" i="61"/>
  <c r="G4" i="60"/>
  <c r="G6" i="60"/>
  <c r="G10" i="60"/>
  <c r="G9" i="60"/>
  <c r="G8" i="60"/>
  <c r="G7" i="60"/>
  <c r="G4" i="59"/>
  <c r="G8" i="59"/>
  <c r="G3" i="59"/>
  <c r="H2" i="59" s="1"/>
  <c r="C61" i="101" s="1"/>
  <c r="G7" i="59"/>
  <c r="G4" i="51"/>
  <c r="H2" i="51" s="1"/>
  <c r="C53" i="101" s="1"/>
  <c r="G3" i="51"/>
  <c r="G8" i="51"/>
  <c r="M2" i="51"/>
  <c r="E53" i="101" s="1"/>
  <c r="G5" i="51"/>
  <c r="G6" i="51"/>
  <c r="G7" i="51"/>
  <c r="G6" i="44"/>
  <c r="G5" i="44"/>
  <c r="G4" i="44"/>
  <c r="H2" i="44" s="1"/>
  <c r="C46" i="101" s="1"/>
  <c r="G8" i="44"/>
  <c r="G7" i="44"/>
  <c r="G5" i="43"/>
  <c r="G6" i="43"/>
  <c r="G4" i="43"/>
  <c r="G3" i="43"/>
  <c r="G9" i="43"/>
  <c r="G8" i="43"/>
  <c r="G5" i="40"/>
  <c r="G7" i="40"/>
  <c r="G4" i="40"/>
  <c r="G8" i="40"/>
  <c r="G6" i="34"/>
  <c r="G3" i="34"/>
  <c r="G5" i="34"/>
  <c r="H2" i="34" s="1"/>
  <c r="C36" i="101" s="1"/>
  <c r="G6" i="29"/>
  <c r="G7" i="26"/>
  <c r="G6" i="26"/>
  <c r="G3" i="26"/>
  <c r="H2" i="26" s="1"/>
  <c r="C28" i="101" s="1"/>
  <c r="G5" i="26"/>
  <c r="G8" i="26"/>
  <c r="G9" i="23"/>
  <c r="G8" i="23"/>
  <c r="M2" i="23"/>
  <c r="E25" i="101" s="1"/>
  <c r="G5" i="23"/>
  <c r="G7" i="23"/>
  <c r="G4" i="23"/>
  <c r="H2" i="23" s="1"/>
  <c r="C25" i="101" s="1"/>
  <c r="G4" i="22"/>
  <c r="M2" i="22"/>
  <c r="E24" i="101" s="1"/>
  <c r="G8" i="22"/>
  <c r="G5" i="22"/>
  <c r="G7" i="22"/>
  <c r="G7" i="16"/>
  <c r="M2" i="16"/>
  <c r="E18" i="101" s="1"/>
  <c r="G4" i="12"/>
  <c r="G8" i="12"/>
  <c r="G9" i="12"/>
  <c r="G3" i="12"/>
  <c r="G7" i="12"/>
  <c r="G6" i="12"/>
  <c r="G8" i="102"/>
  <c r="G3" i="102"/>
  <c r="G7" i="102"/>
  <c r="G6" i="102"/>
  <c r="G9" i="102"/>
  <c r="G6" i="10"/>
  <c r="G3" i="10"/>
  <c r="G5" i="10"/>
  <c r="H2" i="10" s="1"/>
  <c r="C12" i="101" s="1"/>
  <c r="G8" i="10"/>
  <c r="G7" i="10"/>
  <c r="G3" i="7"/>
  <c r="G8" i="4"/>
  <c r="G4" i="4"/>
  <c r="F6" i="101"/>
  <c r="F3" i="101"/>
  <c r="F11" i="101" s="1"/>
  <c r="F9" i="101"/>
  <c r="G3" i="4"/>
  <c r="G9" i="4"/>
  <c r="M2" i="100"/>
  <c r="H2" i="99"/>
  <c r="K2" i="99"/>
  <c r="H2" i="98"/>
  <c r="M2" i="98"/>
  <c r="H2" i="95"/>
  <c r="M2" i="94"/>
  <c r="H2" i="94"/>
  <c r="K2" i="92"/>
  <c r="H2" i="92"/>
  <c r="M2" i="91"/>
  <c r="E93" i="101" s="1"/>
  <c r="N10" i="101" s="1"/>
  <c r="M2" i="90"/>
  <c r="H2" i="90"/>
  <c r="K2" i="90"/>
  <c r="M2" i="89"/>
  <c r="M2" i="88"/>
  <c r="K2" i="88"/>
  <c r="K2" i="87"/>
  <c r="D89" i="101" s="1"/>
  <c r="M2" i="86"/>
  <c r="H2" i="86"/>
  <c r="K2" i="86"/>
  <c r="H2" i="85"/>
  <c r="M2" i="84"/>
  <c r="M2" i="83"/>
  <c r="K2" i="83"/>
  <c r="K2" i="82"/>
  <c r="M2" i="82"/>
  <c r="M2" i="81"/>
  <c r="M2" i="80"/>
  <c r="H2" i="79"/>
  <c r="M2" i="78"/>
  <c r="H2" i="78"/>
  <c r="K2" i="78"/>
  <c r="K2" i="77"/>
  <c r="K2" i="76"/>
  <c r="M2" i="75"/>
  <c r="E77" i="101" s="1"/>
  <c r="H2" i="75"/>
  <c r="C77" i="101" s="1"/>
  <c r="M2" i="74"/>
  <c r="E76" i="101" s="1"/>
  <c r="K2" i="72"/>
  <c r="M2" i="72"/>
  <c r="H2" i="70"/>
  <c r="K2" i="70"/>
  <c r="K2" i="69"/>
  <c r="D71" i="101" s="1"/>
  <c r="M2" i="69"/>
  <c r="E71" i="101" s="1"/>
  <c r="M2" i="68"/>
  <c r="E70" i="101" s="1"/>
  <c r="M2" i="66"/>
  <c r="E68" i="101" s="1"/>
  <c r="K2" i="66"/>
  <c r="D68" i="101" s="1"/>
  <c r="H2" i="66"/>
  <c r="C68" i="101" s="1"/>
  <c r="M2" i="65"/>
  <c r="K2" i="64"/>
  <c r="D66" i="101" s="1"/>
  <c r="M2" i="64"/>
  <c r="E66" i="101" s="1"/>
  <c r="M2" i="63"/>
  <c r="E65" i="101" s="1"/>
  <c r="K2" i="63"/>
  <c r="D65" i="101" s="1"/>
  <c r="M2" i="62"/>
  <c r="E64" i="101" s="1"/>
  <c r="H2" i="62"/>
  <c r="C64" i="101" s="1"/>
  <c r="M2" i="60"/>
  <c r="E62" i="101" s="1"/>
  <c r="K2" i="60"/>
  <c r="D62" i="101" s="1"/>
  <c r="M2" i="59"/>
  <c r="E61" i="101" s="1"/>
  <c r="K2" i="58"/>
  <c r="H2" i="57"/>
  <c r="H2" i="56"/>
  <c r="M2" i="55"/>
  <c r="H2" i="53"/>
  <c r="M2" i="52"/>
  <c r="H2" i="52"/>
  <c r="K2" i="50"/>
  <c r="K2" i="49"/>
  <c r="H2" i="49"/>
  <c r="M2" i="48"/>
  <c r="H2" i="48"/>
  <c r="K2" i="48"/>
  <c r="K2" i="46"/>
  <c r="M2" i="46"/>
  <c r="M2" i="45"/>
  <c r="H2" i="45"/>
  <c r="M2" i="44"/>
  <c r="E46" i="101" s="1"/>
  <c r="K2" i="42"/>
  <c r="K2" i="40"/>
  <c r="D43" i="101" s="1"/>
  <c r="K2" i="41"/>
  <c r="M2" i="39"/>
  <c r="E41" i="101" s="1"/>
  <c r="K2" i="38"/>
  <c r="M2" i="35"/>
  <c r="K2" i="34"/>
  <c r="D36" i="101" s="1"/>
  <c r="K2" i="33"/>
  <c r="D35" i="101" s="1"/>
  <c r="K2" i="32"/>
  <c r="D34" i="101" s="1"/>
  <c r="M2" i="32"/>
  <c r="E34" i="101" s="1"/>
  <c r="M2" i="31"/>
  <c r="K2" i="30"/>
  <c r="M2" i="29"/>
  <c r="E31" i="101" s="1"/>
  <c r="H2" i="29"/>
  <c r="C31" i="101" s="1"/>
  <c r="M2" i="28"/>
  <c r="K2" i="28"/>
  <c r="K2" i="27"/>
  <c r="M2" i="26"/>
  <c r="E28" i="101" s="1"/>
  <c r="K2" i="26"/>
  <c r="D28" i="101" s="1"/>
  <c r="M2" i="25"/>
  <c r="M2" i="24"/>
  <c r="K2" i="24"/>
  <c r="H2" i="24"/>
  <c r="K2" i="22"/>
  <c r="D24" i="101" s="1"/>
  <c r="M2" i="21"/>
  <c r="H2" i="21"/>
  <c r="M2" i="20"/>
  <c r="H2" i="20"/>
  <c r="H2" i="19"/>
  <c r="M2" i="19"/>
  <c r="K2" i="18"/>
  <c r="D20" i="101" s="1"/>
  <c r="M2" i="18"/>
  <c r="E20" i="101" s="1"/>
  <c r="K2" i="17"/>
  <c r="K2" i="16"/>
  <c r="D18" i="101" s="1"/>
  <c r="H2" i="16"/>
  <c r="C18" i="101" s="1"/>
  <c r="M2" i="15"/>
  <c r="H2" i="15"/>
  <c r="K2" i="15"/>
  <c r="K2" i="13"/>
  <c r="K2" i="102"/>
  <c r="D13" i="101" s="1"/>
  <c r="M2" i="102"/>
  <c r="E13" i="101" s="1"/>
  <c r="K2" i="10"/>
  <c r="D12" i="101" s="1"/>
  <c r="M2" i="10"/>
  <c r="E12" i="101" s="1"/>
  <c r="K2" i="8"/>
  <c r="M2" i="7"/>
  <c r="E9" i="101" s="1"/>
  <c r="H2" i="7"/>
  <c r="C9" i="101" s="1"/>
  <c r="M2" i="4"/>
  <c r="E6" i="101" s="1"/>
  <c r="H2" i="5"/>
  <c r="M2" i="5"/>
  <c r="H2" i="3"/>
  <c r="M2" i="2"/>
  <c r="H2" i="2"/>
  <c r="H2" i="100"/>
  <c r="K2" i="100"/>
  <c r="K2" i="98"/>
  <c r="K2" i="97"/>
  <c r="K2" i="95"/>
  <c r="K2" i="94"/>
  <c r="K2" i="93"/>
  <c r="D95" i="101" s="1"/>
  <c r="K2" i="91"/>
  <c r="D93" i="101" s="1"/>
  <c r="H2" i="89"/>
  <c r="K2" i="89"/>
  <c r="H2" i="88"/>
  <c r="K2" i="85"/>
  <c r="H2" i="84"/>
  <c r="K2" i="84"/>
  <c r="H2" i="83"/>
  <c r="H2" i="82"/>
  <c r="H2" i="81"/>
  <c r="K2" i="81"/>
  <c r="H2" i="80"/>
  <c r="K2" i="80"/>
  <c r="K2" i="79"/>
  <c r="H2" i="77"/>
  <c r="H2" i="76"/>
  <c r="K2" i="75"/>
  <c r="D77" i="101" s="1"/>
  <c r="K2" i="74"/>
  <c r="D76" i="101" s="1"/>
  <c r="K2" i="73"/>
  <c r="D75" i="101" s="1"/>
  <c r="H2" i="73"/>
  <c r="C75" i="101" s="1"/>
  <c r="H2" i="72"/>
  <c r="H2" i="71"/>
  <c r="K2" i="71"/>
  <c r="K2" i="68"/>
  <c r="D70" i="101" s="1"/>
  <c r="K2" i="67"/>
  <c r="D69" i="101" s="1"/>
  <c r="H2" i="65"/>
  <c r="K2" i="65"/>
  <c r="K2" i="62"/>
  <c r="D64" i="101" s="1"/>
  <c r="K2" i="61"/>
  <c r="D63" i="101" s="1"/>
  <c r="H2" i="60"/>
  <c r="C62" i="101" s="1"/>
  <c r="K2" i="59"/>
  <c r="D61" i="101" s="1"/>
  <c r="H2" i="58"/>
  <c r="K2" i="57"/>
  <c r="K2" i="55"/>
  <c r="H2" i="55"/>
  <c r="K2" i="54"/>
  <c r="D56" i="101" s="1"/>
  <c r="K2" i="53"/>
  <c r="K2" i="52"/>
  <c r="K2" i="51"/>
  <c r="D53" i="101" s="1"/>
  <c r="H2" i="50"/>
  <c r="K2" i="47"/>
  <c r="H2" i="47"/>
  <c r="H2" i="46"/>
  <c r="K2" i="45"/>
  <c r="K2" i="44"/>
  <c r="D46" i="101" s="1"/>
  <c r="H2" i="43"/>
  <c r="C45" i="101" s="1"/>
  <c r="K2" i="43"/>
  <c r="D45" i="101" s="1"/>
  <c r="H2" i="42"/>
  <c r="H2" i="40"/>
  <c r="C43" i="101" s="1"/>
  <c r="H2" i="41"/>
  <c r="K2" i="39"/>
  <c r="D41" i="101" s="1"/>
  <c r="H2" i="38"/>
  <c r="H2" i="36"/>
  <c r="K2" i="37"/>
  <c r="H2" i="37"/>
  <c r="K2" i="35"/>
  <c r="H2" i="35"/>
  <c r="H2" i="31"/>
  <c r="K2" i="31"/>
  <c r="H2" i="30"/>
  <c r="K2" i="29"/>
  <c r="D31" i="101" s="1"/>
  <c r="H2" i="27"/>
  <c r="H2" i="25"/>
  <c r="K2" i="25"/>
  <c r="K2" i="23"/>
  <c r="D25" i="101" s="1"/>
  <c r="H2" i="22"/>
  <c r="C24" i="101" s="1"/>
  <c r="K2" i="21"/>
  <c r="K2" i="20"/>
  <c r="K2" i="19"/>
  <c r="H2" i="18"/>
  <c r="C20" i="101" s="1"/>
  <c r="H2" i="17"/>
  <c r="H2" i="14"/>
  <c r="H2" i="13"/>
  <c r="H2" i="12"/>
  <c r="C14" i="101" s="1"/>
  <c r="K2" i="12"/>
  <c r="D14" i="101" s="1"/>
  <c r="H2" i="102"/>
  <c r="C13" i="101" s="1"/>
  <c r="H2" i="9"/>
  <c r="K2" i="9"/>
  <c r="H2" i="8"/>
  <c r="K2" i="7"/>
  <c r="D9" i="101" s="1"/>
  <c r="H2" i="6"/>
  <c r="K2" i="6"/>
  <c r="H2" i="4"/>
  <c r="C6" i="101" s="1"/>
  <c r="K2" i="4"/>
  <c r="D6" i="101" s="1"/>
  <c r="K2" i="5"/>
  <c r="K2" i="2"/>
  <c r="M2" i="1"/>
  <c r="E3" i="101" s="1"/>
  <c r="K2" i="1"/>
  <c r="D3" i="101" s="1"/>
  <c r="C1" i="75"/>
  <c r="N9" i="101" l="1"/>
  <c r="N8" i="101"/>
  <c r="O10" i="101"/>
  <c r="B23" i="103"/>
  <c r="B21" i="103"/>
  <c r="H2" i="1"/>
  <c r="C3" i="101" s="1"/>
  <c r="O8" i="101" s="1"/>
  <c r="B22" i="103"/>
  <c r="B17" i="103"/>
  <c r="B16" i="103"/>
  <c r="B19" i="103"/>
  <c r="B18" i="103"/>
  <c r="B15" i="103"/>
  <c r="B20" i="103"/>
  <c r="H2" i="54"/>
  <c r="C56" i="101" s="1"/>
  <c r="O9" i="101" s="1"/>
  <c r="H3" i="101"/>
  <c r="I6" i="101"/>
  <c r="I9" i="101"/>
  <c r="I3" i="101"/>
  <c r="C1" i="67"/>
  <c r="G3" i="101" l="1"/>
  <c r="G6" i="101"/>
  <c r="G9" i="101"/>
  <c r="C1" i="5"/>
  <c r="C1" i="102" l="1"/>
  <c r="C1" i="21" l="1"/>
  <c r="C1" i="2" l="1"/>
  <c r="C1" i="98" l="1"/>
  <c r="C1" i="97"/>
  <c r="C1" i="96"/>
  <c r="P4" i="101" s="1"/>
  <c r="L4" i="101" s="1"/>
  <c r="C1" i="95"/>
  <c r="C1" i="94"/>
  <c r="C1" i="93"/>
  <c r="C1" i="92"/>
  <c r="C1" i="91"/>
  <c r="C1" i="90"/>
  <c r="C1" i="89"/>
  <c r="C1" i="88"/>
  <c r="C1" i="87"/>
  <c r="C1" i="86"/>
  <c r="C1" i="85"/>
  <c r="C1" i="84"/>
  <c r="C1" i="83"/>
  <c r="C1" i="82"/>
  <c r="C1" i="81"/>
  <c r="C1" i="80"/>
  <c r="C1" i="79"/>
  <c r="C1" i="78"/>
  <c r="C1" i="77"/>
  <c r="C1" i="76"/>
  <c r="C1" i="74"/>
  <c r="C1" i="73"/>
  <c r="C1" i="72"/>
  <c r="C1" i="71"/>
  <c r="C1" i="70"/>
  <c r="C1" i="69"/>
  <c r="C1" i="68"/>
  <c r="C1" i="66"/>
  <c r="C1" i="65"/>
  <c r="C1" i="64"/>
  <c r="C1" i="63"/>
  <c r="C1" i="62"/>
  <c r="C1" i="61"/>
  <c r="C1" i="60"/>
  <c r="C1" i="59"/>
  <c r="C1" i="58"/>
  <c r="C1" i="57"/>
  <c r="C1" i="56"/>
  <c r="C1" i="55"/>
  <c r="C1" i="54"/>
  <c r="C1" i="53"/>
  <c r="C1" i="52"/>
  <c r="C1" i="51"/>
  <c r="C1" i="50"/>
  <c r="C1" i="49"/>
  <c r="C1" i="48"/>
  <c r="C1" i="47"/>
  <c r="C1" i="46"/>
  <c r="C1" i="45"/>
  <c r="C1" i="44"/>
  <c r="C1" i="43"/>
  <c r="C1" i="42"/>
  <c r="C1" i="41"/>
  <c r="C1" i="40"/>
  <c r="C1" i="39"/>
  <c r="C1" i="38"/>
  <c r="C1" i="37"/>
  <c r="C1" i="36"/>
  <c r="C1" i="35"/>
  <c r="C1" i="34"/>
  <c r="C1" i="33"/>
  <c r="C1" i="32"/>
  <c r="C1" i="31"/>
  <c r="C1" i="30"/>
  <c r="C1" i="29"/>
  <c r="C1" i="28"/>
  <c r="C1" i="27"/>
  <c r="C1" i="26"/>
  <c r="C1" i="25"/>
  <c r="C1" i="24"/>
  <c r="C1" i="23"/>
  <c r="C1" i="22"/>
  <c r="C1" i="20"/>
  <c r="C1" i="19"/>
  <c r="C1" i="18"/>
  <c r="C1" i="17"/>
  <c r="C1" i="16"/>
  <c r="C1" i="15"/>
  <c r="C1" i="14"/>
  <c r="C1" i="13"/>
  <c r="C1" i="12"/>
  <c r="C1" i="7"/>
  <c r="C1" i="4"/>
  <c r="CV2" i="103"/>
  <c r="CU2" i="103"/>
  <c r="CT2" i="103"/>
  <c r="CS2" i="103"/>
  <c r="CR2" i="103"/>
  <c r="CQ2" i="103"/>
  <c r="CP2" i="103"/>
  <c r="CO2" i="103"/>
  <c r="CN2" i="103"/>
  <c r="CM2" i="103"/>
  <c r="CL2" i="103"/>
  <c r="CK2" i="103"/>
  <c r="CJ2" i="103"/>
  <c r="CI2" i="103"/>
  <c r="CH2" i="103"/>
  <c r="CG2" i="103"/>
  <c r="CF2" i="103"/>
  <c r="CE2" i="103"/>
  <c r="CD2" i="103"/>
  <c r="CC2" i="103"/>
  <c r="CB2" i="103"/>
  <c r="CA2" i="103"/>
  <c r="BZ2" i="103"/>
  <c r="BY2" i="103"/>
  <c r="BX2" i="103"/>
  <c r="BW2" i="103"/>
  <c r="BV2" i="103"/>
  <c r="BU2" i="103"/>
  <c r="BT2" i="103"/>
  <c r="BS2" i="103"/>
  <c r="BR2" i="103"/>
  <c r="BQ2" i="103"/>
  <c r="BP2" i="103"/>
  <c r="BO2" i="103"/>
  <c r="BN2" i="103"/>
  <c r="BM2" i="103"/>
  <c r="BL2" i="103"/>
  <c r="BK2" i="103"/>
  <c r="BJ2" i="103"/>
  <c r="BI2" i="103"/>
  <c r="BH2" i="103"/>
  <c r="BG2" i="103"/>
  <c r="BF2" i="103"/>
  <c r="BE2" i="103"/>
  <c r="BD2" i="103"/>
  <c r="BC2" i="103"/>
  <c r="BB2" i="103"/>
  <c r="BA2" i="103"/>
  <c r="AZ2" i="103"/>
  <c r="AY2" i="103"/>
  <c r="AX2" i="103"/>
  <c r="AW2" i="103"/>
  <c r="AV2" i="103"/>
  <c r="AU2" i="103"/>
  <c r="AT2" i="103"/>
  <c r="AS2" i="103"/>
  <c r="AR2" i="103"/>
  <c r="AQ2" i="103"/>
  <c r="AP2" i="103"/>
  <c r="AO2" i="103"/>
  <c r="AN2" i="103"/>
  <c r="AM2" i="103"/>
  <c r="AL2" i="103"/>
  <c r="AK2" i="103"/>
  <c r="AJ2" i="103"/>
  <c r="AI2" i="103"/>
  <c r="AH2" i="103"/>
  <c r="AG2" i="103"/>
  <c r="AF2" i="103"/>
  <c r="AE2" i="103"/>
  <c r="AD2" i="103"/>
  <c r="AC2" i="103"/>
  <c r="AB2" i="103"/>
  <c r="AA2" i="103"/>
  <c r="Z2" i="103"/>
  <c r="Y2" i="103"/>
  <c r="X2" i="103"/>
  <c r="W2" i="103"/>
  <c r="V2" i="103"/>
  <c r="U2" i="103"/>
  <c r="T2" i="103"/>
  <c r="S2" i="103"/>
  <c r="R2" i="103"/>
  <c r="Q2" i="103"/>
  <c r="P2" i="103"/>
  <c r="O2" i="103"/>
  <c r="N2" i="103"/>
  <c r="M2" i="103"/>
  <c r="L2" i="103"/>
  <c r="K2" i="103"/>
  <c r="J2" i="103"/>
  <c r="I2" i="103"/>
  <c r="H2" i="103"/>
  <c r="G2" i="103"/>
  <c r="F2" i="103"/>
  <c r="E2" i="103"/>
  <c r="D2" i="103"/>
  <c r="C2" i="103"/>
  <c r="B2" i="103"/>
  <c r="C1" i="10"/>
  <c r="C1" i="9"/>
  <c r="B14" i="103" l="1"/>
  <c r="L3" i="101"/>
</calcChain>
</file>

<file path=xl/sharedStrings.xml><?xml version="1.0" encoding="utf-8"?>
<sst xmlns="http://schemas.openxmlformats.org/spreadsheetml/2006/main" count="2080" uniqueCount="908">
  <si>
    <t>count</t>
  </si>
  <si>
    <t>كلينسمان من تدريب المنتخب الأميركي</t>
  </si>
  <si>
    <t>روز لاعب توتنهام حزين لغيابه عن مواجهة تشيلسي</t>
  </si>
  <si>
    <t>اليمني عمر عبد الرحمن (عموري) افضل لاعب في آسيا</t>
  </si>
  <si>
    <t>موقعة قويّة بين تشيلسي ومان سيتي وليفربول يترصّد</t>
  </si>
  <si>
    <t>أبردين يعزز موقعه في المركز الثاني بالدوري الأسكتلندي</t>
  </si>
  <si>
    <t>بايرن ميونيخ ينفي التجديد لريبيري</t>
  </si>
  <si>
    <t xml:space="preserve">شوفوا كيف أمس ختم رونالدو المباراة بالهدف الثالث - برافو  ريال_مدريد </t>
  </si>
  <si>
    <t>مباراة الهلال_الرائد تنهي بفوز الهلال بهدفين مقابل هدف، ضمن الأسبوع التاسع من دوري_المحترفين.</t>
  </si>
  <si>
    <t>شاب لبناني مهوس بفريق مانشيستر_يونايتد يرسم تاتو لفريقه المفضل</t>
  </si>
  <si>
    <t>صورة فريق كرة_القدم البرازيلي المسافرين على متن الطائرة المحطمه التي كانت تحمل ٧٦ راكباً في كلومبيا #حوادث_طيران</t>
  </si>
  <si>
    <t>اذا_لعبوا_الكلاسيكو_بلبنان رح يكون آخر كلاسيكو بالتاريخ لأن ملاعب لبنان لا تصلح لإقامة مباريات كرة_قدم من حيث الارضية السيئة او المدرجات</t>
  </si>
  <si>
    <t xml:space="preserve">اشبيلية يتقدم للمركز الثالث في الدوري الاسباني </t>
  </si>
  <si>
    <t>هدف جيرو ينتزع التعادل لأرسنال أمام يونايتد</t>
  </si>
  <si>
    <t xml:space="preserve">رامزي . . لاعب #كرة_قدم محترف يلعب في إنجلترا في اجمل دوري في العالم وانا قاعد في البيت </t>
  </si>
  <si>
    <t>أخطاء إنريكى تورط #برشلونة فنيًا</t>
  </si>
  <si>
    <t>برشلونة يطالب الحكام بالمساواة مع ريال مدريد</t>
  </si>
  <si>
    <t>ألكمار يتعادل مع رودا في الدوري الهولندي</t>
  </si>
  <si>
    <t>الجيش يفوز ويحافظ على صدارة الدوري القطري</t>
  </si>
  <si>
    <t>الفيفا يجري تعديلات مهمة على نظام #كأس_العالم</t>
  </si>
  <si>
    <t>إنفانتينو يقترح صيغة جديدة لمونديال الأندية</t>
  </si>
  <si>
    <t>مهمة صعبة للمنامة امام الرفاع الشرقي في الدوري البحريني</t>
  </si>
  <si>
    <t>الفيفا يتّخذ إجراءات تأديبيّة ضد إنكلترا وأسكتلندا</t>
  </si>
  <si>
    <t>كلوب يُحذّر #برشلونة من كوتينهو!</t>
  </si>
  <si>
    <t>ساوثغيت يود تدريب #إنكلترا بصفة دائمة</t>
  </si>
  <si>
    <t>موراتا يغيب عن #الكلاسيكو_الإسباني</t>
  </si>
  <si>
    <t>الشرقية يحقق أول فوز له في الدوري الممتاز لكرة القدم على أسوان 3-2 في المباراة التي جمعتهما ضمن منافسات الاسبوع التاسع</t>
  </si>
  <si>
    <t>زيدان: أخشى أن يسقط مدريد مجددا</t>
  </si>
  <si>
    <t>مؤمن سليمان يستقيل من الزمالك</t>
  </si>
  <si>
    <t xml:space="preserve">ثنائي منتخب نيجيريا اوتشي ومايكل تعرضا لـ "الاستعباد" من نادي بوافيستا البرتغالي </t>
  </si>
  <si>
    <t>ميسي وماسكيرانو ينضمان مبكرا لتدريبات #برشلونة</t>
  </si>
  <si>
    <t>ملعب #كرة_قدم في #قطر على شكل بيت شعر بمساحة تتسع ل ٦٠ الف  ينتهي عام ٢٠١٨ تصميمات  مستوحاة من ثراثنا</t>
  </si>
  <si>
    <t>ظاهرة #تحدي_المانيكان تغزوا الملاعب.</t>
  </si>
  <si>
    <t>عن الفرنسي إريك دانييل كانتونا لاعب كرة القدم المحارب الذي ضرب زملائه والحكم والجمهور تطالعون سيرته</t>
  </si>
  <si>
    <t>نادي بتروجيت</t>
  </si>
  <si>
    <t>تحديث جديد لتطبيق #تيليغرام يخبئ مفاجأة سارة لمستخدميه</t>
  </si>
  <si>
    <t>21 كوداً سرياً في نظام الآندرويد تساعدك على التحكم بهاتفك</t>
  </si>
  <si>
    <t>كرة القدم الحديثة تطورت ونشأت في انجلترا وبالتحديد في لندن وكانت رغبة لدى الانجليز في تغيير رياضة #الرغبي العنيفة.</t>
  </si>
  <si>
    <t>هاتف ذكي جديد يحمل شعار «سناب شات»</t>
  </si>
  <si>
    <t>مسؤول في جوجل يلمح بإسم إصدار أندرويد القادم</t>
  </si>
  <si>
    <t xml:space="preserve">شركة أوراكل والمتخصصة بحلول قواعد البيانات (و) #تكنولوجيا_المعلومات بلغت قيمتها 168 مليار دولار </t>
  </si>
  <si>
    <t>خرائط جوجل بدون انترنت</t>
  </si>
  <si>
    <t xml:space="preserve">#ابل  تستبدل بصمة الاصبع بالتعرف على الوجه في #ايفون </t>
  </si>
  <si>
    <t>الفرق بين المبرمج ومصمم الجرافيك</t>
  </si>
  <si>
    <t>الحكومة_الالكترونية والوعي التكنولوجي للمواطن</t>
  </si>
  <si>
    <t>هواوي تختبر تحديث اندرويد نوجا 7.0 لهاتف اونور 9</t>
  </si>
  <si>
    <t xml:space="preserve">طريقة الحصول على تأثير زر الهوم الخاص بجوجل بكسل على هواتف نكسوس 5x و 6p </t>
  </si>
  <si>
    <t>فيسبوك تعمل على دمج تقنيه بحث عن شبكات وايفاي قريبه من خلال تطبيقها على الهواتف</t>
  </si>
  <si>
    <t>شركة اتش تي سي تنفي شائعة نية بيع قسم الهواتف لشركة جوجل</t>
  </si>
  <si>
    <t>إنترنت إكسبلورر المتصقح رقم 1 -----&gt; لتحميل المتصفح رقم 1 #كروم ????</t>
  </si>
  <si>
    <t>المعالج أكثر المنتجات تعقيداً اليوم، يتطلب تصنيعه مئات العمليات</t>
  </si>
  <si>
    <t xml:space="preserve">دورة مجانية في #البرمجة "مقدمة إلى البرمجة الكائنية باستخدام لغة #البايثون على منصة #إدراك </t>
  </si>
  <si>
    <t>واتساب 2017: توقف خدمة واتس اب عن العمل على بعض الهواتف  https://goo.gl/4ZIBpJ  اكتشف ان كان هاتفك من القائمة</t>
  </si>
  <si>
    <t xml:space="preserve">سيانوجين مود رائدة تطوير رومات الأندرويد </t>
  </si>
  <si>
    <t>هل جهازك  يحتوي على برامج خبيثة #تجسس؟</t>
  </si>
  <si>
    <t>جيمس جوسلينج مخترع لغة الجافا</t>
  </si>
  <si>
    <t>يمكنك إستخدام موقع Get Notify من أجل إرسال من بريدك الإلكتروني للآخرين</t>
  </si>
  <si>
    <t>ديب ويب = deep web يعني الشبكة العميقة أوالإنترنت المظلم! هي مجموعة مواقع صعب توصلها و عشان كذا يسمونها عميقة</t>
  </si>
  <si>
    <t>ذاكرة فلاش يو اس بي 32 جيجابايت فقط ب 30 #SAR</t>
  </si>
  <si>
    <t>طريقة تثبيت  #ويندوز من خلال الهاردسك نفسه</t>
  </si>
  <si>
    <t>#الخدمات_السحابية جيدة في تخزين الملفات والتخفيف على الجهاز ولكن هناك مخاطرة في رفع بيانات مهمة ، فهي تظل مواقع ويب ومن الصعب حمايتها ..</t>
  </si>
  <si>
    <t>#تويتر جميل فقط ان غردنا عليه بصدق</t>
  </si>
  <si>
    <t>أفضل 5 مواقع للحصول علي كورسات لتطوير مواقع ويب  للمبتدئين http://dlvr.it/NKmK5b </t>
  </si>
  <si>
    <t xml:space="preserve">كشفت شركة إنفيديا عن بطاقة الرسوميات "جيفورس جي تي أكس 1080  http://ow.ly/ujDS509YtRI </t>
  </si>
  <si>
    <t>كم ساعة فيديو يشاهدها مستخدمو "يوتيوب" يومياً</t>
  </si>
  <si>
    <t>حاسوب راسبري باي الجديد بعشرة دولارات</t>
  </si>
  <si>
    <t>أول مواجهة بين حاسوبين كميينhttp://goo.gl/zld0NG  #All_Techno_news</t>
  </si>
  <si>
    <t>هورايزون زيرو دون" لبلايستيشن 4 تنال إعجاب النقاد</t>
  </si>
  <si>
    <t>الاحتلال الصهيوني: سنواصل الاستيطان وسنهدم منازل الفلسطينيين</t>
  </si>
  <si>
    <t>تصوير طائرة الأبابيل القسامية للحشود الهادرة في شوارع #غزة أثناء احتفالات الإنطلاقة المباركة..</t>
  </si>
  <si>
    <t>مؤتمر نسوي في #غزة بعنوان نساء فلسطين لوحدة الشعب والارض</t>
  </si>
  <si>
    <t>المقاومة الفلسطينية في #غزة تخترق طائرات #الاحتلال وتُفشل العشرات من محاولات #الاغتيال</t>
  </si>
  <si>
    <t xml:space="preserve">اليوم يوافق ذكرى #حرب_الفرقان حيث بدأت الحرب بسقوط 400 شهيد في بضع دقائق فقط وهي من أصعب الأيام على #غزة </t>
  </si>
  <si>
    <t>غسان كنفاني: روائي وقاص وصحفي فلسطيني تم اغتياله على يد الموساد الصهيوني .. هنا قبس من كتاباته</t>
  </si>
  <si>
    <t xml:space="preserve"> حماس: قطر ستستثمر مائة مليون دولار في إعادة إعمار غزة </t>
  </si>
  <si>
    <t>مواعيد العمل في معبر الكرامة بعد غد الثلاثاء</t>
  </si>
  <si>
    <t xml:space="preserve"> تهويد القدس جوهر الموضوع الصهيوني</t>
  </si>
  <si>
    <t>رام الله: استشهاد المقاوم باسل الأعرج بنيران قوات الاحتلال الشهيد الصهيوني</t>
  </si>
  <si>
    <t xml:space="preserve"> مئات الجنود والاسرائيليين يغلقون الطريق امام المحكمة تضامنا مع الجندي المجرم اريه ازاريا الذي أعدم جريحا فلسطينيا بالخليل #محاكمة_استعراضية</t>
  </si>
  <si>
    <t>فتح وحماس تواصلان حوارهما في القاهرة في محاولة لحل مشكلة المعتقلين</t>
  </si>
  <si>
    <t>سنعود ولو بعد حين... وستزهر الورود والرياحين وسنقلع شوك المحتلين وسنعيش كل أنواع الحرية على كلِ فلسطين #حق_العودة</t>
  </si>
  <si>
    <t>خالد مشعل يطالب من الأمة تقديم أنواع الدعم كافة لفلسطين</t>
  </si>
  <si>
    <t>الكونفدنسيال: هكذا يقضي دونالد ترامب يومه في البيت الأبيض</t>
  </si>
  <si>
    <t>#داعش تقرر إعادة كتابة القرآن وهدم الكعبة</t>
  </si>
  <si>
    <t xml:space="preserve">#بريطانيا عاجل | إغلاق محطة #لندن بريدج للقطارات والمنطقة المحيطة بسبب تحذير أمني </t>
  </si>
  <si>
    <r>
      <t>إيران</t>
    </r>
    <r>
      <rPr>
        <sz val="11"/>
        <rFont val="Arial"/>
        <family val="2"/>
        <scheme val="minor"/>
      </rPr>
      <t xml:space="preserve"> </t>
    </r>
    <r>
      <rPr>
        <b/>
        <sz val="11"/>
        <rFont val="Arial"/>
        <family val="2"/>
        <scheme val="minor"/>
      </rPr>
      <t>ترفض</t>
    </r>
    <r>
      <rPr>
        <sz val="11"/>
        <rFont val="Arial"/>
        <family val="2"/>
        <scheme val="minor"/>
      </rPr>
      <t xml:space="preserve"> </t>
    </r>
    <r>
      <rPr>
        <b/>
        <sz val="11"/>
        <rFont val="Arial"/>
        <family val="2"/>
        <scheme val="minor"/>
      </rPr>
      <t>الإجراءات</t>
    </r>
    <r>
      <rPr>
        <sz val="11"/>
        <rFont val="Arial"/>
        <family val="2"/>
        <scheme val="minor"/>
      </rPr>
      <t xml:space="preserve"> </t>
    </r>
    <r>
      <rPr>
        <b/>
        <sz val="11"/>
        <rFont val="Arial"/>
        <family val="2"/>
        <scheme val="minor"/>
      </rPr>
      <t>الأمريكية</t>
    </r>
    <r>
      <rPr>
        <sz val="11"/>
        <rFont val="Arial"/>
        <family val="2"/>
        <scheme val="minor"/>
      </rPr>
      <t xml:space="preserve"> </t>
    </r>
    <r>
      <rPr>
        <b/>
        <sz val="11"/>
        <rFont val="Arial"/>
        <family val="2"/>
        <scheme val="minor"/>
      </rPr>
      <t>لمصادرة</t>
    </r>
    <r>
      <rPr>
        <sz val="11"/>
        <rFont val="Arial"/>
        <family val="2"/>
        <scheme val="minor"/>
      </rPr>
      <t xml:space="preserve"> </t>
    </r>
    <r>
      <rPr>
        <b/>
        <sz val="11"/>
        <rFont val="Arial"/>
        <family val="2"/>
        <scheme val="minor"/>
      </rPr>
      <t>أرصدتها</t>
    </r>
    <r>
      <rPr>
        <sz val="11"/>
        <rFont val="Arial"/>
        <family val="2"/>
        <scheme val="minor"/>
      </rPr>
      <t xml:space="preserve"> </t>
    </r>
  </si>
  <si>
    <t>صربيا وكوسوفو تبحثان في نتائج زيارة موغيريني</t>
  </si>
  <si>
    <t>ويكيليكس يسرب أكثر من 8 آلاف وثيقة سرية لـ CIA</t>
  </si>
  <si>
    <t>#منظمة_الصحة_العالمية تنهي حالة الطوارئ المتعلقة ب #فيروس_زيكا</t>
  </si>
  <si>
    <t>إنستغرام تحاكي سناب شات وتطلق ميزة الملصقات </t>
  </si>
  <si>
    <t>تطوير جيل جديد من بطاريات الليثيوم أيون يدعم الشحن السريع وغير قابل للاحتراق</t>
  </si>
  <si>
    <t>سامسونج تستعد لطرح هاتف جالكسي اس 8 في شهر أبريل المقبل</t>
  </si>
  <si>
    <t>هكذا تفاعلت آبل وسامسونغ ومايكروسوفت مع وثائق ويكيليكس</t>
  </si>
  <si>
    <t xml:space="preserve">حوّل ملفات ادوبي اكروبات #pdf الى وورد باستخدام مايكروسوفت أوفيس مباشرة </t>
  </si>
  <si>
    <r>
      <t>8</t>
    </r>
    <r>
      <rPr>
        <sz val="11"/>
        <rFont val="Arial"/>
        <family val="2"/>
        <scheme val="minor"/>
      </rPr>
      <t xml:space="preserve"> </t>
    </r>
    <r>
      <rPr>
        <b/>
        <sz val="11"/>
        <rFont val="Arial"/>
        <family val="2"/>
        <scheme val="minor"/>
      </rPr>
      <t>قنوات</t>
    </r>
    <r>
      <rPr>
        <sz val="11"/>
        <rFont val="Arial"/>
        <family val="2"/>
        <scheme val="minor"/>
      </rPr>
      <t xml:space="preserve"> </t>
    </r>
    <r>
      <rPr>
        <b/>
        <sz val="11"/>
        <rFont val="Arial"/>
        <family val="2"/>
        <scheme val="minor"/>
      </rPr>
      <t>مجانية</t>
    </r>
    <r>
      <rPr>
        <sz val="11"/>
        <rFont val="Arial"/>
        <family val="2"/>
        <scheme val="minor"/>
      </rPr>
      <t xml:space="preserve"> </t>
    </r>
    <r>
      <rPr>
        <b/>
        <sz val="11"/>
        <rFont val="Arial"/>
        <family val="2"/>
        <scheme val="minor"/>
      </rPr>
      <t>على</t>
    </r>
    <r>
      <rPr>
        <sz val="11"/>
        <rFont val="Arial"/>
        <family val="2"/>
        <scheme val="minor"/>
      </rPr>
      <t xml:space="preserve"> #</t>
    </r>
    <r>
      <rPr>
        <b/>
        <sz val="11"/>
        <rFont val="Arial"/>
        <family val="2"/>
        <scheme val="minor"/>
      </rPr>
      <t>يوتيوب</t>
    </r>
    <r>
      <rPr>
        <sz val="11"/>
        <rFont val="Arial"/>
        <family val="2"/>
        <scheme val="minor"/>
      </rPr>
      <t xml:space="preserve"> </t>
    </r>
    <r>
      <rPr>
        <b/>
        <sz val="11"/>
        <rFont val="Arial"/>
        <family val="2"/>
        <scheme val="minor"/>
      </rPr>
      <t>لتعليم</t>
    </r>
    <r>
      <rPr>
        <sz val="11"/>
        <rFont val="Arial"/>
        <family val="2"/>
        <scheme val="minor"/>
      </rPr>
      <t xml:space="preserve"> </t>
    </r>
    <r>
      <rPr>
        <b/>
        <sz val="11"/>
        <rFont val="Arial"/>
        <family val="2"/>
        <scheme val="minor"/>
      </rPr>
      <t>استخدام</t>
    </r>
    <r>
      <rPr>
        <sz val="11"/>
        <rFont val="Arial"/>
        <family val="2"/>
        <scheme val="minor"/>
      </rPr>
      <t xml:space="preserve"> #</t>
    </r>
    <r>
      <rPr>
        <b/>
        <sz val="11"/>
        <rFont val="Arial"/>
        <family val="2"/>
        <scheme val="minor"/>
      </rPr>
      <t>فوتوشوب</t>
    </r>
    <r>
      <rPr>
        <sz val="11"/>
        <rFont val="Arial"/>
        <family val="2"/>
        <scheme val="minor"/>
      </rPr>
      <t xml:space="preserve"> </t>
    </r>
    <r>
      <rPr>
        <b/>
        <sz val="11"/>
        <rFont val="Arial"/>
        <family val="2"/>
        <scheme val="minor"/>
      </rPr>
      <t>في</t>
    </r>
    <r>
      <rPr>
        <sz val="11"/>
        <rFont val="Arial"/>
        <family val="2"/>
        <scheme val="minor"/>
      </rPr>
      <t xml:space="preserve"> </t>
    </r>
    <r>
      <rPr>
        <b/>
        <sz val="11"/>
        <rFont val="Arial"/>
        <family val="2"/>
        <scheme val="minor"/>
      </rPr>
      <t>مجال</t>
    </r>
    <r>
      <rPr>
        <sz val="11"/>
        <rFont val="Arial"/>
        <family val="2"/>
        <scheme val="minor"/>
      </rPr>
      <t xml:space="preserve"> </t>
    </r>
    <r>
      <rPr>
        <b/>
        <sz val="11"/>
        <rFont val="Arial"/>
        <family val="2"/>
        <scheme val="minor"/>
      </rPr>
      <t>التصوير</t>
    </r>
    <r>
      <rPr>
        <sz val="11"/>
        <rFont val="Arial"/>
        <family val="2"/>
        <scheme val="minor"/>
      </rPr>
      <t xml:space="preserve"> </t>
    </r>
    <r>
      <rPr>
        <b/>
        <sz val="11"/>
        <rFont val="Arial"/>
        <family val="2"/>
        <scheme val="minor"/>
      </rPr>
      <t>وتعديل</t>
    </r>
    <r>
      <rPr>
        <sz val="11"/>
        <rFont val="Arial"/>
        <family val="2"/>
        <scheme val="minor"/>
      </rPr>
      <t xml:space="preserve"> </t>
    </r>
    <r>
      <rPr>
        <b/>
        <sz val="11"/>
        <rFont val="Arial"/>
        <family val="2"/>
        <scheme val="minor"/>
      </rPr>
      <t>الصور</t>
    </r>
  </si>
  <si>
    <t>فلسطين المحتلة: الصحفي محمد القيق يواصل إضرابه عن الطعام بسجون الصهاينة</t>
  </si>
  <si>
    <t>معرض #جايتكس احدى اكبر الاحداث في #دبي في مجال #تكنولوجيا_المعلومات</t>
  </si>
  <si>
    <t>اذا انت حاب تتعلم برمجه مواقع وبرامج ايفون واندرويد وبرامج كمبيوتر كلها متوفره بلغة برمجه وحده  اسمها C# او سي شارب</t>
  </si>
  <si>
    <t>طريقة تقسيم  XML file لاستيراده في ووردبريس</t>
  </si>
  <si>
    <t xml:space="preserve">الدوري الألماني: دورتموند يتحدى البايرن باللاعبين الجيدين </t>
  </si>
  <si>
    <t>تعرف على تياجو سيلفا واحد من اغلى لاعبي الدفاع في العالم</t>
  </si>
  <si>
    <t>المصالحة الفلسطينية لم تعد خياراً بل ضرورة حتمية لقيام دولة فلسطينية مستقلة عاصمتها #القدس</t>
  </si>
  <si>
    <t>تشيلسي</t>
  </si>
  <si>
    <t xml:space="preserve"> مانشستر سيتي</t>
  </si>
  <si>
    <t xml:space="preserve"> نادي ليفربول</t>
  </si>
  <si>
    <t xml:space="preserve"> مانشستر</t>
  </si>
  <si>
    <t xml:space="preserve"> أندية كرة قدم في إنجلترا</t>
  </si>
  <si>
    <t>أندية الدوري الإنجليزي الممتاز</t>
  </si>
  <si>
    <t>فائزون بكأس رابطة الأندية الإنجليزية المحترفة</t>
  </si>
  <si>
    <t xml:space="preserve"> أندية سابقة في دوري البطولة الإنجليزية</t>
  </si>
  <si>
    <t>أندية رابطة الأندية الأوروبية</t>
  </si>
  <si>
    <t>الكلاسيكو</t>
  </si>
  <si>
    <t xml:space="preserve"> لبنان</t>
  </si>
  <si>
    <t>دول ذات أغلبية مسلمة</t>
  </si>
  <si>
    <t>دول الشرق الأدنى</t>
  </si>
  <si>
    <t>أندية كرة قدم في إسبانيا</t>
  </si>
  <si>
    <t xml:space="preserve"> أندية الدوري الإسباني لكرة القدم</t>
  </si>
  <si>
    <t>نادي برشلونة لكرة القدم</t>
  </si>
  <si>
    <t>ريال مدريد</t>
  </si>
  <si>
    <t>دول إسلامية</t>
  </si>
  <si>
    <t>فائزون بكأس ملك إسبانيا</t>
  </si>
  <si>
    <t xml:space="preserve"> أندية كرة قدم غير هابطة</t>
  </si>
  <si>
    <t xml:space="preserve"> أندية مجموعة G-14</t>
  </si>
  <si>
    <t>شرق المتوسط</t>
  </si>
  <si>
    <t>عمر عبد الرحمن (لاعب)</t>
  </si>
  <si>
    <t xml:space="preserve"> عامر عبد الرحمن</t>
  </si>
  <si>
    <t xml:space="preserve"> أشخاص على قيد الحياة</t>
  </si>
  <si>
    <t>لاعبو نادي العين</t>
  </si>
  <si>
    <t xml:space="preserve"> لاعبو كأس آسيا 2011</t>
  </si>
  <si>
    <t xml:space="preserve"> أندية كرة قدم في الإمارات</t>
  </si>
  <si>
    <t xml:space="preserve"> لاعبو منتخب الإمارات العربية المتحدة لكرة القدم</t>
  </si>
  <si>
    <t>لاعبو كرة قدم إماراتيون</t>
  </si>
  <si>
    <t>حائزون على ميداليات دورة الألعاب الآسيوية في كرة القدم</t>
  </si>
  <si>
    <t xml:space="preserve"> لاعبو كرة قدم أولمبيون إماراتيون</t>
  </si>
  <si>
    <t xml:space="preserve"> توتنهام هوتسبير</t>
  </si>
  <si>
    <t xml:space="preserve"> أندية الدوري الإنجليزي الممتاز</t>
  </si>
  <si>
    <t>أندية كرة قدم في لندن</t>
  </si>
  <si>
    <t>قائمة حوادث الطائرات المدنية</t>
  </si>
  <si>
    <t xml:space="preserve"> كرة القدم</t>
  </si>
  <si>
    <t xml:space="preserve"> قائمة حوادث طيران</t>
  </si>
  <si>
    <t>منتخب البرازيل لكرة القدم</t>
  </si>
  <si>
    <t>كرة قدم نسائية</t>
  </si>
  <si>
    <t xml:space="preserve"> مواجهات كرة القدم بين الأرجنتين والبرازيل</t>
  </si>
  <si>
    <t xml:space="preserve"> كرة قدم في البرازيل</t>
  </si>
  <si>
    <t>لعبة كرة القدم</t>
  </si>
  <si>
    <t>حوادث طيران</t>
  </si>
  <si>
    <t>يورغن كلينسمان</t>
  </si>
  <si>
    <t xml:space="preserve"> فيفا 100</t>
  </si>
  <si>
    <t>أشخاص على قيد الحياة</t>
  </si>
  <si>
    <t xml:space="preserve"> لاعبو المنتخبات الفائزة بكأس العالم لكرة القدم</t>
  </si>
  <si>
    <t>مهاجمو كرة قدم</t>
  </si>
  <si>
    <t xml:space="preserve"> لاعبون فائزون ببطولة أمم أوروبا لكرة القدم</t>
  </si>
  <si>
    <t xml:space="preserve"> لاعبو البوندسليغا</t>
  </si>
  <si>
    <t xml:space="preserve"> لاعبو الدوري الإسباني لكرة القدم الدرجة الأولى</t>
  </si>
  <si>
    <t>لاعبو الدوري الإيطالي لكرة القدم الدرجة الأولى</t>
  </si>
  <si>
    <t>لاعبو بايرن ميونخ</t>
  </si>
  <si>
    <t>لاعبو كرة قدم مغتربون في إسبانيا</t>
  </si>
  <si>
    <t>حاصلون على ميداليات أولمبية في كرة القدم</t>
  </si>
  <si>
    <t>لاعبو الدوري الفرنسي لكرة القدم الدرجة الأولى</t>
  </si>
  <si>
    <t>لاعبو كرة قدم مغتربون في إنجلترا</t>
  </si>
  <si>
    <t>لاعبو وسط كرة قدم</t>
  </si>
  <si>
    <t>تاتو</t>
  </si>
  <si>
    <t xml:space="preserve"> أندية رابطة الأندية الأوروبية</t>
  </si>
  <si>
    <t xml:space="preserve"> فائزون بكأس ملك إسبانيا</t>
  </si>
  <si>
    <t xml:space="preserve"> مغنون روس باللغة الإنجليزية</t>
  </si>
  <si>
    <t>نادي برشلونة</t>
  </si>
  <si>
    <t>تاريخ نادي برشلونة</t>
  </si>
  <si>
    <t>أندية مجموعة G-14</t>
  </si>
  <si>
    <t>كرة قدم في إسبانيا</t>
  </si>
  <si>
    <t>أندية الدوري الإسباني لكرة القدم</t>
  </si>
  <si>
    <t>أندية كرة قدم غير هابطة</t>
  </si>
  <si>
    <t>الدوري الإسباني</t>
  </si>
  <si>
    <t>أي زد ألكمار</t>
  </si>
  <si>
    <t xml:space="preserve">الدوري الهولندي الممتاز </t>
  </si>
  <si>
    <t>كأس السوبر الهولندي</t>
  </si>
  <si>
    <t>نادي ألكمار</t>
  </si>
  <si>
    <t>لاعبو ألكمار</t>
  </si>
  <si>
    <t>لاعبو نادي رودا</t>
  </si>
  <si>
    <t>لاعبو الدوري الهولندي لكرة القدم الدرجة الأولى</t>
  </si>
  <si>
    <t>نادي الجيش (قطر)</t>
  </si>
  <si>
    <t>دوري نجوم قطر</t>
  </si>
  <si>
    <t>الدوري السوري</t>
  </si>
  <si>
    <t>الدوري العراقي الممتاز</t>
  </si>
  <si>
    <t>دوريات كرة قدم وطنية من المستوى الأول في آسيا</t>
  </si>
  <si>
    <t>كرة قدم في قطر</t>
  </si>
  <si>
    <t>منافسات كرة قدم في قطر</t>
  </si>
  <si>
    <t>قطر</t>
  </si>
  <si>
    <t xml:space="preserve"> دوري المحترفين السعودي</t>
  </si>
  <si>
    <t xml:space="preserve">الدوري السعودي الممتاز </t>
  </si>
  <si>
    <t xml:space="preserve"> نادي الهلال (السعودية)</t>
  </si>
  <si>
    <t xml:space="preserve"> الدوري السعودي الممتاز</t>
  </si>
  <si>
    <t xml:space="preserve"> الرياضة في الرياض</t>
  </si>
  <si>
    <t xml:space="preserve"> دوريات كرة قدم وطنية من المستوى الأول في آسيا</t>
  </si>
  <si>
    <t xml:space="preserve"> أندية رياضية تغيرت أسماؤها بعد تأسيسها</t>
  </si>
  <si>
    <t>ريال مدريد كاستيا</t>
  </si>
  <si>
    <t>رونالدو</t>
  </si>
  <si>
    <t>كريستيانو رونالدو</t>
  </si>
  <si>
    <t>راؤول برافو</t>
  </si>
  <si>
    <t>لاعبو ريال مدريد</t>
  </si>
  <si>
    <t>لاعبو الدوري الإسباني لكرة القدم الدرجة الأولى</t>
  </si>
  <si>
    <t>لاعبو الدوري الإنجليزي الممتاز</t>
  </si>
  <si>
    <t>لاعبو دوري الدرجة الأولى الإنجليزي</t>
  </si>
  <si>
    <t>أندية كرة قدم في مدريد</t>
  </si>
  <si>
    <t>لاعبو كأس العالم لكرة القدم 2010</t>
  </si>
  <si>
    <t>فرانك ريبيري</t>
  </si>
  <si>
    <t>أليانز أرينا</t>
  </si>
  <si>
    <t>بايرن ميونخ</t>
  </si>
  <si>
    <t>لاعبو كرة قدم فرنسيون</t>
  </si>
  <si>
    <t>لاعبو كرة قدم فرنسيون مغتربون</t>
  </si>
  <si>
    <t>لاعبو البوندسليغا</t>
  </si>
  <si>
    <t>لاعبو كرة قدم مغتربون في ألمانيا</t>
  </si>
  <si>
    <t>لاعبو منتخب فرنسا لكرة القدم</t>
  </si>
  <si>
    <t>مؤمن سليمان</t>
  </si>
  <si>
    <t>مؤمن زكريا</t>
  </si>
  <si>
    <t>لاعبو كرة قدم مصريون</t>
  </si>
  <si>
    <t>لاعبو نادي الزمالك</t>
  </si>
  <si>
    <t>لاعبو منتخب مصر لكرة القدم</t>
  </si>
  <si>
    <t>لاعبو الأهلي المصري</t>
  </si>
  <si>
    <t>لاعبو النادي المصري</t>
  </si>
  <si>
    <t>مدربو نادي الزمالك</t>
  </si>
  <si>
    <t>أشخاص من القاهرة</t>
  </si>
  <si>
    <t>الدوري الإنجليزي الممتاز</t>
  </si>
  <si>
    <t>الدوري البرتغالي الممتاز</t>
  </si>
  <si>
    <t>الدوري الهولندي الممتاز</t>
  </si>
  <si>
    <t>الدوري الألماني لكرة القدم</t>
  </si>
  <si>
    <t>الدوري الإيطالي لكرة القدم</t>
  </si>
  <si>
    <t>دوريات كرة قدم وطنية من المستوى الأول في أوروبا</t>
  </si>
  <si>
    <t>دوريات رياضات للمحترفين</t>
  </si>
  <si>
    <t>تياغو سيلفا</t>
  </si>
  <si>
    <t>تياغو براس دا سيلفا</t>
  </si>
  <si>
    <t>لاعبو باريس سان جيرمان</t>
  </si>
  <si>
    <t>لاعبو كرة قدم مغتربون في فرنسا</t>
  </si>
  <si>
    <t>لاعبو كوبا أمريكا 2011</t>
  </si>
  <si>
    <t>إشبيلية</t>
  </si>
  <si>
    <t>أندية رياضات متعددة في إسبانيا</t>
  </si>
  <si>
    <t>مانشستر يونايتد</t>
  </si>
  <si>
    <t>نادي أرسنال</t>
  </si>
  <si>
    <t>ليدز يونايتد</t>
  </si>
  <si>
    <t>أندية كرة قدم في إنجلترا</t>
  </si>
  <si>
    <t>أندية دوري البطولة الإنجليزية</t>
  </si>
  <si>
    <t>أندية سابقة في دوري البطولة الإنجليزية</t>
  </si>
  <si>
    <t>فائزون بكأس الاتحاد الإنجليزي لكرة القدم</t>
  </si>
  <si>
    <t>آرون رامزي</t>
  </si>
  <si>
    <t>لاعبو نادي آرسنال</t>
  </si>
  <si>
    <t>ألمانيا</t>
  </si>
  <si>
    <t>بوروسيا دورتموند</t>
  </si>
  <si>
    <t>أندية متعددة الرياضات في ألمانيا</t>
  </si>
  <si>
    <t>أندية الدوري الإيطالي الدرجة الأولى</t>
  </si>
  <si>
    <t>أندية الدوري الإيطالي الدرجة الثانية</t>
  </si>
  <si>
    <t>أندية كرة قدم في ألمانيا</t>
  </si>
  <si>
    <t>تاريخ كأس العالم لكرة القدم</t>
  </si>
  <si>
    <t>كأس العالم للأندية لكرة القدم</t>
  </si>
  <si>
    <t>قوانين لعبة كرة القدم</t>
  </si>
  <si>
    <t>كرة القدم</t>
  </si>
  <si>
    <t>مصطلحات كرة القدم</t>
  </si>
  <si>
    <t>قوانين كرة القدم</t>
  </si>
  <si>
    <t>تاريخ كرة القدم</t>
  </si>
  <si>
    <t>قائمة نهائيات كأس العالم للأندية لكرة القدم</t>
  </si>
  <si>
    <t>بطولات العالم</t>
  </si>
  <si>
    <t>رؤساء الفيفا</t>
  </si>
  <si>
    <t>أحداث رياضية دورية أسست سنة 2000</t>
  </si>
  <si>
    <t>أعضاء اللجنة الأولمبية الدولية</t>
  </si>
  <si>
    <t>منافسات فيفا</t>
  </si>
  <si>
    <t xml:space="preserve">قائمة رؤساء الاتحاد الدولي لكرة القدم </t>
  </si>
  <si>
    <t xml:space="preserve">الدوري البحريني الممتاز </t>
  </si>
  <si>
    <t xml:space="preserve">كأس الاتحاد البحريني لكرة القدم </t>
  </si>
  <si>
    <t xml:space="preserve">كأس ملك البحرين لكرة القدم </t>
  </si>
  <si>
    <t>الدوري الفلسطيني لكرة القدم</t>
  </si>
  <si>
    <t>دوري المحترفين السعودي</t>
  </si>
  <si>
    <t>دوري المحترفين العماني</t>
  </si>
  <si>
    <t>منافسات كرة قدم في البحرين</t>
  </si>
  <si>
    <t>كرة القدم البحرينية في 2015–16</t>
  </si>
  <si>
    <t>2016 في البحرين</t>
  </si>
  <si>
    <t>فيفا (سلسلة ألعاب فيديو)</t>
  </si>
  <si>
    <t>غرب أوروبا</t>
  </si>
  <si>
    <t>فيفا</t>
  </si>
  <si>
    <t>إنجلترا</t>
  </si>
  <si>
    <t>دول أوروبا</t>
  </si>
  <si>
    <t>دول أعضاء في الأمم المتحدة</t>
  </si>
  <si>
    <t>دول أعضاء في مجلس أوروبا</t>
  </si>
  <si>
    <t>ديمقراطيات ليبرالية</t>
  </si>
  <si>
    <t>بلدان ناطقة بالإيطالية</t>
  </si>
  <si>
    <t>بلدان ناطقة بالفرنسية</t>
  </si>
  <si>
    <t>نيجيريا</t>
  </si>
  <si>
    <t>الدوري البرتغالي الدرجة الثانية</t>
  </si>
  <si>
    <t>كرة قدم في البرتغال</t>
  </si>
  <si>
    <t>منافسات كرة قدم في البرتغال</t>
  </si>
  <si>
    <t>البرتغال</t>
  </si>
  <si>
    <t>ليونيل ميسي</t>
  </si>
  <si>
    <t>أرجنتينيون فازوا بالميدالية الذهبية الأولمبية</t>
  </si>
  <si>
    <t>يورغن كلوب</t>
  </si>
  <si>
    <t>لاعبو ليفربول</t>
  </si>
  <si>
    <t>لاعبو كرة قدم ألمان</t>
  </si>
  <si>
    <t>شعر (أدب)</t>
  </si>
  <si>
    <t>ملعب السيلية</t>
  </si>
  <si>
    <t>ملعب سحيم بن حمد</t>
  </si>
  <si>
    <t>ملعب مدينة التعليم</t>
  </si>
  <si>
    <t xml:space="preserve">ملاعب كرة قدم في قطر </t>
  </si>
  <si>
    <t>إيقاع شعري</t>
  </si>
  <si>
    <t>شعر عربي</t>
  </si>
  <si>
    <t>ساوثغيت</t>
  </si>
  <si>
    <t>مدربو منتخب إنجلترا لكرة القدم</t>
  </si>
  <si>
    <t>مدربو الدوري الإنجليزي الممتاز</t>
  </si>
  <si>
    <t>مدربو كرة قدم إنجليز</t>
  </si>
  <si>
    <t>لاعبو كرة قدم إنجليز</t>
  </si>
  <si>
    <t>مدربو دوري الدرجة الأولى الإنجليزي</t>
  </si>
  <si>
    <t>لاعبو كرة قدم مغتربون إنجليز</t>
  </si>
  <si>
    <t>لاعبو منتخب إنجلترا لكرة القدم</t>
  </si>
  <si>
    <t>مدربو الدوري الإسباني لكرة القدم الدرجة الأولى</t>
  </si>
  <si>
    <t>مدربو كرة قدم مغتربون في إسبانيا</t>
  </si>
  <si>
    <t>تحدي المانيكان</t>
  </si>
  <si>
    <t>تحدي تشارلي تشارلي</t>
  </si>
  <si>
    <t>تحدي دلو الثلج</t>
  </si>
  <si>
    <t>سلوك التحدي</t>
  </si>
  <si>
    <t>ظاهرة الثأر</t>
  </si>
  <si>
    <t>قائمة أكبر ملاعب كرة القدم في العالم</t>
  </si>
  <si>
    <t>تحديات</t>
  </si>
  <si>
    <t>مانيكان</t>
  </si>
  <si>
    <t>ملاعب كرة قدم</t>
  </si>
  <si>
    <t>ميمات الإنترنت</t>
  </si>
  <si>
    <t>ألفارو موراتا</t>
  </si>
  <si>
    <t>قائمة مباريات الكلاسيكو</t>
  </si>
  <si>
    <t>إيريك كانتونا</t>
  </si>
  <si>
    <t>أشخاص من مارسيليا</t>
  </si>
  <si>
    <t>نادي الشرقية</t>
  </si>
  <si>
    <t>منافسة نهاية الأسبوع للشركات الناشئة</t>
  </si>
  <si>
    <t>أندية الدوري المصري الممتاز لكرة القدم</t>
  </si>
  <si>
    <t>أندية رياضية في مصر</t>
  </si>
  <si>
    <t>تأسيسات سنة 1920 في مصر</t>
  </si>
  <si>
    <t>زين الدين زيدان</t>
  </si>
  <si>
    <t>ريال مدريد في أوروبا</t>
  </si>
  <si>
    <t>تاريخ ريال مدريد</t>
  </si>
  <si>
    <t>محمد زيدان</t>
  </si>
  <si>
    <t>مدربو ريال مدريد</t>
  </si>
  <si>
    <t>رغبي (رياضة)</t>
  </si>
  <si>
    <t>كرة السلة</t>
  </si>
  <si>
    <t>كرة القاعدة</t>
  </si>
  <si>
    <t>كرة اليد</t>
  </si>
  <si>
    <t>ألعاب رياضية تستخدم الكرة</t>
  </si>
  <si>
    <t>ألعاب رياضية جماعية</t>
  </si>
  <si>
    <t>ألعاب رياضية منشأها إنجلترا</t>
  </si>
  <si>
    <t>ألعاب رياضية أولمبية</t>
  </si>
  <si>
    <t>تيليجرام</t>
  </si>
  <si>
    <t>برمجيات متعددة المنصات</t>
  </si>
  <si>
    <t>مراسلة فورية</t>
  </si>
  <si>
    <t>خدمات الشبكات الاجتماعية</t>
  </si>
  <si>
    <t>منصات حوسبة</t>
  </si>
  <si>
    <t>تراسل فوري</t>
  </si>
  <si>
    <t>برمجيات اتصال</t>
  </si>
  <si>
    <t>دردشة إنترنت</t>
  </si>
  <si>
    <t>برمجيات آي أو إس</t>
  </si>
  <si>
    <t>برمجيات أندرويد</t>
  </si>
  <si>
    <t>برامج ويندوز</t>
  </si>
  <si>
    <t>هواتف ذكية</t>
  </si>
  <si>
    <t>نظام تشغيل الهواتف المحمولة</t>
  </si>
  <si>
    <t>هواتف تعمل بشاشة اللمس</t>
  </si>
  <si>
    <t>أندرويد</t>
  </si>
  <si>
    <t>هواتف محمولة</t>
  </si>
  <si>
    <t>آي أو إس</t>
  </si>
  <si>
    <t>آي فون</t>
  </si>
  <si>
    <t>أجهزة تحديد المواقع والملاحة</t>
  </si>
  <si>
    <t>أجهزة نوكيا</t>
  </si>
  <si>
    <t>مساعد رقمي شخصي</t>
  </si>
  <si>
    <t>سناب شات</t>
  </si>
  <si>
    <t>شات أون</t>
  </si>
  <si>
    <t>برامج مراسلة فورية</t>
  </si>
  <si>
    <t>أوراكل</t>
  </si>
  <si>
    <t>نظام إدارة قواعد البيانات العلائقية</t>
  </si>
  <si>
    <t>تقنية</t>
  </si>
  <si>
    <t>بيانات ضخمة</t>
  </si>
  <si>
    <t>قاعدة البيانات الكائنية</t>
  </si>
  <si>
    <t>تكنولوجيا</t>
  </si>
  <si>
    <t>نظم إدارة قواعد البيانات</t>
  </si>
  <si>
    <t>مليارديرات أمريكيون</t>
  </si>
  <si>
    <t>علم الحاسوب</t>
  </si>
  <si>
    <t>فاعلو خير أمريكيون</t>
  </si>
  <si>
    <t>نظام تشغيل الهاتف المحمول</t>
  </si>
  <si>
    <t>هاتف ذكي</t>
  </si>
  <si>
    <t>جوجل</t>
  </si>
  <si>
    <t>نظم تشغيل مضمنة</t>
  </si>
  <si>
    <t>أجهزة معلوماتية</t>
  </si>
  <si>
    <t>جوجل إيرث</t>
  </si>
  <si>
    <t>جوجل ترافيك</t>
  </si>
  <si>
    <t>جوجل ماب ميكر</t>
  </si>
  <si>
    <t>جوجل ناو</t>
  </si>
  <si>
    <t>خرائط الويب</t>
  </si>
  <si>
    <t>خرائط جوجل</t>
  </si>
  <si>
    <t>خدمات جوجل</t>
  </si>
  <si>
    <t>خدمة خرائط الويب</t>
  </si>
  <si>
    <t>إنترنت</t>
  </si>
  <si>
    <t>نظام التعرف على الوجه</t>
  </si>
  <si>
    <t>تعرف الوجوه</t>
  </si>
  <si>
    <t xml:space="preserve">آي فون </t>
  </si>
  <si>
    <t>أبل</t>
  </si>
  <si>
    <t>مراقبة</t>
  </si>
  <si>
    <t>عتاد أبل</t>
  </si>
  <si>
    <t>ملحقات أبل</t>
  </si>
  <si>
    <t>جايتكس (معرض)</t>
  </si>
  <si>
    <t>معرض إيفا برلين</t>
  </si>
  <si>
    <t>أحداث في دبي</t>
  </si>
  <si>
    <t>معارض</t>
  </si>
  <si>
    <t>معارض تجارية متعلقة بالحاسوب</t>
  </si>
  <si>
    <t>هندسة الحاسوب</t>
  </si>
  <si>
    <t>هندسة الإلكترونيات</t>
  </si>
  <si>
    <t>هندسة كهربائية</t>
  </si>
  <si>
    <t>مصمم جرافيك</t>
  </si>
  <si>
    <t>تصميم الجرافيك</t>
  </si>
  <si>
    <t>برمجة</t>
  </si>
  <si>
    <t>مهندس برمجيات</t>
  </si>
  <si>
    <t>مبرمج</t>
  </si>
  <si>
    <t>فريق عمل لانتاج برمجيات الوسائط المتعددة</t>
  </si>
  <si>
    <t>تصميم المعلومات</t>
  </si>
  <si>
    <t>مهن</t>
  </si>
  <si>
    <t>تصميم الاتصال</t>
  </si>
  <si>
    <t>حكومة إلكترونية</t>
  </si>
  <si>
    <t>المواطنة الرقمية</t>
  </si>
  <si>
    <t>وعي معلوماتي</t>
  </si>
  <si>
    <t>صحافة مواطن</t>
  </si>
  <si>
    <t>التقانة في المجتمع</t>
  </si>
  <si>
    <t>ديمقراطية إلكترونية</t>
  </si>
  <si>
    <t>مجتمع المعلومات</t>
  </si>
  <si>
    <t>أمية</t>
  </si>
  <si>
    <t>فجوة إلكترونية</t>
  </si>
  <si>
    <t xml:space="preserve">هواوي أونور </t>
  </si>
  <si>
    <t>هواوي</t>
  </si>
  <si>
    <t>برمجيات جوجل</t>
  </si>
  <si>
    <t>أجهزة أندرويد</t>
  </si>
  <si>
    <t>برمجيات الجوال</t>
  </si>
  <si>
    <t>بكسل (هاتف)</t>
  </si>
  <si>
    <t>جالكسي نكسس</t>
  </si>
  <si>
    <t xml:space="preserve">سامسونج جالكسي إس </t>
  </si>
  <si>
    <t>فولدنغ@هوم</t>
  </si>
  <si>
    <t>هواتف سامسونج</t>
  </si>
  <si>
    <t>أنظمة تشغيل الهاتف المحمول</t>
  </si>
  <si>
    <t>سامسونج جالاكسي</t>
  </si>
  <si>
    <t>فيس بوك</t>
  </si>
  <si>
    <t>مارك زوكربيرغ</t>
  </si>
  <si>
    <t xml:space="preserve"> برمجيات جوجل</t>
  </si>
  <si>
    <t xml:space="preserve"> برمجيات أندرويد</t>
  </si>
  <si>
    <t xml:space="preserve"> برمجيات الجوال</t>
  </si>
  <si>
    <t xml:space="preserve"> خدمات الشبكات الاجتماعية</t>
  </si>
  <si>
    <t xml:space="preserve"> معالجة المعلومات الاجتماعية</t>
  </si>
  <si>
    <t>برمجيات تستخدم رخصة أباتشي</t>
  </si>
  <si>
    <t>إتش تي سي</t>
  </si>
  <si>
    <t>إتش تي سي هيرو</t>
  </si>
  <si>
    <t>إن إي سي</t>
  </si>
  <si>
    <t>شركات أجهزة ومعدات الاتصالات</t>
  </si>
  <si>
    <t>شركات إلكترونيات</t>
  </si>
  <si>
    <t>وحدة معالجة مركزية</t>
  </si>
  <si>
    <t>تصميم وحدة المعالجة المركزية</t>
  </si>
  <si>
    <t>قائمة معالجات إنتل</t>
  </si>
  <si>
    <t>وحدة المعالجة المركزية</t>
  </si>
  <si>
    <t>معالجات الحاسوب</t>
  </si>
  <si>
    <t>بنية الحاسوب</t>
  </si>
  <si>
    <t>معالجات إنتل</t>
  </si>
  <si>
    <t>منصة إدراك</t>
  </si>
  <si>
    <t>سويفت (لغة برمجة)</t>
  </si>
  <si>
    <t>بايثون</t>
  </si>
  <si>
    <t>لغات برمجة</t>
  </si>
  <si>
    <t>لغات برمجة كائنية التوجه</t>
  </si>
  <si>
    <t>الفئات والكائنات في لغة الجافا</t>
  </si>
  <si>
    <t>لغات برمجة نصية</t>
  </si>
  <si>
    <t>لغة التجميع</t>
  </si>
  <si>
    <t>بايثون (لغة برمجة)</t>
  </si>
  <si>
    <t>معرفة</t>
  </si>
  <si>
    <t>إنترنت إكسبلورر</t>
  </si>
  <si>
    <t>جوجل كروم</t>
  </si>
  <si>
    <t>مايكروسوفت إيدج</t>
  </si>
  <si>
    <t>مقارنة بين متصفحات الوب</t>
  </si>
  <si>
    <t>موزايك (متصفح ويب)</t>
  </si>
  <si>
    <t>متصفحات ويب</t>
  </si>
  <si>
    <t>تاريخ الإنترنت</t>
  </si>
  <si>
    <t>متصفحات ويب لنظام ويندوز</t>
  </si>
  <si>
    <t>برامج مجانية</t>
  </si>
  <si>
    <t>متصفحات ويب حرة</t>
  </si>
  <si>
    <t>مكونات ويندوز</t>
  </si>
  <si>
    <t>واتسآب</t>
  </si>
  <si>
    <t>برمجيات بلاك بيري</t>
  </si>
  <si>
    <t>برمجيات سيمبيان</t>
  </si>
  <si>
    <t>إعلام اجتماعي</t>
  </si>
  <si>
    <t>سيانوجين مود</t>
  </si>
  <si>
    <t>روت (أندرويد)</t>
  </si>
  <si>
    <t>جوال مفتوح المصدر</t>
  </si>
  <si>
    <t>برامج الحماية</t>
  </si>
  <si>
    <t>فلام (برنامج خبيث)</t>
  </si>
  <si>
    <t>فيروسات حاسوب</t>
  </si>
  <si>
    <t>برامج تجسس</t>
  </si>
  <si>
    <t>برمجيات خبيثة</t>
  </si>
  <si>
    <t>أمن الإنترنت</t>
  </si>
  <si>
    <t>أمن الحاسوب</t>
  </si>
  <si>
    <t>حوسبة</t>
  </si>
  <si>
    <t>استغلالات أمن الحاسوب</t>
  </si>
  <si>
    <t>هجومات كريبتوغرافية</t>
  </si>
  <si>
    <t>سي شارب</t>
  </si>
  <si>
    <t>المدخلات والمخرجات بلغة الجافا</t>
  </si>
  <si>
    <t>لغات برمجة وظيفية</t>
  </si>
  <si>
    <t>جافا (لغة برمجة)</t>
  </si>
  <si>
    <t>تاريخ لغات البرمجة</t>
  </si>
  <si>
    <t>جروفي (لغة برمجة)</t>
  </si>
  <si>
    <t>منصة جافا</t>
  </si>
  <si>
    <t>تاريخ التكنولوجيا</t>
  </si>
  <si>
    <t>التسويق عبر البريد الإلكتروني</t>
  </si>
  <si>
    <t>بريد إلكتروني</t>
  </si>
  <si>
    <t>مدير البريد (حوسبة)</t>
  </si>
  <si>
    <t>مكافحة البريد المزعج</t>
  </si>
  <si>
    <t>بريد إلكتروني مؤقت</t>
  </si>
  <si>
    <t>إزعاج بالرسائل الإلكترونية</t>
  </si>
  <si>
    <t>ألوان الويب</t>
  </si>
  <si>
    <t>المحتوى العربي على الإنترنت</t>
  </si>
  <si>
    <t>ويب</t>
  </si>
  <si>
    <t>ويب دلالي</t>
  </si>
  <si>
    <t>إنترنت مظلم</t>
  </si>
  <si>
    <t>مصطلحات الإنترنت</t>
  </si>
  <si>
    <t>ثقافة الإنترنت</t>
  </si>
  <si>
    <t>وحدة الذاكرة الفلاشة</t>
  </si>
  <si>
    <t>بطاقة ذاكرة</t>
  </si>
  <si>
    <t>ذاكرة وميضية</t>
  </si>
  <si>
    <t>اختراعات أمريكية</t>
  </si>
  <si>
    <t>ذاكرة الحاسوب</t>
  </si>
  <si>
    <t>وسائط تخزين</t>
  </si>
  <si>
    <t>أجهزة تخزين حاسوبية</t>
  </si>
  <si>
    <t>وسائط تخزين حاسوبية</t>
  </si>
  <si>
    <t>مايكروسوفت ويندوز</t>
  </si>
  <si>
    <t xml:space="preserve">ويندوز </t>
  </si>
  <si>
    <t xml:space="preserve">ويندوز سيرفر </t>
  </si>
  <si>
    <t>نظم تشغيل</t>
  </si>
  <si>
    <t>ويندوز إن تي</t>
  </si>
  <si>
    <t>ويندوز فيستا</t>
  </si>
  <si>
    <t>العلاقة بين الحوسبة السحابية و البيانات الكبيرة</t>
  </si>
  <si>
    <t>البيانات المتبقية</t>
  </si>
  <si>
    <t>حوسبة سحابية</t>
  </si>
  <si>
    <t>أمن المعلومات</t>
  </si>
  <si>
    <t>تطبيقات سحابية</t>
  </si>
  <si>
    <t>حوسبة علمية</t>
  </si>
  <si>
    <t>ووردبريس</t>
  </si>
  <si>
    <t>ووردبريس.كوم</t>
  </si>
  <si>
    <t>تجارة دولية</t>
  </si>
  <si>
    <t>برمجيات التدوين</t>
  </si>
  <si>
    <t>برمجيات حرة بلغة بي إتش بي</t>
  </si>
  <si>
    <t>خدمات استضافة المدونات</t>
  </si>
  <si>
    <t>تويتر</t>
  </si>
  <si>
    <t>شبكات اجتماعية</t>
  </si>
  <si>
    <t>تدوين مصغر</t>
  </si>
  <si>
    <t>مواقع ويب</t>
  </si>
  <si>
    <t>ويب 2.0</t>
  </si>
  <si>
    <t>تطوير ويب</t>
  </si>
  <si>
    <t>المزج (تهجين تطبيقات الويب)</t>
  </si>
  <si>
    <t>تطبيق ويب</t>
  </si>
  <si>
    <t>تطوير تقدمي</t>
  </si>
  <si>
    <t>بنية البرمجيات</t>
  </si>
  <si>
    <t>تصميم الويب</t>
  </si>
  <si>
    <t>جيفورس</t>
  </si>
  <si>
    <t>إيه تي آي تكنولوجيز</t>
  </si>
  <si>
    <t>وحدة معالجة الرسوميات</t>
  </si>
  <si>
    <t>إنفيديا كوادرو</t>
  </si>
  <si>
    <t>بطاقات عرض مرئي</t>
  </si>
  <si>
    <t>رسوميات الحاسوب</t>
  </si>
  <si>
    <t>رسوميات الحاسوب ثلاثية الأبعاد</t>
  </si>
  <si>
    <t>إنفيديا</t>
  </si>
  <si>
    <t>يوتيوب</t>
  </si>
  <si>
    <t>ترويج ودعايات الإنترنت</t>
  </si>
  <si>
    <t>شركات إنترنت في الولايات المتحدة</t>
  </si>
  <si>
    <t>مواقع ويب أمريكية</t>
  </si>
  <si>
    <t>حاسوب</t>
  </si>
  <si>
    <t>رسبري باي</t>
  </si>
  <si>
    <t>دولار كندي</t>
  </si>
  <si>
    <t>متحكم دقيق</t>
  </si>
  <si>
    <t>حواسيب</t>
  </si>
  <si>
    <t>أجهزة مبنية على لينكس</t>
  </si>
  <si>
    <t>حواسيب شخصية</t>
  </si>
  <si>
    <t>تكنولوجيات ناشئة</t>
  </si>
  <si>
    <t>حاسوب كمومي</t>
  </si>
  <si>
    <t>حاسوب كمومي طوبولوجي</t>
  </si>
  <si>
    <t>معمارية الحاسوب</t>
  </si>
  <si>
    <t>أنظمة الحاسوب ذات القدرة على تحمل الخلل</t>
  </si>
  <si>
    <t>أنماط الحواسيب</t>
  </si>
  <si>
    <t>علم المعلومات الكمية</t>
  </si>
  <si>
    <t>نماذج حاسوبية</t>
  </si>
  <si>
    <t>هوريزون زيرو داون</t>
  </si>
  <si>
    <t>إف-زيرو (سلسلة)</t>
  </si>
  <si>
    <t>ألعاب خيال علمي</t>
  </si>
  <si>
    <t>ألعاب بلاي ستيشن 4</t>
  </si>
  <si>
    <t>ألعاب فيديو 2016</t>
  </si>
  <si>
    <t>بلاي ستيشن (علامة تجارية)</t>
  </si>
  <si>
    <t>ألعاب فيديو تضم بطلات</t>
  </si>
  <si>
    <t>ألعاب فيديو عن الروبوت</t>
  </si>
  <si>
    <t>حقوق نينتندو</t>
  </si>
  <si>
    <t>سلاسل ألعاب الفيديو</t>
  </si>
  <si>
    <t>منتجات عرضت في 2013</t>
  </si>
  <si>
    <t>استقبال ويكيليكس</t>
  </si>
  <si>
    <t>بطاقة ذكية</t>
  </si>
  <si>
    <t>بنك جوليوس باير ضد ويكيليكس</t>
  </si>
  <si>
    <t>ويكيليكس</t>
  </si>
  <si>
    <t>تسريبات إخبارية</t>
  </si>
  <si>
    <t>وثائق سرية</t>
  </si>
  <si>
    <t>بطارية ليثيوم بوليمر</t>
  </si>
  <si>
    <t>بطارية الرصاص</t>
  </si>
  <si>
    <t>ألومنيوم</t>
  </si>
  <si>
    <t>بطاريات قابلة لإعادة الشحن</t>
  </si>
  <si>
    <t>تفاعلات كيميائية</t>
  </si>
  <si>
    <t>تقنيات سيارات</t>
  </si>
  <si>
    <t>كيمياء كهربائية</t>
  </si>
  <si>
    <t>مايكروسوفت وورد</t>
  </si>
  <si>
    <t>أدوبي أكروبات كونكت</t>
  </si>
  <si>
    <t>أبي ورد</t>
  </si>
  <si>
    <t>أوبن أوفيس.أورج رايتر</t>
  </si>
  <si>
    <t>معالجات كلمات</t>
  </si>
  <si>
    <t>برمجيات حرة بلغة سي++</t>
  </si>
  <si>
    <t>برمجيات حرة متعددة المنصات</t>
  </si>
  <si>
    <t>برمجيات محمولة</t>
  </si>
  <si>
    <t>إنستغرام</t>
  </si>
  <si>
    <t>سنابتو</t>
  </si>
  <si>
    <t>أدوبي فوتوشوب</t>
  </si>
  <si>
    <t>أدوبي فوتوشوب لايت رووم</t>
  </si>
  <si>
    <t>أدوبي كريتيف سويت</t>
  </si>
  <si>
    <t>برمجيات أنظمة أدوبي</t>
  </si>
  <si>
    <t>برنامج صور</t>
  </si>
  <si>
    <t>محررات رسوميات متجهية</t>
  </si>
  <si>
    <t>محررات رسوميات نقطية</t>
  </si>
  <si>
    <t>الاهتمام الدولي في حالات طوارئ الصحة العامة</t>
  </si>
  <si>
    <t>فيروس زيكا</t>
  </si>
  <si>
    <t xml:space="preserve">تفشي فيروس زيكا في الأمريكتين (2015 - الآن) </t>
  </si>
  <si>
    <t>حمى زيكا</t>
  </si>
  <si>
    <t>يوم الصحة العالمي</t>
  </si>
  <si>
    <t>أمراض فيروسية حيوانية</t>
  </si>
  <si>
    <t>جائحة</t>
  </si>
  <si>
    <t>منظمة الصحة العالمية</t>
  </si>
  <si>
    <t>فيروسة مصفرة (جنس)</t>
  </si>
  <si>
    <t>فيروسة مصفرة</t>
  </si>
  <si>
    <t>تسرب البرقيات الدبلوماسية للولايات المتحدة الأمريكية</t>
  </si>
  <si>
    <t>تسريب ملفات خليج غوانتانامو</t>
  </si>
  <si>
    <t>محتوى البرقيات الدبلوماسية الأمريكية المسربة</t>
  </si>
  <si>
    <t>سيلفيو برلسكوني</t>
  </si>
  <si>
    <t>علاقات دولية في 2011</t>
  </si>
  <si>
    <t>أزمات دبلوماسية</t>
  </si>
  <si>
    <t>تجسس</t>
  </si>
  <si>
    <t>حرب كوسوفو</t>
  </si>
  <si>
    <t>صربيا</t>
  </si>
  <si>
    <t>فيديريكا موغيريني</t>
  </si>
  <si>
    <t>2015 في تونس</t>
  </si>
  <si>
    <t>أشخاص قتلوا بإطلاق النار في تونس</t>
  </si>
  <si>
    <t>إرهاب في تونس</t>
  </si>
  <si>
    <t>الإسلام السياسي في تونس</t>
  </si>
  <si>
    <t>حوادث إرهابية في 2015</t>
  </si>
  <si>
    <t>حوادث إرهابية في تونس</t>
  </si>
  <si>
    <t>حوادث داعش الإرهابية في تونس</t>
  </si>
  <si>
    <t>العلاقات الإيرانية الأمريكية بعد عام 1979</t>
  </si>
  <si>
    <t>الشرق الأوسط</t>
  </si>
  <si>
    <t>برنامج إيران النووي</t>
  </si>
  <si>
    <t>العلاقات الأمريكية الإيرانية</t>
  </si>
  <si>
    <t>سياسة إيران</t>
  </si>
  <si>
    <t>اقتصاد الأردن</t>
  </si>
  <si>
    <t>البرنامج النووي الأردني</t>
  </si>
  <si>
    <t>الطاقة النووية في الأردن</t>
  </si>
  <si>
    <t>دول عظمى</t>
  </si>
  <si>
    <t>مفاعلات نووية</t>
  </si>
  <si>
    <t>تنظيم الدولة الإسلامية (داعش)</t>
  </si>
  <si>
    <t>أيديولوجية داعش</t>
  </si>
  <si>
    <t>القرآن الكريم</t>
  </si>
  <si>
    <t>الكعبة</t>
  </si>
  <si>
    <t>الحج في الإسلام</t>
  </si>
  <si>
    <t>المسجد الحرام</t>
  </si>
  <si>
    <t>عمارة عربية</t>
  </si>
  <si>
    <t>كعبات</t>
  </si>
  <si>
    <t>مدن مقدسة</t>
  </si>
  <si>
    <t>مصطلحات إسلامية</t>
  </si>
  <si>
    <t>المملكة المتحدة</t>
  </si>
  <si>
    <t>فيكتوريا ملكة المملكة المتحدة</t>
  </si>
  <si>
    <t>بلدان جزرية</t>
  </si>
  <si>
    <t>بلدان وأقاليم ناطقة بالإنجليزية</t>
  </si>
  <si>
    <t>أنظمة ملكية دستورية</t>
  </si>
  <si>
    <t>بريطانيا العظمى</t>
  </si>
  <si>
    <t>تاريخ إنجلترا</t>
  </si>
  <si>
    <t>دونالد ترامب</t>
  </si>
  <si>
    <t>دونالد ترامب الابن</t>
  </si>
  <si>
    <t>إيفانكا ترامب</t>
  </si>
  <si>
    <t>ميلانيا ترامب</t>
  </si>
  <si>
    <t>أمريكيون من أصل اسكتلندي</t>
  </si>
  <si>
    <t>عائلة ترامب</t>
  </si>
  <si>
    <t>أصحاب أعمال من مدينة نيويورك</t>
  </si>
  <si>
    <t>أمريكيون من أصل ألماني</t>
  </si>
  <si>
    <t>مشاركون أمريكيون في برامج تلفزيون الواقع</t>
  </si>
  <si>
    <t>الاحتجاجات الفلسطينية لإنهاء الانقسام</t>
  </si>
  <si>
    <t>الانقسام الفلسطيني</t>
  </si>
  <si>
    <t>القضية الفلسطينية</t>
  </si>
  <si>
    <t>تاريخ فلسطين</t>
  </si>
  <si>
    <t>سياسة فلسطين</t>
  </si>
  <si>
    <t>فلسطين</t>
  </si>
  <si>
    <t>إرهاب صهيوني</t>
  </si>
  <si>
    <t>صراعات جارية</t>
  </si>
  <si>
    <t>الهلال الخصيب</t>
  </si>
  <si>
    <t>الانتفاضة الفلسطينية الأولى</t>
  </si>
  <si>
    <t>الأطفال في ظل الصراع الفلسطيني–الإسرائيلي</t>
  </si>
  <si>
    <t>مذابح في فلسطين</t>
  </si>
  <si>
    <t>الحرب على غزة (2008–09)</t>
  </si>
  <si>
    <t>تاريخ إسرائيل</t>
  </si>
  <si>
    <t>حروب إسرائيل</t>
  </si>
  <si>
    <t>قطاع غزة</t>
  </si>
  <si>
    <t>الحرب على غزة 2014</t>
  </si>
  <si>
    <t>حروب فلسطين</t>
  </si>
  <si>
    <t>مقاومة فلسطينية</t>
  </si>
  <si>
    <t>هجمات إسرائيلية ضد قطاع غزة</t>
  </si>
  <si>
    <t>حق العودة الفلسطيني</t>
  </si>
  <si>
    <t>قرار تقسيم فلسطين</t>
  </si>
  <si>
    <t>صهيونية</t>
  </si>
  <si>
    <t>خالد مشعل</t>
  </si>
  <si>
    <t>بعثة الأمم المتحدة لتقصي الحقائق في نزاع غزة</t>
  </si>
  <si>
    <t>مسلمون فلسطينيون</t>
  </si>
  <si>
    <t>أعضاء حركة المقاومة الإسلامية (حماس)</t>
  </si>
  <si>
    <t>إخوان مسلمون فلسطينيون</t>
  </si>
  <si>
    <t>قادة فلسطينيون</t>
  </si>
  <si>
    <t>أشخاص تعرضوا لمحاولة اغتيال</t>
  </si>
  <si>
    <t>الصراع العربي الإسرائيلي</t>
  </si>
  <si>
    <t>ضحايا الموساد</t>
  </si>
  <si>
    <t>قوات الأمن الإسرائيلية</t>
  </si>
  <si>
    <t>قتل</t>
  </si>
  <si>
    <t>الموساد</t>
  </si>
  <si>
    <t xml:space="preserve"> جسر الملك حسين</t>
  </si>
  <si>
    <t>جسر الشيخ حسين</t>
  </si>
  <si>
    <t xml:space="preserve"> جسر دامية</t>
  </si>
  <si>
    <t xml:space="preserve"> فلسطين</t>
  </si>
  <si>
    <t xml:space="preserve"> جسور الأردن</t>
  </si>
  <si>
    <t>حدود الأردن</t>
  </si>
  <si>
    <t xml:space="preserve"> القضية الفلسطينية</t>
  </si>
  <si>
    <t xml:space="preserve"> الشرق الأوسط</t>
  </si>
  <si>
    <t xml:space="preserve"> الهلال الخصيب</t>
  </si>
  <si>
    <t xml:space="preserve"> جسور عبور برسوم</t>
  </si>
  <si>
    <t>محمد القيق</t>
  </si>
  <si>
    <t>الانتفاضة الفلسطينية (2015-2016)</t>
  </si>
  <si>
    <t>قائمة السجون والمعتقلات الإسرائيلية</t>
  </si>
  <si>
    <t>أسرى ومعتقلون فلسطينيون</t>
  </si>
  <si>
    <t>كتاب فلسطينيون</t>
  </si>
  <si>
    <t>حقوق الإنسان في إسرائيل</t>
  </si>
  <si>
    <t xml:space="preserve">تهويد القدس </t>
  </si>
  <si>
    <t>تهويد القدس (كتاب)</t>
  </si>
  <si>
    <t>القدس</t>
  </si>
  <si>
    <t>منظمات تعارض السلوك الإسرائيلي</t>
  </si>
  <si>
    <t>عواصم الثقافة العربية</t>
  </si>
  <si>
    <t>عواصم آسيا</t>
  </si>
  <si>
    <t>مدن كنعانية</t>
  </si>
  <si>
    <t>مدن متوسطية</t>
  </si>
  <si>
    <t xml:space="preserve">مؤتمر إعادة إعمار غزة عام 2014 </t>
  </si>
  <si>
    <t xml:space="preserve">الحرب على غزة </t>
  </si>
  <si>
    <t>في قطر</t>
  </si>
  <si>
    <t>منظمة التحرير الفلسطينية</t>
  </si>
  <si>
    <t>قومية فلسطينية</t>
  </si>
  <si>
    <t>غسان كنفاني</t>
  </si>
  <si>
    <t>قائمة أدباء وكتاب فلسطين</t>
  </si>
  <si>
    <t>قائمة الاغتيالات الإسرائيلية</t>
  </si>
  <si>
    <t>الأدب الصهيوني</t>
  </si>
  <si>
    <t>عملية الموساد فى طرابلس</t>
  </si>
  <si>
    <t>محمد علي سعيد</t>
  </si>
  <si>
    <t>أدب فلسطيني</t>
  </si>
  <si>
    <t xml:space="preserve">قائمة الاعتداءات الإسرائيلية وضحايا الحرب على غزة </t>
  </si>
  <si>
    <t xml:space="preserve">حرب لبنان </t>
  </si>
  <si>
    <t>2014 في فلسطين</t>
  </si>
  <si>
    <t xml:space="preserve">حرب التطهير العرقي لفلسطين </t>
  </si>
  <si>
    <t>كتائب الشهيد عز الدين القسام</t>
  </si>
  <si>
    <t>P@K</t>
  </si>
  <si>
    <t>MAP</t>
  </si>
  <si>
    <t>MRR</t>
  </si>
  <si>
    <t>Precision</t>
  </si>
  <si>
    <t>Avg P@K</t>
  </si>
  <si>
    <t>R@K</t>
  </si>
  <si>
    <t xml:space="preserve">Avg R@K </t>
  </si>
  <si>
    <t>compute RR</t>
  </si>
  <si>
    <t>RR</t>
  </si>
  <si>
    <t>AP@K</t>
  </si>
  <si>
    <t xml:space="preserve">AR@K </t>
  </si>
  <si>
    <t>RRS</t>
  </si>
  <si>
    <t>average precision</t>
  </si>
  <si>
    <t>MAR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</si>
  <si>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</si>
  <si>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</si>
  <si>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</si>
  <si>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</si>
  <si>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</si>
  <si>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</si>
  <si>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</si>
  <si>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</si>
  <si>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</si>
  <si>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</si>
  <si>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</si>
  <si>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</si>
  <si>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</si>
  <si>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</si>
  <si>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</si>
  <si>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</si>
  <si>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</si>
  <si>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</si>
  <si>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</si>
  <si>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</si>
  <si>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</si>
  <si>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</si>
  <si>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</si>
  <si>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</si>
  <si>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</si>
  <si>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</si>
  <si>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</si>
  <si>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</si>
  <si>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</si>
  <si>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</si>
  <si>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</si>
  <si>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</si>
  <si>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</si>
  <si>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</si>
  <si>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</si>
  <si>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</si>
  <si>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</si>
  <si>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</si>
  <si>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</si>
  <si>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</si>
  <si>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</si>
  <si>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</si>
  <si>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</si>
  <si>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</si>
  <si>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</si>
  <si>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</si>
  <si>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</si>
  <si>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</si>
  <si>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</si>
  <si>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</si>
  <si>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</si>
  <si>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</si>
  <si>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</si>
  <si>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</si>
  <si>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</si>
  <si>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</si>
  <si>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</si>
  <si>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</si>
  <si>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</si>
  <si>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</si>
  <si>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</si>
  <si>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</si>
  <si>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</si>
  <si>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</si>
  <si>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</si>
  <si>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</si>
  <si>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</si>
  <si>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</si>
  <si>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</si>
  <si>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</si>
  <si>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</si>
  <si>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</si>
  <si>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</si>
  <si>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</si>
  <si>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</si>
  <si>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</si>
  <si>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</si>
  <si>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</si>
  <si>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</si>
  <si>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</si>
  <si>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</si>
  <si>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</si>
  <si>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</si>
  <si>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</si>
  <si>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</si>
  <si>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</si>
  <si>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</si>
  <si>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</si>
  <si>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</si>
  <si>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</si>
  <si>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</si>
  <si>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</si>
  <si>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</si>
  <si>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</si>
  <si>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</si>
  <si>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</si>
  <si>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</si>
  <si>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</si>
  <si>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</si>
  <si>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</si>
  <si>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Min AVG P</t>
  </si>
  <si>
    <t>Max AVG P</t>
  </si>
  <si>
    <t>min AP@K</t>
  </si>
  <si>
    <t>Max  AP@K</t>
  </si>
  <si>
    <t>Min RR</t>
  </si>
  <si>
    <t>Max RR</t>
  </si>
  <si>
    <t>p@1</t>
  </si>
  <si>
    <t>p@2</t>
  </si>
  <si>
    <t>p@3</t>
  </si>
  <si>
    <t>p@4</t>
  </si>
  <si>
    <t>p@5</t>
  </si>
  <si>
    <t>p@6</t>
  </si>
  <si>
    <t>p@7</t>
  </si>
  <si>
    <t>p@8</t>
  </si>
  <si>
    <t>p@9</t>
  </si>
  <si>
    <t>p@10</t>
  </si>
  <si>
    <t>AP@1</t>
  </si>
  <si>
    <t>AP@2</t>
  </si>
  <si>
    <t>AP@3</t>
  </si>
  <si>
    <t>AP@4</t>
  </si>
  <si>
    <t>AP@5</t>
  </si>
  <si>
    <t>AP@6</t>
  </si>
  <si>
    <t>AP@7</t>
  </si>
  <si>
    <t>AP@8</t>
  </si>
  <si>
    <t>AP@9</t>
  </si>
  <si>
    <t>AP@10</t>
  </si>
  <si>
    <t>all tags</t>
  </si>
  <si>
    <t>correct tags</t>
  </si>
  <si>
    <t>sport</t>
  </si>
  <si>
    <t>tech</t>
  </si>
  <si>
    <t>news</t>
  </si>
  <si>
    <t>sports</t>
  </si>
  <si>
    <t>News</t>
  </si>
  <si>
    <t>incorrect tags</t>
  </si>
  <si>
    <t>AveragePrecision</t>
  </si>
  <si>
    <t>Measurments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</si>
</sst>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</font>
    <font>
      <u/>
      <sz val="11"/>
      <color theme="10"/>
      <name val="Arial"/>
      <family val="2"/>
      <charset val="178"/>
      <scheme val="minor"/>
    </font>
    <font>
      <sz val="11"/>
      <name val="Arial"/>
      <family val="2"/>
      <scheme val="minor"/>
    </font>
    <font>
      <b/>
      <sz val="11"/>
      <color rgb="FF292F33"/>
      <name val="Arial"/>
      <family val="2"/>
      <scheme val="minor"/>
    </font>
    <font>
      <b/>
      <sz val="12"/>
      <color rgb="FF292F33"/>
      <name val="Arial"/>
      <family val="2"/>
      <scheme val="minor"/>
    </font>
    <font>
      <b/>
      <sz val="11"/>
      <name val="Arial"/>
      <family val="2"/>
      <scheme val="minor"/>
    </font>
    <font>
      <b/>
      <u/>
      <sz val="11"/>
      <name val="Arial"/>
      <family val="2"/>
      <scheme val="minor"/>
    </font>
    <font>
      <sz val="11"/>
      <color rgb="FFFF0000"/>
      <name val="Arial"/>
      <family val="2"/>
      <charset val="178"/>
      <scheme val="minor"/>
    </font>
    <font>
      <b/>
      <sz val="11"/>
      <color theme="0"/>
      <name val="Arial"/>
      <family val="2"/>
      <scheme val="minor"/>
    </font>
    <font>
      <b/>
      <u/>
      <sz val="11"/>
      <color theme="0"/>
      <name val="Arial"/>
      <family val="2"/>
      <scheme val="minor"/>
    </font>
    <font>
      <sz val="22"/>
      <color rgb="FF00000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 readingOrder="2"/>
    </xf>
    <xf numFmtId="0" fontId="0" fillId="4" borderId="0" xfId="0" applyFill="1"/>
    <xf numFmtId="0" fontId="3" fillId="0" borderId="0" xfId="0" applyFont="1" applyAlignment="1">
      <alignment horizontal="right" vertical="center" readingOrder="2"/>
    </xf>
    <xf numFmtId="0" fontId="3" fillId="4" borderId="0" xfId="0" applyFont="1" applyFill="1" applyAlignment="1">
      <alignment horizontal="right" vertical="center" readingOrder="2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readingOrder="2"/>
    </xf>
    <xf numFmtId="0" fontId="8" fillId="2" borderId="0" xfId="0" applyFont="1" applyFill="1" applyAlignment="1">
      <alignment horizontal="right" readingOrder="2"/>
    </xf>
    <xf numFmtId="0" fontId="9" fillId="2" borderId="0" xfId="1" applyFont="1" applyFill="1"/>
    <xf numFmtId="0" fontId="3" fillId="0" borderId="0" xfId="0" applyNumberFormat="1" applyFont="1" applyAlignment="1">
      <alignment horizontal="right" vertical="center" readingOrder="2"/>
    </xf>
    <xf numFmtId="0" fontId="4" fillId="5" borderId="0" xfId="1" applyFill="1"/>
    <xf numFmtId="0" fontId="4" fillId="0" borderId="0" xfId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5" borderId="0" xfId="0" applyFill="1"/>
    <xf numFmtId="0" fontId="0" fillId="9" borderId="0" xfId="0" applyFill="1"/>
    <xf numFmtId="0" fontId="11" fillId="10" borderId="0" xfId="0" applyFont="1" applyFill="1" applyAlignment="1">
      <alignment horizontal="center"/>
    </xf>
    <xf numFmtId="0" fontId="4" fillId="6" borderId="0" xfId="1" applyFill="1"/>
    <xf numFmtId="0" fontId="4" fillId="7" borderId="0" xfId="1" applyFill="1"/>
    <xf numFmtId="0" fontId="0" fillId="11" borderId="0" xfId="0" applyFill="1"/>
    <xf numFmtId="0" fontId="0" fillId="0" borderId="0" xfId="0" applyNumberFormat="1"/>
    <xf numFmtId="0" fontId="10" fillId="0" borderId="0" xfId="0" applyFont="1"/>
    <xf numFmtId="0" fontId="0" fillId="12" borderId="0" xfId="0" applyFill="1"/>
    <xf numFmtId="0" fontId="0" fillId="13" borderId="0" xfId="0" applyFill="1"/>
    <xf numFmtId="0" fontId="11" fillId="14" borderId="0" xfId="0" applyFont="1" applyFill="1" applyAlignment="1">
      <alignment horizontal="center" readingOrder="1"/>
    </xf>
    <xf numFmtId="0" fontId="0" fillId="0" borderId="0" xfId="0" applyAlignment="1">
      <alignment readingOrder="1"/>
    </xf>
    <xf numFmtId="0" fontId="12" fillId="14" borderId="0" xfId="1" applyFont="1" applyFill="1" applyAlignment="1">
      <alignment horizontal="center" readingOrder="1"/>
    </xf>
    <xf numFmtId="0" fontId="4" fillId="0" borderId="0" xfId="1" applyAlignment="1">
      <alignment readingOrder="1"/>
    </xf>
    <xf numFmtId="10" fontId="0" fillId="0" borderId="0" xfId="0" applyNumberFormat="1" applyAlignment="1">
      <alignment readingOrder="1"/>
    </xf>
    <xf numFmtId="0" fontId="10" fillId="4" borderId="0" xfId="0" applyFont="1" applyFill="1"/>
    <xf numFmtId="1" fontId="0" fillId="0" borderId="0" xfId="0" applyNumberFormat="1" applyAlignment="1">
      <alignment readingOrder="1"/>
    </xf>
    <xf numFmtId="1" fontId="0" fillId="0" borderId="0" xfId="0" applyNumberFormat="1"/>
    <xf numFmtId="0" fontId="0" fillId="15" borderId="0" xfId="0" applyFill="1" applyAlignment="1">
      <alignment horizontal="center" readingOrder="1"/>
    </xf>
    <xf numFmtId="1" fontId="0" fillId="15" borderId="0" xfId="0" applyNumberFormat="1" applyFill="1" applyAlignment="1">
      <alignment horizontal="center" readingOrder="1"/>
    </xf>
    <xf numFmtId="0" fontId="0" fillId="15" borderId="0" xfId="0" applyFill="1" applyAlignment="1">
      <alignment horizontal="center"/>
    </xf>
    <xf numFmtId="0" fontId="13" fillId="0" borderId="0" xfId="0" applyFont="1"/>
    <xf numFmtId="10" fontId="2" fillId="15" borderId="0" xfId="0" applyNumberFormat="1" applyFont="1" applyFill="1" applyAlignment="1">
      <alignment horizontal="center" readingOrder="1"/>
    </xf>
    <xf numFmtId="0" fontId="2" fillId="15" borderId="0" xfId="0" applyFont="1" applyFill="1" applyAlignment="1">
      <alignment horizontal="center" readingOrder="1"/>
    </xf>
    <xf numFmtId="0" fontId="0" fillId="15" borderId="0" xfId="0" applyFill="1"/>
    <xf numFmtId="0" fontId="2" fillId="15" borderId="0" xfId="0" applyFont="1" applyFill="1"/>
    <xf numFmtId="0" fontId="2" fillId="11" borderId="0" xfId="0" applyFont="1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'P@K'!$A$14:$A$23</c:f>
              <c:strCache>
                <c:ptCount val="10"/>
                <c:pt idx="0">
                  <c:v>AP@1</c:v>
                </c:pt>
                <c:pt idx="1">
                  <c:v>AP@2</c:v>
                </c:pt>
                <c:pt idx="2">
                  <c:v>AP@3</c:v>
                </c:pt>
                <c:pt idx="3">
                  <c:v>AP@4</c:v>
                </c:pt>
                <c:pt idx="4">
                  <c:v>AP@5</c:v>
                </c:pt>
                <c:pt idx="5">
                  <c:v>AP@6</c:v>
                </c:pt>
                <c:pt idx="6">
                  <c:v>AP@7</c:v>
                </c:pt>
                <c:pt idx="7">
                  <c:v>AP@8</c:v>
                </c:pt>
                <c:pt idx="8">
                  <c:v>AP@9</c:v>
                </c:pt>
                <c:pt idx="9">
                  <c:v>AP@10</c:v>
                </c:pt>
              </c:strCache>
            </c:strRef>
          </c:cat>
          <c:val>
            <c:numRef>
              <c:f>'P@K'!$B$14:$B$23</c:f>
              <c:numCache>
                <c:formatCode>0.00%</c:formatCode>
                <c:ptCount val="10"/>
                <c:pt idx="0">
                  <c:v>0.95</c:v>
                </c:pt>
                <c:pt idx="1">
                  <c:v>0.83</c:v>
                </c:pt>
                <c:pt idx="2">
                  <c:v>0.77999999999999969</c:v>
                </c:pt>
                <c:pt idx="3">
                  <c:v>0.7616666666666666</c:v>
                </c:pt>
                <c:pt idx="4">
                  <c:v>0.74749999999999939</c:v>
                </c:pt>
                <c:pt idx="5">
                  <c:v>0.7463333333333334</c:v>
                </c:pt>
                <c:pt idx="6">
                  <c:v>0.73593073593073588</c:v>
                </c:pt>
                <c:pt idx="7">
                  <c:v>0.73750000000000004</c:v>
                </c:pt>
                <c:pt idx="8">
                  <c:v>0.73015873015873023</c:v>
                </c:pt>
                <c:pt idx="9">
                  <c:v>0.71940298507462686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550992"/>
        <c:axId val="162706088"/>
      </c:barChart>
      <c:catAx>
        <c:axId val="19255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AP@K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62706088"/>
        <c:crosses val="autoZero"/>
        <c:auto val="1"/>
        <c:lblAlgn val="ctr"/>
        <c:lblOffset val="100"/>
        <c:noMultiLvlLbl val="0"/>
      </c:catAx>
      <c:valAx>
        <c:axId val="16270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92550992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11</xdr:row>
      <xdr:rowOff>166687</xdr:rowOff>
    </xdr:from>
    <xdr:to>
      <xdr:col>9</xdr:col>
      <xdr:colOff>514350</xdr:colOff>
      <xdr:row>27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P@1" TargetMode="External"/><Relationship Id="rId2" Type="http://schemas.openxmlformats.org/officeDocument/2006/relationships/hyperlink" Target="mailto:p@1" TargetMode="External"/><Relationship Id="rId1" Type="http://schemas.openxmlformats.org/officeDocument/2006/relationships/hyperlink" Target="mailto:p@1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P@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6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69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R@K" TargetMode="External"/><Relationship Id="rId2" Type="http://schemas.openxmlformats.org/officeDocument/2006/relationships/hyperlink" Target="mailto:AP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36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38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39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40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41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43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44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45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46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47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48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49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50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5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5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5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5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R@K" TargetMode="External"/><Relationship Id="rId2" Type="http://schemas.openxmlformats.org/officeDocument/2006/relationships/hyperlink" Target="mailto:P@K" TargetMode="External"/><Relationship Id="rId1" Type="http://schemas.openxmlformats.org/officeDocument/2006/relationships/hyperlink" Target="https://t.co/j36NUF5zeA" TargetMode="External"/><Relationship Id="rId4" Type="http://schemas.openxmlformats.org/officeDocument/2006/relationships/hyperlink" Target="mailto:P@k" TargetMode="Externa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55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56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57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58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59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6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61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62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63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65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66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67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4" Type="http://schemas.openxmlformats.org/officeDocument/2006/relationships/printerSettings" Target="../printerSettings/printerSettings68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4"/>
  <sheetViews>
    <sheetView workbookViewId="0">
      <selection activeCell="C15" sqref="C15"/>
    </sheetView>
  </sheetViews>
  <sheetFormatPr defaultRowHeight="14.25" x14ac:dyDescent="0.2"/>
  <cols>
    <col min="1" max="2" width="9" style="31" collapsed="1"/>
    <col min="3" max="3" width="10" style="31" bestFit="1" customWidth="1" collapsed="1"/>
    <col min="4" max="16384" width="9" style="31" collapsed="1"/>
  </cols>
  <sheetData>
    <row r="1" spans="1:101" ht="15" x14ac:dyDescent="0.25">
      <c r="A1" s="30"/>
      <c r="B1" s="30" t="s">
        <v>772</v>
      </c>
      <c r="C1" s="30" t="s">
        <v>773</v>
      </c>
      <c r="D1" s="30" t="s">
        <v>774</v>
      </c>
      <c r="E1" s="30" t="s">
        <v>775</v>
      </c>
      <c r="F1" s="30" t="s">
        <v>776</v>
      </c>
      <c r="G1" s="30" t="s">
        <v>777</v>
      </c>
      <c r="H1" s="30" t="s">
        <v>778</v>
      </c>
      <c r="I1" s="30" t="s">
        <v>779</v>
      </c>
      <c r="J1" s="30" t="s">
        <v>780</v>
      </c>
      <c r="K1" s="30" t="s">
        <v>781</v>
      </c>
      <c r="L1" s="30" t="s">
        <v>782</v>
      </c>
      <c r="M1" s="30" t="s">
        <v>783</v>
      </c>
      <c r="N1" s="30" t="s">
        <v>784</v>
      </c>
      <c r="O1" s="30" t="s">
        <v>785</v>
      </c>
      <c r="P1" s="30" t="s">
        <v>786</v>
      </c>
      <c r="Q1" s="30" t="s">
        <v>787</v>
      </c>
      <c r="R1" s="30" t="s">
        <v>788</v>
      </c>
      <c r="S1" s="30" t="s">
        <v>789</v>
      </c>
      <c r="T1" s="30" t="s">
        <v>790</v>
      </c>
      <c r="U1" s="30" t="s">
        <v>791</v>
      </c>
      <c r="V1" s="30" t="s">
        <v>792</v>
      </c>
      <c r="W1" s="30" t="s">
        <v>793</v>
      </c>
      <c r="X1" s="30" t="s">
        <v>794</v>
      </c>
      <c r="Y1" s="30" t="s">
        <v>795</v>
      </c>
      <c r="Z1" s="30" t="s">
        <v>796</v>
      </c>
      <c r="AA1" s="30" t="s">
        <v>797</v>
      </c>
      <c r="AB1" s="30" t="s">
        <v>798</v>
      </c>
      <c r="AC1" s="30" t="s">
        <v>799</v>
      </c>
      <c r="AD1" s="30" t="s">
        <v>800</v>
      </c>
      <c r="AE1" s="30" t="s">
        <v>801</v>
      </c>
      <c r="AF1" s="30" t="s">
        <v>802</v>
      </c>
      <c r="AG1" s="30" t="s">
        <v>803</v>
      </c>
      <c r="AH1" s="30" t="s">
        <v>804</v>
      </c>
      <c r="AI1" s="30" t="s">
        <v>805</v>
      </c>
      <c r="AJ1" s="30" t="s">
        <v>806</v>
      </c>
      <c r="AK1" s="30" t="s">
        <v>807</v>
      </c>
      <c r="AL1" s="30" t="s">
        <v>808</v>
      </c>
      <c r="AM1" s="30" t="s">
        <v>809</v>
      </c>
      <c r="AN1" s="30" t="s">
        <v>810</v>
      </c>
      <c r="AO1" s="30" t="s">
        <v>811</v>
      </c>
      <c r="AP1" s="30" t="s">
        <v>812</v>
      </c>
      <c r="AQ1" s="30" t="s">
        <v>813</v>
      </c>
      <c r="AR1" s="30" t="s">
        <v>814</v>
      </c>
      <c r="AS1" s="30" t="s">
        <v>815</v>
      </c>
      <c r="AT1" s="30" t="s">
        <v>816</v>
      </c>
      <c r="AU1" s="30" t="s">
        <v>817</v>
      </c>
      <c r="AV1" s="30" t="s">
        <v>818</v>
      </c>
      <c r="AW1" s="30" t="s">
        <v>819</v>
      </c>
      <c r="AX1" s="30" t="s">
        <v>820</v>
      </c>
      <c r="AY1" s="30" t="s">
        <v>821</v>
      </c>
      <c r="AZ1" s="30" t="s">
        <v>822</v>
      </c>
      <c r="BA1" s="30" t="s">
        <v>823</v>
      </c>
      <c r="BB1" s="30" t="s">
        <v>824</v>
      </c>
      <c r="BC1" s="30" t="s">
        <v>825</v>
      </c>
      <c r="BD1" s="30" t="s">
        <v>826</v>
      </c>
      <c r="BE1" s="30" t="s">
        <v>827</v>
      </c>
      <c r="BF1" s="30" t="s">
        <v>828</v>
      </c>
      <c r="BG1" s="30" t="s">
        <v>829</v>
      </c>
      <c r="BH1" s="30" t="s">
        <v>830</v>
      </c>
      <c r="BI1" s="30" t="s">
        <v>831</v>
      </c>
      <c r="BJ1" s="30" t="s">
        <v>832</v>
      </c>
      <c r="BK1" s="30" t="s">
        <v>833</v>
      </c>
      <c r="BL1" s="30" t="s">
        <v>834</v>
      </c>
      <c r="BM1" s="30" t="s">
        <v>835</v>
      </c>
      <c r="BN1" s="30" t="s">
        <v>836</v>
      </c>
      <c r="BO1" s="30" t="s">
        <v>837</v>
      </c>
      <c r="BP1" s="30" t="s">
        <v>838</v>
      </c>
      <c r="BQ1" s="30" t="s">
        <v>839</v>
      </c>
      <c r="BR1" s="30" t="s">
        <v>840</v>
      </c>
      <c r="BS1" s="30" t="s">
        <v>841</v>
      </c>
      <c r="BT1" s="30" t="s">
        <v>842</v>
      </c>
      <c r="BU1" s="30" t="s">
        <v>843</v>
      </c>
      <c r="BV1" s="30" t="s">
        <v>844</v>
      </c>
      <c r="BW1" s="30" t="s">
        <v>845</v>
      </c>
      <c r="BX1" s="30" t="s">
        <v>846</v>
      </c>
      <c r="BY1" s="30" t="s">
        <v>847</v>
      </c>
      <c r="BZ1" s="30" t="s">
        <v>848</v>
      </c>
      <c r="CA1" s="30" t="s">
        <v>849</v>
      </c>
      <c r="CB1" s="30" t="s">
        <v>850</v>
      </c>
      <c r="CC1" s="30" t="s">
        <v>851</v>
      </c>
      <c r="CD1" s="30" t="s">
        <v>852</v>
      </c>
      <c r="CE1" s="30" t="s">
        <v>853</v>
      </c>
      <c r="CF1" s="30" t="s">
        <v>854</v>
      </c>
      <c r="CG1" s="30" t="s">
        <v>855</v>
      </c>
      <c r="CH1" s="30" t="s">
        <v>856</v>
      </c>
      <c r="CI1" s="30" t="s">
        <v>857</v>
      </c>
      <c r="CJ1" s="30" t="s">
        <v>858</v>
      </c>
      <c r="CK1" s="30" t="s">
        <v>859</v>
      </c>
      <c r="CL1" s="30" t="s">
        <v>860</v>
      </c>
      <c r="CM1" s="30" t="s">
        <v>861</v>
      </c>
      <c r="CN1" s="30" t="s">
        <v>862</v>
      </c>
      <c r="CO1" s="30" t="s">
        <v>863</v>
      </c>
      <c r="CP1" s="30" t="s">
        <v>864</v>
      </c>
      <c r="CQ1" s="30" t="s">
        <v>865</v>
      </c>
      <c r="CR1" s="30" t="s">
        <v>866</v>
      </c>
      <c r="CS1" s="30" t="s">
        <v>867</v>
      </c>
      <c r="CT1" s="30" t="s">
        <v>868</v>
      </c>
      <c r="CU1" s="30" t="s">
        <v>869</v>
      </c>
      <c r="CV1" s="30" t="s">
        <v>870</v>
      </c>
      <c r="CW1" s="30" t="s">
        <v>871</v>
      </c>
    </row>
    <row r="2" spans="1:101" ht="15" x14ac:dyDescent="0.25">
      <c r="A2" s="32" t="s">
        <v>878</v>
      </c>
      <c r="B2" s="31">
        <f>IF('t1'!F2="","",'t1'!F2)</f>
        <v>1</v>
      </c>
      <c r="C2" s="31">
        <f>IF('t2'!F2="","",'t2'!F2)</f>
        <v>1</v>
      </c>
      <c r="D2" s="31">
        <f>IF('t3'!F2="","",'t3'!F2)</f>
        <v>1</v>
      </c>
      <c r="E2" s="31">
        <f>IF('t4'!F2="","",'t4'!F2)</f>
        <v>1</v>
      </c>
      <c r="F2" s="31">
        <f>IF('t5'!F2="","",'t5'!F2)</f>
        <v>1</v>
      </c>
      <c r="G2" s="31">
        <f>IF('t6'!F2="","",'t6'!F2)</f>
        <v>1</v>
      </c>
      <c r="H2" s="31">
        <f>IF('t7'!F2="","",'t7'!F2)</f>
        <v>1</v>
      </c>
      <c r="I2" s="31">
        <f>IF('t8'!F2="","",'t8'!F2)</f>
        <v>1</v>
      </c>
      <c r="J2" s="31">
        <f>IF('t9'!F2="","",'t9'!F2)</f>
        <v>1</v>
      </c>
      <c r="K2" s="31">
        <f>IF('t10'!F2="","",'t10'!F2)</f>
        <v>1</v>
      </c>
      <c r="L2" s="31">
        <f>IF('t11'!F2="","",'t11'!F2)</f>
        <v>1</v>
      </c>
      <c r="M2" s="31">
        <f>IF('t12'!F2="","",'t12'!F2)</f>
        <v>1</v>
      </c>
      <c r="N2" s="31">
        <f>IF('t13'!F2="","",'t13'!F2)</f>
        <v>1</v>
      </c>
      <c r="O2" s="31">
        <f>IF('t14'!F2="","",'t14'!F2)</f>
        <v>1</v>
      </c>
      <c r="P2" s="31">
        <f>IF('t15'!F2="","",'t15'!F2)</f>
        <v>1</v>
      </c>
      <c r="Q2" s="31">
        <f>IF('t16'!F2="","",'t16'!F2)</f>
        <v>0</v>
      </c>
      <c r="R2" s="31">
        <f>IF('t17'!F2="","",'t17'!F2)</f>
        <v>1</v>
      </c>
      <c r="S2" s="31">
        <f>IF('t18'!F2="","",'t18'!F2)</f>
        <v>1</v>
      </c>
      <c r="T2" s="31">
        <f>IF('t19'!F2="","",'t19'!F2)</f>
        <v>1</v>
      </c>
      <c r="U2" s="31">
        <f>IF('t20'!F2="","",'t20'!F2)</f>
        <v>1</v>
      </c>
      <c r="V2" s="31">
        <f>IF('t21'!F2="","",'t21'!F2)</f>
        <v>1</v>
      </c>
      <c r="W2" s="31">
        <f>IF('t22'!F2="","",'t22'!F2)</f>
        <v>1</v>
      </c>
      <c r="X2" s="31">
        <f>IF('t23'!F2="","",'t23'!F2)</f>
        <v>1</v>
      </c>
      <c r="Y2" s="31">
        <f>IF('t24'!F2="","",'t24'!F2)</f>
        <v>1</v>
      </c>
      <c r="Z2" s="31">
        <f>IF('t25'!F2="","",'t25'!F2)</f>
        <v>1</v>
      </c>
      <c r="AA2" s="31">
        <f>IF('t26'!F2="","",'t26'!F2)</f>
        <v>1</v>
      </c>
      <c r="AB2" s="31">
        <f>IF('t27'!F2="","",'t27'!F2)</f>
        <v>1</v>
      </c>
      <c r="AC2" s="31">
        <f>IF('t28'!F2="","",'t28'!F2)</f>
        <v>1</v>
      </c>
      <c r="AD2" s="31">
        <f>IF('t29'!F2="","",'t29'!F2)</f>
        <v>0</v>
      </c>
      <c r="AE2" s="31">
        <f>IF('t30'!F2="","",'t30'!F2)</f>
        <v>1</v>
      </c>
      <c r="AF2" s="31">
        <f>IF('t31'!F2="","",'t31'!F2)</f>
        <v>1</v>
      </c>
      <c r="AG2" s="31">
        <f>IF('t32'!F2="","",'t32'!F2)</f>
        <v>1</v>
      </c>
      <c r="AH2" s="31">
        <f>IF('t33'!F2="","",'t33'!F2)</f>
        <v>1</v>
      </c>
      <c r="AI2" s="31">
        <f>IF('t34'!F2="","",'t34'!F2)</f>
        <v>1</v>
      </c>
      <c r="AJ2" s="31">
        <f>IF('t35'!F2="","",'t35'!F2)</f>
        <v>1</v>
      </c>
      <c r="AK2" s="31">
        <f>IF('t36'!F2="","",'t36'!F2)</f>
        <v>1</v>
      </c>
      <c r="AL2" s="31">
        <f>IF('t37'!F2="","",'t37'!F2)</f>
        <v>1</v>
      </c>
      <c r="AM2" s="31">
        <f>IF('t38'!F2="","",'t38'!F2)</f>
        <v>1</v>
      </c>
      <c r="AN2" s="31">
        <f>IF('t39'!F2="","",'t39'!F2)</f>
        <v>1</v>
      </c>
      <c r="AO2" s="31">
        <f>IF('t40'!F2="","",'t40'!F2)</f>
        <v>1</v>
      </c>
      <c r="AP2" s="31">
        <f>IF('t41'!F2="","",'t41'!F2)</f>
        <v>1</v>
      </c>
      <c r="AQ2" s="31">
        <f>IF('t42'!F2="","",'t42'!F2)</f>
        <v>1</v>
      </c>
      <c r="AR2" s="31">
        <f>IF('t43'!F2="","",'t43'!F2)</f>
        <v>1</v>
      </c>
      <c r="AS2" s="31">
        <f>IF('t44'!F2="","",'t44'!F2)</f>
        <v>1</v>
      </c>
      <c r="AT2" s="31">
        <f>IF('t45'!F2="","",'t45'!F2)</f>
        <v>1</v>
      </c>
      <c r="AU2" s="31">
        <f>IF('t46'!F2="","",'t46'!F2)</f>
        <v>1</v>
      </c>
      <c r="AV2" s="31">
        <f>IF('t47'!F2="","",'t47'!F2)</f>
        <v>1</v>
      </c>
      <c r="AW2" s="31">
        <f>IF('t48'!F2="","",'t48'!F2)</f>
        <v>1</v>
      </c>
      <c r="AX2" s="31">
        <f>IF('t49'!F2="","",'t49'!F2)</f>
        <v>1</v>
      </c>
      <c r="AY2" s="31">
        <f>IF('t50'!F2="","",'t50'!F2)</f>
        <v>1</v>
      </c>
      <c r="AZ2" s="31">
        <f>IF('t51'!F2="","",'t51'!F2)</f>
        <v>1</v>
      </c>
      <c r="BA2" s="31">
        <f>IF('t52'!F2="","",'t52'!F2)</f>
        <v>1</v>
      </c>
      <c r="BB2" s="31">
        <f>IF('t53'!F2="","",'t53'!F2)</f>
        <v>1</v>
      </c>
      <c r="BC2" s="31">
        <f>IF('t54'!F2="","",'t54'!F2)</f>
        <v>1</v>
      </c>
      <c r="BD2" s="31">
        <f>IF('t55'!F2="","",'t55'!F2)</f>
        <v>1</v>
      </c>
      <c r="BE2" s="31">
        <f>IF('t56'!F2="","",'t56'!F2)</f>
        <v>1</v>
      </c>
      <c r="BF2" s="31">
        <f>IF('t57'!F2="","",'t57'!F2)</f>
        <v>1</v>
      </c>
      <c r="BG2" s="31">
        <f>IF('t58'!F2="","",'t58'!F2)</f>
        <v>1</v>
      </c>
      <c r="BH2" s="31">
        <f>IF('t59'!F2="","",'t59'!F2)</f>
        <v>1</v>
      </c>
      <c r="BI2" s="31">
        <f>IF('t60'!F2="","",'t60'!F2)</f>
        <v>0</v>
      </c>
      <c r="BJ2" s="31">
        <f>IF('t61'!F2="","",'t61'!F2)</f>
        <v>1</v>
      </c>
      <c r="BK2" s="31">
        <f>IF('t62'!F2="","",'t62'!F2)</f>
        <v>1</v>
      </c>
      <c r="BL2" s="31">
        <f>IF('t63'!F2="","",'t63'!F2)</f>
        <v>0</v>
      </c>
      <c r="BM2" s="31">
        <f>IF('t64'!F2="","",'t64'!F2)</f>
        <v>1</v>
      </c>
      <c r="BN2" s="31">
        <f>IF('t65'!F2="","",'t65'!F2)</f>
        <v>1</v>
      </c>
      <c r="BO2" s="31">
        <f>IF('t66'!F2="","",'t66'!F2)</f>
        <v>1</v>
      </c>
      <c r="BP2" s="31">
        <f>IF('t67'!F2="","",'t67'!F2)</f>
        <v>1</v>
      </c>
      <c r="BQ2" s="31">
        <f>IF('t68'!F2="","",'t68'!F2)</f>
        <v>1</v>
      </c>
      <c r="BR2" s="31">
        <f>IF('t69'!F2="","",'t69'!F2)</f>
        <v>1</v>
      </c>
      <c r="BS2" s="31">
        <f>IF('t70'!F2="","",'t70'!F2)</f>
        <v>1</v>
      </c>
      <c r="BT2" s="31">
        <f>IF('t71'!F2="","",'t71'!F2)</f>
        <v>1</v>
      </c>
      <c r="BU2" s="31">
        <f>IF('t72'!F2="","",'t72'!F2)</f>
        <v>1</v>
      </c>
      <c r="BV2" s="31">
        <f>IF('t73'!F2="","",'t73'!F2)</f>
        <v>1</v>
      </c>
      <c r="BW2" s="31">
        <f>IF('t74'!F2="","",'t74'!F2)</f>
        <v>1</v>
      </c>
      <c r="BX2" s="31">
        <f>IF('t75'!F2="","",'t75'!F2)</f>
        <v>1</v>
      </c>
      <c r="BY2" s="31">
        <f>IF('t76'!F2="","",'t76'!F2)</f>
        <v>1</v>
      </c>
      <c r="BZ2" s="31">
        <f>IF('t77'!F2="","",'t77'!F2)</f>
        <v>1</v>
      </c>
      <c r="CA2" s="31">
        <f>IF('t78'!F2="","",'t78'!F2)</f>
        <v>1</v>
      </c>
      <c r="CB2" s="31">
        <f>IF('t79'!F2="","",'t79'!F2)</f>
        <v>1</v>
      </c>
      <c r="CC2" s="31">
        <f>IF('t80'!F2="","",'t80'!F2)</f>
        <v>1</v>
      </c>
      <c r="CD2" s="31">
        <f>IF('t81'!F2="","",'t81'!F2)</f>
        <v>1</v>
      </c>
      <c r="CE2" s="31">
        <f>IF('t82'!F2="","",'t82'!F2)</f>
        <v>1</v>
      </c>
      <c r="CF2" s="31">
        <f>IF('t83'!F2="","",'t83'!F2)</f>
        <v>1</v>
      </c>
      <c r="CG2" s="31">
        <f>IF('t84'!F2="","",'t84'!F2)</f>
        <v>1</v>
      </c>
      <c r="CH2" s="31">
        <f>IF('t85'!F2="","",'t85'!F2)</f>
        <v>1</v>
      </c>
      <c r="CI2" s="31">
        <f>IF('t86'!F2="","",'t86'!F2)</f>
        <v>0</v>
      </c>
      <c r="CJ2" s="31">
        <f>IF('t87'!F2="","",'t87'!F2)</f>
        <v>1</v>
      </c>
      <c r="CK2" s="31">
        <f>IF('t88'!F2="","",'t88'!F2)</f>
        <v>1</v>
      </c>
      <c r="CL2" s="31">
        <f>IF('t89'!F2="","",'t89'!F2)</f>
        <v>1</v>
      </c>
      <c r="CM2" s="31">
        <f>IF('t90'!F2="","",'t90'!F2)</f>
        <v>1</v>
      </c>
      <c r="CN2" s="31">
        <f>IF('t91'!F2="","",'t91'!F2)</f>
        <v>1</v>
      </c>
      <c r="CO2" s="31">
        <f>IF('t92'!F2="","",'t92'!F2)</f>
        <v>1</v>
      </c>
      <c r="CP2" s="31">
        <f>IF('t93'!F2="","",'t93'!F2)</f>
        <v>1</v>
      </c>
      <c r="CQ2" s="31">
        <f>IF('t94'!F2="","",'t94'!F2)</f>
        <v>1</v>
      </c>
      <c r="CR2" s="31">
        <f>IF('t95'!F2="","",'t95'!F2)</f>
        <v>1</v>
      </c>
      <c r="CS2" s="31">
        <f>IF('t96'!F2="","",'t96'!F2)</f>
        <v>1</v>
      </c>
      <c r="CT2" s="31">
        <f>IF('t97'!F2="","",'t97'!F2)</f>
        <v>1</v>
      </c>
      <c r="CU2" s="31">
        <f>IF('t98'!F2="","",'t98'!F2)</f>
        <v>1</v>
      </c>
      <c r="CV2" s="31">
        <f>IF('t99'!F2="","",'t99'!F2)</f>
        <v>1</v>
      </c>
      <c r="CW2" s="31">
        <f>IF('t100'!F2="","",'t100'!F2)</f>
        <v>1</v>
      </c>
    </row>
    <row r="3" spans="1:101" ht="15" x14ac:dyDescent="0.25">
      <c r="A3" s="32" t="s">
        <v>879</v>
      </c>
      <c r="B3" s="31">
        <f>IF('t1'!F3="","",'t1'!F3)</f>
        <v>1</v>
      </c>
      <c r="C3" s="31">
        <f>IF('t2'!F3="","",'t2'!F3)</f>
        <v>1</v>
      </c>
      <c r="D3" s="31">
        <f>IF('t3'!F3="","",'t3'!F3)</f>
        <v>0.5</v>
      </c>
      <c r="E3" s="31">
        <f>IF('t4'!F3="","",'t4'!F3)</f>
        <v>1</v>
      </c>
      <c r="F3" s="31">
        <f>IF('t5'!F3="","",'t5'!F3)</f>
        <v>1</v>
      </c>
      <c r="G3" s="31">
        <f>IF('t6'!F3="","",'t6'!F3)</f>
        <v>0.5</v>
      </c>
      <c r="H3" s="31">
        <f>IF('t7'!F3="","",'t7'!F3)</f>
        <v>1</v>
      </c>
      <c r="I3" s="31">
        <f>IF('t8'!F3="","",'t8'!F3)</f>
        <v>0.5</v>
      </c>
      <c r="J3" s="31">
        <f>IF('t9'!F3="","",'t9'!F3)</f>
        <v>1</v>
      </c>
      <c r="K3" s="31">
        <f>IF('t10'!F3="","",'t10'!F3)</f>
        <v>1</v>
      </c>
      <c r="L3" s="31">
        <f>IF('t11'!F3="","",'t11'!F3)</f>
        <v>1</v>
      </c>
      <c r="M3" s="31">
        <f>IF('t12'!F3="","",'t12'!F3)</f>
        <v>1</v>
      </c>
      <c r="N3" s="31">
        <f>IF('t13'!F3="","",'t13'!F3)</f>
        <v>0.5</v>
      </c>
      <c r="O3" s="31">
        <f>IF('t14'!F3="","",'t14'!F3)</f>
        <v>1</v>
      </c>
      <c r="P3" s="31">
        <f>IF('t15'!F3="","",'t15'!F3)</f>
        <v>0.5</v>
      </c>
      <c r="Q3" s="31">
        <f>IF('t16'!F3="","",'t16'!F3)</f>
        <v>0</v>
      </c>
      <c r="R3" s="31">
        <f>IF('t17'!F3="","",'t17'!F3)</f>
        <v>1</v>
      </c>
      <c r="S3" s="31">
        <f>IF('t18'!F3="","",'t18'!F3)</f>
        <v>1</v>
      </c>
      <c r="T3" s="31">
        <f>IF('t19'!F3="","",'t19'!F3)</f>
        <v>1</v>
      </c>
      <c r="U3" s="31">
        <f>IF('t20'!F3="","",'t20'!F3)</f>
        <v>0.5</v>
      </c>
      <c r="V3" s="31">
        <f>IF('t21'!F3="","",'t21'!F3)</f>
        <v>1</v>
      </c>
      <c r="W3" s="31">
        <f>IF('t22'!F3="","",'t22'!F3)</f>
        <v>0.5</v>
      </c>
      <c r="X3" s="31">
        <f>IF('t23'!F3="","",'t23'!F3)</f>
        <v>1</v>
      </c>
      <c r="Y3" s="31">
        <f>IF('t24'!F3="","",'t24'!F3)</f>
        <v>0.5</v>
      </c>
      <c r="Z3" s="31">
        <f>IF('t25'!F3="","",'t25'!F3)</f>
        <v>1</v>
      </c>
      <c r="AA3" s="31">
        <f>IF('t26'!F3="","",'t26'!F3)</f>
        <v>1</v>
      </c>
      <c r="AB3" s="31">
        <f>IF('t27'!F3="","",'t27'!F3)</f>
        <v>1</v>
      </c>
      <c r="AC3" s="31">
        <f>IF('t28'!F3="","",'t28'!F3)</f>
        <v>1</v>
      </c>
      <c r="AD3" s="31">
        <f>IF('t29'!F3="","",'t29'!F3)</f>
        <v>0</v>
      </c>
      <c r="AE3" s="31">
        <f>IF('t30'!F3="","",'t30'!F3)</f>
        <v>1</v>
      </c>
      <c r="AF3" s="31">
        <f>IF('t31'!F3="","",'t31'!F3)</f>
        <v>0.5</v>
      </c>
      <c r="AG3" s="31">
        <f>IF('t32'!F3="","",'t32'!F3)</f>
        <v>1</v>
      </c>
      <c r="AH3" s="31">
        <f>IF('t33'!F3="","",'t33'!F3)</f>
        <v>1</v>
      </c>
      <c r="AI3" s="31">
        <f>IF('t34'!F3="","",'t34'!F3)</f>
        <v>1</v>
      </c>
      <c r="AJ3" s="31">
        <f>IF('t35'!F3="","",'t35'!F3)</f>
        <v>1</v>
      </c>
      <c r="AK3" s="31">
        <f>IF('t36'!F3="","",'t36'!F3)</f>
        <v>1</v>
      </c>
      <c r="AL3" s="31">
        <f>IF('t37'!F3="","",'t37'!F3)</f>
        <v>1</v>
      </c>
      <c r="AM3" s="31">
        <f>IF('t38'!F3="","",'t38'!F3)</f>
        <v>1</v>
      </c>
      <c r="AN3" s="31">
        <f>IF('t39'!F3="","",'t39'!F3)</f>
        <v>0.5</v>
      </c>
      <c r="AO3" s="31">
        <f>IF('t40'!F3="","",'t40'!F3)</f>
        <v>1</v>
      </c>
      <c r="AP3" s="31">
        <f>IF('t41'!F3="","",'t41'!F3)</f>
        <v>1</v>
      </c>
      <c r="AQ3" s="31">
        <f>IF('t42'!F3="","",'t42'!F3)</f>
        <v>1</v>
      </c>
      <c r="AR3" s="31">
        <f>IF('t43'!F3="","",'t43'!F3)</f>
        <v>1</v>
      </c>
      <c r="AS3" s="31">
        <f>IF('t44'!F3="","",'t44'!F3)</f>
        <v>0.5</v>
      </c>
      <c r="AT3" s="31">
        <f>IF('t45'!F3="","",'t45'!F3)</f>
        <v>1</v>
      </c>
      <c r="AU3" s="31">
        <f>IF('t46'!F3="","",'t46'!F3)</f>
        <v>1</v>
      </c>
      <c r="AV3" s="31">
        <f>IF('t47'!F3="","",'t47'!F3)</f>
        <v>1</v>
      </c>
      <c r="AW3" s="31">
        <f>IF('t48'!F3="","",'t48'!F3)</f>
        <v>1</v>
      </c>
      <c r="AX3" s="31">
        <f>IF('t49'!F3="","",'t49'!F3)</f>
        <v>1</v>
      </c>
      <c r="AY3" s="31">
        <f>IF('t50'!F3="","",'t50'!F3)</f>
        <v>0.5</v>
      </c>
      <c r="AZ3" s="31">
        <f>IF('t51'!F3="","",'t51'!F3)</f>
        <v>1</v>
      </c>
      <c r="BA3" s="31">
        <f>IF('t52'!F3="","",'t52'!F3)</f>
        <v>0.5</v>
      </c>
      <c r="BB3" s="31">
        <f>IF('t53'!F3="","",'t53'!F3)</f>
        <v>1</v>
      </c>
      <c r="BC3" s="31">
        <f>IF('t54'!F3="","",'t54'!F3)</f>
        <v>0.5</v>
      </c>
      <c r="BD3" s="31">
        <f>IF('t55'!F3="","",'t55'!F3)</f>
        <v>0.5</v>
      </c>
      <c r="BE3" s="31">
        <f>IF('t56'!F3="","",'t56'!F3)</f>
        <v>0.5</v>
      </c>
      <c r="BF3" s="31">
        <f>IF('t57'!F3="","",'t57'!F3)</f>
        <v>1</v>
      </c>
      <c r="BG3" s="31">
        <f>IF('t58'!F3="","",'t58'!F3)</f>
        <v>1</v>
      </c>
      <c r="BH3" s="31">
        <f>IF('t59'!F3="","",'t59'!F3)</f>
        <v>1</v>
      </c>
      <c r="BI3" s="31">
        <f>IF('t60'!F3="","",'t60'!F3)</f>
        <v>0</v>
      </c>
      <c r="BJ3" s="31">
        <f>IF('t61'!F3="","",'t61'!F3)</f>
        <v>1</v>
      </c>
      <c r="BK3" s="31">
        <f>IF('t62'!F3="","",'t62'!F3)</f>
        <v>1</v>
      </c>
      <c r="BL3" s="31">
        <f>IF('t63'!F3="","",'t63'!F3)</f>
        <v>0</v>
      </c>
      <c r="BM3" s="31">
        <f>IF('t64'!F3="","",'t64'!F3)</f>
        <v>1</v>
      </c>
      <c r="BN3" s="31">
        <f>IF('t65'!F3="","",'t65'!F3)</f>
        <v>1</v>
      </c>
      <c r="BO3" s="31">
        <f>IF('t66'!F3="","",'t66'!F3)</f>
        <v>0.5</v>
      </c>
      <c r="BP3" s="31">
        <f>IF('t67'!F3="","",'t67'!F3)</f>
        <v>0.5</v>
      </c>
      <c r="BQ3" s="31">
        <f>IF('t68'!F3="","",'t68'!F3)</f>
        <v>1</v>
      </c>
      <c r="BR3" s="31">
        <f>IF('t69'!F3="","",'t69'!F3)</f>
        <v>1</v>
      </c>
      <c r="BS3" s="31">
        <f>IF('t70'!F3="","",'t70'!F3)</f>
        <v>1</v>
      </c>
      <c r="BT3" s="31">
        <f>IF('t71'!F3="","",'t71'!F3)</f>
        <v>1</v>
      </c>
      <c r="BU3" s="31">
        <f>IF('t72'!F3="","",'t72'!F3)</f>
        <v>1</v>
      </c>
      <c r="BV3" s="31">
        <f>IF('t73'!F3="","",'t73'!F3)</f>
        <v>1</v>
      </c>
      <c r="BW3" s="31">
        <f>IF('t74'!F3="","",'t74'!F3)</f>
        <v>0.5</v>
      </c>
      <c r="BX3" s="31">
        <f>IF('t75'!F3="","",'t75'!F3)</f>
        <v>1</v>
      </c>
      <c r="BY3" s="31">
        <f>IF('t76'!F3="","",'t76'!F3)</f>
        <v>1</v>
      </c>
      <c r="BZ3" s="31">
        <f>IF('t77'!F3="","",'t77'!F3)</f>
        <v>1</v>
      </c>
      <c r="CA3" s="31">
        <f>IF('t78'!F3="","",'t78'!F3)</f>
        <v>1</v>
      </c>
      <c r="CB3" s="31">
        <f>IF('t79'!F3="","",'t79'!F3)</f>
        <v>1</v>
      </c>
      <c r="CC3" s="31">
        <f>IF('t80'!F3="","",'t80'!F3)</f>
        <v>1</v>
      </c>
      <c r="CD3" s="31">
        <f>IF('t81'!F3="","",'t81'!F3)</f>
        <v>1</v>
      </c>
      <c r="CE3" s="31">
        <f>IF('t82'!F3="","",'t82'!F3)</f>
        <v>1</v>
      </c>
      <c r="CF3" s="31">
        <f>IF('t83'!F3="","",'t83'!F3)</f>
        <v>0.5</v>
      </c>
      <c r="CG3" s="31">
        <f>IF('t84'!F3="","",'t84'!F3)</f>
        <v>0.5</v>
      </c>
      <c r="CH3" s="31">
        <f>IF('t85'!F3="","",'t85'!F3)</f>
        <v>1</v>
      </c>
      <c r="CI3" s="31">
        <f>IF('t86'!F3="","",'t86'!F3)</f>
        <v>0.5</v>
      </c>
      <c r="CJ3" s="31">
        <f>IF('t87'!F3="","",'t87'!F3)</f>
        <v>1</v>
      </c>
      <c r="CK3" s="31">
        <f>IF('t88'!F3="","",'t88'!F3)</f>
        <v>0.5</v>
      </c>
      <c r="CL3" s="31">
        <f>IF('t89'!F3="","",'t89'!F3)</f>
        <v>1</v>
      </c>
      <c r="CM3" s="31">
        <f>IF('t90'!F3="","",'t90'!F3)</f>
        <v>0.5</v>
      </c>
      <c r="CN3" s="31">
        <f>IF('t91'!F3="","",'t91'!F3)</f>
        <v>1</v>
      </c>
      <c r="CO3" s="31">
        <f>IF('t92'!F3="","",'t92'!F3)</f>
        <v>1</v>
      </c>
      <c r="CP3" s="31">
        <f>IF('t93'!F3="","",'t93'!F3)</f>
        <v>1</v>
      </c>
      <c r="CQ3" s="31">
        <f>IF('t94'!F3="","",'t94'!F3)</f>
        <v>1</v>
      </c>
      <c r="CR3" s="31">
        <f>IF('t95'!F3="","",'t95'!F3)</f>
        <v>1</v>
      </c>
      <c r="CS3" s="31">
        <f>IF('t96'!F3="","",'t96'!F3)</f>
        <v>1</v>
      </c>
      <c r="CT3" s="31">
        <f>IF('t97'!F3="","",'t97'!F3)</f>
        <v>1</v>
      </c>
      <c r="CU3" s="31">
        <f>IF('t98'!F3="","",'t98'!F3)</f>
        <v>0.5</v>
      </c>
      <c r="CV3" s="31">
        <f>IF('t99'!F3="","",'t99'!F3)</f>
        <v>0.5</v>
      </c>
      <c r="CW3" s="31">
        <f>IF('t100'!F3="","",'t100'!F3)</f>
        <v>1</v>
      </c>
    </row>
    <row r="4" spans="1:101" ht="15" x14ac:dyDescent="0.25">
      <c r="A4" s="32" t="s">
        <v>880</v>
      </c>
      <c r="B4" s="31">
        <f>IF('t1'!F4="","",'t1'!F4)</f>
        <v>1</v>
      </c>
      <c r="C4" s="31">
        <f>IF('t2'!F4="","",'t2'!F4)</f>
        <v>1</v>
      </c>
      <c r="D4" s="31">
        <f>IF('t3'!F4="","",'t3'!F4)</f>
        <v>0.33333333333333331</v>
      </c>
      <c r="E4" s="31">
        <f>IF('t4'!F4="","",'t4'!F4)</f>
        <v>1</v>
      </c>
      <c r="F4" s="31">
        <f>IF('t5'!F4="","",'t5'!F4)</f>
        <v>1</v>
      </c>
      <c r="G4" s="31">
        <f>IF('t6'!F4="","",'t6'!F4)</f>
        <v>0.33333333333333331</v>
      </c>
      <c r="H4" s="31">
        <f>IF('t7'!F4="","",'t7'!F4)</f>
        <v>0.66666666666666663</v>
      </c>
      <c r="I4" s="31">
        <f>IF('t8'!F4="","",'t8'!F4)</f>
        <v>0.66666666666666663</v>
      </c>
      <c r="J4" s="31">
        <f>IF('t9'!F4="","",'t9'!F4)</f>
        <v>0.66666666666666663</v>
      </c>
      <c r="K4" s="31">
        <f>IF('t10'!F4="","",'t10'!F4)</f>
        <v>0.66666666666666663</v>
      </c>
      <c r="L4" s="31">
        <f>IF('t11'!F4="","",'t11'!F4)</f>
        <v>0.66666666666666663</v>
      </c>
      <c r="M4" s="31">
        <f>IF('t12'!F4="","",'t12'!F4)</f>
        <v>1</v>
      </c>
      <c r="N4" s="31">
        <f>IF('t13'!F4="","",'t13'!F4)</f>
        <v>0.66666666666666663</v>
      </c>
      <c r="O4" s="31">
        <f>IF('t14'!F4="","",'t14'!F4)</f>
        <v>1</v>
      </c>
      <c r="P4" s="31">
        <f>IF('t15'!F4="","",'t15'!F4)</f>
        <v>0.66666666666666663</v>
      </c>
      <c r="Q4" s="31">
        <f>IF('t16'!F4="","",'t16'!F4)</f>
        <v>0</v>
      </c>
      <c r="R4" s="31">
        <f>IF('t17'!F4="","",'t17'!F4)</f>
        <v>0.66666666666666663</v>
      </c>
      <c r="S4" s="31">
        <f>IF('t18'!F4="","",'t18'!F4)</f>
        <v>1</v>
      </c>
      <c r="T4" s="31">
        <f>IF('t19'!F4="","",'t19'!F4)</f>
        <v>0.66666666666666663</v>
      </c>
      <c r="U4" s="31">
        <f>IF('t20'!F4="","",'t20'!F4)</f>
        <v>0.66666666666666663</v>
      </c>
      <c r="V4" s="31">
        <f>IF('t21'!F4="","",'t21'!F4)</f>
        <v>1</v>
      </c>
      <c r="W4" s="31">
        <f>IF('t22'!F4="","",'t22'!F4)</f>
        <v>0.66666666666666663</v>
      </c>
      <c r="X4" s="31">
        <f>IF('t23'!F4="","",'t23'!F4)</f>
        <v>1</v>
      </c>
      <c r="Y4" s="31">
        <f>IF('t24'!F4="","",'t24'!F4)</f>
        <v>0.33333333333333331</v>
      </c>
      <c r="Z4" s="31">
        <f>IF('t25'!F4="","",'t25'!F4)</f>
        <v>1</v>
      </c>
      <c r="AA4" s="31">
        <f>IF('t26'!F4="","",'t26'!F4)</f>
        <v>0.66666666666666663</v>
      </c>
      <c r="AB4" s="31">
        <f>IF('t27'!F4="","",'t27'!F4)</f>
        <v>1</v>
      </c>
      <c r="AC4" s="31">
        <f>IF('t28'!F4="","",'t28'!F4)</f>
        <v>0.66666666666666663</v>
      </c>
      <c r="AD4" s="31">
        <f>IF('t29'!F4="","",'t29'!F4)</f>
        <v>0</v>
      </c>
      <c r="AE4" s="31">
        <f>IF('t30'!F4="","",'t30'!F4)</f>
        <v>1</v>
      </c>
      <c r="AF4" s="31">
        <f>IF('t31'!F4="","",'t31'!F4)</f>
        <v>0.33333333333333331</v>
      </c>
      <c r="AG4" s="31">
        <f>IF('t32'!F4="","",'t32'!F4)</f>
        <v>1</v>
      </c>
      <c r="AH4" s="31">
        <f>IF('t33'!F4="","",'t33'!F4)</f>
        <v>0.66666666666666663</v>
      </c>
      <c r="AI4" s="31">
        <f>IF('t34'!F4="","",'t34'!F4)</f>
        <v>0.66666666666666663</v>
      </c>
      <c r="AJ4" s="31">
        <f>IF('t35'!F4="","",'t35'!F4)</f>
        <v>1</v>
      </c>
      <c r="AK4" s="31">
        <f>IF('t36'!F4="","",'t36'!F4)</f>
        <v>1</v>
      </c>
      <c r="AL4" s="31">
        <f>IF('t37'!F4="","",'t37'!F4)</f>
        <v>1</v>
      </c>
      <c r="AM4" s="31">
        <f>IF('t38'!F4="","",'t38'!F4)</f>
        <v>0.66666666666666663</v>
      </c>
      <c r="AN4" s="31">
        <f>IF('t39'!F4="","",'t39'!F4)</f>
        <v>0.66666666666666663</v>
      </c>
      <c r="AO4" s="31">
        <f>IF('t40'!F4="","",'t40'!F4)</f>
        <v>1</v>
      </c>
      <c r="AP4" s="31">
        <f>IF('t41'!F4="","",'t41'!F4)</f>
        <v>1</v>
      </c>
      <c r="AQ4" s="31">
        <f>IF('t42'!F4="","",'t42'!F4)</f>
        <v>1</v>
      </c>
      <c r="AR4" s="31">
        <f>IF('t43'!F4="","",'t43'!F4)</f>
        <v>1</v>
      </c>
      <c r="AS4" s="31">
        <f>IF('t44'!F4="","",'t44'!F4)</f>
        <v>0.66666666666666663</v>
      </c>
      <c r="AT4" s="31">
        <f>IF('t45'!F4="","",'t45'!F4)</f>
        <v>1</v>
      </c>
      <c r="AU4" s="31">
        <f>IF('t46'!F4="","",'t46'!F4)</f>
        <v>1</v>
      </c>
      <c r="AV4" s="31">
        <f>IF('t47'!F4="","",'t47'!F4)</f>
        <v>1</v>
      </c>
      <c r="AW4" s="31">
        <f>IF('t48'!F4="","",'t48'!F4)</f>
        <v>0.66666666666666663</v>
      </c>
      <c r="AX4" s="31">
        <f>IF('t49'!F4="","",'t49'!F4)</f>
        <v>0.66666666666666663</v>
      </c>
      <c r="AY4" s="31">
        <f>IF('t50'!F4="","",'t50'!F4)</f>
        <v>0.66666666666666663</v>
      </c>
      <c r="AZ4" s="31">
        <f>IF('t51'!F4="","",'t51'!F4)</f>
        <v>1</v>
      </c>
      <c r="BA4" s="31">
        <f>IF('t52'!F4="","",'t52'!F4)</f>
        <v>0.66666666666666663</v>
      </c>
      <c r="BB4" s="31">
        <f>IF('t53'!F4="","",'t53'!F4)</f>
        <v>1</v>
      </c>
      <c r="BC4" s="31">
        <f>IF('t54'!F4="","",'t54'!F4)</f>
        <v>0.66666666666666663</v>
      </c>
      <c r="BD4" s="31">
        <f>IF('t55'!F4="","",'t55'!F4)</f>
        <v>0.66666666666666663</v>
      </c>
      <c r="BE4" s="31">
        <f>IF('t56'!F4="","",'t56'!F4)</f>
        <v>0.66666666666666663</v>
      </c>
      <c r="BF4" s="31">
        <f>IF('t57'!F4="","",'t57'!F4)</f>
        <v>0.66666666666666663</v>
      </c>
      <c r="BG4" s="31">
        <f>IF('t58'!F4="","",'t58'!F4)</f>
        <v>1</v>
      </c>
      <c r="BH4" s="31">
        <f>IF('t59'!F4="","",'t59'!F4)</f>
        <v>1</v>
      </c>
      <c r="BI4" s="31">
        <f>IF('t60'!F4="","",'t60'!F4)</f>
        <v>0.33333333333333331</v>
      </c>
      <c r="BJ4" s="31">
        <f>IF('t61'!F4="","",'t61'!F4)</f>
        <v>1</v>
      </c>
      <c r="BK4" s="31">
        <f>IF('t62'!F4="","",'t62'!F4)</f>
        <v>0.66666666666666663</v>
      </c>
      <c r="BL4" s="31">
        <f>IF('t63'!F4="","",'t63'!F4)</f>
        <v>0.33333333333333331</v>
      </c>
      <c r="BM4" s="31">
        <f>IF('t64'!F4="","",'t64'!F4)</f>
        <v>0.66666666666666663</v>
      </c>
      <c r="BN4" s="31">
        <f>IF('t65'!F4="","",'t65'!F4)</f>
        <v>0.66666666666666663</v>
      </c>
      <c r="BO4" s="31">
        <f>IF('t66'!F4="","",'t66'!F4)</f>
        <v>0.66666666666666663</v>
      </c>
      <c r="BP4" s="31">
        <f>IF('t67'!F4="","",'t67'!F4)</f>
        <v>0.66666666666666663</v>
      </c>
      <c r="BQ4" s="31">
        <f>IF('t68'!F4="","",'t68'!F4)</f>
        <v>1</v>
      </c>
      <c r="BR4" s="31">
        <f>IF('t69'!F4="","",'t69'!F4)</f>
        <v>0.66666666666666663</v>
      </c>
      <c r="BS4" s="31">
        <f>IF('t70'!F4="","",'t70'!F4)</f>
        <v>1</v>
      </c>
      <c r="BT4" s="31">
        <f>IF('t71'!F4="","",'t71'!F4)</f>
        <v>1</v>
      </c>
      <c r="BU4" s="31">
        <f>IF('t72'!F4="","",'t72'!F4)</f>
        <v>1</v>
      </c>
      <c r="BV4" s="31">
        <f>IF('t73'!F4="","",'t73'!F4)</f>
        <v>0.66666666666666663</v>
      </c>
      <c r="BW4" s="31">
        <f>IF('t74'!F4="","",'t74'!F4)</f>
        <v>0.66666666666666663</v>
      </c>
      <c r="BX4" s="31">
        <f>IF('t75'!F4="","",'t75'!F4)</f>
        <v>0.66666666666666663</v>
      </c>
      <c r="BY4" s="31">
        <f>IF('t76'!F4="","",'t76'!F4)</f>
        <v>0.66666666666666663</v>
      </c>
      <c r="BZ4" s="31">
        <f>IF('t77'!F4="","",'t77'!F4)</f>
        <v>1</v>
      </c>
      <c r="CA4" s="31">
        <f>IF('t78'!F4="","",'t78'!F4)</f>
        <v>1</v>
      </c>
      <c r="CB4" s="31">
        <f>IF('t79'!F4="","",'t79'!F4)</f>
        <v>1</v>
      </c>
      <c r="CC4" s="31">
        <f>IF('t80'!F4="","",'t80'!F4)</f>
        <v>1</v>
      </c>
      <c r="CD4" s="31">
        <f>IF('t81'!F4="","",'t81'!F4)</f>
        <v>1</v>
      </c>
      <c r="CE4" s="31">
        <f>IF('t82'!F4="","",'t82'!F4)</f>
        <v>1</v>
      </c>
      <c r="CF4" s="31">
        <f>IF('t83'!F4="","",'t83'!F4)</f>
        <v>0.66666666666666663</v>
      </c>
      <c r="CG4" s="31">
        <f>IF('t84'!F4="","",'t84'!F4)</f>
        <v>0.66666666666666663</v>
      </c>
      <c r="CH4" s="31">
        <f>IF('t85'!F4="","",'t85'!F4)</f>
        <v>1</v>
      </c>
      <c r="CI4" s="31">
        <f>IF('t86'!F4="","",'t86'!F4)</f>
        <v>0.66666666666666663</v>
      </c>
      <c r="CJ4" s="31">
        <f>IF('t87'!F4="","",'t87'!F4)</f>
        <v>1</v>
      </c>
      <c r="CK4" s="31">
        <f>IF('t88'!F4="","",'t88'!F4)</f>
        <v>0.33333333333333331</v>
      </c>
      <c r="CL4" s="31">
        <f>IF('t89'!F4="","",'t89'!F4)</f>
        <v>1</v>
      </c>
      <c r="CM4" s="31">
        <f>IF('t90'!F4="","",'t90'!F4)</f>
        <v>0.33333333333333331</v>
      </c>
      <c r="CN4" s="31">
        <f>IF('t91'!F4="","",'t91'!F4)</f>
        <v>1</v>
      </c>
      <c r="CO4" s="31">
        <f>IF('t92'!F4="","",'t92'!F4)</f>
        <v>1</v>
      </c>
      <c r="CP4" s="31">
        <f>IF('t93'!F4="","",'t93'!F4)</f>
        <v>1</v>
      </c>
      <c r="CQ4" s="31">
        <f>IF('t94'!F4="","",'t94'!F4)</f>
        <v>0.66666666666666663</v>
      </c>
      <c r="CR4" s="31">
        <f>IF('t95'!F4="","",'t95'!F4)</f>
        <v>1</v>
      </c>
      <c r="CS4" s="31">
        <f>IF('t96'!F4="","",'t96'!F4)</f>
        <v>0.66666666666666663</v>
      </c>
      <c r="CT4" s="31">
        <f>IF('t97'!F4="","",'t97'!F4)</f>
        <v>1</v>
      </c>
      <c r="CU4" s="31">
        <f>IF('t98'!F4="","",'t98'!F4)</f>
        <v>0.33333333333333331</v>
      </c>
      <c r="CV4" s="31">
        <f>IF('t99'!F4="","",'t99'!F4)</f>
        <v>0.66666666666666663</v>
      </c>
      <c r="CW4" s="31">
        <f>IF('t100'!F4="","",'t100'!F4)</f>
        <v>1</v>
      </c>
    </row>
    <row r="5" spans="1:101" ht="15" x14ac:dyDescent="0.25">
      <c r="A5" s="32" t="s">
        <v>881</v>
      </c>
      <c r="B5" s="31">
        <f>IF('t1'!F5="","",'t1'!F5)</f>
        <v>0.75</v>
      </c>
      <c r="C5" s="31">
        <f>IF('t2'!F5="","",'t2'!F5)</f>
        <v>0.75</v>
      </c>
      <c r="D5" s="31">
        <f>IF('t3'!F5="","",'t3'!F5)</f>
        <v>0.5</v>
      </c>
      <c r="E5" s="31">
        <f>IF('t4'!F5="","",'t4'!F5)</f>
        <v>0.75</v>
      </c>
      <c r="F5" s="31">
        <f>IF('t5'!F5="","",'t5'!F5)</f>
        <v>1</v>
      </c>
      <c r="G5" s="31">
        <f>IF('t6'!F5="","",'t6'!F5)</f>
        <v>0.5</v>
      </c>
      <c r="H5" s="31">
        <f>IF('t7'!F5="","",'t7'!F5)</f>
        <v>0.5</v>
      </c>
      <c r="I5" s="31">
        <f>IF('t8'!F5="","",'t8'!F5)</f>
        <v>0.75</v>
      </c>
      <c r="J5" s="31">
        <f>IF('t9'!F5="","",'t9'!F5)</f>
        <v>0.75</v>
      </c>
      <c r="K5" s="31">
        <f>IF('t10'!F5="","",'t10'!F5)</f>
        <v>0.75</v>
      </c>
      <c r="L5" s="31">
        <f>IF('t11'!F5="","",'t11'!F5)</f>
        <v>0.5</v>
      </c>
      <c r="M5" s="31">
        <f>IF('t12'!F5="","",'t12'!F5)</f>
        <v>0.75</v>
      </c>
      <c r="N5" s="31">
        <f>IF('t13'!F5="","",'t13'!F5)</f>
        <v>0.75</v>
      </c>
      <c r="O5" s="31">
        <f>IF('t14'!F5="","",'t14'!F5)</f>
        <v>1</v>
      </c>
      <c r="P5" s="31">
        <f>IF('t15'!F5="","",'t15'!F5)</f>
        <v>0.75</v>
      </c>
      <c r="Q5" s="31">
        <f>IF('t16'!F5="","",'t16'!F5)</f>
        <v>0</v>
      </c>
      <c r="R5" s="31">
        <f>IF('t17'!F5="","",'t17'!F5)</f>
        <v>0.75</v>
      </c>
      <c r="S5" s="31">
        <f>IF('t18'!F5="","",'t18'!F5)</f>
        <v>1</v>
      </c>
      <c r="T5" s="31">
        <f>IF('t19'!F5="","",'t19'!F5)</f>
        <v>0.75</v>
      </c>
      <c r="U5" s="31">
        <f>IF('t20'!F5="","",'t20'!F5)</f>
        <v>0.75</v>
      </c>
      <c r="V5" s="31">
        <f>IF('t21'!F5="","",'t21'!F5)</f>
        <v>1</v>
      </c>
      <c r="W5" s="31">
        <f>IF('t22'!F5="","",'t22'!F5)</f>
        <v>0.75</v>
      </c>
      <c r="X5" s="31">
        <f>IF('t23'!F5="","",'t23'!F5)</f>
        <v>1</v>
      </c>
      <c r="Y5" s="31">
        <f>IF('t24'!F5="","",'t24'!F5)</f>
        <v>0.25</v>
      </c>
      <c r="Z5" s="31">
        <f>IF('t25'!F5="","",'t25'!F5)</f>
        <v>1</v>
      </c>
      <c r="AA5" s="31">
        <f>IF('t26'!F5="","",'t26'!F5)</f>
        <v>0.75</v>
      </c>
      <c r="AB5" s="31">
        <f>IF('t27'!F5="","",'t27'!F5)</f>
        <v>1</v>
      </c>
      <c r="AC5" s="31">
        <f>IF('t28'!F5="","",'t28'!F5)</f>
        <v>0.75</v>
      </c>
      <c r="AD5" s="31">
        <f>IF('t29'!F5="","",'t29'!F5)</f>
        <v>0</v>
      </c>
      <c r="AE5" s="31">
        <f>IF('t30'!F5="","",'t30'!F5)</f>
        <v>1</v>
      </c>
      <c r="AF5" s="31">
        <f>IF('t31'!F5="","",'t31'!F5)</f>
        <v>0.25</v>
      </c>
      <c r="AG5" s="31">
        <f>IF('t32'!F5="","",'t32'!F5)</f>
        <v>0.75</v>
      </c>
      <c r="AH5" s="31">
        <f>IF('t33'!F5="","",'t33'!F5)</f>
        <v>0.75</v>
      </c>
      <c r="AI5" s="31">
        <f>IF('t34'!F5="","",'t34'!F5)</f>
        <v>0.75</v>
      </c>
      <c r="AJ5" s="31">
        <f>IF('t35'!F5="","",'t35'!F5)</f>
        <v>1</v>
      </c>
      <c r="AK5" s="31">
        <f>IF('t36'!F5="","",'t36'!F5)</f>
        <v>0.75</v>
      </c>
      <c r="AL5" s="31">
        <f>IF('t37'!F5="","",'t37'!F5)</f>
        <v>1</v>
      </c>
      <c r="AM5" s="31">
        <f>IF('t38'!F5="","",'t38'!F5)</f>
        <v>0.75</v>
      </c>
      <c r="AN5" s="31">
        <f>IF('t39'!F5="","",'t39'!F5)</f>
        <v>0.75</v>
      </c>
      <c r="AO5" s="31">
        <f>IF('t40'!F5="","",'t40'!F5)</f>
        <v>1</v>
      </c>
      <c r="AP5" s="31">
        <f>IF('t41'!F5="","",'t41'!F5)</f>
        <v>1</v>
      </c>
      <c r="AQ5" s="31">
        <f>IF('t42'!F5="","",'t42'!F5)</f>
        <v>0.75</v>
      </c>
      <c r="AR5" s="31">
        <f>IF('t43'!F5="","",'t43'!F5)</f>
        <v>1</v>
      </c>
      <c r="AS5" s="31">
        <f>IF('t44'!F5="","",'t44'!F5)</f>
        <v>0.75</v>
      </c>
      <c r="AT5" s="31">
        <f>IF('t45'!F5="","",'t45'!F5)</f>
        <v>0.75</v>
      </c>
      <c r="AU5" s="31">
        <f>IF('t46'!F5="","",'t46'!F5)</f>
        <v>0.75</v>
      </c>
      <c r="AV5" s="31">
        <f>IF('t47'!F5="","",'t47'!F5)</f>
        <v>1</v>
      </c>
      <c r="AW5" s="31">
        <f>IF('t48'!F5="","",'t48'!F5)</f>
        <v>0.5</v>
      </c>
      <c r="AX5" s="31">
        <f>IF('t49'!F5="","",'t49'!F5)</f>
        <v>0.5</v>
      </c>
      <c r="AY5" s="31">
        <f>IF('t50'!F5="","",'t50'!F5)</f>
        <v>0.5</v>
      </c>
      <c r="AZ5" s="31">
        <f>IF('t51'!F5="","",'t51'!F5)</f>
        <v>1</v>
      </c>
      <c r="BA5" s="31">
        <f>IF('t52'!F5="","",'t52'!F5)</f>
        <v>0.75</v>
      </c>
      <c r="BB5" s="31">
        <f>IF('t53'!F5="","",'t53'!F5)</f>
        <v>1</v>
      </c>
      <c r="BC5" s="31">
        <f>IF('t54'!F5="","",'t54'!F5)</f>
        <v>0.75</v>
      </c>
      <c r="BD5" s="31">
        <f>IF('t55'!F5="","",'t55'!F5)</f>
        <v>0.75</v>
      </c>
      <c r="BE5" s="31">
        <f>IF('t56'!F5="","",'t56'!F5)</f>
        <v>0.75</v>
      </c>
      <c r="BF5" s="31">
        <f>IF('t57'!F5="","",'t57'!F5)</f>
        <v>0.75</v>
      </c>
      <c r="BG5" s="31">
        <f>IF('t58'!F5="","",'t58'!F5)</f>
        <v>1</v>
      </c>
      <c r="BH5" s="31">
        <f>IF('t59'!F5="","",'t59'!F5)</f>
        <v>0.75</v>
      </c>
      <c r="BI5" s="31">
        <f>IF('t60'!F5="","",'t60'!F5)</f>
        <v>0.25</v>
      </c>
      <c r="BJ5" s="31">
        <f>IF('t61'!F5="","",'t61'!F5)</f>
        <v>0.75</v>
      </c>
      <c r="BK5" s="31">
        <f>IF('t62'!F5="","",'t62'!F5)</f>
        <v>0.75</v>
      </c>
      <c r="BL5" s="31">
        <f>IF('t63'!F5="","",'t63'!F5)</f>
        <v>0.5</v>
      </c>
      <c r="BM5" s="31">
        <f>IF('t64'!F5="","",'t64'!F5)</f>
        <v>0.75</v>
      </c>
      <c r="BN5" s="31">
        <f>IF('t65'!F5="","",'t65'!F5)</f>
        <v>0.75</v>
      </c>
      <c r="BO5" s="31">
        <f>IF('t66'!F5="","",'t66'!F5)</f>
        <v>0.5</v>
      </c>
      <c r="BP5" s="31">
        <f>IF('t67'!F5="","",'t67'!F5)</f>
        <v>0.75</v>
      </c>
      <c r="BQ5" s="31">
        <f>IF('t68'!F5="","",'t68'!F5)</f>
        <v>1</v>
      </c>
      <c r="BR5" s="31">
        <f>IF('t69'!F5="","",'t69'!F5)</f>
        <v>0.75</v>
      </c>
      <c r="BS5" s="31">
        <f>IF('t70'!F5="","",'t70'!F5)</f>
        <v>1</v>
      </c>
      <c r="BT5" s="31">
        <f>IF('t71'!F5="","",'t71'!F5)</f>
        <v>1</v>
      </c>
      <c r="BU5" s="31">
        <f>IF('t72'!F5="","",'t72'!F5)</f>
        <v>1</v>
      </c>
      <c r="BV5" s="31">
        <f>IF('t73'!F5="","",'t73'!F5)</f>
        <v>0.66666666666666663</v>
      </c>
      <c r="BW5" s="31">
        <f>IF('t74'!F5="","",'t74'!F5)</f>
        <v>0.75</v>
      </c>
      <c r="BX5" s="31">
        <f>IF('t75'!F5="","",'t75'!F5)</f>
        <v>0.5</v>
      </c>
      <c r="BY5" s="31">
        <f>IF('t76'!F5="","",'t76'!F5)</f>
        <v>0.5</v>
      </c>
      <c r="BZ5" s="31">
        <f>IF('t77'!F5="","",'t77'!F5)</f>
        <v>0.75</v>
      </c>
      <c r="CA5" s="31">
        <f>IF('t78'!F5="","",'t78'!F5)</f>
        <v>1</v>
      </c>
      <c r="CB5" s="31">
        <f>IF('t79'!F5="","",'t79'!F5)</f>
        <v>1</v>
      </c>
      <c r="CC5" s="31">
        <f>IF('t80'!F5="","",'t80'!F5)</f>
        <v>0.75</v>
      </c>
      <c r="CD5" s="31">
        <f>IF('t81'!F5="","",'t81'!F5)</f>
        <v>1</v>
      </c>
      <c r="CE5" s="31">
        <f>IF('t82'!F5="","",'t82'!F5)</f>
        <v>1</v>
      </c>
      <c r="CF5" s="31">
        <f>IF('t83'!F5="","",'t83'!F5)</f>
        <v>0.75</v>
      </c>
      <c r="CG5" s="31">
        <f>IF('t84'!F5="","",'t84'!F5)</f>
        <v>0.75</v>
      </c>
      <c r="CH5" s="31">
        <f>IF('t85'!F5="","",'t85'!F5)</f>
        <v>0.75</v>
      </c>
      <c r="CI5" s="31">
        <f>IF('t86'!F5="","",'t86'!F5)</f>
        <v>0.75</v>
      </c>
      <c r="CJ5" s="31">
        <f>IF('t87'!F5="","",'t87'!F5)</f>
        <v>1</v>
      </c>
      <c r="CK5" s="31">
        <f>IF('t88'!F5="","",'t88'!F5)</f>
        <v>0.5</v>
      </c>
      <c r="CL5" s="31">
        <f>IF('t89'!F5="","",'t89'!F5)</f>
        <v>1</v>
      </c>
      <c r="CM5" s="31">
        <f>IF('t90'!F5="","",'t90'!F5)</f>
        <v>0.5</v>
      </c>
      <c r="CN5" s="31">
        <f>IF('t91'!F5="","",'t91'!F5)</f>
        <v>1</v>
      </c>
      <c r="CO5" s="31">
        <f>IF('t92'!F5="","",'t92'!F5)</f>
        <v>1</v>
      </c>
      <c r="CP5" s="31">
        <f>IF('t93'!F5="","",'t93'!F5)</f>
        <v>1</v>
      </c>
      <c r="CQ5" s="31">
        <f>IF('t94'!F5="","",'t94'!F5)</f>
        <v>0.75</v>
      </c>
      <c r="CR5" s="31">
        <f>IF('t95'!F5="","",'t95'!F5)</f>
        <v>0.75</v>
      </c>
      <c r="CS5" s="31">
        <f>IF('t96'!F5="","",'t96'!F5)</f>
        <v>0.75</v>
      </c>
      <c r="CT5" s="31">
        <f>IF('t97'!F5="","",'t97'!F5)</f>
        <v>1</v>
      </c>
      <c r="CU5" s="31">
        <f>IF('t98'!F5="","",'t98'!F5)</f>
        <v>0.25</v>
      </c>
      <c r="CV5" s="31">
        <f>IF('t99'!F5="","",'t99'!F5)</f>
        <v>0.75</v>
      </c>
      <c r="CW5" s="31">
        <f>IF('t100'!F5="","",'t100'!F5)</f>
        <v>1</v>
      </c>
    </row>
    <row r="6" spans="1:101" ht="15" x14ac:dyDescent="0.25">
      <c r="A6" s="32" t="s">
        <v>882</v>
      </c>
      <c r="B6" s="31">
        <f>IF('t1'!F6="","",'t1'!F6)</f>
        <v>0.8</v>
      </c>
      <c r="C6" s="31">
        <f>IF('t2'!F6="","",'t2'!F6)</f>
        <v>0.6</v>
      </c>
      <c r="D6" s="31">
        <f>IF('t3'!F6="","",'t3'!F6)</f>
        <v>0.6</v>
      </c>
      <c r="E6" s="31">
        <f>IF('t4'!F6="","",'t4'!F6)</f>
        <v>0.6</v>
      </c>
      <c r="F6" s="31">
        <f>IF('t5'!F6="","",'t5'!F6)</f>
        <v>0.8</v>
      </c>
      <c r="G6" s="31">
        <f>IF('t6'!F6="","",'t6'!F6)</f>
        <v>0.6</v>
      </c>
      <c r="H6" s="31">
        <f>IF('t7'!F6="","",'t7'!F6)</f>
        <v>0.4</v>
      </c>
      <c r="I6" s="31">
        <f>IF('t8'!F6="","",'t8'!F6)</f>
        <v>0.8</v>
      </c>
      <c r="J6" s="31">
        <f>IF('t9'!F6="","",'t9'!F6)</f>
        <v>0.8</v>
      </c>
      <c r="K6" s="31">
        <f>IF('t10'!F6="","",'t10'!F6)</f>
        <v>0.8</v>
      </c>
      <c r="L6" s="31">
        <f>IF('t11'!F6="","",'t11'!F6)</f>
        <v>0.6</v>
      </c>
      <c r="M6" s="31">
        <f>IF('t12'!F6="","",'t12'!F6)</f>
        <v>0.8</v>
      </c>
      <c r="N6" s="31">
        <f>IF('t13'!F6="","",'t13'!F6)</f>
        <v>0.6</v>
      </c>
      <c r="O6" s="31">
        <f>IF('t14'!F6="","",'t14'!F6)</f>
        <v>1</v>
      </c>
      <c r="P6" s="31">
        <f>IF('t15'!F6="","",'t15'!F6)</f>
        <v>0.8</v>
      </c>
      <c r="Q6" s="31">
        <f>IF('t16'!F6="","",'t16'!F6)</f>
        <v>0</v>
      </c>
      <c r="R6" s="31">
        <f>IF('t17'!F6="","",'t17'!F6)</f>
        <v>0.8</v>
      </c>
      <c r="S6" s="31">
        <f>IF('t18'!F6="","",'t18'!F6)</f>
        <v>0.8</v>
      </c>
      <c r="T6" s="31">
        <f>IF('t19'!F6="","",'t19'!F6)</f>
        <v>0.8</v>
      </c>
      <c r="U6" s="31">
        <f>IF('t20'!F6="","",'t20'!F6)</f>
        <v>0.6</v>
      </c>
      <c r="V6" s="31">
        <f>IF('t21'!F6="","",'t21'!F6)</f>
        <v>1</v>
      </c>
      <c r="W6" s="31">
        <f>IF('t22'!F6="","",'t22'!F6)</f>
        <v>0.6</v>
      </c>
      <c r="X6" s="31">
        <f>IF('t23'!F6="","",'t23'!F6)</f>
        <v>0.8</v>
      </c>
      <c r="Y6" s="31">
        <f>IF('t24'!F6="","",'t24'!F6)</f>
        <v>0.2</v>
      </c>
      <c r="Z6" s="31">
        <f>IF('t25'!F6="","",'t25'!F6)</f>
        <v>0.8</v>
      </c>
      <c r="AA6" s="31">
        <f>IF('t26'!F6="","",'t26'!F6)</f>
        <v>0.8</v>
      </c>
      <c r="AB6" s="31">
        <f>IF('t27'!F6="","",'t27'!F6)</f>
        <v>1</v>
      </c>
      <c r="AC6" s="31">
        <f>IF('t28'!F6="","",'t28'!F6)</f>
        <v>0.8</v>
      </c>
      <c r="AD6" s="31">
        <f>IF('t29'!F6="","",'t29'!F6)</f>
        <v>0.2</v>
      </c>
      <c r="AE6" s="31">
        <f>IF('t30'!F6="","",'t30'!F6)</f>
        <v>0.8</v>
      </c>
      <c r="AF6" s="31">
        <f>IF('t31'!F6="","",'t31'!F6)</f>
        <v>0.2</v>
      </c>
      <c r="AG6" s="31">
        <f>IF('t32'!F6="","",'t32'!F6)</f>
        <v>0.8</v>
      </c>
      <c r="AH6" s="31">
        <f>IF('t33'!F6="","",'t33'!F6)</f>
        <v>0.8</v>
      </c>
      <c r="AI6" s="31">
        <f>IF('t34'!F6="","",'t34'!F6)</f>
        <v>0.8</v>
      </c>
      <c r="AJ6" s="31">
        <f>IF('t35'!F6="","",'t35'!F6)</f>
        <v>0.8</v>
      </c>
      <c r="AK6" s="31">
        <f>IF('t36'!F6="","",'t36'!F6)</f>
        <v>0.6</v>
      </c>
      <c r="AL6" s="31">
        <f>IF('t37'!F6="","",'t37'!F6)</f>
        <v>1</v>
      </c>
      <c r="AM6" s="31">
        <f>IF('t38'!F6="","",'t38'!F6)</f>
        <v>0.8</v>
      </c>
      <c r="AN6" s="31">
        <f>IF('t39'!F6="","",'t39'!F6)</f>
        <v>0.8</v>
      </c>
      <c r="AO6" s="31">
        <f>IF('t40'!F6="","",'t40'!F6)</f>
        <v>1</v>
      </c>
      <c r="AP6" s="31">
        <f>IF('t41'!F6="","",'t41'!F6)</f>
        <v>0.8</v>
      </c>
      <c r="AQ6" s="31">
        <f>IF('t42'!F6="","",'t42'!F6)</f>
        <v>0.6</v>
      </c>
      <c r="AR6" s="31">
        <f>IF('t43'!F6="","",'t43'!F6)</f>
        <v>1</v>
      </c>
      <c r="AS6" s="31">
        <f>IF('t44'!F6="","",'t44'!F6)</f>
        <v>0.8</v>
      </c>
      <c r="AT6" s="31">
        <f>IF('t45'!F6="","",'t45'!F6)</f>
        <v>0.8</v>
      </c>
      <c r="AU6" s="31">
        <f>IF('t46'!F6="","",'t46'!F6)</f>
        <v>0.8</v>
      </c>
      <c r="AV6" s="31">
        <f>IF('t47'!F6="","",'t47'!F6)</f>
        <v>1</v>
      </c>
      <c r="AW6" s="31">
        <f>IF('t48'!F6="","",'t48'!F6)</f>
        <v>0.6</v>
      </c>
      <c r="AX6" s="31">
        <f>IF('t49'!F6="","",'t49'!F6)</f>
        <v>0.6</v>
      </c>
      <c r="AY6" s="31">
        <f>IF('t50'!F6="","",'t50'!F6)</f>
        <v>0.6</v>
      </c>
      <c r="AZ6" s="31">
        <f>IF('t51'!F6="","",'t51'!F6)</f>
        <v>1</v>
      </c>
      <c r="BA6" s="31">
        <f>IF('t52'!F6="","",'t52'!F6)</f>
        <v>0.8</v>
      </c>
      <c r="BB6" s="31">
        <f>IF('t53'!F6="","",'t53'!F6)</f>
        <v>0.8</v>
      </c>
      <c r="BC6" s="31">
        <f>IF('t54'!F6="","",'t54'!F6)</f>
        <v>0.8</v>
      </c>
      <c r="BD6" s="31">
        <f>IF('t55'!F6="","",'t55'!F6)</f>
        <v>0.8</v>
      </c>
      <c r="BE6" s="31">
        <f>IF('t56'!F6="","",'t56'!F6)</f>
        <v>0.8</v>
      </c>
      <c r="BF6" s="31">
        <f>IF('t57'!F6="","",'t57'!F6)</f>
        <v>0.8</v>
      </c>
      <c r="BG6" s="31">
        <f>IF('t58'!F6="","",'t58'!F6)</f>
        <v>0.8</v>
      </c>
      <c r="BH6" s="31">
        <f>IF('t59'!F6="","",'t59'!F6)</f>
        <v>0.6</v>
      </c>
      <c r="BI6" s="31">
        <f>IF('t60'!F6="","",'t60'!F6)</f>
        <v>0.4</v>
      </c>
      <c r="BJ6" s="31">
        <f>IF('t61'!F6="","",'t61'!F6)</f>
        <v>0.8</v>
      </c>
      <c r="BK6" s="31">
        <f>IF('t62'!F6="","",'t62'!F6)</f>
        <v>0.6</v>
      </c>
      <c r="BL6" s="31">
        <f>IF('t63'!F6="","",'t63'!F6)</f>
        <v>0.6</v>
      </c>
      <c r="BM6" s="31">
        <f>IF('t64'!F6="","",'t64'!F6)</f>
        <v>0.8</v>
      </c>
      <c r="BN6" s="31">
        <f>IF('t65'!F6="","",'t65'!F6)</f>
        <v>0.8</v>
      </c>
      <c r="BO6" s="31">
        <f>IF('t66'!F6="","",'t66'!F6)</f>
        <v>0.6</v>
      </c>
      <c r="BP6" s="31">
        <f>IF('t67'!F6="","",'t67'!F6)</f>
        <v>0.8</v>
      </c>
      <c r="BQ6" s="31">
        <f>IF('t68'!F6="","",'t68'!F6)</f>
        <v>1</v>
      </c>
      <c r="BR6" s="31">
        <f>IF('t69'!F6="","",'t69'!F6)</f>
        <v>0.8</v>
      </c>
      <c r="BS6" s="31">
        <f>IF('t70'!F6="","",'t70'!F6)</f>
        <v>0.8</v>
      </c>
      <c r="BT6" s="31">
        <f>IF('t71'!F6="","",'t71'!F6)</f>
        <v>1</v>
      </c>
      <c r="BU6" s="31">
        <f>IF('t72'!F6="","",'t72'!F6)</f>
        <v>1</v>
      </c>
      <c r="BV6" s="31">
        <f>IF('t73'!F6="","",'t73'!F6)</f>
        <v>0.75</v>
      </c>
      <c r="BW6" s="31">
        <f>IF('t74'!F6="","",'t74'!F6)</f>
        <v>0.8</v>
      </c>
      <c r="BX6" s="31">
        <f>IF('t75'!F6="","",'t75'!F6)</f>
        <v>0.6</v>
      </c>
      <c r="BY6" s="31">
        <f>IF('t76'!F6="","",'t76'!F6)</f>
        <v>0.6</v>
      </c>
      <c r="BZ6" s="31">
        <f>IF('t77'!F6="","",'t77'!F6)</f>
        <v>0.6</v>
      </c>
      <c r="CA6" s="31">
        <f>IF('t78'!F6="","",'t78'!F6)</f>
        <v>0.8</v>
      </c>
      <c r="CB6" s="31">
        <f>IF('t79'!F6="","",'t79'!F6)</f>
        <v>0.8</v>
      </c>
      <c r="CC6" s="31">
        <f>IF('t80'!F6="","",'t80'!F6)</f>
        <v>0.6</v>
      </c>
      <c r="CD6" s="31">
        <f>IF('t81'!F6="","",'t81'!F6)</f>
        <v>1</v>
      </c>
      <c r="CE6" s="31">
        <f>IF('t82'!F6="","",'t82'!F6)</f>
        <v>0.8</v>
      </c>
      <c r="CF6" s="31">
        <f>IF('t83'!F6="","",'t83'!F6)</f>
        <v>0.8</v>
      </c>
      <c r="CG6" s="31">
        <f>IF('t84'!F6="","",'t84'!F6)</f>
        <v>0.8</v>
      </c>
      <c r="CH6" s="31">
        <f>IF('t85'!F6="","",'t85'!F6)</f>
        <v>0.8</v>
      </c>
      <c r="CI6" s="31">
        <f>IF('t86'!F6="","",'t86'!F6)</f>
        <v>0.6</v>
      </c>
      <c r="CJ6" s="31">
        <f>IF('t87'!F6="","",'t87'!F6)</f>
        <v>1</v>
      </c>
      <c r="CK6" s="31">
        <f>IF('t88'!F6="","",'t88'!F6)</f>
        <v>0.6</v>
      </c>
      <c r="CL6" s="31">
        <f>IF('t89'!F6="","",'t89'!F6)</f>
        <v>1</v>
      </c>
      <c r="CM6" s="31">
        <f>IF('t90'!F6="","",'t90'!F6)</f>
        <v>0.6</v>
      </c>
      <c r="CN6" s="31">
        <f>IF('t91'!F6="","",'t91'!F6)</f>
        <v>1</v>
      </c>
      <c r="CO6" s="31">
        <f>IF('t92'!F6="","",'t92'!F6)</f>
        <v>1</v>
      </c>
      <c r="CP6" s="31">
        <f>IF('t93'!F6="","",'t93'!F6)</f>
        <v>1</v>
      </c>
      <c r="CQ6" s="31">
        <f>IF('t94'!F6="","",'t94'!F6)</f>
        <v>0.6</v>
      </c>
      <c r="CR6" s="31">
        <f>IF('t95'!F6="","",'t95'!F6)</f>
        <v>0.8</v>
      </c>
      <c r="CS6" s="31">
        <f>IF('t96'!F6="","",'t96'!F6)</f>
        <v>0.6</v>
      </c>
      <c r="CT6" s="31">
        <f>IF('t97'!F6="","",'t97'!F6)</f>
        <v>1</v>
      </c>
      <c r="CU6" s="31">
        <f>IF('t98'!F6="","",'t98'!F6)</f>
        <v>0.4</v>
      </c>
      <c r="CV6" s="31">
        <f>IF('t99'!F6="","",'t99'!F6)</f>
        <v>0.8</v>
      </c>
      <c r="CW6" s="31">
        <f>IF('t100'!F6="","",'t100'!F6)</f>
        <v>1</v>
      </c>
    </row>
    <row r="7" spans="1:101" ht="15" x14ac:dyDescent="0.25">
      <c r="A7" s="32" t="s">
        <v>883</v>
      </c>
      <c r="B7" s="31">
        <f>IF('t1'!F7="","",'t1'!F7)</f>
        <v>0.83333333333333337</v>
      </c>
      <c r="C7" s="31">
        <f>IF('t2'!F7="","",'t2'!F7)</f>
        <v>0.66666666666666663</v>
      </c>
      <c r="D7" s="31">
        <f>IF('t3'!F7="","",'t3'!F7)</f>
        <v>0.66666666666666663</v>
      </c>
      <c r="E7" s="31">
        <f>IF('t4'!F7="","",'t4'!F7)</f>
        <v>0.5</v>
      </c>
      <c r="F7" s="31">
        <f>IF('t5'!F7="","",'t5'!F7)</f>
        <v>0.83333333333333337</v>
      </c>
      <c r="G7" s="31">
        <f>IF('t6'!F7="","",'t6'!F7)</f>
        <v>0.66666666666666663</v>
      </c>
      <c r="H7" s="31">
        <f>IF('t7'!F7="","",'t7'!F7)</f>
        <v>0.33333333333333331</v>
      </c>
      <c r="I7" s="31">
        <f>IF('t8'!F7="","",'t8'!F7)</f>
        <v>0.66666666666666663</v>
      </c>
      <c r="J7" s="31">
        <f>IF('t9'!F7="","",'t9'!F7)</f>
        <v>0.83333333333333337</v>
      </c>
      <c r="K7" s="31">
        <f>IF('t10'!F7="","",'t10'!F7)</f>
        <v>0.83333333333333337</v>
      </c>
      <c r="L7" s="31">
        <f>IF('t11'!F7="","",'t11'!F7)</f>
        <v>0.66666666666666663</v>
      </c>
      <c r="M7" s="31">
        <f>IF('t12'!F7="","",'t12'!F7)</f>
        <v>0.83333333333333337</v>
      </c>
      <c r="N7" s="31">
        <f>IF('t13'!F7="","",'t13'!F7)</f>
        <v>0.66666666666666663</v>
      </c>
      <c r="O7" s="31">
        <f>IF('t14'!F7="","",'t14'!F7)</f>
        <v>0.83333333333333337</v>
      </c>
      <c r="P7" s="31">
        <f>IF('t15'!F7="","",'t15'!F7)</f>
        <v>0.66666666666666663</v>
      </c>
      <c r="Q7" s="31">
        <f>IF('t16'!F7="","",'t16'!F7)</f>
        <v>0.16666666666666666</v>
      </c>
      <c r="R7" s="31">
        <f>IF('t17'!F7="","",'t17'!F7)</f>
        <v>0.83333333333333337</v>
      </c>
      <c r="S7" s="31">
        <f>IF('t18'!F7="","",'t18'!F7)</f>
        <v>0.83333333333333337</v>
      </c>
      <c r="T7" s="31">
        <f>IF('t19'!F7="","",'t19'!F7)</f>
        <v>0.83333333333333337</v>
      </c>
      <c r="U7" s="31">
        <f>IF('t20'!F7="","",'t20'!F7)</f>
        <v>0.66666666666666663</v>
      </c>
      <c r="V7" s="31">
        <f>IF('t21'!F7="","",'t21'!F7)</f>
        <v>1</v>
      </c>
      <c r="W7" s="31">
        <f>IF('t22'!F7="","",'t22'!F7)</f>
        <v>0.66666666666666663</v>
      </c>
      <c r="X7" s="31">
        <f>IF('t23'!F7="","",'t23'!F7)</f>
        <v>0.83333333333333337</v>
      </c>
      <c r="Y7" s="31">
        <f>IF('t24'!F7="","",'t24'!F7)</f>
        <v>0.16666666666666666</v>
      </c>
      <c r="Z7" s="31">
        <f>IF('t25'!F7="","",'t25'!F7)</f>
        <v>0.66666666666666663</v>
      </c>
      <c r="AA7" s="31">
        <f>IF('t26'!F7="","",'t26'!F7)</f>
        <v>0.83333333333333337</v>
      </c>
      <c r="AB7" s="31">
        <f>IF('t27'!F7="","",'t27'!F7)</f>
        <v>1</v>
      </c>
      <c r="AC7" s="31">
        <f>IF('t28'!F7="","",'t28'!F7)</f>
        <v>0.83333333333333337</v>
      </c>
      <c r="AD7" s="31">
        <f>IF('t29'!F7="","",'t29'!F7)</f>
        <v>0.16666666666666666</v>
      </c>
      <c r="AE7" s="31">
        <f>IF('t30'!F7="","",'t30'!F7)</f>
        <v>0.83333333333333337</v>
      </c>
      <c r="AF7" s="31">
        <f>IF('t31'!F7="","",'t31'!F7)</f>
        <v>0.16666666666666666</v>
      </c>
      <c r="AG7" s="31">
        <f>IF('t32'!F7="","",'t32'!F7)</f>
        <v>0.83333333333333337</v>
      </c>
      <c r="AH7" s="31">
        <f>IF('t33'!F7="","",'t33'!F7)</f>
        <v>0.83333333333333337</v>
      </c>
      <c r="AI7" s="31">
        <f>IF('t34'!F7="","",'t34'!F7)</f>
        <v>0.66666666666666663</v>
      </c>
      <c r="AJ7" s="31">
        <f>IF('t35'!F7="","",'t35'!F7)</f>
        <v>0.66666666666666663</v>
      </c>
      <c r="AK7" s="31">
        <f>IF('t36'!F7="","",'t36'!F7)</f>
        <v>0.5</v>
      </c>
      <c r="AL7" s="31">
        <f>IF('t37'!F7="","",'t37'!F7)</f>
        <v>1</v>
      </c>
      <c r="AM7" s="31">
        <f>IF('t38'!F7="","",'t38'!F7)</f>
        <v>0.83333333333333337</v>
      </c>
      <c r="AN7" s="31">
        <f>IF('t39'!F7="","",'t39'!F7)</f>
        <v>0.83333333333333337</v>
      </c>
      <c r="AO7" s="31">
        <f>IF('t40'!F7="","",'t40'!F7)</f>
        <v>1</v>
      </c>
      <c r="AP7" s="31">
        <f>IF('t41'!F7="","",'t41'!F7)</f>
        <v>0.83333333333333337</v>
      </c>
      <c r="AQ7" s="31">
        <f>IF('t42'!F7="","",'t42'!F7)</f>
        <v>0.66666666666666663</v>
      </c>
      <c r="AR7" s="31">
        <f>IF('t43'!F7="","",'t43'!F7)</f>
        <v>1</v>
      </c>
      <c r="AS7" s="31">
        <f>IF('t44'!F7="","",'t44'!F7)</f>
        <v>0.83333333333333337</v>
      </c>
      <c r="AT7" s="31">
        <f>IF('t45'!F7="","",'t45'!F7)</f>
        <v>0.83333333333333337</v>
      </c>
      <c r="AU7" s="31">
        <f>IF('t46'!F7="","",'t46'!F7)</f>
        <v>0.83333333333333337</v>
      </c>
      <c r="AV7" s="31">
        <f>IF('t47'!F7="","",'t47'!F7)</f>
        <v>1</v>
      </c>
      <c r="AW7" s="31">
        <f>IF('t48'!F7="","",'t48'!F7)</f>
        <v>0.66666666666666663</v>
      </c>
      <c r="AX7" s="31">
        <f>IF('t49'!F7="","",'t49'!F7)</f>
        <v>0.66666666666666663</v>
      </c>
      <c r="AY7" s="31">
        <f>IF('t50'!F7="","",'t50'!F7)</f>
        <v>0.66666666666666663</v>
      </c>
      <c r="AZ7" s="31">
        <f>IF('t51'!F7="","",'t51'!F7)</f>
        <v>1</v>
      </c>
      <c r="BA7" s="31">
        <f>IF('t52'!F7="","",'t52'!F7)</f>
        <v>0.83333333333333337</v>
      </c>
      <c r="BB7" s="31">
        <f>IF('t53'!F7="","",'t53'!F7)</f>
        <v>0.83333333333333337</v>
      </c>
      <c r="BC7" s="31">
        <f>IF('t54'!F7="","",'t54'!F7)</f>
        <v>0.83333333333333337</v>
      </c>
      <c r="BD7" s="31">
        <f>IF('t55'!F7="","",'t55'!F7)</f>
        <v>0.83333333333333337</v>
      </c>
      <c r="BE7" s="31">
        <f>IF('t56'!F7="","",'t56'!F7)</f>
        <v>0.83333333333333337</v>
      </c>
      <c r="BF7" s="31">
        <f>IF('t57'!F7="","",'t57'!F7)</f>
        <v>0.83333333333333337</v>
      </c>
      <c r="BG7" s="31">
        <f>IF('t58'!F7="","",'t58'!F7)</f>
        <v>0.83333333333333337</v>
      </c>
      <c r="BH7" s="31">
        <f>IF('t59'!F7="","",'t59'!F7)</f>
        <v>0.66666666666666663</v>
      </c>
      <c r="BI7" s="31">
        <f>IF('t60'!F7="","",'t60'!F7)</f>
        <v>0.5</v>
      </c>
      <c r="BJ7" s="31">
        <f>IF('t61'!F7="","",'t61'!F7)</f>
        <v>0.83333333333333337</v>
      </c>
      <c r="BK7" s="31">
        <f>IF('t62'!F7="","",'t62'!F7)</f>
        <v>0.5</v>
      </c>
      <c r="BL7" s="31">
        <f>IF('t63'!F7="","",'t63'!F7)</f>
        <v>0.66666666666666663</v>
      </c>
      <c r="BM7" s="31">
        <f>IF('t64'!F7="","",'t64'!F7)</f>
        <v>0.83333333333333337</v>
      </c>
      <c r="BN7" s="31">
        <f>IF('t65'!F7="","",'t65'!F7)</f>
        <v>0.83333333333333337</v>
      </c>
      <c r="BO7" s="31">
        <f>IF('t66'!F7="","",'t66'!F7)</f>
        <v>0.5</v>
      </c>
      <c r="BP7" s="31">
        <f>IF('t67'!F7="","",'t67'!F7)</f>
        <v>0.83333333333333337</v>
      </c>
      <c r="BQ7" s="31">
        <f>IF('t68'!F7="","",'t68'!F7)</f>
        <v>0.83333333333333337</v>
      </c>
      <c r="BR7" s="31">
        <f>IF('t69'!F7="","",'t69'!F7)</f>
        <v>0.83333333333333337</v>
      </c>
      <c r="BS7" s="31">
        <f>IF('t70'!F7="","",'t70'!F7)</f>
        <v>0.83333333333333337</v>
      </c>
      <c r="BT7" s="31">
        <f>IF('t71'!F7="","",'t71'!F7)</f>
        <v>1</v>
      </c>
      <c r="BU7" s="31">
        <f>IF('t72'!F7="","",'t72'!F7)</f>
        <v>1</v>
      </c>
      <c r="BV7" s="31">
        <f>IF('t73'!F7="","",'t73'!F7)</f>
        <v>0.8</v>
      </c>
      <c r="BW7" s="31">
        <f>IF('t74'!F7="","",'t74'!F7)</f>
        <v>0.66666666666666663</v>
      </c>
      <c r="BX7" s="31">
        <f>IF('t75'!F7="","",'t75'!F7)</f>
        <v>0.5</v>
      </c>
      <c r="BY7" s="31">
        <f>IF('t76'!F7="","",'t76'!F7)</f>
        <v>0.66666666666666663</v>
      </c>
      <c r="BZ7" s="31">
        <f>IF('t77'!F7="","",'t77'!F7)</f>
        <v>0.66666666666666663</v>
      </c>
      <c r="CA7" s="31">
        <f>IF('t78'!F7="","",'t78'!F7)</f>
        <v>0.66666666666666663</v>
      </c>
      <c r="CB7" s="31">
        <f>IF('t79'!F7="","",'t79'!F7)</f>
        <v>0.83333333333333337</v>
      </c>
      <c r="CC7" s="31">
        <f>IF('t80'!F7="","",'t80'!F7)</f>
        <v>0.5</v>
      </c>
      <c r="CD7" s="31">
        <f>IF('t81'!F7="","",'t81'!F7)</f>
        <v>1</v>
      </c>
      <c r="CE7" s="31">
        <f>IF('t82'!F7="","",'t82'!F7)</f>
        <v>0.83333333333333337</v>
      </c>
      <c r="CF7" s="31">
        <f>IF('t83'!F7="","",'t83'!F7)</f>
        <v>0.66666666666666663</v>
      </c>
      <c r="CG7" s="31">
        <f>IF('t84'!F7="","",'t84'!F7)</f>
        <v>0.66666666666666663</v>
      </c>
      <c r="CH7" s="31">
        <f>IF('t85'!F7="","",'t85'!F7)</f>
        <v>0.83333333333333337</v>
      </c>
      <c r="CI7" s="31">
        <f>IF('t86'!F7="","",'t86'!F7)</f>
        <v>0.5</v>
      </c>
      <c r="CJ7" s="31">
        <f>IF('t87'!F7="","",'t87'!F7)</f>
        <v>1</v>
      </c>
      <c r="CK7" s="31">
        <f>IF('t88'!F7="","",'t88'!F7)</f>
        <v>0.66666666666666663</v>
      </c>
      <c r="CL7" s="31">
        <f>IF('t89'!F7="","",'t89'!F7)</f>
        <v>1</v>
      </c>
      <c r="CM7" s="31">
        <f>IF('t90'!F7="","",'t90'!F7)</f>
        <v>0.66666666666666663</v>
      </c>
      <c r="CN7" s="31">
        <f>IF('t91'!F7="","",'t91'!F7)</f>
        <v>1</v>
      </c>
      <c r="CO7" s="31">
        <f>IF('t92'!F7="","",'t92'!F7)</f>
        <v>0.83333333333333337</v>
      </c>
      <c r="CP7" s="31">
        <f>IF('t93'!F7="","",'t93'!F7)</f>
        <v>0.83333333333333337</v>
      </c>
      <c r="CQ7" s="31">
        <f>IF('t94'!F7="","",'t94'!F7)</f>
        <v>0.66666666666666663</v>
      </c>
      <c r="CR7" s="31">
        <f>IF('t95'!F7="","",'t95'!F7)</f>
        <v>0.66666666666666663</v>
      </c>
      <c r="CS7" s="31">
        <f>IF('t96'!F7="","",'t96'!F7)</f>
        <v>0.66666666666666663</v>
      </c>
      <c r="CT7" s="31">
        <f>IF('t97'!F7="","",'t97'!F7)</f>
        <v>1</v>
      </c>
      <c r="CU7" s="31">
        <f>IF('t98'!F7="","",'t98'!F7)</f>
        <v>0.33333333333333331</v>
      </c>
      <c r="CV7" s="31">
        <f>IF('t99'!F7="","",'t99'!F7)</f>
        <v>0.83333333333333337</v>
      </c>
      <c r="CW7" s="31">
        <f>IF('t100'!F7="","",'t100'!F7)</f>
        <v>1</v>
      </c>
    </row>
    <row r="8" spans="1:101" ht="15" x14ac:dyDescent="0.25">
      <c r="A8" s="32" t="s">
        <v>884</v>
      </c>
      <c r="B8" s="31">
        <f>IF('t1'!F8="","",'t1'!F8)</f>
        <v>0.8571428571428571</v>
      </c>
      <c r="C8" s="31">
        <f>IF('t2'!F8="","",'t2'!F8)</f>
        <v>0.7142857142857143</v>
      </c>
      <c r="D8" s="31">
        <f>IF('t3'!F8="","",'t3'!F8)</f>
        <v>0.7142857142857143</v>
      </c>
      <c r="E8" s="31">
        <f>IF('t4'!F8="","",'t4'!F8)</f>
        <v>0.5714285714285714</v>
      </c>
      <c r="F8" s="31">
        <f>IF('t5'!F8="","",'t5'!F8)</f>
        <v>0.7142857142857143</v>
      </c>
      <c r="G8" s="31">
        <f>IF('t6'!F8="","",'t6'!F8)</f>
        <v>0.7142857142857143</v>
      </c>
      <c r="H8" s="31">
        <f>IF('t7'!F8="","",'t7'!F8)</f>
        <v>0.2857142857142857</v>
      </c>
      <c r="I8" s="31">
        <f>IF('t8'!F8="","",'t8'!F8)</f>
        <v>0.7142857142857143</v>
      </c>
      <c r="J8" s="31">
        <f>IF('t9'!F8="","",'t9'!F8)</f>
        <v>0.8571428571428571</v>
      </c>
      <c r="K8" s="31">
        <f>IF('t10'!F8="","",'t10'!F8)</f>
        <v>0.8571428571428571</v>
      </c>
      <c r="L8" s="31">
        <f>IF('t11'!F8="","",'t11'!F8)</f>
        <v>0.7142857142857143</v>
      </c>
      <c r="M8" s="31">
        <f>IF('t12'!F8="","",'t12'!F8)</f>
        <v>0.8571428571428571</v>
      </c>
      <c r="N8" s="31">
        <f>IF('t13'!F8="","",'t13'!F8)</f>
        <v>0.5714285714285714</v>
      </c>
      <c r="O8" s="31">
        <f>IF('t14'!F8="","",'t14'!F8)</f>
        <v>0.7142857142857143</v>
      </c>
      <c r="P8" s="31">
        <f>IF('t15'!F8="","",'t15'!F8)</f>
        <v>0.7142857142857143</v>
      </c>
      <c r="Q8" s="31">
        <f>IF('t16'!F8="","",'t16'!F8)</f>
        <v>0.14285714285714285</v>
      </c>
      <c r="R8" s="31">
        <f>IF('t17'!F8="","",'t17'!F8)</f>
        <v>0.8571428571428571</v>
      </c>
      <c r="S8" s="31">
        <f>IF('t18'!F8="","",'t18'!F8)</f>
        <v>0.7142857142857143</v>
      </c>
      <c r="T8" s="31">
        <f>IF('t19'!F8="","",'t19'!F8)</f>
        <v>0.8571428571428571</v>
      </c>
      <c r="U8" s="31">
        <f>IF('t20'!F8="","",'t20'!F8)</f>
        <v>0.7142857142857143</v>
      </c>
      <c r="V8" s="31">
        <f>IF('t21'!F8="","",'t21'!F8)</f>
        <v>0.8571428571428571</v>
      </c>
      <c r="W8" s="31">
        <f>IF('t22'!F8="","",'t22'!F8)</f>
        <v>0.7142857142857143</v>
      </c>
      <c r="X8" s="31">
        <f>IF('t23'!F8="","",'t23'!F8)</f>
        <v>0.8571428571428571</v>
      </c>
      <c r="Y8" s="31">
        <f>IF('t24'!F8="","",'t24'!F8)</f>
        <v>0.2857142857142857</v>
      </c>
      <c r="Z8" s="31">
        <f>IF('t25'!F8="","",'t25'!F8)</f>
        <v>0.5714285714285714</v>
      </c>
      <c r="AA8" s="31">
        <f>IF('t26'!F8="","",'t26'!F8)</f>
        <v>0.8571428571428571</v>
      </c>
      <c r="AB8" s="31">
        <f>IF('t27'!F8="","",'t27'!F8)</f>
        <v>1</v>
      </c>
      <c r="AC8" s="31">
        <f>IF('t28'!F8="","",'t28'!F8)</f>
        <v>0.8571428571428571</v>
      </c>
      <c r="AD8" s="31">
        <f>IF('t29'!F8="","",'t29'!F8)</f>
        <v>0.14285714285714285</v>
      </c>
      <c r="AE8" s="31">
        <f>IF('t30'!F8="","",'t30'!F8)</f>
        <v>0.8571428571428571</v>
      </c>
      <c r="AF8" s="31">
        <f>IF('t31'!F8="","",'t31'!F8)</f>
        <v>0.2857142857142857</v>
      </c>
      <c r="AG8" s="31">
        <f>IF('t32'!F8="","",'t32'!F8)</f>
        <v>0.8571428571428571</v>
      </c>
      <c r="AH8" s="31">
        <f>IF('t33'!F8="","",'t33'!F8)</f>
        <v>0.8571428571428571</v>
      </c>
      <c r="AI8" s="31">
        <f>IF('t34'!F8="","",'t34'!F8)</f>
        <v>0.5714285714285714</v>
      </c>
      <c r="AJ8" s="31">
        <f>IF('t35'!F8="","",'t35'!F8)</f>
        <v>0.7142857142857143</v>
      </c>
      <c r="AK8" s="31">
        <f>IF('t36'!F8="","",'t36'!F8)</f>
        <v>0.5714285714285714</v>
      </c>
      <c r="AL8" s="31">
        <f>IF('t37'!F8="","",'t37'!F8)</f>
        <v>1</v>
      </c>
      <c r="AM8" s="31">
        <f>IF('t38'!F8="","",'t38'!F8)</f>
        <v>0.7142857142857143</v>
      </c>
      <c r="AN8" s="31">
        <f>IF('t39'!F8="","",'t39'!F8)</f>
        <v>0.8571428571428571</v>
      </c>
      <c r="AO8" s="31">
        <f>IF('t40'!F8="","",'t40'!F8)</f>
        <v>1</v>
      </c>
      <c r="AP8" s="31">
        <f>IF('t41'!F8="","",'t41'!F8)</f>
        <v>0.8571428571428571</v>
      </c>
      <c r="AQ8" s="31">
        <f>IF('t42'!F8="","",'t42'!F8)</f>
        <v>0.7142857142857143</v>
      </c>
      <c r="AR8" s="31">
        <f>IF('t43'!F8="","",'t43'!F8)</f>
        <v>1</v>
      </c>
      <c r="AS8" s="31">
        <f>IF('t44'!F8="","",'t44'!F8)</f>
        <v>0.8571428571428571</v>
      </c>
      <c r="AT8" s="31">
        <f>IF('t45'!F8="","",'t45'!F8)</f>
        <v>0.7142857142857143</v>
      </c>
      <c r="AU8" s="31">
        <f>IF('t46'!F8="","",'t46'!F8)</f>
        <v>0.7142857142857143</v>
      </c>
      <c r="AV8" s="31">
        <f>IF('t47'!F8="","",'t47'!F8)</f>
        <v>1</v>
      </c>
      <c r="AW8" s="31">
        <f>IF('t48'!F8="","",'t48'!F8)</f>
        <v>0.7142857142857143</v>
      </c>
      <c r="AX8" s="31">
        <f>IF('t49'!F8="","",'t49'!F8)</f>
        <v>0.7142857142857143</v>
      </c>
      <c r="AY8" s="31">
        <f>IF('t50'!F8="","",'t50'!F8)</f>
        <v>0.7142857142857143</v>
      </c>
      <c r="AZ8" s="31">
        <f>IF('t51'!F8="","",'t51'!F8)</f>
        <v>1</v>
      </c>
      <c r="BA8" s="31">
        <f>IF('t52'!F8="","",'t52'!F8)</f>
        <v>0.7142857142857143</v>
      </c>
      <c r="BB8" s="31">
        <f>IF('t53'!F8="","",'t53'!F8)</f>
        <v>0.7142857142857143</v>
      </c>
      <c r="BC8" s="31">
        <f>IF('t54'!F8="","",'t54'!F8)</f>
        <v>0.8571428571428571</v>
      </c>
      <c r="BD8" s="31">
        <f>IF('t55'!F8="","",'t55'!F8)</f>
        <v>0.8571428571428571</v>
      </c>
      <c r="BE8" s="31">
        <f>IF('t56'!F8="","",'t56'!F8)</f>
        <v>0.8571428571428571</v>
      </c>
      <c r="BF8" s="31">
        <f>IF('t57'!F8="","",'t57'!F8)</f>
        <v>0.7142857142857143</v>
      </c>
      <c r="BG8" s="31">
        <f>IF('t58'!F8="","",'t58'!F8)</f>
        <v>0.7142857142857143</v>
      </c>
      <c r="BH8" s="31">
        <f>IF('t59'!F8="","",'t59'!F8)</f>
        <v>0.7142857142857143</v>
      </c>
      <c r="BI8" s="31">
        <f>IF('t60'!F8="","",'t60'!F8)</f>
        <v>0.5714285714285714</v>
      </c>
      <c r="BJ8" s="31">
        <f>IF('t61'!F8="","",'t61'!F8)</f>
        <v>0.8571428571428571</v>
      </c>
      <c r="BK8" s="31">
        <f>IF('t62'!F8="","",'t62'!F8)</f>
        <v>0.42857142857142855</v>
      </c>
      <c r="BL8" s="31">
        <f>IF('t63'!F8="","",'t63'!F8)</f>
        <v>0.7142857142857143</v>
      </c>
      <c r="BM8" s="31">
        <f>IF('t64'!F8="","",'t64'!F8)</f>
        <v>0.7142857142857143</v>
      </c>
      <c r="BN8" s="31">
        <f>IF('t65'!F8="","",'t65'!F8)</f>
        <v>0.8571428571428571</v>
      </c>
      <c r="BO8" s="31">
        <f>IF('t66'!F8="","",'t66'!F8)</f>
        <v>0.5714285714285714</v>
      </c>
      <c r="BP8" s="31">
        <f>IF('t67'!F8="","",'t67'!F8)</f>
        <v>0.8571428571428571</v>
      </c>
      <c r="BQ8" s="31">
        <f>IF('t68'!F8="","",'t68'!F8)</f>
        <v>0.7142857142857143</v>
      </c>
      <c r="BR8" s="31">
        <f>IF('t69'!F8="","",'t69'!F8)</f>
        <v>0.8571428571428571</v>
      </c>
      <c r="BS8" s="31">
        <f>IF('t70'!F8="","",'t70'!F8)</f>
        <v>0.8571428571428571</v>
      </c>
      <c r="BT8" s="31">
        <f>IF('t71'!F8="","",'t71'!F8)</f>
        <v>1</v>
      </c>
      <c r="BU8" s="31">
        <f>IF('t72'!F8="","",'t72'!F8)</f>
        <v>1</v>
      </c>
      <c r="BV8" s="31" t="str">
        <f>IF('t73'!F8="","",'t73'!F8)</f>
        <v/>
      </c>
      <c r="BW8" s="31">
        <f>IF('t74'!F8="","",'t74'!F8)</f>
        <v>0.5714285714285714</v>
      </c>
      <c r="BX8" s="31">
        <f>IF('t75'!F8="","",'t75'!F8)</f>
        <v>0.42857142857142855</v>
      </c>
      <c r="BY8" s="31">
        <f>IF('t76'!F8="","",'t76'!F8)</f>
        <v>0.7142857142857143</v>
      </c>
      <c r="BZ8" s="31">
        <f>IF('t77'!F8="","",'t77'!F8)</f>
        <v>0.7142857142857143</v>
      </c>
      <c r="CA8" s="31">
        <f>IF('t78'!F8="","",'t78'!F8)</f>
        <v>0.7142857142857143</v>
      </c>
      <c r="CB8" s="31">
        <f>IF('t79'!F8="","",'t79'!F8)</f>
        <v>0.7142857142857143</v>
      </c>
      <c r="CC8" s="31">
        <f>IF('t80'!F8="","",'t80'!F8)</f>
        <v>0.42857142857142855</v>
      </c>
      <c r="CD8" s="31">
        <f>IF('t81'!F8="","",'t81'!F8)</f>
        <v>1</v>
      </c>
      <c r="CE8" s="31">
        <f>IF('t82'!F8="","",'t82'!F8)</f>
        <v>0.7142857142857143</v>
      </c>
      <c r="CF8" s="31">
        <f>IF('t83'!F8="","",'t83'!F8)</f>
        <v>0.7142857142857143</v>
      </c>
      <c r="CG8" s="31">
        <f>IF('t84'!F8="","",'t84'!F8)</f>
        <v>0.5714285714285714</v>
      </c>
      <c r="CH8" s="31">
        <f>IF('t85'!F8="","",'t85'!F8)</f>
        <v>0.7142857142857143</v>
      </c>
      <c r="CI8" s="31">
        <f>IF('t86'!F8="","",'t86'!F8)</f>
        <v>0.42857142857142855</v>
      </c>
      <c r="CJ8" s="31">
        <f>IF('t87'!F8="","",'t87'!F8)</f>
        <v>0.8571428571428571</v>
      </c>
      <c r="CK8" s="31">
        <f>IF('t88'!F8="","",'t88'!F8)</f>
        <v>0.7142857142857143</v>
      </c>
      <c r="CL8" s="31">
        <f>IF('t89'!F8="","",'t89'!F8)</f>
        <v>0.8571428571428571</v>
      </c>
      <c r="CM8" s="31">
        <f>IF('t90'!F8="","",'t90'!F8)</f>
        <v>0.7142857142857143</v>
      </c>
      <c r="CN8" s="31">
        <f>IF('t91'!F8="","",'t91'!F8)</f>
        <v>0.8571428571428571</v>
      </c>
      <c r="CO8" s="31">
        <f>IF('t92'!F8="","",'t92'!F8)</f>
        <v>0.8571428571428571</v>
      </c>
      <c r="CP8" s="31">
        <f>IF('t93'!F8="","",'t93'!F8)</f>
        <v>0.8571428571428571</v>
      </c>
      <c r="CQ8" s="31">
        <f>IF('t94'!F8="","",'t94'!F8)</f>
        <v>0.7142857142857143</v>
      </c>
      <c r="CR8" s="31">
        <f>IF('t95'!F8="","",'t95'!F8)</f>
        <v>0.7142857142857143</v>
      </c>
      <c r="CS8" s="31">
        <f>IF('t96'!F8="","",'t96'!F8)</f>
        <v>0.7142857142857143</v>
      </c>
      <c r="CT8" s="31">
        <f>IF('t97'!F8="","",'t97'!F8)</f>
        <v>1</v>
      </c>
      <c r="CU8" s="31">
        <f>IF('t98'!F8="","",'t98'!F8)</f>
        <v>0.2857142857142857</v>
      </c>
      <c r="CV8" s="31">
        <f>IF('t99'!F8="","",'t99'!F8)</f>
        <v>0.8571428571428571</v>
      </c>
      <c r="CW8" s="31">
        <f>IF('t100'!F8="","",'t100'!F8)</f>
        <v>1</v>
      </c>
    </row>
    <row r="9" spans="1:101" ht="15" x14ac:dyDescent="0.25">
      <c r="A9" s="32" t="s">
        <v>885</v>
      </c>
      <c r="B9" s="31">
        <f>IF('t1'!F9="","",'t1'!F9)</f>
        <v>0.75</v>
      </c>
      <c r="C9" s="31">
        <f>IF('t2'!F9="","",'t2'!F9)</f>
        <v>0.625</v>
      </c>
      <c r="D9" s="31">
        <f>IF('t3'!F9="","",'t3'!F9)</f>
        <v>0.75</v>
      </c>
      <c r="E9" s="31">
        <f>IF('t4'!F9="","",'t4'!F9)</f>
        <v>0.625</v>
      </c>
      <c r="F9" s="31">
        <f>IF('t5'!F9="","",'t5'!F9)</f>
        <v>0.75</v>
      </c>
      <c r="G9" s="31">
        <f>IF('t6'!F9="","",'t6'!F9)</f>
        <v>0.75</v>
      </c>
      <c r="H9" s="31">
        <f>IF('t7'!F9="","",'t7'!F9)</f>
        <v>0.25</v>
      </c>
      <c r="I9" s="31">
        <f>IF('t8'!F9="","",'t8'!F9)</f>
        <v>0.75</v>
      </c>
      <c r="J9" s="31">
        <f>IF('t9'!F9="","",'t9'!F9)</f>
        <v>0.875</v>
      </c>
      <c r="K9" s="31">
        <f>IF('t10'!F9="","",'t10'!F9)</f>
        <v>0.75</v>
      </c>
      <c r="L9" s="31">
        <f>IF('t11'!F9="","",'t11'!F9)</f>
        <v>0.75</v>
      </c>
      <c r="M9" s="31">
        <f>IF('t12'!F9="","",'t12'!F9)</f>
        <v>0.875</v>
      </c>
      <c r="N9" s="31">
        <f>IF('t13'!F9="","",'t13'!F9)</f>
        <v>0.625</v>
      </c>
      <c r="O9" s="31">
        <f>IF('t14'!F9="","",'t14'!F9)</f>
        <v>0.75</v>
      </c>
      <c r="P9" s="31">
        <f>IF('t15'!F9="","",'t15'!F9)</f>
        <v>0.75</v>
      </c>
      <c r="Q9" s="31">
        <f>IF('t16'!F9="","",'t16'!F9)</f>
        <v>0.125</v>
      </c>
      <c r="R9" s="31">
        <f>IF('t17'!F9="","",'t17'!F9)</f>
        <v>0.875</v>
      </c>
      <c r="S9" s="31">
        <f>IF('t18'!F9="","",'t18'!F9)</f>
        <v>0.625</v>
      </c>
      <c r="T9" s="31">
        <f>IF('t19'!F9="","",'t19'!F9)</f>
        <v>0.75</v>
      </c>
      <c r="U9" s="31">
        <f>IF('t20'!F9="","",'t20'!F9)</f>
        <v>0.75</v>
      </c>
      <c r="V9" s="31">
        <f>IF('t21'!F9="","",'t21'!F9)</f>
        <v>0.875</v>
      </c>
      <c r="W9" s="31" t="str">
        <f>IF('t22'!F9="","",'t22'!F9)</f>
        <v/>
      </c>
      <c r="X9" s="31">
        <f>IF('t23'!F9="","",'t23'!F9)</f>
        <v>0.875</v>
      </c>
      <c r="Y9" s="31">
        <f>IF('t24'!F9="","",'t24'!F9)</f>
        <v>0.375</v>
      </c>
      <c r="Z9" s="31">
        <f>IF('t25'!F9="","",'t25'!F9)</f>
        <v>0.5</v>
      </c>
      <c r="AA9" s="31">
        <f>IF('t26'!F9="","",'t26'!F9)</f>
        <v>0.75</v>
      </c>
      <c r="AB9" s="31">
        <f>IF('t27'!F9="","",'t27'!F9)</f>
        <v>1</v>
      </c>
      <c r="AC9" s="31">
        <f>IF('t28'!F9="","",'t28'!F9)</f>
        <v>0.875</v>
      </c>
      <c r="AD9" s="31" t="str">
        <f>IF('t29'!F9="","",'t29'!F9)</f>
        <v/>
      </c>
      <c r="AE9" s="31">
        <f>IF('t30'!F9="","",'t30'!F9)</f>
        <v>0.875</v>
      </c>
      <c r="AF9" s="31">
        <f>IF('t31'!F9="","",'t31'!F9)</f>
        <v>0.375</v>
      </c>
      <c r="AG9" s="31">
        <f>IF('t32'!F9="","",'t32'!F9)</f>
        <v>0.75</v>
      </c>
      <c r="AH9" s="31">
        <f>IF('t33'!F9="","",'t33'!F9)</f>
        <v>0.75</v>
      </c>
      <c r="AI9" s="31" t="str">
        <f>IF('t34'!F9="","",'t34'!F9)</f>
        <v/>
      </c>
      <c r="AJ9" s="31">
        <f>IF('t35'!F9="","",'t35'!F9)</f>
        <v>0.75</v>
      </c>
      <c r="AK9" s="31">
        <f>IF('t36'!F9="","",'t36'!F9)</f>
        <v>0.625</v>
      </c>
      <c r="AL9" s="31">
        <f>IF('t37'!F9="","",'t37'!F9)</f>
        <v>1</v>
      </c>
      <c r="AM9" s="31">
        <f>IF('t38'!F9="","",'t38'!F9)</f>
        <v>0.625</v>
      </c>
      <c r="AN9" s="31">
        <f>IF('t39'!F9="","",'t39'!F9)</f>
        <v>0.875</v>
      </c>
      <c r="AO9" s="31">
        <f>IF('t40'!F9="","",'t40'!F9)</f>
        <v>0.875</v>
      </c>
      <c r="AP9" s="31">
        <f>IF('t41'!F9="","",'t41'!F9)</f>
        <v>0.75</v>
      </c>
      <c r="AQ9" s="31">
        <f>IF('t42'!F9="","",'t42'!F9)</f>
        <v>0.75</v>
      </c>
      <c r="AR9" s="31">
        <f>IF('t43'!F9="","",'t43'!F9)</f>
        <v>1</v>
      </c>
      <c r="AS9" s="31">
        <f>IF('t44'!F9="","",'t44'!F9)</f>
        <v>0.75</v>
      </c>
      <c r="AT9" s="31">
        <f>IF('t45'!F9="","",'t45'!F9)</f>
        <v>0.75</v>
      </c>
      <c r="AU9" s="31">
        <f>IF('t46'!F9="","",'t46'!F9)</f>
        <v>0.625</v>
      </c>
      <c r="AV9" s="31">
        <f>IF('t47'!F9="","",'t47'!F9)</f>
        <v>1</v>
      </c>
      <c r="AW9" s="31">
        <f>IF('t48'!F9="","",'t48'!F9)</f>
        <v>0.625</v>
      </c>
      <c r="AX9" s="31">
        <f>IF('t49'!F9="","",'t49'!F9)</f>
        <v>0.625</v>
      </c>
      <c r="AY9" s="31">
        <f>IF('t50'!F9="","",'t50'!F9)</f>
        <v>0.75</v>
      </c>
      <c r="AZ9" s="31" t="str">
        <f>IF('t51'!F9="","",'t51'!F9)</f>
        <v/>
      </c>
      <c r="BA9" s="31">
        <f>IF('t52'!F9="","",'t52'!F9)</f>
        <v>0.625</v>
      </c>
      <c r="BB9" s="31">
        <f>IF('t53'!F9="","",'t53'!F9)</f>
        <v>0.75</v>
      </c>
      <c r="BC9" s="31">
        <f>IF('t54'!F9="","",'t54'!F9)</f>
        <v>0.875</v>
      </c>
      <c r="BD9" s="31">
        <f>IF('t55'!F9="","",'t55'!F9)</f>
        <v>0.875</v>
      </c>
      <c r="BE9" s="31">
        <f>IF('t56'!F9="","",'t56'!F9)</f>
        <v>0.875</v>
      </c>
      <c r="BF9" s="31">
        <f>IF('t57'!F9="","",'t57'!F9)</f>
        <v>0.75</v>
      </c>
      <c r="BG9" s="31">
        <f>IF('t58'!F9="","",'t58'!F9)</f>
        <v>0.75</v>
      </c>
      <c r="BH9" s="31" t="str">
        <f>IF('t59'!F9="","",'t59'!F9)</f>
        <v/>
      </c>
      <c r="BI9" s="31">
        <f>IF('t60'!F9="","",'t60'!F9)</f>
        <v>0.625</v>
      </c>
      <c r="BJ9" s="31">
        <f>IF('t61'!F9="","",'t61'!F9)</f>
        <v>0.875</v>
      </c>
      <c r="BK9" s="31" t="str">
        <f>IF('t62'!F9="","",'t62'!F9)</f>
        <v/>
      </c>
      <c r="BL9" s="31">
        <f>IF('t63'!F9="","",'t63'!F9)</f>
        <v>0.625</v>
      </c>
      <c r="BM9" s="31" t="str">
        <f>IF('t64'!F9="","",'t64'!F9)</f>
        <v/>
      </c>
      <c r="BN9" s="31">
        <f>IF('t65'!F9="","",'t65'!F9)</f>
        <v>0.875</v>
      </c>
      <c r="BO9" s="31">
        <f>IF('t66'!F9="","",'t66'!F9)</f>
        <v>0.625</v>
      </c>
      <c r="BP9" s="31">
        <f>IF('t67'!F9="","",'t67'!F9)</f>
        <v>0.875</v>
      </c>
      <c r="BQ9" s="31" t="str">
        <f>IF('t68'!F9="","",'t68'!F9)</f>
        <v/>
      </c>
      <c r="BR9" s="31">
        <f>IF('t69'!F9="","",'t69'!F9)</f>
        <v>0.75</v>
      </c>
      <c r="BS9" s="31">
        <f>IF('t70'!F9="","",'t70'!F9)</f>
        <v>0.875</v>
      </c>
      <c r="BT9" s="31">
        <f>IF('t71'!F9="","",'t71'!F9)</f>
        <v>1</v>
      </c>
      <c r="BU9" s="31">
        <f>IF('t72'!F9="","",'t72'!F9)</f>
        <v>0.875</v>
      </c>
      <c r="BV9" s="31" t="str">
        <f>IF('t73'!F9="","",'t73'!F9)</f>
        <v/>
      </c>
      <c r="BW9" s="31" t="str">
        <f>IF('t74'!F9="","",'t74'!F9)</f>
        <v/>
      </c>
      <c r="BX9" s="31">
        <f>IF('t75'!F9="","",'t75'!F9)</f>
        <v>0.375</v>
      </c>
      <c r="BY9" s="31">
        <f>IF('t76'!F9="","",'t76'!F9)</f>
        <v>0.75</v>
      </c>
      <c r="BZ9" s="31">
        <f>IF('t77'!F9="","",'t77'!F9)</f>
        <v>0.75</v>
      </c>
      <c r="CA9" s="31">
        <f>IF('t78'!F9="","",'t78'!F9)</f>
        <v>0.75</v>
      </c>
      <c r="CB9" s="31">
        <f>IF('t79'!F9="","",'t79'!F9)</f>
        <v>0.75</v>
      </c>
      <c r="CC9" s="31">
        <f>IF('t80'!F9="","",'t80'!F9)</f>
        <v>0.375</v>
      </c>
      <c r="CD9" s="31">
        <f>IF('t81'!F9="","",'t81'!F9)</f>
        <v>0.875</v>
      </c>
      <c r="CE9" s="31">
        <f>IF('t82'!F9="","",'t82'!F9)</f>
        <v>0.625</v>
      </c>
      <c r="CF9" s="31">
        <f>IF('t83'!F9="","",'t83'!F9)</f>
        <v>0.625</v>
      </c>
      <c r="CG9" s="31">
        <f>IF('t84'!F9="","",'t84'!F9)</f>
        <v>0.625</v>
      </c>
      <c r="CH9" s="31">
        <f>IF('t85'!F9="","",'t85'!F9)</f>
        <v>0.75</v>
      </c>
      <c r="CI9" s="31">
        <f>IF('t86'!F9="","",'t86'!F9)</f>
        <v>0.375</v>
      </c>
      <c r="CJ9" s="31">
        <f>IF('t87'!F9="","",'t87'!F9)</f>
        <v>0.875</v>
      </c>
      <c r="CK9" s="31">
        <f>IF('t88'!F9="","",'t88'!F9)</f>
        <v>0.75</v>
      </c>
      <c r="CL9" s="31">
        <f>IF('t89'!F9="","",'t89'!F9)</f>
        <v>0.875</v>
      </c>
      <c r="CM9" s="31">
        <f>IF('t90'!F9="","",'t90'!F9)</f>
        <v>0.75</v>
      </c>
      <c r="CN9" s="31">
        <f>IF('t91'!F9="","",'t91'!F9)</f>
        <v>0.875</v>
      </c>
      <c r="CO9" s="31">
        <f>IF('t92'!F9="","",'t92'!F9)</f>
        <v>0.875</v>
      </c>
      <c r="CP9" s="31">
        <f>IF('t93'!F9="","",'t93'!F9)</f>
        <v>0.75</v>
      </c>
      <c r="CQ9" s="31">
        <f>IF('t94'!F9="","",'t94'!F9)</f>
        <v>0.75</v>
      </c>
      <c r="CR9" s="31">
        <f>IF('t95'!F9="","",'t95'!F9)</f>
        <v>0.75</v>
      </c>
      <c r="CS9" s="31">
        <f>IF('t96'!F9="","",'t96'!F9)</f>
        <v>0.75</v>
      </c>
      <c r="CT9" s="31">
        <f>IF('t97'!F9="","",'t97'!F9)</f>
        <v>1</v>
      </c>
      <c r="CU9" s="31">
        <f>IF('t98'!F9="","",'t98'!F9)</f>
        <v>0.25</v>
      </c>
      <c r="CV9" s="31">
        <f>IF('t99'!F9="","",'t99'!F9)</f>
        <v>0.875</v>
      </c>
      <c r="CW9" s="31">
        <f>IF('t100'!F9="","",'t100'!F9)</f>
        <v>1</v>
      </c>
    </row>
    <row r="10" spans="1:101" ht="15" x14ac:dyDescent="0.25">
      <c r="A10" s="32" t="s">
        <v>886</v>
      </c>
      <c r="B10" s="31">
        <f>IF('t1'!F10="","",'t1'!F10)</f>
        <v>0.66666666666666663</v>
      </c>
      <c r="C10" s="31">
        <f>IF('t2'!F10="","",'t2'!F10)</f>
        <v>0.55555555555555558</v>
      </c>
      <c r="D10" s="31">
        <f>IF('t3'!F10="","",'t3'!F10)</f>
        <v>0.77777777777777779</v>
      </c>
      <c r="E10" s="31">
        <f>IF('t4'!F10="","",'t4'!F10)</f>
        <v>0.55555555555555558</v>
      </c>
      <c r="F10" s="31">
        <f>IF('t5'!F10="","",'t5'!F10)</f>
        <v>0.77777777777777779</v>
      </c>
      <c r="G10" s="31">
        <f>IF('t6'!F10="","",'t6'!F10)</f>
        <v>0.77777777777777779</v>
      </c>
      <c r="H10" s="31" t="str">
        <f>IF('t7'!F10="","",'t7'!F10)</f>
        <v/>
      </c>
      <c r="I10" s="31">
        <f>IF('t8'!F10="","",'t8'!F10)</f>
        <v>0.77777777777777779</v>
      </c>
      <c r="J10" s="31">
        <f>IF('t9'!F10="","",'t9'!F10)</f>
        <v>0.88888888888888884</v>
      </c>
      <c r="K10" s="31" t="str">
        <f>IF('t10'!F10="","",'t10'!F10)</f>
        <v/>
      </c>
      <c r="L10" s="31" t="str">
        <f>IF('t11'!F10="","",'t11'!F10)</f>
        <v/>
      </c>
      <c r="M10" s="31" t="str">
        <f>IF('t12'!F10="","",'t12'!F10)</f>
        <v/>
      </c>
      <c r="N10" s="31">
        <f>IF('t13'!F10="","",'t13'!F10)</f>
        <v>0.66666666666666663</v>
      </c>
      <c r="O10" s="31">
        <f>IF('t14'!F10="","",'t14'!F10)</f>
        <v>0.77777777777777779</v>
      </c>
      <c r="P10" s="31">
        <f>IF('t15'!F10="","",'t15'!F10)</f>
        <v>0.66666666666666663</v>
      </c>
      <c r="Q10" s="31" t="str">
        <f>IF('t16'!F10="","",'t16'!F10)</f>
        <v/>
      </c>
      <c r="R10" s="31">
        <f>IF('t17'!F10="","",'t17'!F10)</f>
        <v>0.88888888888888884</v>
      </c>
      <c r="S10" s="31">
        <f>IF('t18'!F10="","",'t18'!F10)</f>
        <v>0.55555555555555558</v>
      </c>
      <c r="T10" s="31">
        <f>IF('t19'!F10="","",'t19'!F10)</f>
        <v>0.77777777777777779</v>
      </c>
      <c r="U10" s="31">
        <f>IF('t20'!F10="","",'t20'!F10)</f>
        <v>0.77777777777777779</v>
      </c>
      <c r="V10" s="31">
        <f>IF('t21'!F10="","",'t21'!F10)</f>
        <v>0.77777777777777779</v>
      </c>
      <c r="W10" s="31" t="str">
        <f>IF('t22'!F10="","",'t22'!F10)</f>
        <v/>
      </c>
      <c r="X10" s="31" t="str">
        <f>IF('t23'!F10="","",'t23'!F10)</f>
        <v/>
      </c>
      <c r="Y10" s="31">
        <f>IF('t24'!F10="","",'t24'!F10)</f>
        <v>0.44444444444444442</v>
      </c>
      <c r="Z10" s="31">
        <f>IF('t25'!F10="","",'t25'!F10)</f>
        <v>0.44444444444444442</v>
      </c>
      <c r="AA10" s="31" t="str">
        <f>IF('t26'!F10="","",'t26'!F10)</f>
        <v/>
      </c>
      <c r="AB10" s="31">
        <f>IF('t27'!F10="","",'t27'!F10)</f>
        <v>1</v>
      </c>
      <c r="AC10" s="31">
        <f>IF('t28'!F10="","",'t28'!F10)</f>
        <v>0.77777777777777779</v>
      </c>
      <c r="AD10" s="31" t="str">
        <f>IF('t29'!F10="","",'t29'!F10)</f>
        <v/>
      </c>
      <c r="AE10" s="31">
        <f>IF('t30'!F10="","",'t30'!F10)</f>
        <v>0.77777777777777779</v>
      </c>
      <c r="AF10" s="31">
        <f>IF('t31'!F10="","",'t31'!F10)</f>
        <v>0.44444444444444442</v>
      </c>
      <c r="AG10" s="31">
        <f>IF('t32'!F10="","",'t32'!F10)</f>
        <v>0.77777777777777779</v>
      </c>
      <c r="AH10" s="31">
        <f>IF('t33'!F10="","",'t33'!F10)</f>
        <v>0.77777777777777779</v>
      </c>
      <c r="AI10" s="31" t="str">
        <f>IF('t34'!F10="","",'t34'!F10)</f>
        <v/>
      </c>
      <c r="AJ10" s="31">
        <f>IF('t35'!F10="","",'t35'!F10)</f>
        <v>0.77777777777777779</v>
      </c>
      <c r="AK10" s="31">
        <f>IF('t36'!F10="","",'t36'!F10)</f>
        <v>0.66666666666666663</v>
      </c>
      <c r="AL10" s="31">
        <f>IF('t37'!F10="","",'t37'!F10)</f>
        <v>1</v>
      </c>
      <c r="AM10" s="31">
        <f>IF('t38'!F10="","",'t38'!F10)</f>
        <v>0.55555555555555558</v>
      </c>
      <c r="AN10" s="31">
        <f>IF('t39'!F10="","",'t39'!F10)</f>
        <v>0.88888888888888884</v>
      </c>
      <c r="AO10" s="31">
        <f>IF('t40'!F10="","",'t40'!F10)</f>
        <v>0.88888888888888884</v>
      </c>
      <c r="AP10" s="31" t="str">
        <f>IF('t41'!F10="","",'t41'!F10)</f>
        <v/>
      </c>
      <c r="AQ10" s="31">
        <f>IF('t42'!F10="","",'t42'!F10)</f>
        <v>0.77777777777777779</v>
      </c>
      <c r="AR10" s="31" t="str">
        <f>IF('t43'!F10="","",'t43'!F10)</f>
        <v/>
      </c>
      <c r="AS10" s="31">
        <f>IF('t44'!F10="","",'t44'!F10)</f>
        <v>0.66666666666666663</v>
      </c>
      <c r="AT10" s="31">
        <f>IF('t45'!F10="","",'t45'!F10)</f>
        <v>0.77777777777777779</v>
      </c>
      <c r="AU10" s="31">
        <f>IF('t46'!F10="","",'t46'!F10)</f>
        <v>0.55555555555555558</v>
      </c>
      <c r="AV10" s="31">
        <f>IF('t47'!F10="","",'t47'!F10)</f>
        <v>1</v>
      </c>
      <c r="AW10" s="31">
        <f>IF('t48'!F10="","",'t48'!F10)</f>
        <v>0.66666666666666663</v>
      </c>
      <c r="AX10" s="31">
        <f>IF('t49'!F10="","",'t49'!F10)</f>
        <v>0.66666666666666663</v>
      </c>
      <c r="AY10" s="31">
        <f>IF('t50'!F10="","",'t50'!F10)</f>
        <v>0.77777777777777779</v>
      </c>
      <c r="AZ10" s="31" t="str">
        <f>IF('t51'!F10="","",'t51'!F10)</f>
        <v/>
      </c>
      <c r="BA10" s="31">
        <f>IF('t52'!F10="","",'t52'!F10)</f>
        <v>0.66666666666666663</v>
      </c>
      <c r="BB10" s="31">
        <f>IF('t53'!F10="","",'t53'!F10)</f>
        <v>0.77777777777777779</v>
      </c>
      <c r="BC10" s="31">
        <f>IF('t54'!F10="","",'t54'!F10)</f>
        <v>0.77777777777777779</v>
      </c>
      <c r="BD10" s="31">
        <f>IF('t55'!F10="","",'t55'!F10)</f>
        <v>0.77777777777777779</v>
      </c>
      <c r="BE10" s="31">
        <f>IF('t56'!F10="","",'t56'!F10)</f>
        <v>0.88888888888888884</v>
      </c>
      <c r="BF10" s="31">
        <f>IF('t57'!F10="","",'t57'!F10)</f>
        <v>0.77777777777777779</v>
      </c>
      <c r="BG10" s="31">
        <f>IF('t58'!F10="","",'t58'!F10)</f>
        <v>0.77777777777777779</v>
      </c>
      <c r="BH10" s="31" t="str">
        <f>IF('t59'!F10="","",'t59'!F10)</f>
        <v/>
      </c>
      <c r="BI10" s="31">
        <f>IF('t60'!F10="","",'t60'!F10)</f>
        <v>0.66666666666666663</v>
      </c>
      <c r="BJ10" s="31" t="str">
        <f>IF('t61'!F10="","",'t61'!F10)</f>
        <v/>
      </c>
      <c r="BK10" s="31" t="str">
        <f>IF('t62'!F10="","",'t62'!F10)</f>
        <v/>
      </c>
      <c r="BL10" s="31">
        <f>IF('t63'!F10="","",'t63'!F10)</f>
        <v>0.55555555555555558</v>
      </c>
      <c r="BM10" s="31" t="str">
        <f>IF('t64'!F10="","",'t64'!F10)</f>
        <v/>
      </c>
      <c r="BN10" s="31">
        <f>IF('t65'!F10="","",'t65'!F10)</f>
        <v>0.77777777777777779</v>
      </c>
      <c r="BO10" s="31">
        <f>IF('t66'!F10="","",'t66'!F10)</f>
        <v>0.55555555555555558</v>
      </c>
      <c r="BP10" s="31" t="str">
        <f>IF('t67'!F10="","",'t67'!F10)</f>
        <v/>
      </c>
      <c r="BQ10" s="31" t="str">
        <f>IF('t68'!F10="","",'t68'!F10)</f>
        <v/>
      </c>
      <c r="BR10" s="31">
        <f>IF('t69'!F10="","",'t69'!F10)</f>
        <v>0.66666666666666663</v>
      </c>
      <c r="BS10" s="31">
        <f>IF('t70'!F10="","",'t70'!F10)</f>
        <v>0.88888888888888884</v>
      </c>
      <c r="BT10" s="31">
        <f>IF('t71'!F10="","",'t71'!F10)</f>
        <v>0.88888888888888884</v>
      </c>
      <c r="BU10" s="31">
        <f>IF('t72'!F10="","",'t72'!F10)</f>
        <v>0.77777777777777779</v>
      </c>
      <c r="BV10" s="31" t="str">
        <f>IF('t73'!F10="","",'t73'!F10)</f>
        <v/>
      </c>
      <c r="BW10" s="31" t="str">
        <f>IF('t74'!F10="","",'t74'!F10)</f>
        <v/>
      </c>
      <c r="BX10" s="31" t="str">
        <f>IF('t75'!F10="","",'t75'!F10)</f>
        <v/>
      </c>
      <c r="BY10" s="31">
        <f>IF('t76'!F10="","",'t76'!F10)</f>
        <v>0.77777777777777779</v>
      </c>
      <c r="BZ10" s="31">
        <f>IF('t77'!F10="","",'t77'!F10)</f>
        <v>0.77777777777777779</v>
      </c>
      <c r="CA10" s="31">
        <f>IF('t78'!F10="","",'t78'!F10)</f>
        <v>0.77777777777777779</v>
      </c>
      <c r="CB10" s="31">
        <f>IF('t79'!F10="","",'t79'!F10)</f>
        <v>0.77777777777777779</v>
      </c>
      <c r="CC10" s="31">
        <f>IF('t80'!F10="","",'t80'!F10)</f>
        <v>0.33333333333333331</v>
      </c>
      <c r="CD10" s="31">
        <f>IF('t81'!F10="","",'t81'!F10)</f>
        <v>0.77777777777777779</v>
      </c>
      <c r="CE10" s="31">
        <f>IF('t82'!F10="","",'t82'!F10)</f>
        <v>0.55555555555555558</v>
      </c>
      <c r="CF10" s="31">
        <f>IF('t83'!F10="","",'t83'!F10)</f>
        <v>0.55555555555555558</v>
      </c>
      <c r="CG10" s="31">
        <f>IF('t84'!F10="","",'t84'!F10)</f>
        <v>0.66666666666666663</v>
      </c>
      <c r="CH10" s="31">
        <f>IF('t85'!F10="","",'t85'!F10)</f>
        <v>0.77777777777777779</v>
      </c>
      <c r="CI10" s="31">
        <f>IF('t86'!F10="","",'t86'!F10)</f>
        <v>0.33333333333333331</v>
      </c>
      <c r="CJ10" s="31">
        <f>IF('t87'!F10="","",'t87'!F10)</f>
        <v>0.77777777777777779</v>
      </c>
      <c r="CK10" s="31">
        <f>IF('t88'!F10="","",'t88'!F10)</f>
        <v>0.77777777777777779</v>
      </c>
      <c r="CL10" s="31">
        <f>IF('t89'!F10="","",'t89'!F10)</f>
        <v>0.88888888888888884</v>
      </c>
      <c r="CM10" s="31">
        <f>IF('t90'!F10="","",'t90'!F10)</f>
        <v>0.66666666666666663</v>
      </c>
      <c r="CN10" s="31">
        <f>IF('t91'!F10="","",'t91'!F10)</f>
        <v>0.88888888888888884</v>
      </c>
      <c r="CO10" s="31">
        <f>IF('t92'!F10="","",'t92'!F10)</f>
        <v>0.88888888888888884</v>
      </c>
      <c r="CP10" s="31" t="str">
        <f>IF('t93'!F10="","",'t93'!F10)</f>
        <v/>
      </c>
      <c r="CQ10" s="31">
        <f>IF('t94'!F10="","",'t94'!F10)</f>
        <v>0.66666666666666663</v>
      </c>
      <c r="CR10" s="31">
        <f>IF('t95'!F10="","",'t95'!F10)</f>
        <v>0.77777777777777779</v>
      </c>
      <c r="CS10" s="31">
        <f>IF('t96'!F10="","",'t96'!F10)</f>
        <v>0.77777777777777779</v>
      </c>
      <c r="CT10" s="31">
        <f>IF('t97'!F10="","",'t97'!F10)</f>
        <v>1</v>
      </c>
      <c r="CU10" s="31">
        <f>IF('t98'!F10="","",'t98'!F10)</f>
        <v>0.22222222222222221</v>
      </c>
      <c r="CV10" s="31">
        <f>IF('t99'!F10="","",'t99'!F10)</f>
        <v>0.88888888888888884</v>
      </c>
      <c r="CW10" s="31">
        <f>IF('t100'!F10="","",'t100'!F10)</f>
        <v>0.88888888888888884</v>
      </c>
    </row>
    <row r="11" spans="1:101" ht="15" x14ac:dyDescent="0.25">
      <c r="A11" s="32" t="s">
        <v>887</v>
      </c>
      <c r="B11" s="31" t="str">
        <f>IF('t1'!F11="","",'t1'!F11)</f>
        <v/>
      </c>
      <c r="C11" s="31">
        <f>IF('t2'!F11="","",'t2'!F11)</f>
        <v>0.5</v>
      </c>
      <c r="D11" s="31">
        <f>IF('t3'!F11="","",'t3'!F11)</f>
        <v>0.8</v>
      </c>
      <c r="E11" s="31" t="str">
        <f>IF('t4'!F11="","",'t4'!F11)</f>
        <v/>
      </c>
      <c r="F11" s="31" t="str">
        <f>IF('t5'!F11="","",'t5'!F11)</f>
        <v/>
      </c>
      <c r="G11" s="31">
        <f>IF('t6'!F11="","",'t6'!F11)</f>
        <v>0.8</v>
      </c>
      <c r="H11" s="31" t="str">
        <f>IF('t7'!F11="","",'t7'!F11)</f>
        <v/>
      </c>
      <c r="I11" s="31">
        <f>IF('t8'!F11="","",'t8'!F11)</f>
        <v>0.8</v>
      </c>
      <c r="J11" s="31">
        <f>IF('t9'!F11="","",'t9'!F11)</f>
        <v>0.9</v>
      </c>
      <c r="K11" s="31" t="str">
        <f>IF('t10'!F11="","",'t10'!F11)</f>
        <v/>
      </c>
      <c r="L11" s="31" t="str">
        <f>IF('t11'!F11="","",'t11'!F11)</f>
        <v/>
      </c>
      <c r="M11" s="31" t="str">
        <f>IF('t12'!F11="","",'t12'!F11)</f>
        <v/>
      </c>
      <c r="N11" s="31">
        <f>IF('t13'!F11="","",'t13'!F11)</f>
        <v>0.7</v>
      </c>
      <c r="O11" s="31">
        <f>IF('t14'!F11="","",'t14'!F11)</f>
        <v>0.8</v>
      </c>
      <c r="P11" s="31">
        <f>IF('t15'!F11="","",'t15'!F11)</f>
        <v>0.7</v>
      </c>
      <c r="Q11" s="31" t="str">
        <f>IF('t16'!F11="","",'t16'!F11)</f>
        <v/>
      </c>
      <c r="R11" s="31">
        <f>IF('t17'!F11="","",'t17'!F11)</f>
        <v>0.9</v>
      </c>
      <c r="S11" s="31">
        <f>IF('t18'!F11="","",'t18'!F11)</f>
        <v>0.6</v>
      </c>
      <c r="T11" s="31">
        <f>IF('t19'!F11="","",'t19'!F11)</f>
        <v>0.8</v>
      </c>
      <c r="U11" s="31">
        <f>IF('t20'!F11="","",'t20'!F11)</f>
        <v>0.7</v>
      </c>
      <c r="V11" s="31">
        <f>IF('t21'!F11="","",'t21'!F11)</f>
        <v>0.7</v>
      </c>
      <c r="W11" s="31" t="str">
        <f>IF('t22'!F11="","",'t22'!F11)</f>
        <v/>
      </c>
      <c r="X11" s="31" t="str">
        <f>IF('t23'!F11="","",'t23'!F11)</f>
        <v/>
      </c>
      <c r="Y11" s="31">
        <f>IF('t24'!F11="","",'t24'!F11)</f>
        <v>0.4</v>
      </c>
      <c r="Z11" s="31">
        <f>IF('t25'!F11="","",'t25'!F11)</f>
        <v>0.4</v>
      </c>
      <c r="AA11" s="31" t="str">
        <f>IF('t26'!F11="","",'t26'!F11)</f>
        <v/>
      </c>
      <c r="AB11" s="31">
        <f>IF('t27'!F11="","",'t27'!F11)</f>
        <v>0.9</v>
      </c>
      <c r="AC11" s="31">
        <f>IF('t28'!F11="","",'t28'!F11)</f>
        <v>0.8</v>
      </c>
      <c r="AD11" s="31" t="str">
        <f>IF('t29'!F11="","",'t29'!F11)</f>
        <v/>
      </c>
      <c r="AE11" s="31">
        <f>IF('t30'!F11="","",'t30'!F11)</f>
        <v>0.8</v>
      </c>
      <c r="AF11" s="31">
        <f>IF('t31'!F11="","",'t31'!F11)</f>
        <v>0.4</v>
      </c>
      <c r="AG11" s="31">
        <f>IF('t32'!F11="","",'t32'!F11)</f>
        <v>0.8</v>
      </c>
      <c r="AH11" s="31">
        <f>IF('t33'!F11="","",'t33'!F11)</f>
        <v>0.7</v>
      </c>
      <c r="AI11" s="31" t="str">
        <f>IF('t34'!F11="","",'t34'!F11)</f>
        <v/>
      </c>
      <c r="AJ11" s="31">
        <f>IF('t35'!F11="","",'t35'!F11)</f>
        <v>0.8</v>
      </c>
      <c r="AK11" s="31">
        <f>IF('t36'!F11="","",'t36'!F11)</f>
        <v>0.7</v>
      </c>
      <c r="AL11" s="31">
        <f>IF('t37'!F11="","",'t37'!F11)</f>
        <v>1</v>
      </c>
      <c r="AM11" s="31">
        <f>IF('t38'!F11="","",'t38'!F11)</f>
        <v>0.5</v>
      </c>
      <c r="AN11" s="31">
        <f>IF('t39'!F11="","",'t39'!F11)</f>
        <v>0.8</v>
      </c>
      <c r="AO11" s="31">
        <f>IF('t40'!F11="","",'t40'!F11)</f>
        <v>0.8</v>
      </c>
      <c r="AP11" s="31" t="str">
        <f>IF('t41'!F11="","",'t41'!F11)</f>
        <v/>
      </c>
      <c r="AQ11" s="31">
        <f>IF('t42'!F11="","",'t42'!F11)</f>
        <v>0.7</v>
      </c>
      <c r="AR11" s="31" t="str">
        <f>IF('t43'!F11="","",'t43'!F11)</f>
        <v/>
      </c>
      <c r="AS11" s="31" t="str">
        <f>IF('t44'!F11="","",'t44'!F11)</f>
        <v/>
      </c>
      <c r="AT11" s="31">
        <f>IF('t45'!F11="","",'t45'!F11)</f>
        <v>0.7</v>
      </c>
      <c r="AU11" s="31">
        <f>IF('t46'!F11="","",'t46'!F11)</f>
        <v>0.6</v>
      </c>
      <c r="AV11" s="31">
        <f>IF('t47'!F11="","",'t47'!F11)</f>
        <v>0.9</v>
      </c>
      <c r="AW11" s="31">
        <f>IF('t48'!F11="","",'t48'!F11)</f>
        <v>0.7</v>
      </c>
      <c r="AX11" s="31">
        <f>IF('t49'!F11="","",'t49'!F11)</f>
        <v>0.6</v>
      </c>
      <c r="AY11" s="31">
        <f>IF('t50'!F11="","",'t50'!F11)</f>
        <v>0.8</v>
      </c>
      <c r="AZ11" s="31" t="str">
        <f>IF('t51'!F11="","",'t51'!F11)</f>
        <v/>
      </c>
      <c r="BA11" s="31">
        <f>IF('t52'!F11="","",'t52'!F11)</f>
        <v>0.7</v>
      </c>
      <c r="BB11" s="31">
        <f>IF('t53'!F11="","",'t53'!F11)</f>
        <v>0.8</v>
      </c>
      <c r="BC11" s="31">
        <f>IF('t54'!F11="","",'t54'!F11)</f>
        <v>0.7</v>
      </c>
      <c r="BD11" s="31">
        <f>IF('t55'!F11="","",'t55'!F11)</f>
        <v>0.8</v>
      </c>
      <c r="BE11" s="31">
        <f>IF('t56'!F11="","",'t56'!F11)</f>
        <v>0.9</v>
      </c>
      <c r="BF11" s="31">
        <f>IF('t57'!F11="","",'t57'!F11)</f>
        <v>0.8</v>
      </c>
      <c r="BG11" s="31">
        <f>IF('t58'!F11="","",'t58'!F11)</f>
        <v>0.8</v>
      </c>
      <c r="BH11" s="31" t="str">
        <f>IF('t59'!F11="","",'t59'!F11)</f>
        <v/>
      </c>
      <c r="BI11" s="31" t="str">
        <f>IF('t60'!F11="","",'t60'!F11)</f>
        <v/>
      </c>
      <c r="BJ11" s="31" t="str">
        <f>IF('t61'!F11="","",'t61'!F11)</f>
        <v/>
      </c>
      <c r="BK11" s="31" t="str">
        <f>IF('t62'!F11="","",'t62'!F11)</f>
        <v/>
      </c>
      <c r="BL11" s="31" t="str">
        <f>IF('t63'!F11="","",'t63'!F11)</f>
        <v/>
      </c>
      <c r="BM11" s="31" t="str">
        <f>IF('t64'!F11="","",'t64'!F11)</f>
        <v/>
      </c>
      <c r="BN11" s="31">
        <f>IF('t65'!F11="","",'t65'!F11)</f>
        <v>0.7</v>
      </c>
      <c r="BO11" s="31" t="str">
        <f>IF('t66'!F11="","",'t66'!F11)</f>
        <v/>
      </c>
      <c r="BP11" s="31" t="str">
        <f>IF('t67'!F11="","",'t67'!F11)</f>
        <v/>
      </c>
      <c r="BQ11" s="31" t="str">
        <f>IF('t68'!F11="","",'t68'!F11)</f>
        <v/>
      </c>
      <c r="BR11" s="31" t="str">
        <f>IF('t69'!F11="","",'t69'!F11)</f>
        <v/>
      </c>
      <c r="BS11" s="31">
        <f>IF('t70'!F11="","",'t70'!F11)</f>
        <v>0.9</v>
      </c>
      <c r="BT11" s="31">
        <f>IF('t71'!F11="","",'t71'!F11)</f>
        <v>0.9</v>
      </c>
      <c r="BU11" s="31">
        <f>IF('t72'!F11="","",'t72'!F11)</f>
        <v>0.7</v>
      </c>
      <c r="BV11" s="31" t="str">
        <f>IF('t73'!F11="","",'t73'!F11)</f>
        <v/>
      </c>
      <c r="BW11" s="31" t="str">
        <f>IF('t74'!F11="","",'t74'!F11)</f>
        <v/>
      </c>
      <c r="BX11" s="31" t="str">
        <f>IF('t75'!F11="","",'t75'!F11)</f>
        <v/>
      </c>
      <c r="BY11" s="31">
        <f>IF('t76'!F11="","",'t76'!F11)</f>
        <v>0.8</v>
      </c>
      <c r="BZ11" s="31">
        <f>IF('t77'!F11="","",'t77'!F11)</f>
        <v>0.8</v>
      </c>
      <c r="CA11" s="31">
        <f>IF('t78'!F11="","",'t78'!F11)</f>
        <v>0.7</v>
      </c>
      <c r="CB11" s="31">
        <f>IF('t79'!F11="","",'t79'!F11)</f>
        <v>0.8</v>
      </c>
      <c r="CC11" s="31">
        <f>IF('t80'!F11="","",'t80'!F11)</f>
        <v>0.3</v>
      </c>
      <c r="CD11" s="31">
        <f>IF('t81'!F11="","",'t81'!F11)</f>
        <v>0.7</v>
      </c>
      <c r="CE11" s="31">
        <f>IF('t82'!F11="","",'t82'!F11)</f>
        <v>0.5</v>
      </c>
      <c r="CF11" s="31">
        <f>IF('t83'!F11="","",'t83'!F11)</f>
        <v>0.5</v>
      </c>
      <c r="CG11" s="31">
        <f>IF('t84'!F11="","",'t84'!F11)</f>
        <v>0.6</v>
      </c>
      <c r="CH11" s="31">
        <f>IF('t85'!F11="","",'t85'!F11)</f>
        <v>0.7</v>
      </c>
      <c r="CI11" s="31">
        <f>IF('t86'!F11="","",'t86'!F11)</f>
        <v>0.4</v>
      </c>
      <c r="CJ11" s="31" t="str">
        <f>IF('t87'!F11="","",'t87'!F11)</f>
        <v/>
      </c>
      <c r="CK11" s="31">
        <f>IF('t88'!F11="","",'t88'!F11)</f>
        <v>0.8</v>
      </c>
      <c r="CL11" s="31">
        <f>IF('t89'!F11="","",'t89'!F11)</f>
        <v>0.9</v>
      </c>
      <c r="CM11" s="31">
        <f>IF('t90'!F11="","",'t90'!F11)</f>
        <v>0.7</v>
      </c>
      <c r="CN11" s="31" t="str">
        <f>IF('t91'!F11="","",'t91'!F11)</f>
        <v/>
      </c>
      <c r="CO11" s="31">
        <f>IF('t92'!F11="","",'t92'!F11)</f>
        <v>0.9</v>
      </c>
      <c r="CP11" s="31" t="str">
        <f>IF('t93'!F11="","",'t93'!F11)</f>
        <v/>
      </c>
      <c r="CQ11" s="31">
        <f>IF('t94'!F11="","",'t94'!F11)</f>
        <v>0.6</v>
      </c>
      <c r="CR11" s="31">
        <f>IF('t95'!F11="","",'t95'!F11)</f>
        <v>0.8</v>
      </c>
      <c r="CS11" s="31">
        <f>IF('t96'!F11="","",'t96'!F11)</f>
        <v>0.7</v>
      </c>
      <c r="CT11" s="31">
        <f>IF('t97'!F11="","",'t97'!F11)</f>
        <v>0.9</v>
      </c>
      <c r="CU11" s="31">
        <f>IF('t98'!F11="","",'t98'!F11)</f>
        <v>0.2</v>
      </c>
      <c r="CV11" s="31">
        <f>IF('t99'!F11="","",'t99'!F11)</f>
        <v>0.9</v>
      </c>
      <c r="CW11" s="31">
        <f>IF('t100'!F11="","",'t100'!F11)</f>
        <v>0.8</v>
      </c>
    </row>
    <row r="13" spans="1:101" x14ac:dyDescent="0.2">
      <c r="B13" s="31" t="s">
        <v>906</v>
      </c>
    </row>
    <row r="14" spans="1:101" x14ac:dyDescent="0.2">
      <c r="A14" s="33" t="s">
        <v>888</v>
      </c>
      <c r="B14" s="34">
        <f>AVERAGE(B2:CW2)</f>
        <v>0.95</v>
      </c>
      <c r="G14" s="34"/>
    </row>
    <row r="15" spans="1:101" x14ac:dyDescent="0.2">
      <c r="A15" s="33" t="s">
        <v>889</v>
      </c>
      <c r="B15" s="34">
        <f>AVERAGE(B3:CW3)</f>
        <v>0.83</v>
      </c>
      <c r="D15" s="34"/>
      <c r="G15" s="36"/>
    </row>
    <row r="16" spans="1:101" x14ac:dyDescent="0.2">
      <c r="A16" s="33" t="s">
        <v>890</v>
      </c>
      <c r="B16" s="34">
        <f>AVERAGE(B4:CW4)</f>
        <v>0.77999999999999969</v>
      </c>
      <c r="D16" s="34"/>
      <c r="G16" s="36"/>
    </row>
    <row r="17" spans="1:4" x14ac:dyDescent="0.2">
      <c r="A17" s="33" t="s">
        <v>891</v>
      </c>
      <c r="B17" s="34">
        <f>AVERAGE(B5:CW5)</f>
        <v>0.7616666666666666</v>
      </c>
      <c r="D17" s="34"/>
    </row>
    <row r="18" spans="1:4" x14ac:dyDescent="0.2">
      <c r="A18" s="33" t="s">
        <v>892</v>
      </c>
      <c r="B18" s="34">
        <f>AVERAGE(B6:CW6)</f>
        <v>0.74749999999999939</v>
      </c>
      <c r="D18" s="34"/>
    </row>
    <row r="19" spans="1:4" x14ac:dyDescent="0.2">
      <c r="A19" s="33" t="s">
        <v>893</v>
      </c>
      <c r="B19" s="34">
        <f>AVERAGE(B7:CW7)</f>
        <v>0.7463333333333334</v>
      </c>
      <c r="D19" s="34"/>
    </row>
    <row r="20" spans="1:4" x14ac:dyDescent="0.2">
      <c r="A20" s="33" t="s">
        <v>894</v>
      </c>
      <c r="B20" s="34">
        <f>AVERAGE(B8:CW8)</f>
        <v>0.73593073593073588</v>
      </c>
      <c r="D20" s="34"/>
    </row>
    <row r="21" spans="1:4" x14ac:dyDescent="0.2">
      <c r="A21" s="33" t="s">
        <v>895</v>
      </c>
      <c r="B21" s="34">
        <f>AVERAGE(B9:CW9)</f>
        <v>0.73750000000000004</v>
      </c>
      <c r="D21" s="34"/>
    </row>
    <row r="22" spans="1:4" x14ac:dyDescent="0.2">
      <c r="A22" s="33" t="s">
        <v>896</v>
      </c>
      <c r="B22" s="34">
        <f>AVERAGE(B10:CW10)</f>
        <v>0.73015873015873023</v>
      </c>
      <c r="D22" s="34"/>
    </row>
    <row r="23" spans="1:4" x14ac:dyDescent="0.2">
      <c r="A23" s="33" t="s">
        <v>897</v>
      </c>
      <c r="B23" s="34">
        <f>AVERAGE(B11:CW11)</f>
        <v>0.71940298507462686</v>
      </c>
      <c r="D23" s="34"/>
    </row>
    <row r="24" spans="1:4" x14ac:dyDescent="0.2">
      <c r="D24" s="34"/>
    </row>
  </sheetData>
  <conditionalFormatting sqref="B2:CW11">
    <cfRule type="containsBlanks" dxfId="0" priority="1">
      <formula>LEN(TRIM(B2))=0</formula>
    </cfRule>
  </conditionalFormatting>
  <hyperlinks>
    <hyperlink ref="A2" r:id="rId1"/>
    <hyperlink ref="A3:A11" r:id="rId2" display="p@1"/>
    <hyperlink ref="A14" r:id="rId3"/>
    <hyperlink ref="A15:A23" r:id="rId4" display="AP@1"/>
  </hyperlinks>
  <pageMargins left="0.7" right="0.7" top="0.75" bottom="0.75" header="0.3" footer="0.3"/>
  <pageSetup paperSize="9" orientation="portrait" horizontalDpi="0" verticalDpi="0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1"/>
  <sheetViews>
    <sheetView rightToLeft="1" workbookViewId="0">
      <pane ySplit="1" topLeftCell="A2" activePane="bottomLeft" state="frozen"/>
      <selection pane="bottomLeft" activeCell="D12" sqref="A12:D19"/>
    </sheetView>
  </sheetViews>
  <sheetFormatPr defaultRowHeight="14.25" x14ac:dyDescent="0.2"/>
  <cols>
    <col min="2" max="2" width="41.125" customWidth="1" collapsed="1"/>
    <col min="7" max="7" width="31.125" customWidth="1" collapsed="1"/>
  </cols>
  <sheetData>
    <row r="1" spans="1:13" ht="15" x14ac:dyDescent="0.25">
      <c r="A1" s="1"/>
      <c r="B1" s="3" t="s">
        <v>15</v>
      </c>
      <c r="C1" s="2">
        <f>SUM(C2:C11)</f>
        <v>8</v>
      </c>
      <c r="D1" s="2"/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165</v>
      </c>
      <c r="C2">
        <v>1</v>
      </c>
      <c r="E2" s="20">
        <f>COUNTIF(C2:C11,1)/COUNT(C2:C11)</f>
        <v>0.8</v>
      </c>
      <c r="F2">
        <f>IF(C2=1,1,0)</f>
        <v>1</v>
      </c>
      <c r="G2">
        <f>IF(C2=1,F2,)</f>
        <v>1</v>
      </c>
      <c r="H2" s="17">
        <f>SUMIF(G2:G11,"&gt;0",G2:G11)/COUNTIF(G2:G11,"&gt;0")</f>
        <v>0.78234126984126984</v>
      </c>
      <c r="I2">
        <f>C2/COUNTIF(C2:C11,1)</f>
        <v>0.125</v>
      </c>
      <c r="J2">
        <f>IF(C2=1,I2,0)</f>
        <v>0.125</v>
      </c>
      <c r="K2" s="18">
        <f>SUMIF(J2:J11,"&gt;0",J2:J11)/COUNTIF(J2:J12,"&gt;0")</f>
        <v>0.5625</v>
      </c>
      <c r="L2">
        <f>IF(C2=1,1,0)</f>
        <v>1</v>
      </c>
      <c r="M2" s="19">
        <f>MAX(L2:L11)</f>
        <v>1</v>
      </c>
    </row>
    <row r="3" spans="1:13" x14ac:dyDescent="0.2">
      <c r="A3" s="5">
        <v>5</v>
      </c>
      <c r="B3" s="7" t="s">
        <v>166</v>
      </c>
      <c r="C3" s="5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COUNTIF(C2:C3,1)/COUNTIF(C2:C11,1)</f>
        <v>0.125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>
        <v>4</v>
      </c>
      <c r="B4" s="6" t="s">
        <v>117</v>
      </c>
      <c r="C4">
        <v>1</v>
      </c>
      <c r="F4">
        <f>COUNTIF(C2:C4,1)/COUNT(C2:C4)</f>
        <v>0.66666666666666663</v>
      </c>
      <c r="G4">
        <f t="shared" ref="G4:G11" si="1">IF(C4=1,F4,)</f>
        <v>0.66666666666666663</v>
      </c>
      <c r="I4">
        <f>COUNTIF(C2:C4,1)/COUNTIF(C2:C11,1)</f>
        <v>0.25</v>
      </c>
      <c r="J4">
        <f t="shared" si="0"/>
        <v>0.25</v>
      </c>
      <c r="L4">
        <f>IF(C4=1,1/3,0)</f>
        <v>0.33333333333333331</v>
      </c>
    </row>
    <row r="5" spans="1:13" x14ac:dyDescent="0.2">
      <c r="A5" s="5">
        <v>3</v>
      </c>
      <c r="B5" s="7" t="s">
        <v>110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COUNTIF(C2:C5,1)/COUNTIF(C2:C11,1)</f>
        <v>0.375</v>
      </c>
      <c r="J5" s="21">
        <f t="shared" si="0"/>
        <v>0.375</v>
      </c>
      <c r="K5" s="21"/>
      <c r="L5" s="21">
        <f>IF(C5=1,1/4,0)</f>
        <v>0.25</v>
      </c>
      <c r="M5" s="21"/>
    </row>
    <row r="6" spans="1:13" x14ac:dyDescent="0.2">
      <c r="A6">
        <v>3</v>
      </c>
      <c r="B6" s="6" t="s">
        <v>167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COUNTIF(C2:C6,1)/COUNTIF(C2:C11,1)</f>
        <v>0.5</v>
      </c>
      <c r="J6">
        <f t="shared" si="0"/>
        <v>0.5</v>
      </c>
      <c r="L6">
        <f>IF(C6=1,1/5,0)</f>
        <v>0.2</v>
      </c>
    </row>
    <row r="7" spans="1:13" x14ac:dyDescent="0.2">
      <c r="A7" s="5">
        <v>3</v>
      </c>
      <c r="B7" s="7" t="s">
        <v>118</v>
      </c>
      <c r="C7" s="5">
        <v>0</v>
      </c>
      <c r="E7" s="21"/>
      <c r="F7" s="21">
        <f>COUNTIF(C2:C7,1)/COUNT(C2:C7)</f>
        <v>0.66666666666666663</v>
      </c>
      <c r="G7" s="21">
        <f t="shared" si="1"/>
        <v>0</v>
      </c>
      <c r="H7" s="21"/>
      <c r="I7" s="21">
        <f>COUNTIF(C2:C7,1)/COUNTIF(C2:C11,1)</f>
        <v>0.5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2</v>
      </c>
      <c r="B8" s="6" t="s">
        <v>168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COUNTIF(C2:C8,1)/COUNTIF(C2:C11,1)</f>
        <v>0.625</v>
      </c>
      <c r="J8">
        <f t="shared" si="0"/>
        <v>0.625</v>
      </c>
      <c r="L8">
        <f>IF(C8=1,1/7,0)</f>
        <v>0.14285714285714285</v>
      </c>
    </row>
    <row r="9" spans="1:13" x14ac:dyDescent="0.2">
      <c r="A9" s="5">
        <v>2</v>
      </c>
      <c r="B9" s="7" t="s">
        <v>115</v>
      </c>
      <c r="C9" s="5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COUNTIF(C2:C9,1)/COUNTIF(C2:C11,1)</f>
        <v>0.75</v>
      </c>
      <c r="J9" s="21">
        <f t="shared" si="0"/>
        <v>0.75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120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COUNTIF(C2:C10,1)/COUNTIF(C2:C11,1)</f>
        <v>0.875</v>
      </c>
      <c r="J10">
        <f t="shared" si="0"/>
        <v>0.875</v>
      </c>
      <c r="L10">
        <f>IF(C10=1,1/9,0)</f>
        <v>0.1111111111111111</v>
      </c>
    </row>
    <row r="11" spans="1:13" x14ac:dyDescent="0.2">
      <c r="A11" s="5">
        <v>2</v>
      </c>
      <c r="B11" s="7" t="s">
        <v>169</v>
      </c>
      <c r="C11" s="5">
        <v>1</v>
      </c>
      <c r="E11" s="21"/>
      <c r="F11">
        <f>COUNTIF(C2:C11,1)/COUNT(C2:C11)</f>
        <v>0.8</v>
      </c>
      <c r="G11" s="21">
        <f t="shared" si="1"/>
        <v>0.8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sortState ref="B2:B108">
    <sortCondition ref="B108"/>
  </sortState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M12"/>
  <sheetViews>
    <sheetView rightToLeft="1" workbookViewId="0">
      <pane ySplit="1" topLeftCell="A2" activePane="bottomLeft" state="frozen"/>
      <selection pane="bottomLeft" activeCell="C12" sqref="A12:C12"/>
    </sheetView>
  </sheetViews>
  <sheetFormatPr defaultRowHeight="14.25" x14ac:dyDescent="0.2"/>
  <cols>
    <col min="2" max="2" width="46" customWidth="1" collapsed="1"/>
  </cols>
  <sheetData>
    <row r="1" spans="1:13" ht="15" x14ac:dyDescent="0.25">
      <c r="A1" s="1"/>
      <c r="B1" s="10" t="s">
        <v>70</v>
      </c>
      <c r="C1" s="2">
        <f>SUM(C2:C11)</f>
        <v>2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8</v>
      </c>
      <c r="B2" s="6" t="s">
        <v>687</v>
      </c>
      <c r="C2">
        <v>1</v>
      </c>
      <c r="E2" s="20">
        <f>COUNTIF(C2:C11,1)/COUNT(C2:C11)</f>
        <v>0.2</v>
      </c>
      <c r="F2">
        <f>IF(C2=1,1,0)</f>
        <v>1</v>
      </c>
      <c r="G2">
        <f>IF(C2=1,F2,)</f>
        <v>1</v>
      </c>
      <c r="H2" s="17">
        <f>SUMIF(G2:G11,"&gt;0",G2:G11)/COUNTIF(G2:G11,"&gt;0")</f>
        <v>0.7</v>
      </c>
      <c r="I2">
        <f>C2/COUNTIF(C2:C11,1)</f>
        <v>0.5</v>
      </c>
      <c r="J2">
        <f>IF(C2=1,I2,0)</f>
        <v>0.5</v>
      </c>
      <c r="K2" s="18">
        <f>SUMIF(J2:J11,"&gt;0",J2:J11)/COUNTIF(J2:J12,"&gt;0")</f>
        <v>0.75</v>
      </c>
      <c r="L2">
        <f>IF(C2=1,1,0)</f>
        <v>1</v>
      </c>
      <c r="M2" s="19">
        <f>MAX(L2:L11)</f>
        <v>1</v>
      </c>
    </row>
    <row r="3" spans="1:13" x14ac:dyDescent="0.2">
      <c r="A3" s="5">
        <v>8</v>
      </c>
      <c r="B3" s="7" t="s">
        <v>691</v>
      </c>
      <c r="C3" s="5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COUNTIF(C2:C3,1)/COUNTIF(C2:C11,1)</f>
        <v>0.5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>
        <v>8</v>
      </c>
      <c r="B4" s="6" t="s">
        <v>756</v>
      </c>
      <c r="C4">
        <v>0</v>
      </c>
      <c r="F4">
        <f>COUNTIF(C2:C4,1)/COUNT(C2:C4)</f>
        <v>0.33333333333333331</v>
      </c>
      <c r="G4">
        <f t="shared" ref="G4:G11" si="1">IF(C4=1,F4,)</f>
        <v>0</v>
      </c>
      <c r="I4">
        <f>COUNTIF(C2:C4,1)/COUNTIF(C2:C11,1)</f>
        <v>0.5</v>
      </c>
      <c r="J4">
        <f t="shared" si="0"/>
        <v>0</v>
      </c>
      <c r="L4">
        <f>IF(C4=1,1/3,0)</f>
        <v>0</v>
      </c>
    </row>
    <row r="5" spans="1:13" x14ac:dyDescent="0.2">
      <c r="A5" s="5">
        <v>8</v>
      </c>
      <c r="B5" s="7" t="s">
        <v>753</v>
      </c>
      <c r="C5" s="5">
        <v>0</v>
      </c>
      <c r="E5" s="21"/>
      <c r="F5" s="21">
        <f>COUNTIF(C2:C5,1)/COUNT(C2:C5)</f>
        <v>0.25</v>
      </c>
      <c r="G5" s="21">
        <f t="shared" si="1"/>
        <v>0</v>
      </c>
      <c r="H5" s="21"/>
      <c r="I5" s="21">
        <f>COUNTIF(C2:C5,1)/COUNTIF(C2:C11,1)</f>
        <v>0.5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7</v>
      </c>
      <c r="B6" s="6" t="s">
        <v>684</v>
      </c>
      <c r="C6">
        <v>1</v>
      </c>
      <c r="F6">
        <f>COUNTIF(C2:C6,1)/COUNT(C2:C6)</f>
        <v>0.4</v>
      </c>
      <c r="G6">
        <f t="shared" si="1"/>
        <v>0.4</v>
      </c>
      <c r="I6">
        <f>COUNTIF(C2:C6,1)/COUNTIF(C2:C11,1)</f>
        <v>1</v>
      </c>
      <c r="J6">
        <f t="shared" si="0"/>
        <v>1</v>
      </c>
      <c r="L6">
        <f>IF(C6=1,1/5,0)</f>
        <v>0.2</v>
      </c>
    </row>
    <row r="7" spans="1:13" x14ac:dyDescent="0.2">
      <c r="A7" s="5">
        <v>3</v>
      </c>
      <c r="B7" s="7" t="s">
        <v>742</v>
      </c>
      <c r="C7" s="5">
        <v>0</v>
      </c>
      <c r="E7" s="21"/>
      <c r="F7" s="21">
        <f>COUNTIF(C2:C7,1)/COUNT(C2:C7)</f>
        <v>0.33333333333333331</v>
      </c>
      <c r="G7" s="21">
        <f t="shared" si="1"/>
        <v>0</v>
      </c>
      <c r="H7" s="21"/>
      <c r="I7" s="21">
        <f>COUNTIF(C2:C7,1)/COUNTIF(C2:C11,1)</f>
        <v>1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2</v>
      </c>
      <c r="B8" s="6" t="s">
        <v>755</v>
      </c>
      <c r="C8">
        <v>0</v>
      </c>
      <c r="F8">
        <f>COUNTIF(C2:C8,1)/COUNT(C2:C8)</f>
        <v>0.2857142857142857</v>
      </c>
      <c r="G8">
        <f t="shared" si="1"/>
        <v>0</v>
      </c>
      <c r="I8">
        <f>COUNTIF(C2:C8,1)/COUNTIF(C2:C11,1)</f>
        <v>1</v>
      </c>
      <c r="J8">
        <f t="shared" si="0"/>
        <v>0</v>
      </c>
      <c r="L8">
        <f>IF(C8=1,1/7,0)</f>
        <v>0</v>
      </c>
    </row>
    <row r="9" spans="1:13" x14ac:dyDescent="0.2">
      <c r="A9" s="5">
        <v>2</v>
      </c>
      <c r="B9" s="7" t="s">
        <v>698</v>
      </c>
      <c r="C9" s="5">
        <v>0</v>
      </c>
      <c r="E9" s="21"/>
      <c r="F9" s="21">
        <f>COUNTIF(C2:C9,1)/COUNT(C2:C9)</f>
        <v>0.25</v>
      </c>
      <c r="G9" s="21">
        <f t="shared" si="1"/>
        <v>0</v>
      </c>
      <c r="H9" s="21"/>
      <c r="I9" s="21">
        <f>COUNTIF(C2:C9,1)/COUNTIF(C2:C11,1)</f>
        <v>1</v>
      </c>
      <c r="J9" s="21">
        <f t="shared" si="0"/>
        <v>0</v>
      </c>
      <c r="K9" s="21"/>
      <c r="L9" s="21">
        <f>IF(C9=1,1/8,0)</f>
        <v>0</v>
      </c>
      <c r="M9" s="21"/>
    </row>
    <row r="10" spans="1:13" x14ac:dyDescent="0.2">
      <c r="A10">
        <v>2</v>
      </c>
      <c r="B10" s="6" t="s">
        <v>685</v>
      </c>
      <c r="C10">
        <v>0</v>
      </c>
      <c r="F10">
        <f>COUNTIF(C2:C10,1)/COUNT(C2:C10)</f>
        <v>0.22222222222222221</v>
      </c>
      <c r="G10">
        <f t="shared" si="1"/>
        <v>0</v>
      </c>
      <c r="I10">
        <f>COUNTIF(C2:C10,1)/COUNTIF(C2:C11,1)</f>
        <v>1</v>
      </c>
      <c r="J10">
        <f t="shared" si="0"/>
        <v>0</v>
      </c>
      <c r="L10">
        <f>IF(C10=1,1/9,0)</f>
        <v>0</v>
      </c>
    </row>
    <row r="11" spans="1:13" x14ac:dyDescent="0.2">
      <c r="A11" s="5">
        <v>2</v>
      </c>
      <c r="B11" s="7" t="s">
        <v>696</v>
      </c>
      <c r="C11" s="5">
        <v>0</v>
      </c>
      <c r="E11" s="21"/>
      <c r="F11">
        <f>COUNTIF(C2:C11,1)/COUNT(C2:C11)</f>
        <v>0.2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  <row r="12" spans="1:13" x14ac:dyDescent="0.2">
      <c r="B12" s="6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M11"/>
  <sheetViews>
    <sheetView rightToLeft="1" workbookViewId="0">
      <pane ySplit="1" topLeftCell="A2" activePane="bottomLeft" state="frozen"/>
      <selection pane="bottomLeft" activeCell="D12" sqref="A12:D15"/>
    </sheetView>
  </sheetViews>
  <sheetFormatPr defaultRowHeight="14.25" x14ac:dyDescent="0.2"/>
  <cols>
    <col min="2" max="2" width="60.875" customWidth="1" collapsed="1"/>
  </cols>
  <sheetData>
    <row r="1" spans="1:13" ht="15" x14ac:dyDescent="0.25">
      <c r="A1" s="1"/>
      <c r="B1" s="10" t="s">
        <v>69</v>
      </c>
      <c r="C1" s="2">
        <f>SUM(C2:C11)</f>
        <v>9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7</v>
      </c>
      <c r="B2" s="6" t="s">
        <v>757</v>
      </c>
      <c r="C2">
        <v>1</v>
      </c>
      <c r="E2" s="20">
        <f>COUNTIF(C2:C11,1)/COUNT(C2:C11)</f>
        <v>0.9</v>
      </c>
      <c r="F2">
        <f>IF(C2=1,1,0)</f>
        <v>1</v>
      </c>
      <c r="G2">
        <f>IF(C2=1,F2,)</f>
        <v>1</v>
      </c>
      <c r="H2" s="17">
        <f>SUMIF(G2:G11,"&gt;0",G2:G11)/COUNTIF(G2:G11,"&gt;0")</f>
        <v>0.84122574955908291</v>
      </c>
      <c r="I2">
        <f>C2/COUNTIF(C2:C11,1)</f>
        <v>0.1111111111111111</v>
      </c>
      <c r="J2">
        <f>IF(C2=1,I2,0)</f>
        <v>0.1111111111111111</v>
      </c>
      <c r="K2" s="18">
        <f>SUMIF(J2:J11,"&gt;0",J2:J11)/COUNTIF(J2:J12,"&gt;0")</f>
        <v>0.55555555555555558</v>
      </c>
      <c r="L2">
        <f>IF(C2=1,1,0)</f>
        <v>1</v>
      </c>
      <c r="M2" s="19">
        <f>MAX(L2:L11)</f>
        <v>1</v>
      </c>
    </row>
    <row r="3" spans="1:13" x14ac:dyDescent="0.2">
      <c r="A3" s="5">
        <v>7</v>
      </c>
      <c r="B3" s="7" t="s">
        <v>753</v>
      </c>
      <c r="C3" s="5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COUNTIF(C2:C3,1)/COUNTIF(C2:C11,1)</f>
        <v>0.1111111111111111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>
        <v>6</v>
      </c>
      <c r="B4" s="6" t="s">
        <v>684</v>
      </c>
      <c r="C4">
        <v>1</v>
      </c>
      <c r="F4">
        <f>COUNTIF(C2:C4,1)/COUNT(C2:C4)</f>
        <v>0.66666666666666663</v>
      </c>
      <c r="G4">
        <f t="shared" ref="G4:G11" si="1">IF(C4=1,F4,)</f>
        <v>0.66666666666666663</v>
      </c>
      <c r="I4">
        <f>COUNTIF(C2:C4,1)/COUNTIF(C2:C11,1)</f>
        <v>0.22222222222222221</v>
      </c>
      <c r="J4">
        <f t="shared" si="0"/>
        <v>0.22222222222222221</v>
      </c>
      <c r="L4">
        <f>IF(C4=1,1/3,0)</f>
        <v>0.33333333333333331</v>
      </c>
    </row>
    <row r="5" spans="1:13" x14ac:dyDescent="0.2">
      <c r="A5" s="5">
        <v>3</v>
      </c>
      <c r="B5" s="7" t="s">
        <v>742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COUNTIF(C2:C5,1)/COUNTIF(C2:C11,1)</f>
        <v>0.33333333333333331</v>
      </c>
      <c r="J5" s="21">
        <f t="shared" si="0"/>
        <v>0.33333333333333331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698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COUNTIF(C2:C6,1)/COUNTIF(C2:C11,1)</f>
        <v>0.44444444444444442</v>
      </c>
      <c r="J6">
        <f t="shared" si="0"/>
        <v>0.44444444444444442</v>
      </c>
      <c r="L6">
        <f>IF(C6=1,1/5,0)</f>
        <v>0.2</v>
      </c>
    </row>
    <row r="7" spans="1:13" x14ac:dyDescent="0.2">
      <c r="A7" s="5">
        <v>2</v>
      </c>
      <c r="B7" s="7" t="s">
        <v>755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0.55555555555555558</v>
      </c>
      <c r="J7" s="21">
        <f t="shared" si="0"/>
        <v>0.55555555555555558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697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COUNTIF(C2:C8,1)/COUNTIF(C2:C11,1)</f>
        <v>0.66666666666666663</v>
      </c>
      <c r="J8">
        <f t="shared" si="0"/>
        <v>0.66666666666666663</v>
      </c>
      <c r="L8">
        <f>IF(C8=1,1/7,0)</f>
        <v>0.14285714285714285</v>
      </c>
    </row>
    <row r="9" spans="1:13" x14ac:dyDescent="0.2">
      <c r="A9" s="5">
        <v>2</v>
      </c>
      <c r="B9" s="7" t="s">
        <v>700</v>
      </c>
      <c r="C9" s="5">
        <v>1</v>
      </c>
      <c r="E9" s="21"/>
      <c r="F9" s="21">
        <f>COUNTIF(C2:C9,1)/COUNT(C2:C9)</f>
        <v>0.875</v>
      </c>
      <c r="G9" s="21">
        <f t="shared" si="1"/>
        <v>0.875</v>
      </c>
      <c r="H9" s="21"/>
      <c r="I9" s="21">
        <f>COUNTIF(C2:C9,1)/COUNTIF(C2:C11,1)</f>
        <v>0.77777777777777779</v>
      </c>
      <c r="J9" s="21">
        <f t="shared" si="0"/>
        <v>0.77777777777777779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687</v>
      </c>
      <c r="C10">
        <v>1</v>
      </c>
      <c r="F10">
        <f>COUNTIF(C2:C10,1)/COUNT(C2:C10)</f>
        <v>0.88888888888888884</v>
      </c>
      <c r="G10">
        <f t="shared" si="1"/>
        <v>0.88888888888888884</v>
      </c>
      <c r="I10">
        <f>COUNTIF(C2:C10,1)/COUNTIF(C2:C11,1)</f>
        <v>0.88888888888888884</v>
      </c>
      <c r="J10">
        <f t="shared" si="0"/>
        <v>0.88888888888888884</v>
      </c>
      <c r="L10">
        <f>IF(C10=1,1/9,0)</f>
        <v>0.1111111111111111</v>
      </c>
    </row>
    <row r="11" spans="1:13" x14ac:dyDescent="0.2">
      <c r="A11" s="5">
        <v>2</v>
      </c>
      <c r="B11" s="7" t="s">
        <v>685</v>
      </c>
      <c r="C11" s="5">
        <v>1</v>
      </c>
      <c r="E11" s="21"/>
      <c r="F11">
        <f>COUNTIF(C2:C11,1)/COUNT(C2:C11)</f>
        <v>0.9</v>
      </c>
      <c r="G11" s="21">
        <f t="shared" si="1"/>
        <v>0.9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M12"/>
  <sheetViews>
    <sheetView rightToLeft="1" tabSelected="1" workbookViewId="0">
      <pane ySplit="1" topLeftCell="A2" activePane="bottomLeft" state="frozen"/>
      <selection pane="bottomLeft" activeCell="B12" sqref="A12:B12"/>
    </sheetView>
  </sheetViews>
  <sheetFormatPr defaultRowHeight="14.25" x14ac:dyDescent="0.2"/>
  <cols>
    <col min="2" max="2" width="50.875" customWidth="1" collapsed="1"/>
  </cols>
  <sheetData>
    <row r="1" spans="1:13" ht="15" x14ac:dyDescent="0.25">
      <c r="A1" s="1"/>
      <c r="B1" s="10" t="s">
        <v>68</v>
      </c>
      <c r="C1" s="2">
        <f>SUM(C2:C11)</f>
        <v>8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728</v>
      </c>
      <c r="C2">
        <v>1</v>
      </c>
      <c r="E2" s="20">
        <f>COUNTIF(C2:C11,1)/COUNT(C2:C11)</f>
        <v>0.8</v>
      </c>
      <c r="F2">
        <f>IF(C2=1,1,0)</f>
        <v>1</v>
      </c>
      <c r="G2">
        <f>IF(C2=1,F2,)</f>
        <v>1</v>
      </c>
      <c r="H2" s="17">
        <f>SUMIF(G2:G11,"&gt;0",G2:G11)/COUNTIF(G2:G11,"&gt;0")</f>
        <v>1</v>
      </c>
      <c r="I2">
        <f>C2/COUNTIF(C2:C11,1)</f>
        <v>0.125</v>
      </c>
      <c r="J2">
        <f>IF(C2=1,I2,0)</f>
        <v>0.125</v>
      </c>
      <c r="K2" s="18">
        <f>SUMIF(J2:J11,"&gt;0",J2:J11)/COUNTIF(J2:J12,"&gt;0")</f>
        <v>0.5625</v>
      </c>
      <c r="L2">
        <f>IF(C2=1,1,0)</f>
        <v>1</v>
      </c>
      <c r="M2" s="19">
        <f>MAX(L2:L11)</f>
        <v>1</v>
      </c>
    </row>
    <row r="3" spans="1:13" x14ac:dyDescent="0.2">
      <c r="A3" s="5">
        <v>4</v>
      </c>
      <c r="B3" s="7" t="s">
        <v>684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0.25</v>
      </c>
      <c r="J3" s="21">
        <f t="shared" ref="J3:J10" si="0">IF(C3=1,I3,0)</f>
        <v>0.25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685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0.375</v>
      </c>
      <c r="J4">
        <f t="shared" si="0"/>
        <v>0.375</v>
      </c>
      <c r="L4">
        <f>IF(C4=1,1/3,0)</f>
        <v>0.33333333333333331</v>
      </c>
    </row>
    <row r="5" spans="1:13" x14ac:dyDescent="0.2">
      <c r="A5" s="5">
        <v>2</v>
      </c>
      <c r="B5" s="7" t="s">
        <v>688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COUNTIF(C2:C5,1)/COUNTIF(C2:C11,1)</f>
        <v>0.5</v>
      </c>
      <c r="J5" s="21">
        <f t="shared" si="0"/>
        <v>0.5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687</v>
      </c>
      <c r="C6">
        <v>1</v>
      </c>
      <c r="F6">
        <f>COUNTIF(C2:C6,1)/COUNT(C2:C6)</f>
        <v>1</v>
      </c>
      <c r="G6">
        <f t="shared" si="1"/>
        <v>1</v>
      </c>
      <c r="I6">
        <f>COUNTIF(C2:C6,1)/COUNTIF(C2:C11,1)</f>
        <v>0.625</v>
      </c>
      <c r="J6">
        <f t="shared" si="0"/>
        <v>0.625</v>
      </c>
      <c r="L6">
        <f>IF(C6=1,1/5,0)</f>
        <v>0.2</v>
      </c>
    </row>
    <row r="7" spans="1:13" x14ac:dyDescent="0.2">
      <c r="A7" s="5">
        <v>2</v>
      </c>
      <c r="B7" s="7" t="s">
        <v>695</v>
      </c>
      <c r="C7" s="5">
        <v>1</v>
      </c>
      <c r="E7" s="21"/>
      <c r="F7" s="21">
        <f>COUNTIF(C2:C7,1)/COUNT(C2:C7)</f>
        <v>1</v>
      </c>
      <c r="G7" s="21">
        <f t="shared" si="1"/>
        <v>1</v>
      </c>
      <c r="H7" s="21"/>
      <c r="I7" s="21">
        <f>COUNTIF(C2:C7,1)/COUNTIF(C2:C11,1)</f>
        <v>0.75</v>
      </c>
      <c r="J7" s="21">
        <f t="shared" si="0"/>
        <v>0.75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696</v>
      </c>
      <c r="C8">
        <v>1</v>
      </c>
      <c r="F8">
        <f>COUNTIF(C2:C8,1)/COUNT(C2:C8)</f>
        <v>1</v>
      </c>
      <c r="G8">
        <f t="shared" si="1"/>
        <v>1</v>
      </c>
      <c r="I8">
        <f>COUNTIF(C2:C8,1)/COUNTIF(C2:C11,1)</f>
        <v>0.875</v>
      </c>
      <c r="J8">
        <f t="shared" si="0"/>
        <v>0.875</v>
      </c>
      <c r="L8">
        <f>IF(C8=1,1/7,0)</f>
        <v>0.14285714285714285</v>
      </c>
    </row>
    <row r="9" spans="1:13" x14ac:dyDescent="0.2">
      <c r="A9" s="5">
        <v>2</v>
      </c>
      <c r="B9" s="7" t="s">
        <v>699</v>
      </c>
      <c r="C9" s="5">
        <v>1</v>
      </c>
      <c r="E9" s="21"/>
      <c r="F9" s="21">
        <f>COUNTIF(C2:C9,1)/COUNT(C2:C9)</f>
        <v>1</v>
      </c>
      <c r="G9" s="21">
        <f t="shared" si="1"/>
        <v>1</v>
      </c>
      <c r="H9" s="21"/>
      <c r="I9" s="21">
        <f>COUNTIF(C2:C9,1)/COUNTIF(C2:C11,1)</f>
        <v>1</v>
      </c>
      <c r="J9" s="21">
        <f t="shared" si="0"/>
        <v>1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693</v>
      </c>
      <c r="C10">
        <v>0</v>
      </c>
      <c r="F10">
        <f>COUNTIF(C2:C10,1)/COUNT(C2:C10)</f>
        <v>0.88888888888888884</v>
      </c>
      <c r="G10">
        <f t="shared" si="1"/>
        <v>0</v>
      </c>
      <c r="I10">
        <f>COUNTIF(C2:C10,1)/COUNTIF(C2:C11,1)</f>
        <v>1</v>
      </c>
      <c r="J10">
        <f t="shared" si="0"/>
        <v>0</v>
      </c>
      <c r="L10">
        <f>IF(C10=1,1/9,0)</f>
        <v>0</v>
      </c>
    </row>
    <row r="11" spans="1:13" x14ac:dyDescent="0.2">
      <c r="A11" s="5">
        <v>2</v>
      </c>
      <c r="B11" s="7" t="s">
        <v>701</v>
      </c>
      <c r="C11" s="5">
        <v>0</v>
      </c>
      <c r="E11" s="21"/>
      <c r="F11">
        <f>COUNTIF(C2:C11,1)/COUNT(C2:C11)</f>
        <v>0.8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  <row r="12" spans="1:13" x14ac:dyDescent="0.2">
      <c r="B12" s="6"/>
    </row>
  </sheetData>
  <sortState ref="B2:B104">
    <sortCondition ref="B2"/>
  </sortState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11"/>
  <sheetViews>
    <sheetView rightToLeft="1" workbookViewId="0">
      <pane ySplit="1" topLeftCell="A2" activePane="bottomLeft" state="frozen"/>
      <selection pane="bottomLeft" activeCell="D12" sqref="A12:D19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3" t="s">
        <v>16</v>
      </c>
      <c r="C1" s="2">
        <f>SUM(C2:C11)</f>
        <v>9</v>
      </c>
      <c r="D1" s="2"/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4</v>
      </c>
      <c r="B2" s="6" t="s">
        <v>118</v>
      </c>
      <c r="C2">
        <v>1</v>
      </c>
      <c r="E2" s="20">
        <f>COUNTIF(C2:C11,1)/COUNT(C2:C11)</f>
        <v>0.9</v>
      </c>
      <c r="F2">
        <f>IF(C2=1,1,0)</f>
        <v>1</v>
      </c>
      <c r="G2">
        <f>IF(C2=1,F2,)</f>
        <v>1</v>
      </c>
      <c r="H2" s="17">
        <f>SUMIF(G2:G11,"&gt;0",G2:G11)/COUNTIF(G2:G11,"&gt;0")</f>
        <v>0.87826278659611978</v>
      </c>
      <c r="I2">
        <f>C2/COUNTIF(C2:C11,1)</f>
        <v>0.1111111111111111</v>
      </c>
      <c r="J2">
        <f>IF(C2=1,I2,0)</f>
        <v>0.1111111111111111</v>
      </c>
      <c r="K2" s="18">
        <f>SUMIF(J2:J11,"&gt;0",J2:J11)/COUNTIF(J2:J12,"&gt;0")</f>
        <v>0.55555555555555558</v>
      </c>
      <c r="L2">
        <f>IF(C2=1,1,0)</f>
        <v>1</v>
      </c>
      <c r="M2" s="19">
        <f>MAX(L2:L11)</f>
        <v>1</v>
      </c>
    </row>
    <row r="3" spans="1:13" x14ac:dyDescent="0.2">
      <c r="A3" s="5">
        <v>4</v>
      </c>
      <c r="B3" s="7" t="s">
        <v>165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0.22222222222222221</v>
      </c>
      <c r="J3" s="21">
        <f t="shared" ref="J3:J10" si="0">IF(C3=1,I3,0)</f>
        <v>0.22222222222222221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166</v>
      </c>
      <c r="C4">
        <v>0</v>
      </c>
      <c r="F4">
        <f>COUNTIF(C2:C4,1)/COUNT(C2:C4)</f>
        <v>0.66666666666666663</v>
      </c>
      <c r="G4">
        <f t="shared" ref="G4:G11" si="1">IF(C4=1,F4,)</f>
        <v>0</v>
      </c>
      <c r="I4">
        <f>COUNTIF(C2:C4,1)/COUNTIF(C2:C11,1)</f>
        <v>0.22222222222222221</v>
      </c>
      <c r="J4">
        <f t="shared" si="0"/>
        <v>0</v>
      </c>
      <c r="L4">
        <f>IF(C4=1,1/3,0)</f>
        <v>0</v>
      </c>
    </row>
    <row r="5" spans="1:13" x14ac:dyDescent="0.2">
      <c r="A5" s="5">
        <v>3</v>
      </c>
      <c r="B5" s="7" t="s">
        <v>117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COUNTIF(C2:C5,1)/COUNTIF(C2:C11,1)</f>
        <v>0.33333333333333331</v>
      </c>
      <c r="J5" s="21">
        <f t="shared" si="0"/>
        <v>0.33333333333333331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169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COUNTIF(C2:C6,1)/COUNTIF(C2:C11,1)</f>
        <v>0.44444444444444442</v>
      </c>
      <c r="J6">
        <f t="shared" si="0"/>
        <v>0.44444444444444442</v>
      </c>
      <c r="L6">
        <f>IF(C6=1,1/5,0)</f>
        <v>0.2</v>
      </c>
    </row>
    <row r="7" spans="1:13" x14ac:dyDescent="0.2">
      <c r="A7" s="5">
        <v>2</v>
      </c>
      <c r="B7" s="7" t="s">
        <v>115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0.55555555555555558</v>
      </c>
      <c r="J7" s="21">
        <f t="shared" si="0"/>
        <v>0.55555555555555558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167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COUNTIF(C2:C8,1)/COUNTIF(C2:C11,1)</f>
        <v>0.66666666666666663</v>
      </c>
      <c r="J8">
        <f t="shared" si="0"/>
        <v>0.66666666666666663</v>
      </c>
      <c r="L8">
        <f>IF(C8=1,1/7,0)</f>
        <v>0.14285714285714285</v>
      </c>
    </row>
    <row r="9" spans="1:13" x14ac:dyDescent="0.2">
      <c r="A9" s="5">
        <v>2</v>
      </c>
      <c r="B9" s="7" t="s">
        <v>171</v>
      </c>
      <c r="C9" s="5">
        <v>1</v>
      </c>
      <c r="E9" s="21"/>
      <c r="F9" s="21">
        <f>COUNTIF(C2:C9,1)/COUNT(C2:C9)</f>
        <v>0.875</v>
      </c>
      <c r="G9" s="21">
        <f t="shared" si="1"/>
        <v>0.875</v>
      </c>
      <c r="H9" s="21"/>
      <c r="I9" s="21">
        <f>COUNTIF(C2:C9,1)/COUNTIF(C2:C11,1)</f>
        <v>0.77777777777777779</v>
      </c>
      <c r="J9" s="21">
        <f t="shared" si="0"/>
        <v>0.77777777777777779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120</v>
      </c>
      <c r="C10">
        <v>1</v>
      </c>
      <c r="F10">
        <f>COUNTIF(C2:C10,1)/COUNT(C2:C10)</f>
        <v>0.88888888888888884</v>
      </c>
      <c r="G10">
        <f t="shared" si="1"/>
        <v>0.88888888888888884</v>
      </c>
      <c r="I10">
        <f>COUNTIF(C2:C10,1)/COUNTIF(C2:C11,1)</f>
        <v>0.88888888888888884</v>
      </c>
      <c r="J10">
        <f t="shared" si="0"/>
        <v>0.88888888888888884</v>
      </c>
      <c r="L10">
        <f>IF(C10=1,1/9,0)</f>
        <v>0.1111111111111111</v>
      </c>
    </row>
    <row r="11" spans="1:13" x14ac:dyDescent="0.2">
      <c r="A11" s="5">
        <v>2</v>
      </c>
      <c r="B11" s="7" t="s">
        <v>168</v>
      </c>
      <c r="C11" s="5">
        <v>1</v>
      </c>
      <c r="E11" s="21"/>
      <c r="F11">
        <f>COUNTIF(C2:C11,1)/COUNT(C2:C11)</f>
        <v>0.9</v>
      </c>
      <c r="G11" s="21">
        <f t="shared" si="1"/>
        <v>0.9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sortState ref="B2:B55">
    <sortCondition ref="B2"/>
  </sortState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9"/>
  <sheetViews>
    <sheetView rightToLeft="1" workbookViewId="0">
      <pane ySplit="1" topLeftCell="A2" activePane="bottomLeft" state="frozen"/>
      <selection pane="bottomLeft" activeCell="A10" sqref="A10:XFD11"/>
    </sheetView>
  </sheetViews>
  <sheetFormatPr defaultRowHeight="14.25" x14ac:dyDescent="0.2"/>
  <cols>
    <col min="2" max="2" width="41.125" customWidth="1" collapsed="1"/>
    <col min="7" max="7" width="33.625" customWidth="1" collapsed="1"/>
  </cols>
  <sheetData>
    <row r="1" spans="1:13" ht="15" x14ac:dyDescent="0.25">
      <c r="A1" s="1"/>
      <c r="B1" s="3" t="s">
        <v>17</v>
      </c>
      <c r="C1" s="2">
        <f>SUM(C2:C11)</f>
        <v>6</v>
      </c>
      <c r="D1" s="2"/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4</v>
      </c>
      <c r="B2" s="6" t="s">
        <v>172</v>
      </c>
      <c r="C2">
        <v>1</v>
      </c>
      <c r="E2" s="20">
        <f>COUNTIF(C2:C9,1)/COUNT(C2:C9)</f>
        <v>0.75</v>
      </c>
      <c r="F2">
        <f>IF(C2=1,1,0)</f>
        <v>1</v>
      </c>
      <c r="G2">
        <f>IF(C2=1,F2,)</f>
        <v>1</v>
      </c>
      <c r="H2" s="17">
        <f>SUMIF(G2:G9,"&gt;0",G2:G9)/COUNTIF(G2:G9,"&gt;0")</f>
        <v>0.87341269841269831</v>
      </c>
      <c r="I2">
        <f>C2/COUNTIF(C2:C9,1)</f>
        <v>0.16666666666666666</v>
      </c>
      <c r="J2">
        <f>IF(C2=1,I2,0)</f>
        <v>0.16666666666666666</v>
      </c>
      <c r="K2" s="18">
        <f>SUMIF(J2:J9,"&gt;0",J2:J9)/COUNTIF(J2:J10,"&gt;0")</f>
        <v>0.58333333333333337</v>
      </c>
      <c r="L2">
        <f>IF(C2=1,1,0)</f>
        <v>1</v>
      </c>
      <c r="M2" s="19">
        <f>MAX(L2:L9)</f>
        <v>1</v>
      </c>
    </row>
    <row r="3" spans="1:13" x14ac:dyDescent="0.2">
      <c r="A3" s="5">
        <v>3</v>
      </c>
      <c r="B3" s="7" t="s">
        <v>173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COUNTIF(C2:C3,1)/COUNTIF(C2:C9,1)</f>
        <v>0.33333333333333331</v>
      </c>
      <c r="J3" s="21">
        <f t="shared" ref="J3:J9" si="0">IF(C3=1,I3,0)</f>
        <v>0.33333333333333331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174</v>
      </c>
      <c r="C4">
        <v>0</v>
      </c>
      <c r="F4">
        <f>COUNTIF(C2:C4,1)/COUNT(C2:C4)</f>
        <v>0.66666666666666663</v>
      </c>
      <c r="G4">
        <f t="shared" ref="G4:G9" si="1">IF(C4=1,F4,)</f>
        <v>0</v>
      </c>
      <c r="I4">
        <f>COUNTIF(C2:C4,1)/COUNTIF(C2:C9,1)</f>
        <v>0.33333333333333331</v>
      </c>
      <c r="J4">
        <f t="shared" si="0"/>
        <v>0</v>
      </c>
      <c r="L4">
        <f>IF(C4=1,1/3,0)</f>
        <v>0</v>
      </c>
    </row>
    <row r="5" spans="1:13" x14ac:dyDescent="0.2">
      <c r="A5" s="5">
        <v>2</v>
      </c>
      <c r="B5" s="7" t="s">
        <v>175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COUNTIF(C2:C5,1)/COUNTIF(C2:C9,1)</f>
        <v>0.5</v>
      </c>
      <c r="J5" s="21">
        <f t="shared" si="0"/>
        <v>0.5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176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COUNTIF(C2:C6,1)/COUNTIF(C2:C9,1)</f>
        <v>0.66666666666666663</v>
      </c>
      <c r="J6">
        <f t="shared" si="0"/>
        <v>0.66666666666666663</v>
      </c>
      <c r="L6">
        <f>IF(C6=1,1/5,0)</f>
        <v>0.2</v>
      </c>
    </row>
    <row r="7" spans="1:13" x14ac:dyDescent="0.2">
      <c r="A7" s="5">
        <v>2</v>
      </c>
      <c r="B7" s="7" t="s">
        <v>177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COUNTIF(C2:C7,1)/COUNTIF(C2:C9,1)</f>
        <v>0.83333333333333337</v>
      </c>
      <c r="J7" s="21">
        <f t="shared" si="0"/>
        <v>0.83333333333333337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178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COUNTIF(C2:C8,1)/COUNTIF(C2:C9,1)</f>
        <v>1</v>
      </c>
      <c r="J8">
        <f t="shared" si="0"/>
        <v>1</v>
      </c>
      <c r="L8">
        <f>IF(C8=1,1/7,0)</f>
        <v>0.14285714285714285</v>
      </c>
    </row>
    <row r="9" spans="1:13" x14ac:dyDescent="0.2">
      <c r="A9" s="5">
        <v>2</v>
      </c>
      <c r="B9" s="7" t="s">
        <v>148</v>
      </c>
      <c r="C9" s="5">
        <v>0</v>
      </c>
      <c r="E9" s="21"/>
      <c r="F9" s="21">
        <f>COUNTIF(C2:C9,1)/COUNT(C2:C9)</f>
        <v>0.75</v>
      </c>
      <c r="G9" s="21">
        <f t="shared" si="1"/>
        <v>0</v>
      </c>
      <c r="H9" s="21"/>
      <c r="I9" s="21">
        <f>COUNTIF(C2:C9,1)/COUNTIF(C2:C9,1)</f>
        <v>1</v>
      </c>
      <c r="J9" s="21">
        <f t="shared" si="0"/>
        <v>0</v>
      </c>
      <c r="K9" s="21"/>
      <c r="L9" s="21">
        <f>IF(C9=1,1/8,0)</f>
        <v>0</v>
      </c>
      <c r="M9" s="21"/>
    </row>
  </sheetData>
  <sortState ref="B2:B50">
    <sortCondition ref="B50"/>
  </sortState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rightToLeft="1" workbookViewId="0">
      <selection activeCell="A10" sqref="A10:XFD11"/>
    </sheetView>
  </sheetViews>
  <sheetFormatPr defaultRowHeight="14.25" x14ac:dyDescent="0.2"/>
  <cols>
    <col min="1" max="1" width="13" customWidth="1" collapsed="1"/>
    <col min="2" max="2" width="33.875" customWidth="1" collapsed="1"/>
  </cols>
  <sheetData>
    <row r="1" spans="1:13" ht="15" x14ac:dyDescent="0.25">
      <c r="A1" s="1"/>
      <c r="B1" s="3" t="s">
        <v>18</v>
      </c>
      <c r="C1" s="2">
        <f>SUM(C2:C11)</f>
        <v>6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179</v>
      </c>
      <c r="C2">
        <v>1</v>
      </c>
      <c r="E2" s="20">
        <f>COUNTIF(C2:C9,1)/COUNT(C2:C9)</f>
        <v>0.75</v>
      </c>
      <c r="F2">
        <f>IF(C2=1,1,0)</f>
        <v>1</v>
      </c>
      <c r="G2">
        <f>IF(C2=1,F2,)</f>
        <v>1</v>
      </c>
      <c r="H2" s="17">
        <f>SUMIF(G2:G9,"&gt;0",G2:G9)/COUNTIF(G2:G9,"&gt;0")</f>
        <v>0.78849206349206347</v>
      </c>
      <c r="I2">
        <f>C2/COUNTIF(C2:C9,1)</f>
        <v>0.16666666666666666</v>
      </c>
      <c r="J2">
        <f>IF(C2=1,I2,0)</f>
        <v>0.16666666666666666</v>
      </c>
      <c r="K2" s="18">
        <f>SUMIF(J2:J9,"&gt;0",J2:J9)/COUNTIF(J2:J10,"&gt;0")</f>
        <v>0.58333333333333337</v>
      </c>
      <c r="L2">
        <f>IF(C2=1,1,0)</f>
        <v>1</v>
      </c>
      <c r="M2" s="19">
        <f>MAX(L2:L9)</f>
        <v>1</v>
      </c>
    </row>
    <row r="3" spans="1:13" x14ac:dyDescent="0.2">
      <c r="A3" s="5">
        <v>4</v>
      </c>
      <c r="B3" s="7" t="s">
        <v>180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COUNTIF(C2:C3,1)/COUNTIF(C2:C9,1)</f>
        <v>0.33333333333333331</v>
      </c>
      <c r="J3" s="21">
        <f t="shared" ref="J3:J9" si="0">IF(C3=1,I3,0)</f>
        <v>0.33333333333333331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181</v>
      </c>
      <c r="C4">
        <v>0</v>
      </c>
      <c r="F4">
        <f>COUNTIF(C2:C4,1)/COUNT(C2:C4)</f>
        <v>0.66666666666666663</v>
      </c>
      <c r="G4">
        <f t="shared" ref="G4:G9" si="1">IF(C4=1,F4,)</f>
        <v>0</v>
      </c>
      <c r="I4">
        <f>COUNTIF(C2:C4,1)/COUNTIF(C2:C9,1)</f>
        <v>0.33333333333333331</v>
      </c>
      <c r="J4">
        <f t="shared" si="0"/>
        <v>0</v>
      </c>
      <c r="L4">
        <f>IF(C4=1,1/3,0)</f>
        <v>0</v>
      </c>
    </row>
    <row r="5" spans="1:13" x14ac:dyDescent="0.2">
      <c r="A5" s="5">
        <v>4</v>
      </c>
      <c r="B5" s="7" t="s">
        <v>182</v>
      </c>
      <c r="C5" s="5">
        <v>0</v>
      </c>
      <c r="E5" s="21"/>
      <c r="F5" s="21">
        <f>COUNTIF(C2:C5,1)/COUNT(C2:C5)</f>
        <v>0.5</v>
      </c>
      <c r="G5" s="21">
        <f t="shared" si="1"/>
        <v>0</v>
      </c>
      <c r="H5" s="21"/>
      <c r="I5" s="21">
        <f>COUNTIF(C2:C5,1)/COUNTIF(C2:C9,1)</f>
        <v>0.33333333333333331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3</v>
      </c>
      <c r="B6" s="6" t="s">
        <v>183</v>
      </c>
      <c r="C6">
        <v>1</v>
      </c>
      <c r="F6">
        <f>COUNTIF(C2:C6,1)/COUNT(C2:C6)</f>
        <v>0.6</v>
      </c>
      <c r="G6">
        <f t="shared" si="1"/>
        <v>0.6</v>
      </c>
      <c r="I6">
        <f>COUNTIF(C2:C6,1)/COUNTIF(C2:C9,1)</f>
        <v>0.5</v>
      </c>
      <c r="J6">
        <f t="shared" si="0"/>
        <v>0.5</v>
      </c>
      <c r="L6">
        <f>IF(C6=1,1/5,0)</f>
        <v>0.2</v>
      </c>
    </row>
    <row r="7" spans="1:13" x14ac:dyDescent="0.2">
      <c r="A7" s="5">
        <v>2</v>
      </c>
      <c r="B7" s="7" t="s">
        <v>184</v>
      </c>
      <c r="C7" s="5">
        <v>1</v>
      </c>
      <c r="E7" s="21"/>
      <c r="F7" s="21">
        <f>COUNTIF(C2:C7,1)/COUNT(C2:C7)</f>
        <v>0.66666666666666663</v>
      </c>
      <c r="G7" s="21">
        <f t="shared" si="1"/>
        <v>0.66666666666666663</v>
      </c>
      <c r="H7" s="21"/>
      <c r="I7" s="21">
        <f>COUNTIF(C2:C7,1)/COUNTIF(C2:C9,1)</f>
        <v>0.66666666666666663</v>
      </c>
      <c r="J7" s="21">
        <f t="shared" si="0"/>
        <v>0.66666666666666663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185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COUNTIF(C2:C8,1)/COUNTIF(C2:C9,1)</f>
        <v>0.83333333333333337</v>
      </c>
      <c r="J8">
        <f t="shared" si="0"/>
        <v>0.83333333333333337</v>
      </c>
      <c r="L8">
        <f>IF(C8=1,1/7,0)</f>
        <v>0.14285714285714285</v>
      </c>
    </row>
    <row r="9" spans="1:13" x14ac:dyDescent="0.2">
      <c r="A9" s="5">
        <v>2</v>
      </c>
      <c r="B9" s="7" t="s">
        <v>186</v>
      </c>
      <c r="C9" s="5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COUNTIF(C2:C9,1)/COUNTIF(C2:C9,1)</f>
        <v>1</v>
      </c>
      <c r="J9" s="21">
        <f t="shared" si="0"/>
        <v>1</v>
      </c>
      <c r="K9" s="21"/>
      <c r="L9" s="21">
        <f>IF(C9=1,1/8,0)</f>
        <v>0.125</v>
      </c>
      <c r="M9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M9"/>
  <sheetViews>
    <sheetView rightToLeft="1" workbookViewId="0">
      <pane ySplit="1" topLeftCell="A2" activePane="bottomLeft" state="frozen"/>
      <selection pane="bottomLeft" activeCell="B1" sqref="B1"/>
    </sheetView>
  </sheetViews>
  <sheetFormatPr defaultRowHeight="14.25" x14ac:dyDescent="0.2"/>
  <cols>
    <col min="2" max="2" width="59.25" customWidth="1" collapsed="1"/>
    <col min="7" max="7" width="8.625" customWidth="1" collapsed="1"/>
  </cols>
  <sheetData>
    <row r="1" spans="1:13" ht="15" x14ac:dyDescent="0.25">
      <c r="A1" s="1"/>
      <c r="B1" s="3" t="s">
        <v>8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187</v>
      </c>
      <c r="C2">
        <v>1</v>
      </c>
      <c r="E2" s="20">
        <f>COUNTIF(C2:C9,1)/COUNT(C2:C9)</f>
        <v>0.875</v>
      </c>
      <c r="F2">
        <f>IF(C2=1,1,0)</f>
        <v>1</v>
      </c>
      <c r="G2">
        <f>IF(C2=1,F2,)</f>
        <v>1</v>
      </c>
      <c r="H2" s="17">
        <f>SUMIF(G2:G9,"&gt;0",G2:G9)/COUNTIF(G2:G9,"&gt;0")</f>
        <v>0.90935374149659853</v>
      </c>
      <c r="I2">
        <f>C2/COUNTIF(C2:C9,1)</f>
        <v>0.14285714285714285</v>
      </c>
      <c r="J2">
        <f>IF(C2=1,I2,0)</f>
        <v>0.14285714285714285</v>
      </c>
      <c r="K2" s="18">
        <f>SUMIF(J2:J9,"&gt;0",J2:J9)/COUNTIF(J2:J10,"&gt;0")</f>
        <v>0.5714285714285714</v>
      </c>
      <c r="L2">
        <f>IF(C2=1,1,0)</f>
        <v>1</v>
      </c>
      <c r="M2" s="19">
        <f>MAX(L2:L9)</f>
        <v>1</v>
      </c>
    </row>
    <row r="3" spans="1:13" x14ac:dyDescent="0.2">
      <c r="A3" s="5">
        <v>4</v>
      </c>
      <c r="B3" s="7" t="s">
        <v>188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COUNTIF(C2:C3,1)/COUNTIF(C2:C9,1)</f>
        <v>0.2857142857142857</v>
      </c>
      <c r="J3" s="21">
        <f t="shared" ref="J3:J9" si="0">IF(C3=1,I3,0)</f>
        <v>0.2857142857142857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189</v>
      </c>
      <c r="C4">
        <v>1</v>
      </c>
      <c r="F4">
        <f>COUNTIF(C2:C4,1)/COUNT(C2:C4)</f>
        <v>1</v>
      </c>
      <c r="G4">
        <f t="shared" ref="G4:G9" si="1">IF(C4=1,F4,)</f>
        <v>1</v>
      </c>
      <c r="I4">
        <f>COUNTIF(C2:C4,1)/COUNTIF(C2:C9,1)</f>
        <v>0.42857142857142855</v>
      </c>
      <c r="J4">
        <f t="shared" si="0"/>
        <v>0.42857142857142855</v>
      </c>
      <c r="L4">
        <f>IF(C4=1,1/3,0)</f>
        <v>0.33333333333333331</v>
      </c>
    </row>
    <row r="5" spans="1:13" x14ac:dyDescent="0.2">
      <c r="A5" s="5">
        <v>4</v>
      </c>
      <c r="B5" s="7" t="s">
        <v>182</v>
      </c>
      <c r="C5" s="5">
        <v>0</v>
      </c>
      <c r="E5" s="21"/>
      <c r="F5" s="21">
        <f>COUNTIF(C2:C5,1)/COUNT(C2:C5)</f>
        <v>0.75</v>
      </c>
      <c r="G5" s="21">
        <f t="shared" si="1"/>
        <v>0</v>
      </c>
      <c r="H5" s="21"/>
      <c r="I5" s="21">
        <f>COUNTIF(C2:C5,1)/COUNTIF(C2:C9,1)</f>
        <v>0.42857142857142855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2</v>
      </c>
      <c r="B6" s="6" t="s">
        <v>190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COUNTIF(C2:C6,1)/COUNTIF(C2:C9,1)</f>
        <v>0.5714285714285714</v>
      </c>
      <c r="J6">
        <f t="shared" si="0"/>
        <v>0.5714285714285714</v>
      </c>
      <c r="L6">
        <f>IF(C6=1,1/5,0)</f>
        <v>0.2</v>
      </c>
    </row>
    <row r="7" spans="1:13" x14ac:dyDescent="0.2">
      <c r="A7" s="5">
        <v>2</v>
      </c>
      <c r="B7" s="7" t="s">
        <v>191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COUNTIF(C2:C7,1)/COUNTIF(C2:C9,1)</f>
        <v>0.7142857142857143</v>
      </c>
      <c r="J7" s="21">
        <f t="shared" si="0"/>
        <v>0.7142857142857143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192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COUNTIF(C2:C8,1)/COUNTIF(C2:C9,1)</f>
        <v>0.8571428571428571</v>
      </c>
      <c r="J8">
        <f t="shared" si="0"/>
        <v>0.8571428571428571</v>
      </c>
      <c r="L8">
        <f>IF(C8=1,1/7,0)</f>
        <v>0.14285714285714285</v>
      </c>
    </row>
    <row r="9" spans="1:13" x14ac:dyDescent="0.2">
      <c r="A9" s="5">
        <v>2</v>
      </c>
      <c r="B9" s="7" t="s">
        <v>193</v>
      </c>
      <c r="C9" s="5">
        <v>1</v>
      </c>
      <c r="E9" s="21"/>
      <c r="F9" s="21">
        <f>COUNTIF(C2:C9,1)/COUNT(C2:C9)</f>
        <v>0.875</v>
      </c>
      <c r="G9" s="21">
        <f t="shared" si="1"/>
        <v>0.875</v>
      </c>
      <c r="H9" s="21"/>
      <c r="I9" s="21">
        <f>COUNTIF(C2:C9,1)/COUNTIF(C2:C9,1)</f>
        <v>1</v>
      </c>
      <c r="J9" s="21">
        <f t="shared" si="0"/>
        <v>1</v>
      </c>
      <c r="K9" s="21"/>
      <c r="L9" s="21">
        <f>IF(C9=1,1/8,0)</f>
        <v>0.125</v>
      </c>
      <c r="M9" s="21"/>
    </row>
  </sheetData>
  <sortState ref="B2:B40">
    <sortCondition ref="B40"/>
  </sortState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11"/>
  <sheetViews>
    <sheetView rightToLeft="1" workbookViewId="0">
      <pane ySplit="1" topLeftCell="A5" activePane="bottomLeft" state="frozen"/>
      <selection pane="bottomLeft" activeCell="D12" sqref="A12:D26"/>
    </sheetView>
  </sheetViews>
  <sheetFormatPr defaultRowHeight="14.25" x14ac:dyDescent="0.2"/>
  <cols>
    <col min="2" max="2" width="49" customWidth="1" collapsed="1"/>
    <col min="7" max="7" width="7.75" customWidth="1" collapsed="1"/>
    <col min="8" max="8" width="9.25" customWidth="1" collapsed="1"/>
  </cols>
  <sheetData>
    <row r="1" spans="1:13" ht="15" x14ac:dyDescent="0.25">
      <c r="A1" s="1"/>
      <c r="B1" s="3" t="s">
        <v>7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4</v>
      </c>
      <c r="B2" s="6" t="s">
        <v>118</v>
      </c>
      <c r="C2">
        <v>1</v>
      </c>
      <c r="E2" s="20">
        <f>COUNTIF(C2:C11,1)/COUNT(C2:C11)</f>
        <v>0.7</v>
      </c>
      <c r="F2">
        <f>IF(C2=1,1,0)</f>
        <v>1</v>
      </c>
      <c r="G2">
        <f>IF(C2=1,F2,)</f>
        <v>1</v>
      </c>
      <c r="H2" s="17">
        <f>SUMIF(G2:G11,"&gt;0",G2:G11)/COUNTIF(G2:G11,"&gt;0")</f>
        <v>0.72499999999999998</v>
      </c>
      <c r="I2">
        <f>C2/COUNTIF(C2:C11,1)</f>
        <v>0.14285714285714285</v>
      </c>
      <c r="J2">
        <f>IF(C2=1,I2,0)</f>
        <v>0.14285714285714285</v>
      </c>
      <c r="K2" s="18">
        <f>SUMIF(J2:J11,"&gt;0",J2:J11)/COUNTIF(J2:J12,"&gt;0")</f>
        <v>0.5714285714285714</v>
      </c>
      <c r="L2">
        <f>IF(C2=1,1,0)</f>
        <v>1</v>
      </c>
      <c r="M2" s="19">
        <f>MAX(L2:L11)</f>
        <v>1</v>
      </c>
    </row>
    <row r="3" spans="1:13" x14ac:dyDescent="0.2">
      <c r="A3" s="5">
        <v>7</v>
      </c>
      <c r="B3" s="7" t="s">
        <v>194</v>
      </c>
      <c r="C3" s="5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COUNTIF(C2:C3,1)/COUNTIF(C2:C11,1)</f>
        <v>0.14285714285714285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>
        <v>6</v>
      </c>
      <c r="B4" s="6" t="s">
        <v>195</v>
      </c>
      <c r="C4">
        <v>1</v>
      </c>
      <c r="F4">
        <f>COUNTIF(C2:C4,1)/COUNT(C2:C4)</f>
        <v>0.66666666666666663</v>
      </c>
      <c r="G4">
        <f t="shared" ref="G4:G11" si="1">IF(C4=1,F4,)</f>
        <v>0.66666666666666663</v>
      </c>
      <c r="I4">
        <f>COUNTIF(C2:C4,1)/COUNTIF(C2:C11,1)</f>
        <v>0.2857142857142857</v>
      </c>
      <c r="J4">
        <f t="shared" si="0"/>
        <v>0.2857142857142857</v>
      </c>
      <c r="L4">
        <f>IF(C4=1,1/3,0)</f>
        <v>0.33333333333333331</v>
      </c>
    </row>
    <row r="5" spans="1:13" x14ac:dyDescent="0.2">
      <c r="A5" s="5">
        <v>6</v>
      </c>
      <c r="B5" s="7" t="s">
        <v>196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COUNTIF(C2:C5,1)/COUNTIF(C2:C11,1)</f>
        <v>0.42857142857142855</v>
      </c>
      <c r="J5" s="21">
        <f t="shared" si="0"/>
        <v>0.42857142857142855</v>
      </c>
      <c r="K5" s="21"/>
      <c r="L5" s="21">
        <f>IF(C5=1,1/4,0)</f>
        <v>0.25</v>
      </c>
      <c r="M5" s="21"/>
    </row>
    <row r="6" spans="1:13" x14ac:dyDescent="0.2">
      <c r="A6">
        <v>6</v>
      </c>
      <c r="B6" s="6" t="s">
        <v>197</v>
      </c>
      <c r="C6">
        <v>0</v>
      </c>
      <c r="F6">
        <f>COUNTIF(C2:C6,1)/COUNT(C2:C6)</f>
        <v>0.6</v>
      </c>
      <c r="G6">
        <f t="shared" si="1"/>
        <v>0</v>
      </c>
      <c r="I6">
        <f>COUNTIF(C2:C6,1)/COUNTIF(C2:C11,1)</f>
        <v>0.42857142857142855</v>
      </c>
      <c r="J6">
        <f t="shared" si="0"/>
        <v>0</v>
      </c>
      <c r="L6">
        <f>IF(C6=1,1/5,0)</f>
        <v>0</v>
      </c>
    </row>
    <row r="7" spans="1:13" x14ac:dyDescent="0.2">
      <c r="A7" s="5">
        <v>5</v>
      </c>
      <c r="B7" s="7" t="s">
        <v>198</v>
      </c>
      <c r="C7" s="5">
        <v>1</v>
      </c>
      <c r="E7" s="21"/>
      <c r="F7" s="21">
        <f>COUNTIF(C2:C7,1)/COUNT(C2:C7)</f>
        <v>0.66666666666666663</v>
      </c>
      <c r="G7" s="21">
        <f t="shared" si="1"/>
        <v>0.66666666666666663</v>
      </c>
      <c r="H7" s="21"/>
      <c r="I7" s="21">
        <f>COUNTIF(C2:C7,1)/COUNTIF(C2:C11,1)</f>
        <v>0.5714285714285714</v>
      </c>
      <c r="J7" s="21">
        <f t="shared" si="0"/>
        <v>0.5714285714285714</v>
      </c>
      <c r="K7" s="21"/>
      <c r="L7" s="21">
        <f>IF(C7=1,1/6,0)</f>
        <v>0.16666666666666666</v>
      </c>
      <c r="M7" s="21"/>
    </row>
    <row r="8" spans="1:13" x14ac:dyDescent="0.2">
      <c r="A8">
        <v>5</v>
      </c>
      <c r="B8" s="6" t="s">
        <v>148</v>
      </c>
      <c r="C8">
        <v>0</v>
      </c>
      <c r="F8">
        <f>COUNTIF(C2:C8,1)/COUNT(C2:C8)</f>
        <v>0.5714285714285714</v>
      </c>
      <c r="G8">
        <f t="shared" si="1"/>
        <v>0</v>
      </c>
      <c r="I8">
        <f>COUNTIF(C2:C8,1)/COUNTIF(C2:C11,1)</f>
        <v>0.5714285714285714</v>
      </c>
      <c r="J8">
        <f t="shared" si="0"/>
        <v>0</v>
      </c>
      <c r="L8">
        <f>IF(C8=1,1/7,0)</f>
        <v>0</v>
      </c>
    </row>
    <row r="9" spans="1:13" x14ac:dyDescent="0.2">
      <c r="A9" s="5">
        <v>5</v>
      </c>
      <c r="B9" s="7" t="s">
        <v>199</v>
      </c>
      <c r="C9" s="5">
        <v>1</v>
      </c>
      <c r="E9" s="21"/>
      <c r="F9" s="21">
        <f>COUNTIF(C2:C9,1)/COUNT(C2:C9)</f>
        <v>0.625</v>
      </c>
      <c r="G9" s="21">
        <f t="shared" si="1"/>
        <v>0.625</v>
      </c>
      <c r="H9" s="21"/>
      <c r="I9" s="21">
        <f>COUNTIF(C2:C9,1)/COUNTIF(C2:C11,1)</f>
        <v>0.7142857142857143</v>
      </c>
      <c r="J9" s="21">
        <f t="shared" si="0"/>
        <v>0.7142857142857143</v>
      </c>
      <c r="K9" s="21"/>
      <c r="L9" s="21">
        <f>IF(C9=1,1/8,0)</f>
        <v>0.125</v>
      </c>
      <c r="M9" s="21"/>
    </row>
    <row r="10" spans="1:13" x14ac:dyDescent="0.2">
      <c r="A10">
        <v>4</v>
      </c>
      <c r="B10" s="6" t="s">
        <v>156</v>
      </c>
      <c r="C10">
        <v>1</v>
      </c>
      <c r="F10">
        <f>COUNTIF(C2:C10,1)/COUNT(C2:C10)</f>
        <v>0.66666666666666663</v>
      </c>
      <c r="G10">
        <f t="shared" si="1"/>
        <v>0.66666666666666663</v>
      </c>
      <c r="I10">
        <f>COUNTIF(C2:C10,1)/COUNTIF(C2:C11,1)</f>
        <v>0.8571428571428571</v>
      </c>
      <c r="J10">
        <f t="shared" si="0"/>
        <v>0.8571428571428571</v>
      </c>
      <c r="L10">
        <f>IF(C10=1,1/9,0)</f>
        <v>0.1111111111111111</v>
      </c>
    </row>
    <row r="11" spans="1:13" x14ac:dyDescent="0.2">
      <c r="A11" s="5">
        <v>4</v>
      </c>
      <c r="B11" s="7" t="s">
        <v>150</v>
      </c>
      <c r="C11" s="5">
        <v>1</v>
      </c>
      <c r="E11" s="21"/>
      <c r="F11">
        <f>COUNTIF(C2:C11,1)/COUNT(C2:C11)</f>
        <v>0.7</v>
      </c>
      <c r="G11" s="21">
        <f t="shared" si="1"/>
        <v>0.7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sortState ref="B2:B151">
    <sortCondition ref="B2"/>
  </sortState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11"/>
  <sheetViews>
    <sheetView rightToLeft="1" workbookViewId="0">
      <pane ySplit="1" topLeftCell="A6" activePane="bottomLeft" state="frozen"/>
      <selection pane="bottomLeft" activeCell="D12" sqref="A12:D27"/>
    </sheetView>
  </sheetViews>
  <sheetFormatPr defaultRowHeight="14.25" x14ac:dyDescent="0.2"/>
  <cols>
    <col min="2" max="2" width="41.125" customWidth="1" collapsed="1"/>
    <col min="7" max="7" width="34.25" customWidth="1" collapsed="1"/>
  </cols>
  <sheetData>
    <row r="1" spans="1:13" ht="15" x14ac:dyDescent="0.25">
      <c r="A1" s="1"/>
      <c r="B1" s="4" t="s">
        <v>6</v>
      </c>
      <c r="C1" s="2">
        <f>SUM(C2:C11)</f>
        <v>8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204</v>
      </c>
      <c r="C2">
        <v>1</v>
      </c>
      <c r="E2" s="20">
        <f>COUNTIF(C2:C11,1)/COUNT(C2:C11)</f>
        <v>0.8</v>
      </c>
      <c r="F2">
        <f>IF(C2=1,1,0)</f>
        <v>1</v>
      </c>
      <c r="G2">
        <f>IF(C2=1,F2,)</f>
        <v>1</v>
      </c>
      <c r="H2" s="17">
        <f>SUMIF(G2:G11,"&gt;0",G2:G11)/COUNTIF(G2:G11,"&gt;0")</f>
        <v>0.91597222222222219</v>
      </c>
      <c r="I2">
        <f>C2/COUNTIF(C2:C11,1)</f>
        <v>0.125</v>
      </c>
      <c r="J2">
        <f>IF(C2=1,I2,0)</f>
        <v>0.125</v>
      </c>
      <c r="K2" s="18">
        <f>SUMIF(J2:J11,"&gt;0",J2:J11)/COUNTIF(J2:J12,"&gt;0")</f>
        <v>0.5625</v>
      </c>
      <c r="L2">
        <f>IF(C2=1,1,0)</f>
        <v>1</v>
      </c>
      <c r="M2" s="19">
        <f>MAX(L2:L11)</f>
        <v>1</v>
      </c>
    </row>
    <row r="3" spans="1:13" x14ac:dyDescent="0.2">
      <c r="A3" s="5">
        <v>5</v>
      </c>
      <c r="B3" s="7" t="s">
        <v>205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0.25</v>
      </c>
      <c r="J3" s="21">
        <f t="shared" ref="J3:J10" si="0">IF(C3=1,I3,0)</f>
        <v>0.25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206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0.375</v>
      </c>
      <c r="J4">
        <f t="shared" si="0"/>
        <v>0.375</v>
      </c>
      <c r="L4">
        <f>IF(C4=1,1/3,0)</f>
        <v>0.33333333333333331</v>
      </c>
    </row>
    <row r="5" spans="1:13" x14ac:dyDescent="0.2">
      <c r="A5" s="5">
        <v>4</v>
      </c>
      <c r="B5" s="7" t="s">
        <v>207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COUNTIF(C2:C5,1)/COUNTIF(C2:C11,1)</f>
        <v>0.5</v>
      </c>
      <c r="J5" s="21">
        <f t="shared" si="0"/>
        <v>0.5</v>
      </c>
      <c r="K5" s="21"/>
      <c r="L5" s="21">
        <f>IF(C5=1,1/4,0)</f>
        <v>0.25</v>
      </c>
      <c r="M5" s="21"/>
    </row>
    <row r="6" spans="1:13" x14ac:dyDescent="0.2">
      <c r="A6">
        <v>4</v>
      </c>
      <c r="B6" s="6" t="s">
        <v>208</v>
      </c>
      <c r="C6">
        <v>1</v>
      </c>
      <c r="F6">
        <f>COUNTIF(C2:C6,1)/COUNT(C2:C6)</f>
        <v>1</v>
      </c>
      <c r="G6">
        <f t="shared" si="1"/>
        <v>1</v>
      </c>
      <c r="I6">
        <f>COUNTIF(C2:C6,1)/COUNTIF(C2:C11,1)</f>
        <v>0.625</v>
      </c>
      <c r="J6">
        <f t="shared" si="0"/>
        <v>0.625</v>
      </c>
      <c r="L6">
        <f>IF(C6=1,1/5,0)</f>
        <v>0.2</v>
      </c>
    </row>
    <row r="7" spans="1:13" x14ac:dyDescent="0.2">
      <c r="A7" s="5">
        <v>4</v>
      </c>
      <c r="B7" s="7" t="s">
        <v>148</v>
      </c>
      <c r="C7" s="5">
        <v>0</v>
      </c>
      <c r="E7" s="21"/>
      <c r="F7" s="21">
        <f>COUNTIF(C2:C7,1)/COUNT(C2:C7)</f>
        <v>0.83333333333333337</v>
      </c>
      <c r="G7" s="21">
        <f t="shared" si="1"/>
        <v>0</v>
      </c>
      <c r="H7" s="21"/>
      <c r="I7" s="21">
        <f>COUNTIF(C2:C7,1)/COUNTIF(C2:C11,1)</f>
        <v>0.625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4</v>
      </c>
      <c r="B8" s="6" t="s">
        <v>158</v>
      </c>
      <c r="C8">
        <v>0</v>
      </c>
      <c r="F8">
        <f>COUNTIF(C2:C8,1)/COUNT(C2:C8)</f>
        <v>0.7142857142857143</v>
      </c>
      <c r="G8">
        <f t="shared" si="1"/>
        <v>0</v>
      </c>
      <c r="I8">
        <f>COUNTIF(C2:C8,1)/COUNTIF(C2:C11,1)</f>
        <v>0.625</v>
      </c>
      <c r="J8">
        <f t="shared" si="0"/>
        <v>0</v>
      </c>
      <c r="L8">
        <f>IF(C8=1,1/7,0)</f>
        <v>0</v>
      </c>
    </row>
    <row r="9" spans="1:13" x14ac:dyDescent="0.2">
      <c r="A9" s="5">
        <v>3</v>
      </c>
      <c r="B9" s="7" t="s">
        <v>155</v>
      </c>
      <c r="C9" s="5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COUNTIF(C2:C9,1)/COUNTIF(C2:C11,1)</f>
        <v>0.75</v>
      </c>
      <c r="J9" s="21">
        <f t="shared" si="0"/>
        <v>0.75</v>
      </c>
      <c r="K9" s="21"/>
      <c r="L9" s="21">
        <f>IF(C9=1,1/8,0)</f>
        <v>0.125</v>
      </c>
      <c r="M9" s="21"/>
    </row>
    <row r="10" spans="1:13" x14ac:dyDescent="0.2">
      <c r="A10">
        <v>3</v>
      </c>
      <c r="B10" s="6" t="s">
        <v>209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COUNTIF(C2:C10,1)/COUNTIF(C2:C11,1)</f>
        <v>0.875</v>
      </c>
      <c r="J10">
        <f t="shared" si="0"/>
        <v>0.875</v>
      </c>
      <c r="L10">
        <f>IF(C10=1,1/9,0)</f>
        <v>0.1111111111111111</v>
      </c>
    </row>
    <row r="11" spans="1:13" x14ac:dyDescent="0.2">
      <c r="A11" s="5">
        <v>3</v>
      </c>
      <c r="B11" s="7" t="s">
        <v>210</v>
      </c>
      <c r="C11" s="5">
        <v>1</v>
      </c>
      <c r="E11" s="21"/>
      <c r="F11">
        <f>COUNTIF(C2:C11,1)/COUNT(C2:C11)</f>
        <v>0.8</v>
      </c>
      <c r="G11" s="21">
        <f t="shared" si="1"/>
        <v>0.8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sortState ref="B2:B109">
    <sortCondition ref="B2"/>
  </sortState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M11"/>
  <sheetViews>
    <sheetView rightToLeft="1" workbookViewId="0">
      <pane ySplit="1" topLeftCell="A16" activePane="bottomLeft" state="frozen"/>
      <selection pane="bottomLeft" activeCell="D12" sqref="A12:D31"/>
    </sheetView>
  </sheetViews>
  <sheetFormatPr defaultRowHeight="14.25" x14ac:dyDescent="0.2"/>
  <cols>
    <col min="2" max="2" width="41.125" customWidth="1" collapsed="1"/>
    <col min="7" max="7" width="36.375" customWidth="1" collapsed="1"/>
  </cols>
  <sheetData>
    <row r="1" spans="1:13" ht="15" x14ac:dyDescent="0.25">
      <c r="A1" s="6"/>
      <c r="B1" s="3" t="s">
        <v>28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 s="6">
        <v>7</v>
      </c>
      <c r="B2" s="6" t="s">
        <v>212</v>
      </c>
      <c r="C2">
        <v>1</v>
      </c>
      <c r="E2" s="20">
        <f>COUNTIF(C2:C11,1)/COUNT(C2:C11)</f>
        <v>0.7</v>
      </c>
      <c r="F2">
        <f>IF(C2=1,1,0)</f>
        <v>1</v>
      </c>
      <c r="G2">
        <f>IF(C2=1,F2,)</f>
        <v>1</v>
      </c>
      <c r="H2" s="17">
        <f>SUMIF(G2:G11,"&gt;0",G2:G11)/COUNTIF(G2:G11,"&gt;0")</f>
        <v>0.76870748299319736</v>
      </c>
      <c r="I2">
        <f>C2/COUNTIF(C2:C11,1)</f>
        <v>0.14285714285714285</v>
      </c>
      <c r="J2">
        <f>IF(C2=1,I2,0)</f>
        <v>0.14285714285714285</v>
      </c>
      <c r="K2" s="18">
        <f>SUMIF(J2:J11,"&gt;0",J2:J11)/COUNTIF(J2:J12,"&gt;0")</f>
        <v>0.5714285714285714</v>
      </c>
      <c r="L2">
        <f>IF(C2=1,1,0)</f>
        <v>1</v>
      </c>
      <c r="M2" s="19">
        <f>MAX(L2:L11)</f>
        <v>1</v>
      </c>
    </row>
    <row r="3" spans="1:13" x14ac:dyDescent="0.2">
      <c r="A3" s="7">
        <v>6</v>
      </c>
      <c r="B3" s="7" t="s">
        <v>213</v>
      </c>
      <c r="C3" s="5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COUNTIF(C2:C3,1)/COUNTIF(C2:C11,1)</f>
        <v>0.14285714285714285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 s="6">
        <v>5</v>
      </c>
      <c r="B4" s="6" t="s">
        <v>214</v>
      </c>
      <c r="C4">
        <v>1</v>
      </c>
      <c r="F4">
        <f>COUNTIF(C2:C4,1)/COUNT(C2:C4)</f>
        <v>0.66666666666666663</v>
      </c>
      <c r="G4">
        <f t="shared" ref="G4:G11" si="1">IF(C4=1,F4,)</f>
        <v>0.66666666666666663</v>
      </c>
      <c r="I4">
        <f>COUNTIF(C2:C4,1)/COUNTIF(C2:C11,1)</f>
        <v>0.2857142857142857</v>
      </c>
      <c r="J4">
        <f t="shared" si="0"/>
        <v>0.2857142857142857</v>
      </c>
      <c r="L4">
        <f>IF(C4=1,1/3,0)</f>
        <v>0.33333333333333331</v>
      </c>
    </row>
    <row r="5" spans="1:13" x14ac:dyDescent="0.2">
      <c r="A5" s="7">
        <v>5</v>
      </c>
      <c r="B5" s="7" t="s">
        <v>215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COUNTIF(C2:C5,1)/COUNTIF(C2:C11,1)</f>
        <v>0.42857142857142855</v>
      </c>
      <c r="J5" s="21">
        <f t="shared" si="0"/>
        <v>0.42857142857142855</v>
      </c>
      <c r="K5" s="21"/>
      <c r="L5" s="21">
        <f>IF(C5=1,1/4,0)</f>
        <v>0.25</v>
      </c>
      <c r="M5" s="21"/>
    </row>
    <row r="6" spans="1:13" x14ac:dyDescent="0.2">
      <c r="A6" s="6">
        <v>4</v>
      </c>
      <c r="B6" s="6" t="s">
        <v>216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COUNTIF(C2:C6,1)/COUNTIF(C2:C11,1)</f>
        <v>0.5714285714285714</v>
      </c>
      <c r="J6">
        <f t="shared" si="0"/>
        <v>0.5714285714285714</v>
      </c>
      <c r="L6">
        <f>IF(C6=1,1/5,0)</f>
        <v>0.2</v>
      </c>
    </row>
    <row r="7" spans="1:13" x14ac:dyDescent="0.2">
      <c r="A7" s="7">
        <v>4</v>
      </c>
      <c r="B7" s="7" t="s">
        <v>148</v>
      </c>
      <c r="C7" s="5">
        <v>0</v>
      </c>
      <c r="E7" s="21"/>
      <c r="F7" s="21">
        <f>COUNTIF(C2:C7,1)/COUNT(C2:C7)</f>
        <v>0.66666666666666663</v>
      </c>
      <c r="G7" s="21">
        <f t="shared" si="1"/>
        <v>0</v>
      </c>
      <c r="H7" s="21"/>
      <c r="I7" s="21">
        <f>COUNTIF(C2:C7,1)/COUNTIF(C2:C11,1)</f>
        <v>0.5714285714285714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 s="6">
        <v>3</v>
      </c>
      <c r="B8" s="6" t="s">
        <v>218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COUNTIF(C2:C8,1)/COUNTIF(C2:C11,1)</f>
        <v>0.7142857142857143</v>
      </c>
      <c r="J8">
        <f t="shared" si="0"/>
        <v>0.7142857142857143</v>
      </c>
      <c r="L8">
        <f>IF(C8=1,1/7,0)</f>
        <v>0.14285714285714285</v>
      </c>
    </row>
    <row r="9" spans="1:13" x14ac:dyDescent="0.2">
      <c r="A9" s="7">
        <v>3</v>
      </c>
      <c r="B9" s="7" t="s">
        <v>219</v>
      </c>
      <c r="C9" s="5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COUNTIF(C2:C9,1)/COUNTIF(C2:C11,1)</f>
        <v>0.8571428571428571</v>
      </c>
      <c r="J9" s="21">
        <f t="shared" si="0"/>
        <v>0.8571428571428571</v>
      </c>
      <c r="K9" s="21"/>
      <c r="L9" s="21">
        <f>IF(C9=1,1/8,0)</f>
        <v>0.125</v>
      </c>
      <c r="M9" s="21"/>
    </row>
    <row r="10" spans="1:13" x14ac:dyDescent="0.2">
      <c r="A10" s="6">
        <v>3</v>
      </c>
      <c r="B10" s="6" t="s">
        <v>217</v>
      </c>
      <c r="C10">
        <v>0</v>
      </c>
      <c r="F10">
        <f>COUNTIF(C2:C10,1)/COUNT(C2:C10)</f>
        <v>0.66666666666666663</v>
      </c>
      <c r="G10">
        <f t="shared" si="1"/>
        <v>0</v>
      </c>
      <c r="I10">
        <f>COUNTIF(C2:C10,1)/COUNTIF(C2:C11,1)</f>
        <v>0.8571428571428571</v>
      </c>
      <c r="J10">
        <f t="shared" si="0"/>
        <v>0</v>
      </c>
      <c r="L10">
        <f>IF(C10=1,1/9,0)</f>
        <v>0</v>
      </c>
    </row>
    <row r="11" spans="1:13" x14ac:dyDescent="0.2">
      <c r="A11" s="7">
        <v>2</v>
      </c>
      <c r="B11" s="7" t="s">
        <v>220</v>
      </c>
      <c r="C11" s="5">
        <v>1</v>
      </c>
      <c r="E11" s="21"/>
      <c r="F11">
        <f>COUNTIF(C2:C11,1)/COUNT(C2:C11)</f>
        <v>0.7</v>
      </c>
      <c r="G11" s="21">
        <f t="shared" si="1"/>
        <v>0.7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sortState ref="B2:B96">
    <sortCondition ref="B2"/>
  </sortState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M9"/>
  <sheetViews>
    <sheetView rightToLeft="1" workbookViewId="0">
      <pane ySplit="1" topLeftCell="A2" activePane="bottomLeft" state="frozen"/>
      <selection pane="bottomLeft" activeCell="K2" sqref="K2"/>
    </sheetView>
  </sheetViews>
  <sheetFormatPr defaultRowHeight="14.25" x14ac:dyDescent="0.2"/>
  <cols>
    <col min="2" max="2" width="44.875" customWidth="1" collapsed="1"/>
    <col min="7" max="7" width="3.625" customWidth="1" collapsed="1"/>
    <col min="8" max="8" width="7.375" customWidth="1"/>
  </cols>
  <sheetData>
    <row r="1" spans="1:13" ht="15" x14ac:dyDescent="0.25">
      <c r="A1" s="1"/>
      <c r="B1" s="3" t="s">
        <v>5</v>
      </c>
      <c r="C1" s="2">
        <f>SUM(C2:C11)</f>
        <v>1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8</v>
      </c>
      <c r="B2" s="6" t="s">
        <v>221</v>
      </c>
      <c r="C2">
        <v>0</v>
      </c>
      <c r="E2" s="20">
        <f>COUNTIF(C2:C9,1)/COUNT(C2:C9)</f>
        <v>0.125</v>
      </c>
      <c r="F2">
        <f>IF(C2=1,1,0)</f>
        <v>0</v>
      </c>
      <c r="G2">
        <f>IF(C2=1,F2,)</f>
        <v>0</v>
      </c>
      <c r="H2" s="17">
        <f>SUMIF(G2:G9,"&gt;0",G2:G9)/COUNTIF(G2:G9,"&gt;0")</f>
        <v>0.16666666666666666</v>
      </c>
      <c r="I2">
        <f>C2/COUNTIF(C2:C9,1)</f>
        <v>0</v>
      </c>
      <c r="J2">
        <f>IF(C2=1,I2,0)</f>
        <v>0</v>
      </c>
      <c r="K2" s="18">
        <f>SUMIF(J2:J9,"&gt;0",J2:J9)/COUNTIF(J2:J10,"&gt;0")</f>
        <v>1</v>
      </c>
      <c r="L2">
        <f>IF(C2=1,1,0)</f>
        <v>0</v>
      </c>
      <c r="M2" s="19">
        <f>MAX(L2:L9)</f>
        <v>0.16666666666666666</v>
      </c>
    </row>
    <row r="3" spans="1:13" x14ac:dyDescent="0.2">
      <c r="A3" s="5">
        <v>8</v>
      </c>
      <c r="B3" s="7" t="s">
        <v>222</v>
      </c>
      <c r="C3" s="5">
        <v>0</v>
      </c>
      <c r="E3" s="21"/>
      <c r="F3" s="21">
        <f>COUNTIF(C2:C3,1)/COUNT(C2:C3)</f>
        <v>0</v>
      </c>
      <c r="G3" s="21">
        <f>IF(C3=1,F3,)</f>
        <v>0</v>
      </c>
      <c r="H3" s="21"/>
      <c r="I3" s="21">
        <f>COUNTIF(C2:C3,1)/COUNTIF(C2:C9,1)</f>
        <v>0</v>
      </c>
      <c r="J3" s="21">
        <f t="shared" ref="J3:J9" si="0">IF(C3=1,I3,0)</f>
        <v>0</v>
      </c>
      <c r="K3" s="21"/>
      <c r="L3" s="21">
        <f>IF(C3=1,1/2,0)</f>
        <v>0</v>
      </c>
      <c r="M3" s="21"/>
    </row>
    <row r="4" spans="1:13" x14ac:dyDescent="0.2">
      <c r="A4">
        <v>8</v>
      </c>
      <c r="B4" s="6" t="s">
        <v>223</v>
      </c>
      <c r="C4">
        <v>0</v>
      </c>
      <c r="F4">
        <f>COUNTIF(C2:C4,1)/COUNT(C2:C4)</f>
        <v>0</v>
      </c>
      <c r="G4">
        <f t="shared" ref="G4:G9" si="1">IF(C4=1,F4,)</f>
        <v>0</v>
      </c>
      <c r="I4">
        <f>COUNTIF(C2:C4,1)/COUNTIF(C2:C9,1)</f>
        <v>0</v>
      </c>
      <c r="J4">
        <f t="shared" si="0"/>
        <v>0</v>
      </c>
      <c r="L4">
        <f>IF(C4=1,1/3,0)</f>
        <v>0</v>
      </c>
    </row>
    <row r="5" spans="1:13" x14ac:dyDescent="0.2">
      <c r="A5" s="5">
        <v>7</v>
      </c>
      <c r="B5" s="7" t="s">
        <v>224</v>
      </c>
      <c r="C5" s="5">
        <v>0</v>
      </c>
      <c r="E5" s="21"/>
      <c r="F5" s="21">
        <f>COUNTIF(C2:C5,1)/COUNT(C2:C5)</f>
        <v>0</v>
      </c>
      <c r="G5" s="21">
        <f t="shared" si="1"/>
        <v>0</v>
      </c>
      <c r="H5" s="21"/>
      <c r="I5" s="21">
        <f>COUNTIF(C2:C5,1)/COUNTIF(C2:C9,1)</f>
        <v>0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7</v>
      </c>
      <c r="B6" s="6" t="s">
        <v>225</v>
      </c>
      <c r="C6">
        <v>0</v>
      </c>
      <c r="F6">
        <f>COUNTIF(C2:C6,1)/COUNT(C2:C6)</f>
        <v>0</v>
      </c>
      <c r="G6">
        <f t="shared" si="1"/>
        <v>0</v>
      </c>
      <c r="I6">
        <f>COUNTIF(C2:C6,1)/COUNTIF(C2:C9,1)</f>
        <v>0</v>
      </c>
      <c r="J6">
        <f t="shared" si="0"/>
        <v>0</v>
      </c>
      <c r="L6">
        <f>IF(C6=1,1/5,0)</f>
        <v>0</v>
      </c>
    </row>
    <row r="7" spans="1:13" x14ac:dyDescent="0.2">
      <c r="A7" s="5">
        <v>5</v>
      </c>
      <c r="B7" s="7" t="s">
        <v>226</v>
      </c>
      <c r="C7" s="5">
        <v>1</v>
      </c>
      <c r="E7" s="21"/>
      <c r="F7" s="21">
        <f>COUNTIF(C2:C7,1)/COUNT(C2:C7)</f>
        <v>0.16666666666666666</v>
      </c>
      <c r="G7" s="21">
        <f t="shared" si="1"/>
        <v>0.16666666666666666</v>
      </c>
      <c r="H7" s="21"/>
      <c r="I7" s="21">
        <f>COUNTIF(C2:C7,1)/COUNTIF(C2:C9,1)</f>
        <v>1</v>
      </c>
      <c r="J7" s="21">
        <f t="shared" si="0"/>
        <v>1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227</v>
      </c>
      <c r="C8">
        <v>0</v>
      </c>
      <c r="F8">
        <f>COUNTIF(C2:C8,1)/COUNT(C2:C8)</f>
        <v>0.14285714285714285</v>
      </c>
      <c r="G8">
        <f t="shared" si="1"/>
        <v>0</v>
      </c>
      <c r="I8">
        <f>COUNTIF(C2:C8,1)/COUNTIF(C2:C9,1)</f>
        <v>1</v>
      </c>
      <c r="J8">
        <f t="shared" si="0"/>
        <v>0</v>
      </c>
      <c r="L8">
        <f>IF(C8=1,1/7,0)</f>
        <v>0</v>
      </c>
    </row>
    <row r="9" spans="1:13" x14ac:dyDescent="0.2">
      <c r="A9" s="5">
        <v>2</v>
      </c>
      <c r="B9" s="7" t="s">
        <v>170</v>
      </c>
      <c r="C9" s="5">
        <v>0</v>
      </c>
      <c r="E9" s="21"/>
      <c r="F9" s="21">
        <f>COUNTIF(C2:C9,1)/COUNT(C2:C9)</f>
        <v>0.125</v>
      </c>
      <c r="G9" s="21">
        <f t="shared" si="1"/>
        <v>0</v>
      </c>
      <c r="H9" s="21"/>
      <c r="I9" s="21">
        <f>COUNTIF(C2:C9,1)/COUNTIF(C2:C9,1)</f>
        <v>1</v>
      </c>
      <c r="J9" s="21">
        <f t="shared" si="0"/>
        <v>0</v>
      </c>
      <c r="K9" s="21"/>
      <c r="L9" s="21">
        <f>IF(C9=1,1/8,0)</f>
        <v>0</v>
      </c>
      <c r="M9" s="21"/>
    </row>
  </sheetData>
  <sortState ref="B2:B41">
    <sortCondition ref="B2"/>
  </sortState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M11"/>
  <sheetViews>
    <sheetView rightToLeft="1" workbookViewId="0">
      <pane ySplit="1" topLeftCell="A35" activePane="bottomLeft" state="frozen"/>
      <selection pane="bottomLeft" activeCell="D12" sqref="A12:D42"/>
    </sheetView>
  </sheetViews>
  <sheetFormatPr defaultRowHeight="14.25" x14ac:dyDescent="0.2"/>
  <cols>
    <col min="2" max="2" width="41.125" customWidth="1" collapsed="1"/>
    <col min="7" max="7" width="34.125" customWidth="1" collapsed="1"/>
  </cols>
  <sheetData>
    <row r="1" spans="1:13" ht="15" x14ac:dyDescent="0.25">
      <c r="A1" s="1"/>
      <c r="B1" s="3" t="s">
        <v>100</v>
      </c>
      <c r="C1" s="2">
        <f>SUM(C2:C11)</f>
        <v>9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7</v>
      </c>
      <c r="B2" s="6" t="s">
        <v>228</v>
      </c>
      <c r="C2">
        <v>1</v>
      </c>
      <c r="E2" s="20">
        <f>COUNTIF(C2:C11,1)/COUNT(C2:C11)</f>
        <v>0.9</v>
      </c>
      <c r="F2">
        <f>IF(C2=1,1,0)</f>
        <v>1</v>
      </c>
      <c r="G2">
        <f>IF(C2=1,F2,)</f>
        <v>1</v>
      </c>
      <c r="H2" s="17">
        <f>SUMIF(G2:G11,"&gt;0",G2:G11)/COUNTIF(G2:G11,"&gt;0")</f>
        <v>0.87826278659611978</v>
      </c>
      <c r="I2">
        <f>C2/COUNTIF(C2:C11,1)</f>
        <v>0.1111111111111111</v>
      </c>
      <c r="J2">
        <f>IF(C2=1,I2,0)</f>
        <v>0.1111111111111111</v>
      </c>
      <c r="K2" s="18">
        <f>SUMIF(J2:J11,"&gt;0",J2:J11)/COUNTIF(J2:J12,"&gt;0")</f>
        <v>0.55555555555555558</v>
      </c>
      <c r="L2">
        <f>IF(C2=1,1,0)</f>
        <v>1</v>
      </c>
      <c r="M2" s="19">
        <f>MAX(L2:L11)</f>
        <v>1</v>
      </c>
    </row>
    <row r="3" spans="1:13" x14ac:dyDescent="0.2">
      <c r="A3" s="5">
        <v>7</v>
      </c>
      <c r="B3" s="7" t="s">
        <v>229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0.22222222222222221</v>
      </c>
      <c r="J3" s="21">
        <f t="shared" ref="J3:J10" si="0">IF(C3=1,I3,0)</f>
        <v>0.22222222222222221</v>
      </c>
      <c r="K3" s="21"/>
      <c r="L3" s="21">
        <f>IF(C3=1,1/2,0)</f>
        <v>0.5</v>
      </c>
      <c r="M3" s="21"/>
    </row>
    <row r="4" spans="1:13" x14ac:dyDescent="0.2">
      <c r="A4">
        <v>6</v>
      </c>
      <c r="B4" s="6" t="s">
        <v>148</v>
      </c>
      <c r="C4">
        <v>0</v>
      </c>
      <c r="F4">
        <f>COUNTIF(C2:C4,1)/COUNT(C2:C4)</f>
        <v>0.66666666666666663</v>
      </c>
      <c r="G4">
        <f t="shared" ref="G4:G11" si="1">IF(C4=1,F4,)</f>
        <v>0</v>
      </c>
      <c r="I4">
        <f>COUNTIF(C2:C4,1)/COUNTIF(C2:C11,1)</f>
        <v>0.22222222222222221</v>
      </c>
      <c r="J4">
        <f t="shared" si="0"/>
        <v>0</v>
      </c>
      <c r="L4">
        <f>IF(C4=1,1/3,0)</f>
        <v>0</v>
      </c>
    </row>
    <row r="5" spans="1:13" x14ac:dyDescent="0.2">
      <c r="A5" s="5">
        <v>5</v>
      </c>
      <c r="B5" s="7" t="s">
        <v>230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COUNTIF(C2:C5,1)/COUNTIF(C2:C11,1)</f>
        <v>0.33333333333333331</v>
      </c>
      <c r="J5" s="21">
        <f t="shared" si="0"/>
        <v>0.33333333333333331</v>
      </c>
      <c r="K5" s="21"/>
      <c r="L5" s="21">
        <f>IF(C5=1,1/4,0)</f>
        <v>0.25</v>
      </c>
      <c r="M5" s="21"/>
    </row>
    <row r="6" spans="1:13" x14ac:dyDescent="0.2">
      <c r="A6">
        <v>5</v>
      </c>
      <c r="B6" s="6" t="s">
        <v>158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COUNTIF(C2:C6,1)/COUNTIF(C2:C11,1)</f>
        <v>0.44444444444444442</v>
      </c>
      <c r="J6">
        <f t="shared" si="0"/>
        <v>0.44444444444444442</v>
      </c>
      <c r="L6">
        <f>IF(C6=1,1/5,0)</f>
        <v>0.2</v>
      </c>
    </row>
    <row r="7" spans="1:13" x14ac:dyDescent="0.2">
      <c r="A7" s="5">
        <v>4</v>
      </c>
      <c r="B7" s="7" t="s">
        <v>231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0.55555555555555558</v>
      </c>
      <c r="J7" s="21">
        <f t="shared" si="0"/>
        <v>0.55555555555555558</v>
      </c>
      <c r="K7" s="21"/>
      <c r="L7" s="21">
        <f>IF(C7=1,1/6,0)</f>
        <v>0.16666666666666666</v>
      </c>
      <c r="M7" s="21"/>
    </row>
    <row r="8" spans="1:13" x14ac:dyDescent="0.2">
      <c r="A8">
        <v>4</v>
      </c>
      <c r="B8" s="6" t="s">
        <v>232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COUNTIF(C2:C8,1)/COUNTIF(C2:C11,1)</f>
        <v>0.66666666666666663</v>
      </c>
      <c r="J8">
        <f t="shared" si="0"/>
        <v>0.66666666666666663</v>
      </c>
      <c r="L8">
        <f>IF(C8=1,1/7,0)</f>
        <v>0.14285714285714285</v>
      </c>
    </row>
    <row r="9" spans="1:13" x14ac:dyDescent="0.2">
      <c r="A9" s="5">
        <v>3</v>
      </c>
      <c r="B9" s="7" t="s">
        <v>157</v>
      </c>
      <c r="C9" s="5">
        <v>1</v>
      </c>
      <c r="E9" s="21"/>
      <c r="F9" s="21">
        <f>COUNTIF(C2:C9,1)/COUNT(C2:C9)</f>
        <v>0.875</v>
      </c>
      <c r="G9" s="21">
        <f t="shared" si="1"/>
        <v>0.875</v>
      </c>
      <c r="H9" s="21"/>
      <c r="I9" s="21">
        <f>COUNTIF(C2:C9,1)/COUNTIF(C2:C11,1)</f>
        <v>0.77777777777777779</v>
      </c>
      <c r="J9" s="21">
        <f t="shared" si="0"/>
        <v>0.77777777777777779</v>
      </c>
      <c r="K9" s="21"/>
      <c r="L9" s="21">
        <f>IF(C9=1,1/8,0)</f>
        <v>0.125</v>
      </c>
      <c r="M9" s="21"/>
    </row>
    <row r="10" spans="1:13" x14ac:dyDescent="0.2">
      <c r="A10">
        <v>3</v>
      </c>
      <c r="B10" s="6" t="s">
        <v>154</v>
      </c>
      <c r="C10">
        <v>1</v>
      </c>
      <c r="F10">
        <f>COUNTIF(C2:C10,1)/COUNT(C2:C10)</f>
        <v>0.88888888888888884</v>
      </c>
      <c r="G10">
        <f t="shared" si="1"/>
        <v>0.88888888888888884</v>
      </c>
      <c r="I10">
        <f>COUNTIF(C2:C10,1)/COUNTIF(C2:C11,1)</f>
        <v>0.88888888888888884</v>
      </c>
      <c r="J10">
        <f t="shared" si="0"/>
        <v>0.88888888888888884</v>
      </c>
      <c r="L10">
        <f>IF(C10=1,1/9,0)</f>
        <v>0.1111111111111111</v>
      </c>
    </row>
    <row r="11" spans="1:13" x14ac:dyDescent="0.2">
      <c r="A11" s="5">
        <v>3</v>
      </c>
      <c r="B11" s="7" t="s">
        <v>203</v>
      </c>
      <c r="C11" s="5">
        <v>1</v>
      </c>
      <c r="E11" s="21"/>
      <c r="F11">
        <f>COUNTIF(C2:C11,1)/COUNT(C2:C11)</f>
        <v>0.9</v>
      </c>
      <c r="G11" s="21">
        <f t="shared" si="1"/>
        <v>0.9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sortState ref="B2:B38">
    <sortCondition ref="B2"/>
  </sortState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workbookViewId="0">
      <selection activeCell="F2" sqref="F2"/>
    </sheetView>
  </sheetViews>
  <sheetFormatPr defaultRowHeight="14.25" x14ac:dyDescent="0.2"/>
  <cols>
    <col min="1" max="1" width="6.25" customWidth="1" collapsed="1"/>
    <col min="5" max="5" width="10.5" customWidth="1" collapsed="1"/>
    <col min="6" max="6" width="15.875" customWidth="1" collapsed="1"/>
    <col min="7" max="7" width="11.375" customWidth="1" collapsed="1"/>
    <col min="11" max="11" width="7.875" customWidth="1"/>
    <col min="12" max="12" width="12.25" customWidth="1"/>
    <col min="17" max="17" width="12.25" customWidth="1"/>
  </cols>
  <sheetData>
    <row r="1" spans="1:17" x14ac:dyDescent="0.2">
      <c r="F1" s="47" t="s">
        <v>907</v>
      </c>
      <c r="G1" s="47"/>
      <c r="H1" s="47"/>
      <c r="I1" s="47"/>
    </row>
    <row r="2" spans="1:17" ht="15" x14ac:dyDescent="0.25">
      <c r="A2" s="22"/>
      <c r="B2" s="15" t="s">
        <v>761</v>
      </c>
      <c r="C2" s="23" t="s">
        <v>767</v>
      </c>
      <c r="D2" s="24" t="s">
        <v>768</v>
      </c>
      <c r="E2" s="19" t="s">
        <v>769</v>
      </c>
      <c r="F2" s="46" t="s">
        <v>770</v>
      </c>
      <c r="G2" s="46" t="s">
        <v>759</v>
      </c>
      <c r="H2" s="25" t="s">
        <v>771</v>
      </c>
      <c r="I2" s="46" t="s">
        <v>760</v>
      </c>
      <c r="L2" s="25" t="s">
        <v>899</v>
      </c>
      <c r="M2" s="25" t="s">
        <v>898</v>
      </c>
      <c r="N2" s="42" t="s">
        <v>900</v>
      </c>
      <c r="O2" s="43" t="s">
        <v>901</v>
      </c>
      <c r="P2" s="43" t="s">
        <v>902</v>
      </c>
      <c r="Q2" s="44"/>
    </row>
    <row r="3" spans="1:17" ht="15" x14ac:dyDescent="0.25">
      <c r="A3" s="22" t="s">
        <v>772</v>
      </c>
      <c r="B3">
        <f>'t1'!E2</f>
        <v>0.66666666666666663</v>
      </c>
      <c r="C3">
        <f>'t1'!H2</f>
        <v>0.91507936507936494</v>
      </c>
      <c r="D3">
        <f>'t1'!K2</f>
        <v>0.58333333333333337</v>
      </c>
      <c r="E3">
        <f>'t1'!M2</f>
        <v>1</v>
      </c>
      <c r="F3">
        <f>AVERAGE(B3:B102)</f>
        <v>0.70349206349206339</v>
      </c>
      <c r="G3">
        <f>AVERAGE(C3:C102)</f>
        <v>0.84394627582514492</v>
      </c>
      <c r="H3">
        <f>AVERAGE(D3:D102)</f>
        <v>0.59088492063492071</v>
      </c>
      <c r="I3">
        <f>AVERAGE(E3:E102)</f>
        <v>0.96533333333333327</v>
      </c>
      <c r="L3">
        <f>'t1'!C1+ 't2'!C1+ 't3'!C1+ 't4'!C1+ 't5'!C1+ 't6'!C1+ 't7'!C1+ 't8'!C1+ 't9'!C1+ 't10'!C1+ 't11'!C1+ 't12'!C1+ 't13'!C1+ 't14'!C1+ 't15'!C1+ 't16'!C1+ 't17'!C1+ 't18'!C1+ 't19'!C1+ 't20'!C1+ 't21'!C1+ 't22'!C1+ 't23'!C1+ 't24'!C1+ 't25'!C1+ 't26'!C1+ 't27'!C1+ 't28'!C1+ 't29'!C1+ 't30'!C1+ 't31'!C1+ 't32'!C1+ 't33'!C1+ 't34'!C1+ 't35'!C1+ 't36'!C1+ 't37'!C1+ 't38'!C1+ 't39'!C1+ 't40'!C1+ 't41'!C1+ 't42'!C1+ 't43'!C1+ 't44'!C1+ 't45'!C1+ 't46'!C1+ 't47'!C1+ 't48'!C1+ 't49'!C1+ 't50'!C1+ 't51'!C1+ 't52'!C1+ 't53'!C1+ 't54'!C1+ 't55'!C1+ 't56'!C1+ 't57'!C1+ 't58'!C1+ 't59'!C1+ 't60'!C1+ 't61'!C1+ 't62'!C1+ 't63'!C1+ 't64'!C1+ 't65'!C1+ 't66'!C1+ 't67'!C1+ 't68'!C1+ 't69'!C1+ 't70'!C1+ 't71'!C1+ 't72'!C1+ 't73'!C1+ 't74'!C1+ 't75'!C1+ 't76'!C1+ 't77'!C1+ 't78'!C1+ 't79'!C1+ 't80'!C1+ 't81'!C1+ 't82'!C1+ 't83'!C1+ 't84'!C1+ 't85'!C1+ 't86'!C1+ 't87'!C1+ 't88'!C1+ 't89'!C1+ 't90'!C1+ 't91'!C1+ 't92'!C1+ 't93'!C1+ 't94'!C1+ 't95'!C1+ 't96'!C1+ 't97'!C1+ 't98'!C1+ 't99'!C1+ 't100'!C1</f>
        <v>658</v>
      </c>
      <c r="M3">
        <v>933</v>
      </c>
      <c r="N3" s="39">
        <v>334</v>
      </c>
      <c r="O3" s="38">
        <v>373</v>
      </c>
      <c r="P3" s="38">
        <v>226</v>
      </c>
      <c r="Q3" s="45" t="s">
        <v>899</v>
      </c>
    </row>
    <row r="4" spans="1:17" ht="15" x14ac:dyDescent="0.25">
      <c r="A4" s="22" t="s">
        <v>773</v>
      </c>
      <c r="B4" s="26">
        <f>'t2'!E2</f>
        <v>0.5</v>
      </c>
      <c r="C4">
        <f>'t2'!H2</f>
        <v>0.87619047619047608</v>
      </c>
      <c r="D4">
        <f>'t2'!K2</f>
        <v>0.6</v>
      </c>
      <c r="E4">
        <f>'t2'!M2</f>
        <v>1</v>
      </c>
      <c r="L4">
        <f>SUM(N4:P4)</f>
        <v>658</v>
      </c>
      <c r="N4" s="40">
        <f>'t1'!C1+ 't2'!C1+ 't3'!C1+ 't4'!C1+ 't5'!C1+ 't6'!C1+ 't7'!C1+ 't8'!C1+ 't9'!C1+ 't10'!C1+ 't11'!C1+ 't12'!C1+ 't13'!C1+ 't14'!C1+ 't15'!C1+ 't16'!C1+ 't17'!C1+ 't18'!C1+ 't19'!C1+ 't20'!C1+ 't21'!C1+ 't22'!C1+ 't23'!C1+ 't24'!C1+ 't25'!C1+ 't26'!C1+ 't27'!C1+ 't28'!C1+ 't29'!C1+ 't30'!C1+ 't31'!C1+ 't32'!C1+ 't33'!C1+ 't34'!C1+ 't35'!C1+ 't36'!C1</f>
        <v>227</v>
      </c>
      <c r="O4" s="40">
        <f>'t37'!C1+ 't38'!C1+ 't39'!C1+ 't40'!C1+ 't41'!C1+ 't42'!C1+ 't43'!C1+ 't44'!C1+ 't45'!C1+ 't46'!C1+ 't47'!C1+ 't48'!C1+ 't49'!C1+ 't50'!C1+ 't51'!C1+ 't52'!C1+ 't53'!C1+ 't54'!C1+ 't55'!C1+ 't56'!C1+ 't57'!C1+ 't58'!C1+ 't59'!C1+ 't60'!C1+ 't61'!C1+ 't62'!C1+ 't63'!C1+ 't64'!C1+ 't65'!C1+ 't66'!C1+ 't67'!C1+ 't68'!C1+ 't69'!C1+ 't70'!C1+ 't71'!C1+ 't72'!C1+ 't73'!C1+ 't74'!C1+ 't75'!C1+ 't76'!C1+ 't77'!C1</f>
        <v>276</v>
      </c>
      <c r="P4" s="40">
        <f>'t78'!C1+ 't79'!C1+ 't80'!C1+ 't81'!C1+ 't82'!C1+ 't83'!C1+ 't84'!C1+ 't85'!C1+ 't86'!C1+ 't87'!C1+ 't88'!C1+ 't89'!C1+ 't90'!C1+ 't91'!C1+ 't92'!C1+ 't93'!C1+ 't94'!C1+ 't95'!C1+ 't96'!C1+ 't97'!C1+ 't98'!C1+ 't99'!C1+ 't100'!C1</f>
        <v>155</v>
      </c>
      <c r="Q4" s="45" t="s">
        <v>905</v>
      </c>
    </row>
    <row r="5" spans="1:17" ht="15" x14ac:dyDescent="0.25">
      <c r="A5" s="22" t="s">
        <v>774</v>
      </c>
      <c r="B5" s="26">
        <f>'t3'!E2</f>
        <v>0.8</v>
      </c>
      <c r="C5">
        <f>'t3'!H2</f>
        <v>0.72609126984126982</v>
      </c>
      <c r="D5">
        <f>'t3'!K2</f>
        <v>0.5625</v>
      </c>
      <c r="E5">
        <f>'t3'!M2</f>
        <v>1</v>
      </c>
      <c r="F5" s="28" t="s">
        <v>872</v>
      </c>
      <c r="G5" s="28" t="s">
        <v>874</v>
      </c>
      <c r="H5" s="28"/>
      <c r="I5" s="28" t="s">
        <v>876</v>
      </c>
    </row>
    <row r="6" spans="1:17" ht="15" x14ac:dyDescent="0.25">
      <c r="A6" s="22" t="s">
        <v>775</v>
      </c>
      <c r="B6" s="26">
        <f>'t4'!E2</f>
        <v>0.55555555555555558</v>
      </c>
      <c r="C6">
        <f>'t4'!H2</f>
        <v>0.83928571428571419</v>
      </c>
      <c r="D6">
        <f>'t4'!K2</f>
        <v>0.6</v>
      </c>
      <c r="E6">
        <f>'t4'!M2</f>
        <v>1</v>
      </c>
      <c r="F6">
        <f>MIN(B3:B102)</f>
        <v>0.125</v>
      </c>
      <c r="G6">
        <f>MIN(C3:C102)</f>
        <v>0.16666666666666666</v>
      </c>
      <c r="I6">
        <f t="shared" ref="I6" si="0">MIN(E3:E102)</f>
        <v>0.16666666666666666</v>
      </c>
      <c r="M6" s="37"/>
    </row>
    <row r="7" spans="1:17" ht="15" x14ac:dyDescent="0.25">
      <c r="A7" s="22" t="s">
        <v>776</v>
      </c>
      <c r="B7" s="26">
        <f>'t5'!E2</f>
        <v>0.77777777777777779</v>
      </c>
      <c r="C7">
        <f>'t5'!H2</f>
        <v>0.90873015873015872</v>
      </c>
      <c r="D7">
        <f>'t5'!K2</f>
        <v>0.5714285714285714</v>
      </c>
      <c r="E7">
        <f>'t5'!M2</f>
        <v>1</v>
      </c>
      <c r="N7" s="29" t="s">
        <v>760</v>
      </c>
      <c r="O7" s="29" t="s">
        <v>759</v>
      </c>
      <c r="P7" s="29"/>
    </row>
    <row r="8" spans="1:17" ht="15" x14ac:dyDescent="0.25">
      <c r="A8" s="22" t="s">
        <v>777</v>
      </c>
      <c r="B8" s="26">
        <f>'t6'!E2</f>
        <v>0.8</v>
      </c>
      <c r="C8">
        <f>'t6'!H2</f>
        <v>0.72609126984126982</v>
      </c>
      <c r="D8">
        <f>'t6'!K2</f>
        <v>0.5625</v>
      </c>
      <c r="E8">
        <f>'t6'!M2</f>
        <v>1</v>
      </c>
      <c r="F8" s="29" t="s">
        <v>873</v>
      </c>
      <c r="G8" s="29" t="s">
        <v>875</v>
      </c>
      <c r="H8" s="29"/>
      <c r="I8" s="29" t="s">
        <v>877</v>
      </c>
      <c r="N8" s="29">
        <f>AVERAGE(E3:E38)</f>
        <v>0.95462962962962949</v>
      </c>
      <c r="O8" s="29">
        <f>AVERAGE(C3:C38)</f>
        <v>0.80813942603790478</v>
      </c>
      <c r="P8" s="29" t="s">
        <v>903</v>
      </c>
    </row>
    <row r="9" spans="1:17" ht="15" x14ac:dyDescent="0.25">
      <c r="A9" s="22" t="s">
        <v>778</v>
      </c>
      <c r="B9" s="26">
        <f>'t7'!E2</f>
        <v>0.25</v>
      </c>
      <c r="C9">
        <f>'t7'!H2</f>
        <v>1</v>
      </c>
      <c r="D9">
        <f>'t7'!K2</f>
        <v>0.75</v>
      </c>
      <c r="E9">
        <f>'t7'!M2</f>
        <v>1</v>
      </c>
      <c r="F9">
        <f>MAX(B3:B102)</f>
        <v>1</v>
      </c>
      <c r="G9">
        <f>MAX(C3:C102)</f>
        <v>1</v>
      </c>
      <c r="I9">
        <f t="shared" ref="I9" si="1">MAX(E3:E102)</f>
        <v>1</v>
      </c>
      <c r="N9" s="29">
        <f>AVERAGE(E38:E79)</f>
        <v>0.96825396825396814</v>
      </c>
      <c r="O9" s="29">
        <f>AVERAGE(C38:C79)</f>
        <v>0.85854210908349227</v>
      </c>
      <c r="P9" s="29" t="s">
        <v>901</v>
      </c>
    </row>
    <row r="10" spans="1:17" ht="15" x14ac:dyDescent="0.25">
      <c r="A10" s="22" t="s">
        <v>779</v>
      </c>
      <c r="B10" s="26">
        <f>'t8'!E2</f>
        <v>0.8</v>
      </c>
      <c r="C10">
        <f>'t8'!H2</f>
        <v>0.78234126984126984</v>
      </c>
      <c r="D10">
        <f>'t8'!K2</f>
        <v>0.5625</v>
      </c>
      <c r="E10">
        <f>'t8'!M2</f>
        <v>1</v>
      </c>
      <c r="N10" s="29">
        <f>AVERAGE(E80:E102)</f>
        <v>0.97826086956521741</v>
      </c>
      <c r="O10" s="29">
        <f>AVERAGE(C80:C102)</f>
        <v>0.87119858933911731</v>
      </c>
      <c r="P10" s="29" t="s">
        <v>904</v>
      </c>
    </row>
    <row r="11" spans="1:17" ht="15" x14ac:dyDescent="0.25">
      <c r="A11" s="22" t="s">
        <v>780</v>
      </c>
      <c r="B11">
        <f>'t9'!E2</f>
        <v>0.9</v>
      </c>
      <c r="C11">
        <f>'t9'!H2</f>
        <v>0.87826278659611978</v>
      </c>
      <c r="D11">
        <f>'t9'!K2</f>
        <v>0.55555555555555558</v>
      </c>
      <c r="E11">
        <f>'t9'!M2</f>
        <v>1</v>
      </c>
      <c r="F11">
        <f>1-F3</f>
        <v>0.29650793650793661</v>
      </c>
    </row>
    <row r="12" spans="1:17" ht="15" x14ac:dyDescent="0.25">
      <c r="A12" s="22" t="s">
        <v>781</v>
      </c>
      <c r="B12">
        <f>'t10'!E2</f>
        <v>0.75</v>
      </c>
      <c r="C12">
        <f>'t10'!H2</f>
        <v>0.87341269841269831</v>
      </c>
      <c r="D12">
        <f>'t10'!K2</f>
        <v>0.58333333333333337</v>
      </c>
      <c r="E12">
        <f>'t10'!M2</f>
        <v>1</v>
      </c>
    </row>
    <row r="13" spans="1:17" ht="15" x14ac:dyDescent="0.25">
      <c r="A13" s="22" t="s">
        <v>782</v>
      </c>
      <c r="B13">
        <f>'t11'!E2</f>
        <v>0.75</v>
      </c>
      <c r="C13">
        <f>'t11'!H2</f>
        <v>0.78849206349206347</v>
      </c>
      <c r="D13">
        <f>'t11'!K2</f>
        <v>0.58333333333333337</v>
      </c>
      <c r="E13">
        <f>'t11'!M2</f>
        <v>1</v>
      </c>
    </row>
    <row r="14" spans="1:17" ht="15" x14ac:dyDescent="0.25">
      <c r="A14" s="22" t="s">
        <v>783</v>
      </c>
      <c r="B14">
        <f>'t12'!E2</f>
        <v>0.875</v>
      </c>
      <c r="C14">
        <f>'t12'!H2</f>
        <v>0.90935374149659853</v>
      </c>
      <c r="D14">
        <f>'t12'!K2</f>
        <v>0.5714285714285714</v>
      </c>
      <c r="E14">
        <f>'t12'!M2</f>
        <v>1</v>
      </c>
    </row>
    <row r="15" spans="1:17" ht="15" x14ac:dyDescent="0.25">
      <c r="A15" s="22" t="s">
        <v>784</v>
      </c>
      <c r="B15">
        <f>'t13'!E2</f>
        <v>0.7</v>
      </c>
      <c r="C15">
        <f>'t13'!H2</f>
        <v>0.72499999999999998</v>
      </c>
      <c r="D15">
        <f>'t13'!K2</f>
        <v>0.5714285714285714</v>
      </c>
      <c r="E15">
        <f>'t13'!M2</f>
        <v>1</v>
      </c>
    </row>
    <row r="16" spans="1:17" ht="15" x14ac:dyDescent="0.25">
      <c r="A16" s="22" t="s">
        <v>785</v>
      </c>
      <c r="B16">
        <f>'t14'!E2</f>
        <v>0.8</v>
      </c>
      <c r="C16">
        <f>'t14'!H2</f>
        <v>0.91597222222222219</v>
      </c>
      <c r="D16">
        <f>'t14'!K2</f>
        <v>0.5625</v>
      </c>
      <c r="E16">
        <f>'t14'!M2</f>
        <v>1</v>
      </c>
    </row>
    <row r="17" spans="1:5" ht="15" x14ac:dyDescent="0.25">
      <c r="A17" s="22" t="s">
        <v>786</v>
      </c>
      <c r="B17">
        <f>'t15'!E2</f>
        <v>0.7</v>
      </c>
      <c r="C17">
        <f>'t15'!H2</f>
        <v>0.76870748299319736</v>
      </c>
      <c r="D17">
        <f>'t15'!K2</f>
        <v>0.5714285714285714</v>
      </c>
      <c r="E17">
        <f>'t15'!M2</f>
        <v>1</v>
      </c>
    </row>
    <row r="18" spans="1:5" ht="15" x14ac:dyDescent="0.25">
      <c r="A18" s="22" t="s">
        <v>787</v>
      </c>
      <c r="B18">
        <f>'t16'!E2</f>
        <v>0.125</v>
      </c>
      <c r="C18">
        <f>'t16'!H2</f>
        <v>0.16666666666666666</v>
      </c>
      <c r="D18">
        <f>'t16'!K2</f>
        <v>1</v>
      </c>
      <c r="E18">
        <f>'t16'!M2</f>
        <v>0.16666666666666666</v>
      </c>
    </row>
    <row r="19" spans="1:5" ht="15" x14ac:dyDescent="0.25">
      <c r="A19" s="22" t="s">
        <v>788</v>
      </c>
      <c r="B19">
        <f>'t17'!E2</f>
        <v>0.9</v>
      </c>
      <c r="C19">
        <f>'t17'!H2</f>
        <v>0.87826278659611978</v>
      </c>
      <c r="D19">
        <f>'t17'!K2</f>
        <v>0.55555555555555558</v>
      </c>
      <c r="E19">
        <f>'t17'!M2</f>
        <v>1</v>
      </c>
    </row>
    <row r="20" spans="1:5" ht="15" x14ac:dyDescent="0.25">
      <c r="A20" s="22" t="s">
        <v>789</v>
      </c>
      <c r="B20">
        <f>'t18'!E2</f>
        <v>0.6</v>
      </c>
      <c r="C20">
        <f>'t18'!H2</f>
        <v>0.90555555555555545</v>
      </c>
      <c r="D20">
        <f>'t18'!K2</f>
        <v>0.58333333333333337</v>
      </c>
      <c r="E20">
        <f>'t18'!M2</f>
        <v>1</v>
      </c>
    </row>
    <row r="21" spans="1:5" ht="15" x14ac:dyDescent="0.25">
      <c r="A21" s="22" t="s">
        <v>790</v>
      </c>
      <c r="B21">
        <f>'t19'!E2</f>
        <v>0.8</v>
      </c>
      <c r="C21">
        <f>'t19'!H2</f>
        <v>0.85228174603174589</v>
      </c>
      <c r="D21">
        <f>'t19'!K2</f>
        <v>0.5625</v>
      </c>
      <c r="E21">
        <f>'t19'!M2</f>
        <v>1</v>
      </c>
    </row>
    <row r="22" spans="1:5" ht="15" x14ac:dyDescent="0.25">
      <c r="A22" s="22" t="s">
        <v>791</v>
      </c>
      <c r="B22">
        <f>'t20'!E2</f>
        <v>0.7</v>
      </c>
      <c r="C22">
        <f>'t20'!H2</f>
        <v>0.76077097505668934</v>
      </c>
      <c r="D22">
        <f>'t20'!K2</f>
        <v>0.5714285714285714</v>
      </c>
      <c r="E22">
        <f>'t20'!M2</f>
        <v>1</v>
      </c>
    </row>
    <row r="23" spans="1:5" ht="15" x14ac:dyDescent="0.25">
      <c r="A23" s="22" t="s">
        <v>792</v>
      </c>
      <c r="B23">
        <f>'t21'!E2</f>
        <v>0.7</v>
      </c>
      <c r="C23">
        <f>'t21'!H2</f>
        <v>0.9821428571428571</v>
      </c>
      <c r="D23">
        <f>'t21'!K2</f>
        <v>0.5714285714285714</v>
      </c>
      <c r="E23">
        <f>'t21'!M2</f>
        <v>1</v>
      </c>
    </row>
    <row r="24" spans="1:5" ht="15" x14ac:dyDescent="0.25">
      <c r="A24" s="22" t="s">
        <v>793</v>
      </c>
      <c r="B24">
        <f>'t22'!E2</f>
        <v>0.7142857142857143</v>
      </c>
      <c r="C24">
        <f>'t22'!H2</f>
        <v>0.75952380952380949</v>
      </c>
      <c r="D24">
        <f>'t22'!K2</f>
        <v>0.6</v>
      </c>
      <c r="E24">
        <f>'t22'!M2</f>
        <v>1</v>
      </c>
    </row>
    <row r="25" spans="1:5" ht="15" x14ac:dyDescent="0.25">
      <c r="A25" s="22" t="s">
        <v>794</v>
      </c>
      <c r="B25">
        <f>'t23'!E2</f>
        <v>0.875</v>
      </c>
      <c r="C25">
        <f>'t23'!H2</f>
        <v>0.93792517006802711</v>
      </c>
      <c r="D25">
        <f>'t23'!K2</f>
        <v>0.5714285714285714</v>
      </c>
      <c r="E25">
        <f>'t23'!M2</f>
        <v>1</v>
      </c>
    </row>
    <row r="26" spans="1:5" ht="15" x14ac:dyDescent="0.25">
      <c r="A26" s="22" t="s">
        <v>795</v>
      </c>
      <c r="B26">
        <f>'t24'!E2</f>
        <v>0.4</v>
      </c>
      <c r="C26">
        <f>'t24'!H2</f>
        <v>0.52628968253968256</v>
      </c>
      <c r="D26">
        <f>'t24'!K2</f>
        <v>0.625</v>
      </c>
      <c r="E26">
        <f>'t24'!M2</f>
        <v>1</v>
      </c>
    </row>
    <row r="27" spans="1:5" ht="15" x14ac:dyDescent="0.25">
      <c r="A27" s="22" t="s">
        <v>796</v>
      </c>
      <c r="B27">
        <f>'t25'!E2</f>
        <v>0.4</v>
      </c>
      <c r="C27">
        <f>'t25'!H2</f>
        <v>1</v>
      </c>
      <c r="D27">
        <f>'t25'!K2</f>
        <v>0.625</v>
      </c>
      <c r="E27">
        <f>'t25'!M2</f>
        <v>1</v>
      </c>
    </row>
    <row r="28" spans="1:5" ht="15" x14ac:dyDescent="0.25">
      <c r="A28" s="22" t="s">
        <v>797</v>
      </c>
      <c r="B28">
        <f>'t26'!E2</f>
        <v>0.75</v>
      </c>
      <c r="C28">
        <f>'t26'!H2</f>
        <v>0.87341269841269831</v>
      </c>
      <c r="D28">
        <f>'t26'!K2</f>
        <v>0.58333333333333337</v>
      </c>
      <c r="E28">
        <f>'t26'!M2</f>
        <v>1</v>
      </c>
    </row>
    <row r="29" spans="1:5" ht="15" x14ac:dyDescent="0.25">
      <c r="A29" s="22" t="s">
        <v>798</v>
      </c>
      <c r="B29">
        <f>'t27'!E2</f>
        <v>0.9</v>
      </c>
      <c r="C29">
        <f>'t27'!H2</f>
        <v>1</v>
      </c>
      <c r="D29">
        <f>'t27'!K2</f>
        <v>0.55555555555555558</v>
      </c>
      <c r="E29">
        <f>'t27'!M2</f>
        <v>1</v>
      </c>
    </row>
    <row r="30" spans="1:5" ht="15" x14ac:dyDescent="0.25">
      <c r="A30" s="22" t="s">
        <v>799</v>
      </c>
      <c r="B30">
        <f>'t28'!E2</f>
        <v>0.8</v>
      </c>
      <c r="C30">
        <f>'t28'!H2</f>
        <v>0.86443452380952368</v>
      </c>
      <c r="D30">
        <f>'t28'!K2</f>
        <v>0.5625</v>
      </c>
      <c r="E30">
        <f>'t28'!M2</f>
        <v>1</v>
      </c>
    </row>
    <row r="31" spans="1:5" ht="15" x14ac:dyDescent="0.25">
      <c r="A31" s="22" t="s">
        <v>800</v>
      </c>
      <c r="B31">
        <f>'t29'!E2</f>
        <v>0.14285714285714285</v>
      </c>
      <c r="C31">
        <f>'t29'!H2</f>
        <v>0.2</v>
      </c>
      <c r="D31">
        <f>'t29'!K2</f>
        <v>1</v>
      </c>
      <c r="E31">
        <f>'t29'!M2</f>
        <v>0.2</v>
      </c>
    </row>
    <row r="32" spans="1:5" ht="15" x14ac:dyDescent="0.25">
      <c r="A32" s="22" t="s">
        <v>801</v>
      </c>
      <c r="B32">
        <f>'t30'!E2</f>
        <v>0.8</v>
      </c>
      <c r="C32">
        <f>'t30'!H2</f>
        <v>0.9206845238095237</v>
      </c>
      <c r="D32">
        <f>'t30'!K2</f>
        <v>0.5625</v>
      </c>
      <c r="E32">
        <f>'t30'!M2</f>
        <v>1</v>
      </c>
    </row>
    <row r="33" spans="1:5" ht="15" x14ac:dyDescent="0.25">
      <c r="A33" s="22" t="s">
        <v>802</v>
      </c>
      <c r="B33">
        <f>'t31'!E2</f>
        <v>0.4</v>
      </c>
      <c r="C33">
        <f>'t31'!H2</f>
        <v>0.52628968253968256</v>
      </c>
      <c r="D33">
        <f>'t31'!K2</f>
        <v>0.625</v>
      </c>
      <c r="E33">
        <f>'t31'!M2</f>
        <v>1</v>
      </c>
    </row>
    <row r="34" spans="1:5" ht="15" x14ac:dyDescent="0.25">
      <c r="A34" s="22" t="s">
        <v>803</v>
      </c>
      <c r="B34">
        <f>'t32'!E2</f>
        <v>0.8</v>
      </c>
      <c r="C34">
        <f>'t32'!H2</f>
        <v>0.88353174603174589</v>
      </c>
      <c r="D34">
        <f>'t32'!K2</f>
        <v>0.5625</v>
      </c>
      <c r="E34">
        <f>'t32'!M2</f>
        <v>1</v>
      </c>
    </row>
    <row r="35" spans="1:5" ht="15" x14ac:dyDescent="0.25">
      <c r="A35" s="22" t="s">
        <v>804</v>
      </c>
      <c r="B35">
        <f>'t33'!E2</f>
        <v>0.7</v>
      </c>
      <c r="C35">
        <f>'t33'!H2</f>
        <v>0.85975056689342388</v>
      </c>
      <c r="D35">
        <f>'t33'!K2</f>
        <v>0.5714285714285714</v>
      </c>
      <c r="E35">
        <f>'t33'!M2</f>
        <v>1</v>
      </c>
    </row>
    <row r="36" spans="1:5" ht="15" x14ac:dyDescent="0.25">
      <c r="A36" s="22" t="s">
        <v>805</v>
      </c>
      <c r="B36">
        <f>'t34'!E2</f>
        <v>0.5714285714285714</v>
      </c>
      <c r="C36">
        <f>'t34'!H2</f>
        <v>0.88749999999999996</v>
      </c>
      <c r="D36">
        <f>'t34'!K2</f>
        <v>0.625</v>
      </c>
      <c r="E36">
        <f>'t34'!M2</f>
        <v>1</v>
      </c>
    </row>
    <row r="37" spans="1:5" ht="15" x14ac:dyDescent="0.25">
      <c r="A37" s="22" t="s">
        <v>806</v>
      </c>
      <c r="B37">
        <f>'t35'!E2</f>
        <v>0.8</v>
      </c>
      <c r="C37">
        <f>'t35'!H2</f>
        <v>0.88025793650793649</v>
      </c>
      <c r="D37">
        <f>'t35'!K2</f>
        <v>0.5625</v>
      </c>
      <c r="E37">
        <f>'t35'!M2</f>
        <v>1</v>
      </c>
    </row>
    <row r="38" spans="1:5" ht="15" x14ac:dyDescent="0.25">
      <c r="A38" s="22" t="s">
        <v>807</v>
      </c>
      <c r="B38">
        <f>'t36'!E2</f>
        <v>0.7</v>
      </c>
      <c r="C38">
        <f>'t36'!H2</f>
        <v>0.79472789115646258</v>
      </c>
      <c r="D38">
        <f>'t36'!K2</f>
        <v>0.5714285714285714</v>
      </c>
      <c r="E38">
        <f>'t36'!M2</f>
        <v>1</v>
      </c>
    </row>
    <row r="39" spans="1:5" ht="15" x14ac:dyDescent="0.25">
      <c r="A39" s="22" t="s">
        <v>808</v>
      </c>
      <c r="B39">
        <f>'t37'!E2</f>
        <v>1</v>
      </c>
      <c r="C39">
        <f>'t37'!H2</f>
        <v>1</v>
      </c>
      <c r="D39">
        <f>'t37'!K2</f>
        <v>0.55000000000000004</v>
      </c>
      <c r="E39">
        <f>'t37'!M2</f>
        <v>1</v>
      </c>
    </row>
    <row r="40" spans="1:5" ht="15" x14ac:dyDescent="0.25">
      <c r="A40" s="22" t="s">
        <v>809</v>
      </c>
      <c r="B40">
        <f>'t38'!E2</f>
        <v>0.5</v>
      </c>
      <c r="C40">
        <f>'t38'!H2</f>
        <v>0.87666666666666659</v>
      </c>
      <c r="D40">
        <f>'t38'!K2</f>
        <v>0.6</v>
      </c>
      <c r="E40">
        <f>'t38'!M2</f>
        <v>1</v>
      </c>
    </row>
    <row r="41" spans="1:5" ht="15" x14ac:dyDescent="0.25">
      <c r="A41" s="22" t="s">
        <v>810</v>
      </c>
      <c r="B41">
        <f>'t39'!E2</f>
        <v>0.8</v>
      </c>
      <c r="C41">
        <f>'t39'!H2</f>
        <v>0.83387896825396823</v>
      </c>
      <c r="D41">
        <f>'t39'!K2</f>
        <v>0.5625</v>
      </c>
      <c r="E41">
        <f>'t39'!M2</f>
        <v>1</v>
      </c>
    </row>
    <row r="42" spans="1:5" ht="15" x14ac:dyDescent="0.25">
      <c r="A42" s="22" t="s">
        <v>811</v>
      </c>
      <c r="B42">
        <f>'t40'!E2</f>
        <v>0.8</v>
      </c>
      <c r="C42">
        <f>'t40'!H2</f>
        <v>0.98611111111111116</v>
      </c>
      <c r="D42">
        <f>'t40'!K2</f>
        <v>0.5625</v>
      </c>
      <c r="E42">
        <f>'t40'!M2</f>
        <v>1</v>
      </c>
    </row>
    <row r="43" spans="1:5" ht="15" x14ac:dyDescent="0.25">
      <c r="A43" s="22" t="s">
        <v>812</v>
      </c>
      <c r="B43">
        <f>'t41'!E2</f>
        <v>0.75</v>
      </c>
      <c r="C43">
        <f>'t41'!H2</f>
        <v>0.94841269841269826</v>
      </c>
      <c r="D43">
        <f>'t41'!K2</f>
        <v>0.58333333333333337</v>
      </c>
      <c r="E43">
        <f>'t41'!M2</f>
        <v>1</v>
      </c>
    </row>
    <row r="44" spans="1:5" ht="15" x14ac:dyDescent="0.25">
      <c r="A44" s="22" t="s">
        <v>813</v>
      </c>
      <c r="B44">
        <f>'t42'!E2</f>
        <v>0.7</v>
      </c>
      <c r="C44">
        <f>'t42'!H2</f>
        <v>0.8441043083900226</v>
      </c>
      <c r="D44">
        <f>'t42'!K2</f>
        <v>0.5714285714285714</v>
      </c>
      <c r="E44">
        <f>'t42'!M2</f>
        <v>1</v>
      </c>
    </row>
    <row r="45" spans="1:5" ht="15" x14ac:dyDescent="0.25">
      <c r="A45" s="22" t="s">
        <v>814</v>
      </c>
      <c r="B45">
        <f>'t43'!E2</f>
        <v>1</v>
      </c>
      <c r="C45">
        <f>'t43'!H2</f>
        <v>1</v>
      </c>
      <c r="D45">
        <f>'t43'!K2</f>
        <v>0.5625</v>
      </c>
      <c r="E45">
        <f>'t43'!M2</f>
        <v>1</v>
      </c>
    </row>
    <row r="46" spans="1:5" ht="15" x14ac:dyDescent="0.25">
      <c r="A46" s="22" t="s">
        <v>815</v>
      </c>
      <c r="B46">
        <f>'t44'!E2</f>
        <v>0.66666666666666663</v>
      </c>
      <c r="C46">
        <f>'t44'!H2</f>
        <v>0.81785714285714273</v>
      </c>
      <c r="D46">
        <f>'t44'!K2</f>
        <v>0.58333333333333337</v>
      </c>
      <c r="E46">
        <f>'t44'!M2</f>
        <v>1</v>
      </c>
    </row>
    <row r="47" spans="1:5" ht="15" x14ac:dyDescent="0.25">
      <c r="A47" s="22" t="s">
        <v>816</v>
      </c>
      <c r="B47">
        <f>'t45'!E2</f>
        <v>0.7</v>
      </c>
      <c r="C47">
        <f>'t45'!H2</f>
        <v>0.88015873015873003</v>
      </c>
      <c r="D47">
        <f>'t45'!K2</f>
        <v>0.5714285714285714</v>
      </c>
      <c r="E47">
        <f>'t45'!M2</f>
        <v>1</v>
      </c>
    </row>
    <row r="48" spans="1:5" ht="15" x14ac:dyDescent="0.25">
      <c r="A48" s="22" t="s">
        <v>817</v>
      </c>
      <c r="B48">
        <f>'t46'!E2</f>
        <v>0.6</v>
      </c>
      <c r="C48">
        <f>'t46'!H2</f>
        <v>0.87222222222222212</v>
      </c>
      <c r="D48">
        <f>'t46'!K2</f>
        <v>0.58333333333333337</v>
      </c>
      <c r="E48">
        <f>'t46'!M2</f>
        <v>1</v>
      </c>
    </row>
    <row r="49" spans="1:5" ht="15" x14ac:dyDescent="0.25">
      <c r="A49" s="22" t="s">
        <v>818</v>
      </c>
      <c r="B49">
        <f>'t47'!E2</f>
        <v>0.9</v>
      </c>
      <c r="C49">
        <f>'t47'!H2</f>
        <v>1</v>
      </c>
      <c r="D49">
        <f>'t47'!K2</f>
        <v>0.55555555555555558</v>
      </c>
      <c r="E49">
        <f>'t47'!M2</f>
        <v>1</v>
      </c>
    </row>
    <row r="50" spans="1:5" ht="15" x14ac:dyDescent="0.25">
      <c r="A50" s="22" t="s">
        <v>819</v>
      </c>
      <c r="B50">
        <f>'t48'!E2</f>
        <v>0.7</v>
      </c>
      <c r="C50">
        <f>'t48'!H2</f>
        <v>0.76394557823129261</v>
      </c>
      <c r="D50">
        <f>'t48'!K2</f>
        <v>0.5714285714285714</v>
      </c>
      <c r="E50">
        <f>'t48'!M2</f>
        <v>1</v>
      </c>
    </row>
    <row r="51" spans="1:5" ht="15" x14ac:dyDescent="0.25">
      <c r="A51" s="22" t="s">
        <v>820</v>
      </c>
      <c r="B51">
        <f>'t49'!E2</f>
        <v>0.6</v>
      </c>
      <c r="C51">
        <f>'t49'!H2</f>
        <v>0.77460317460317463</v>
      </c>
      <c r="D51">
        <f>'t49'!K2</f>
        <v>0.58333333333333337</v>
      </c>
      <c r="E51">
        <f>'t49'!M2</f>
        <v>1</v>
      </c>
    </row>
    <row r="52" spans="1:5" ht="15" x14ac:dyDescent="0.25">
      <c r="A52" s="22" t="s">
        <v>821</v>
      </c>
      <c r="B52">
        <f>'t50'!E2</f>
        <v>0.8</v>
      </c>
      <c r="C52">
        <f>'t50'!H2</f>
        <v>0.74692460317460307</v>
      </c>
      <c r="D52">
        <f>'t50'!K2</f>
        <v>0.5625</v>
      </c>
      <c r="E52">
        <f>'t50'!M2</f>
        <v>1</v>
      </c>
    </row>
    <row r="53" spans="1:5" ht="15" x14ac:dyDescent="0.25">
      <c r="A53" s="22" t="s">
        <v>822</v>
      </c>
      <c r="B53">
        <f>'t51'!E2</f>
        <v>1</v>
      </c>
      <c r="C53">
        <f>'t51'!H2</f>
        <v>1</v>
      </c>
      <c r="D53">
        <f>'t51'!K2</f>
        <v>0.5714285714285714</v>
      </c>
      <c r="E53">
        <f>'t51'!M2</f>
        <v>1</v>
      </c>
    </row>
    <row r="54" spans="1:5" ht="15" x14ac:dyDescent="0.25">
      <c r="A54" s="22" t="s">
        <v>823</v>
      </c>
      <c r="B54">
        <f>'t52'!E2</f>
        <v>0.7</v>
      </c>
      <c r="C54">
        <f>'t52'!H2</f>
        <v>0.77380952380952384</v>
      </c>
      <c r="D54">
        <f>'t52'!K2</f>
        <v>0.5714285714285714</v>
      </c>
      <c r="E54">
        <f>'t52'!M2</f>
        <v>1</v>
      </c>
    </row>
    <row r="55" spans="1:5" ht="15" x14ac:dyDescent="0.25">
      <c r="A55" s="22" t="s">
        <v>824</v>
      </c>
      <c r="B55">
        <f>'t53'!E2</f>
        <v>0.8</v>
      </c>
      <c r="C55">
        <f>'t53'!H2</f>
        <v>0.89513888888888882</v>
      </c>
      <c r="D55">
        <f>'t53'!K2</f>
        <v>0.5625</v>
      </c>
      <c r="E55">
        <f>'t53'!M2</f>
        <v>1</v>
      </c>
    </row>
    <row r="56" spans="1:5" ht="15" x14ac:dyDescent="0.25">
      <c r="A56" s="22" t="s">
        <v>825</v>
      </c>
      <c r="B56">
        <f>'t54'!E2</f>
        <v>0.7</v>
      </c>
      <c r="C56">
        <f>'t54'!H2</f>
        <v>0.82602040816326527</v>
      </c>
      <c r="D56">
        <f>'t54'!K2</f>
        <v>0.5714285714285714</v>
      </c>
      <c r="E56">
        <f>'t54'!M2</f>
        <v>1</v>
      </c>
    </row>
    <row r="57" spans="1:5" ht="15" x14ac:dyDescent="0.25">
      <c r="A57" s="22" t="s">
        <v>826</v>
      </c>
      <c r="B57">
        <f>'t55'!E2</f>
        <v>0.8</v>
      </c>
      <c r="C57">
        <f>'t55'!H2</f>
        <v>0.82276785714285705</v>
      </c>
      <c r="D57">
        <f>'t55'!K2</f>
        <v>0.5625</v>
      </c>
      <c r="E57">
        <f>'t55'!M2</f>
        <v>1</v>
      </c>
    </row>
    <row r="58" spans="1:5" ht="15" x14ac:dyDescent="0.25">
      <c r="A58" s="22" t="s">
        <v>827</v>
      </c>
      <c r="B58">
        <f>'t56'!E2</f>
        <v>0.9</v>
      </c>
      <c r="C58">
        <f>'t56'!H2</f>
        <v>0.84122574955908291</v>
      </c>
      <c r="D58">
        <f>'t56'!K2</f>
        <v>0.55555555555555558</v>
      </c>
      <c r="E58">
        <f>'t56'!M2</f>
        <v>1</v>
      </c>
    </row>
    <row r="59" spans="1:5" ht="15" x14ac:dyDescent="0.25">
      <c r="A59" s="22" t="s">
        <v>828</v>
      </c>
      <c r="B59">
        <f>'t57'!E2</f>
        <v>0.8</v>
      </c>
      <c r="C59">
        <f>'t57'!H2</f>
        <v>0.8388888888888888</v>
      </c>
      <c r="D59">
        <f>'t57'!K2</f>
        <v>0.5625</v>
      </c>
      <c r="E59">
        <f>'t57'!M2</f>
        <v>1</v>
      </c>
    </row>
    <row r="60" spans="1:5" ht="15" x14ac:dyDescent="0.25">
      <c r="A60" s="22" t="s">
        <v>829</v>
      </c>
      <c r="B60">
        <f>'t58'!E2</f>
        <v>0.8</v>
      </c>
      <c r="C60">
        <f>'t58'!H2</f>
        <v>0.89513888888888882</v>
      </c>
      <c r="D60">
        <f>'t58'!K2</f>
        <v>0.5625</v>
      </c>
      <c r="E60">
        <f>'t58'!M2</f>
        <v>1</v>
      </c>
    </row>
    <row r="61" spans="1:5" ht="15" x14ac:dyDescent="0.25">
      <c r="A61" s="22" t="s">
        <v>830</v>
      </c>
      <c r="B61">
        <f>'t59'!E2</f>
        <v>0.7142857142857143</v>
      </c>
      <c r="C61">
        <f>'t59'!H2</f>
        <v>0.87619047619047608</v>
      </c>
      <c r="D61">
        <f>'t59'!K2</f>
        <v>0.6</v>
      </c>
      <c r="E61">
        <f>'t59'!M2</f>
        <v>1</v>
      </c>
    </row>
    <row r="62" spans="1:5" ht="15" x14ac:dyDescent="0.25">
      <c r="A62" s="22" t="s">
        <v>831</v>
      </c>
      <c r="B62">
        <f>'t60'!E2</f>
        <v>0.66666666666666663</v>
      </c>
      <c r="C62">
        <f>'t60'!H2</f>
        <v>0.51607142857142851</v>
      </c>
      <c r="D62">
        <f>'t60'!K2</f>
        <v>0.58333333333333337</v>
      </c>
      <c r="E62">
        <f>'t60'!M2</f>
        <v>0.33333333333333331</v>
      </c>
    </row>
    <row r="63" spans="1:5" ht="15" x14ac:dyDescent="0.25">
      <c r="A63" s="22" t="s">
        <v>832</v>
      </c>
      <c r="B63">
        <f>'t61'!E2</f>
        <v>0.875</v>
      </c>
      <c r="C63">
        <f>'t61'!H2</f>
        <v>0.90935374149659853</v>
      </c>
      <c r="D63">
        <f>'t61'!K2</f>
        <v>0.5714285714285714</v>
      </c>
      <c r="E63">
        <f>'t61'!M2</f>
        <v>1</v>
      </c>
    </row>
    <row r="64" spans="1:5" ht="15" x14ac:dyDescent="0.25">
      <c r="A64" s="22" t="s">
        <v>833</v>
      </c>
      <c r="B64">
        <f>'t62'!E2</f>
        <v>0.42857142857142855</v>
      </c>
      <c r="C64">
        <f>'t62'!H2</f>
        <v>0.91666666666666663</v>
      </c>
      <c r="D64">
        <f>'t62'!K2</f>
        <v>0.66666666666666663</v>
      </c>
      <c r="E64">
        <f>'t62'!M2</f>
        <v>1</v>
      </c>
    </row>
    <row r="65" spans="1:5" ht="15" x14ac:dyDescent="0.25">
      <c r="A65" s="22" t="s">
        <v>834</v>
      </c>
      <c r="B65">
        <f>'t63'!E2</f>
        <v>0.55555555555555558</v>
      </c>
      <c r="C65">
        <f>'t63'!H2</f>
        <v>0.56285714285714283</v>
      </c>
      <c r="D65">
        <f>'t63'!K2</f>
        <v>0.6</v>
      </c>
      <c r="E65">
        <f>'t63'!M2</f>
        <v>0.33333333333333331</v>
      </c>
    </row>
    <row r="66" spans="1:5" ht="15" x14ac:dyDescent="0.25">
      <c r="A66" s="22" t="s">
        <v>835</v>
      </c>
      <c r="B66">
        <f>'t64'!E2</f>
        <v>0.7142857142857143</v>
      </c>
      <c r="C66">
        <f>'t64'!H2</f>
        <v>0.87666666666666659</v>
      </c>
      <c r="D66">
        <f>'t64'!K2</f>
        <v>0.6</v>
      </c>
      <c r="E66">
        <f>'t64'!M2</f>
        <v>1</v>
      </c>
    </row>
    <row r="67" spans="1:5" ht="15" x14ac:dyDescent="0.25">
      <c r="A67" s="22" t="s">
        <v>836</v>
      </c>
      <c r="B67">
        <f>'t65'!E2</f>
        <v>0.7</v>
      </c>
      <c r="C67">
        <f>'t65'!H2</f>
        <v>0.87363945578231283</v>
      </c>
      <c r="D67">
        <f>'t65'!K2</f>
        <v>0.5714285714285714</v>
      </c>
      <c r="E67">
        <f>'t65'!M2</f>
        <v>1</v>
      </c>
    </row>
    <row r="68" spans="1:5" ht="15" x14ac:dyDescent="0.25">
      <c r="A68" s="22" t="s">
        <v>837</v>
      </c>
      <c r="B68">
        <f>'t66'!E2</f>
        <v>0.55555555555555558</v>
      </c>
      <c r="C68">
        <f>'t66'!H2</f>
        <v>0.69261904761904758</v>
      </c>
      <c r="D68">
        <f>'t66'!K2</f>
        <v>0.6</v>
      </c>
      <c r="E68">
        <f>'t66'!M2</f>
        <v>1</v>
      </c>
    </row>
    <row r="69" spans="1:5" ht="15" x14ac:dyDescent="0.25">
      <c r="A69" s="22" t="s">
        <v>838</v>
      </c>
      <c r="B69">
        <f>'t67'!E2</f>
        <v>0.875</v>
      </c>
      <c r="C69">
        <f>'t67'!H2</f>
        <v>0.82602040816326527</v>
      </c>
      <c r="D69">
        <f>'t67'!K2</f>
        <v>0.5714285714285714</v>
      </c>
      <c r="E69">
        <f>'t67'!M2</f>
        <v>1</v>
      </c>
    </row>
    <row r="70" spans="1:5" ht="15" x14ac:dyDescent="0.25">
      <c r="A70" s="22" t="s">
        <v>839</v>
      </c>
      <c r="B70">
        <f>'t68'!E2</f>
        <v>0.7142857142857143</v>
      </c>
      <c r="C70">
        <f>'t68'!H2</f>
        <v>1</v>
      </c>
      <c r="D70">
        <f>'t68'!K2</f>
        <v>0.6</v>
      </c>
      <c r="E70">
        <f>'t68'!M2</f>
        <v>1</v>
      </c>
    </row>
    <row r="71" spans="1:5" ht="15" x14ac:dyDescent="0.25">
      <c r="A71" s="22" t="s">
        <v>840</v>
      </c>
      <c r="B71">
        <f>'t69'!E2</f>
        <v>0.66666666666666663</v>
      </c>
      <c r="C71">
        <f>'t69'!H2</f>
        <v>0.87341269841269831</v>
      </c>
      <c r="D71">
        <f>'t69'!K2</f>
        <v>0.58333333333333337</v>
      </c>
      <c r="E71">
        <f>'t69'!M2</f>
        <v>1</v>
      </c>
    </row>
    <row r="72" spans="1:5" ht="15" x14ac:dyDescent="0.25">
      <c r="A72" s="22" t="s">
        <v>841</v>
      </c>
      <c r="B72">
        <f>'t70'!E2</f>
        <v>0.9</v>
      </c>
      <c r="C72">
        <f>'t70'!H2</f>
        <v>0.92826278659611994</v>
      </c>
      <c r="D72">
        <f>'t70'!K2</f>
        <v>0.55555555555555558</v>
      </c>
      <c r="E72">
        <f>'t70'!M2</f>
        <v>1</v>
      </c>
    </row>
    <row r="73" spans="1:5" ht="15" x14ac:dyDescent="0.25">
      <c r="A73" s="22" t="s">
        <v>842</v>
      </c>
      <c r="B73">
        <f>'t71'!E2</f>
        <v>0.9</v>
      </c>
      <c r="C73">
        <f>'t71'!H2</f>
        <v>0.98888888888888893</v>
      </c>
      <c r="D73">
        <f>'t71'!K2</f>
        <v>0.55555555555555558</v>
      </c>
      <c r="E73">
        <f>'t71'!M2</f>
        <v>1</v>
      </c>
    </row>
    <row r="74" spans="1:5" ht="15" x14ac:dyDescent="0.25">
      <c r="A74" s="22" t="s">
        <v>843</v>
      </c>
      <c r="B74">
        <f>'t72'!E2</f>
        <v>0.7</v>
      </c>
      <c r="C74">
        <f>'t72'!H2</f>
        <v>1</v>
      </c>
      <c r="D74">
        <f>'t72'!K2</f>
        <v>0.5714285714285714</v>
      </c>
      <c r="E74">
        <f>'t72'!M2</f>
        <v>1</v>
      </c>
    </row>
    <row r="75" spans="1:5" ht="15" x14ac:dyDescent="0.25">
      <c r="A75" s="22" t="s">
        <v>844</v>
      </c>
      <c r="B75">
        <f>'t73'!E2</f>
        <v>0.8</v>
      </c>
      <c r="C75">
        <f>'t73'!H2</f>
        <v>0.88749999999999996</v>
      </c>
      <c r="D75">
        <f>'t73'!K2</f>
        <v>0.625</v>
      </c>
      <c r="E75">
        <f>'t73'!M2</f>
        <v>1</v>
      </c>
    </row>
    <row r="76" spans="1:5" ht="15" x14ac:dyDescent="0.25">
      <c r="A76" s="22" t="s">
        <v>845</v>
      </c>
      <c r="B76">
        <f>'t74'!E2</f>
        <v>0.5714285714285714</v>
      </c>
      <c r="C76">
        <f>'t74'!H2</f>
        <v>0.8041666666666667</v>
      </c>
      <c r="D76">
        <f>'t74'!K2</f>
        <v>0.625</v>
      </c>
      <c r="E76">
        <f>'t74'!M2</f>
        <v>1</v>
      </c>
    </row>
    <row r="77" spans="1:5" ht="15" x14ac:dyDescent="0.25">
      <c r="A77" s="22" t="s">
        <v>846</v>
      </c>
      <c r="B77">
        <f>'t75'!E2</f>
        <v>0.375</v>
      </c>
      <c r="C77">
        <f>'t75'!H2</f>
        <v>0.8666666666666667</v>
      </c>
      <c r="D77">
        <f>'t75'!K2</f>
        <v>0.66666666666666663</v>
      </c>
      <c r="E77">
        <f>'t75'!M2</f>
        <v>1</v>
      </c>
    </row>
    <row r="78" spans="1:5" ht="15" x14ac:dyDescent="0.25">
      <c r="A78" s="22" t="s">
        <v>847</v>
      </c>
      <c r="B78">
        <f>'t76'!E2</f>
        <v>0.8</v>
      </c>
      <c r="C78">
        <f>'t76'!H2</f>
        <v>0.78859126984126982</v>
      </c>
      <c r="D78">
        <f>'t76'!K2</f>
        <v>0.5625</v>
      </c>
      <c r="E78">
        <f>'t76'!M2</f>
        <v>1</v>
      </c>
    </row>
    <row r="79" spans="1:5" ht="15" x14ac:dyDescent="0.25">
      <c r="A79" s="22" t="s">
        <v>848</v>
      </c>
      <c r="B79">
        <f>'t77'!E2</f>
        <v>0.8</v>
      </c>
      <c r="C79">
        <f>'t77'!H2</f>
        <v>0.83859126984126975</v>
      </c>
      <c r="D79">
        <f>'t77'!K2</f>
        <v>0.5625</v>
      </c>
      <c r="E79">
        <f>'t77'!M2</f>
        <v>1</v>
      </c>
    </row>
    <row r="80" spans="1:5" ht="15" x14ac:dyDescent="0.25">
      <c r="A80" s="22" t="s">
        <v>849</v>
      </c>
      <c r="B80">
        <f>'t78'!E2</f>
        <v>0.7</v>
      </c>
      <c r="C80">
        <f>'t78'!H2</f>
        <v>0.89172335600907027</v>
      </c>
      <c r="D80">
        <f>'t78'!K2</f>
        <v>0.5714285714285714</v>
      </c>
      <c r="E80">
        <f>'t78'!M2</f>
        <v>1</v>
      </c>
    </row>
    <row r="81" spans="1:5" ht="15" x14ac:dyDescent="0.25">
      <c r="A81" s="22" t="s">
        <v>850</v>
      </c>
      <c r="B81">
        <f>'t79'!E2</f>
        <v>0.8</v>
      </c>
      <c r="C81">
        <f>'t79'!H2</f>
        <v>0.89513888888888882</v>
      </c>
      <c r="D81">
        <f>'t79'!K2</f>
        <v>0.5625</v>
      </c>
      <c r="E81">
        <f>'t79'!M2</f>
        <v>1</v>
      </c>
    </row>
    <row r="82" spans="1:5" ht="15" x14ac:dyDescent="0.25">
      <c r="A82" s="22" t="s">
        <v>851</v>
      </c>
      <c r="B82">
        <f>'t80'!E2</f>
        <v>0.3</v>
      </c>
      <c r="C82">
        <f>'t80'!H2</f>
        <v>1</v>
      </c>
      <c r="D82">
        <f>'t80'!K2</f>
        <v>0.66666666666666663</v>
      </c>
      <c r="E82">
        <f>'t80'!M2</f>
        <v>1</v>
      </c>
    </row>
    <row r="83" spans="1:5" ht="15" x14ac:dyDescent="0.25">
      <c r="A83" s="22" t="s">
        <v>852</v>
      </c>
      <c r="B83">
        <f>'t81'!E2</f>
        <v>0.7</v>
      </c>
      <c r="C83">
        <f>'t81'!H2</f>
        <v>1</v>
      </c>
      <c r="D83">
        <f>'t81'!K2</f>
        <v>0.5714285714285714</v>
      </c>
      <c r="E83">
        <f>'t81'!M2</f>
        <v>1</v>
      </c>
    </row>
    <row r="84" spans="1:5" ht="15" x14ac:dyDescent="0.25">
      <c r="A84" s="22" t="s">
        <v>853</v>
      </c>
      <c r="B84">
        <f>'t82'!E2</f>
        <v>0.5</v>
      </c>
      <c r="C84">
        <f>'t82'!H2</f>
        <v>0.96666666666666656</v>
      </c>
      <c r="D84">
        <f>'t82'!K2</f>
        <v>0.6</v>
      </c>
      <c r="E84">
        <f>'t82'!M2</f>
        <v>1</v>
      </c>
    </row>
    <row r="85" spans="1:5" ht="15" x14ac:dyDescent="0.25">
      <c r="A85" s="22" t="s">
        <v>854</v>
      </c>
      <c r="B85">
        <f>'t83'!E2</f>
        <v>0.5</v>
      </c>
      <c r="C85">
        <f>'t83'!H2</f>
        <v>0.78619047619047622</v>
      </c>
      <c r="D85">
        <f>'t83'!K2</f>
        <v>0.6</v>
      </c>
      <c r="E85">
        <f>'t83'!M2</f>
        <v>1</v>
      </c>
    </row>
    <row r="86" spans="1:5" ht="15" x14ac:dyDescent="0.25">
      <c r="A86" s="22" t="s">
        <v>855</v>
      </c>
      <c r="B86">
        <f>'t84'!E2</f>
        <v>0.6</v>
      </c>
      <c r="C86">
        <f>'t84'!H2</f>
        <v>0.75138888888888899</v>
      </c>
      <c r="D86">
        <f>'t84'!K2</f>
        <v>0.58333333333333337</v>
      </c>
      <c r="E86">
        <f>'t84'!M2</f>
        <v>1</v>
      </c>
    </row>
    <row r="87" spans="1:5" ht="15" x14ac:dyDescent="0.25">
      <c r="A87" s="22" t="s">
        <v>856</v>
      </c>
      <c r="B87">
        <f>'t85'!E2</f>
        <v>0.7</v>
      </c>
      <c r="C87">
        <f>'t85'!H2</f>
        <v>0.88015873015873003</v>
      </c>
      <c r="D87">
        <f>'t85'!K2</f>
        <v>0.5714285714285714</v>
      </c>
      <c r="E87">
        <f>'t85'!M2</f>
        <v>1</v>
      </c>
    </row>
    <row r="88" spans="1:5" ht="15" x14ac:dyDescent="0.25">
      <c r="A88" s="22" t="s">
        <v>857</v>
      </c>
      <c r="B88">
        <f>'t86'!E2</f>
        <v>0.4</v>
      </c>
      <c r="C88">
        <f>'t86'!H2</f>
        <v>0.57916666666666661</v>
      </c>
      <c r="D88">
        <f>'t86'!K2</f>
        <v>0.625</v>
      </c>
      <c r="E88">
        <f>'t86'!M2</f>
        <v>0.5</v>
      </c>
    </row>
    <row r="89" spans="1:5" ht="15" x14ac:dyDescent="0.25">
      <c r="A89" s="22" t="s">
        <v>858</v>
      </c>
      <c r="B89">
        <f>'t87'!E2</f>
        <v>0.77777777777777779</v>
      </c>
      <c r="C89">
        <f>'t87'!H2</f>
        <v>0.9821428571428571</v>
      </c>
      <c r="D89">
        <f>'t87'!K2</f>
        <v>0.5714285714285714</v>
      </c>
      <c r="E89">
        <f>'t87'!M2</f>
        <v>1</v>
      </c>
    </row>
    <row r="90" spans="1:5" ht="15" x14ac:dyDescent="0.25">
      <c r="A90" s="22" t="s">
        <v>859</v>
      </c>
      <c r="B90">
        <f>'t88'!E2</f>
        <v>0.8</v>
      </c>
      <c r="C90">
        <f>'t88'!H2</f>
        <v>0.72609126984126982</v>
      </c>
      <c r="D90">
        <f>'t88'!K2</f>
        <v>0.5625</v>
      </c>
      <c r="E90">
        <f>'t88'!M2</f>
        <v>1</v>
      </c>
    </row>
    <row r="91" spans="1:5" ht="15" x14ac:dyDescent="0.25">
      <c r="A91" s="22" t="s">
        <v>860</v>
      </c>
      <c r="B91">
        <f>'t89'!E2</f>
        <v>0.9</v>
      </c>
      <c r="C91">
        <f>'t89'!H2</f>
        <v>0.96265432098765435</v>
      </c>
      <c r="D91">
        <f>'t89'!K2</f>
        <v>0.55555555555555558</v>
      </c>
      <c r="E91">
        <f>'t89'!M2</f>
        <v>1</v>
      </c>
    </row>
    <row r="92" spans="1:5" ht="15" x14ac:dyDescent="0.25">
      <c r="A92" s="22" t="s">
        <v>861</v>
      </c>
      <c r="B92">
        <f>'t90'!E2</f>
        <v>0.7</v>
      </c>
      <c r="C92">
        <f>'t90'!H2</f>
        <v>0.70442176870748308</v>
      </c>
      <c r="D92">
        <f>'t90'!K2</f>
        <v>0.5714285714285714</v>
      </c>
      <c r="E92">
        <f>'t90'!M2</f>
        <v>1</v>
      </c>
    </row>
    <row r="93" spans="1:5" ht="15" x14ac:dyDescent="0.25">
      <c r="A93" s="22" t="s">
        <v>862</v>
      </c>
      <c r="B93">
        <f>'t91'!E2</f>
        <v>0.88888888888888884</v>
      </c>
      <c r="C93">
        <f>'t91'!H2</f>
        <v>0.97048611111111116</v>
      </c>
      <c r="D93">
        <f>'t91'!K2</f>
        <v>0.5625</v>
      </c>
      <c r="E93">
        <f>'t91'!M2</f>
        <v>1</v>
      </c>
    </row>
    <row r="94" spans="1:5" ht="15" x14ac:dyDescent="0.25">
      <c r="A94" s="22" t="s">
        <v>863</v>
      </c>
      <c r="B94">
        <f>'t92'!E2</f>
        <v>0.9</v>
      </c>
      <c r="C94">
        <f>'t92'!H2</f>
        <v>0.94678130511463843</v>
      </c>
      <c r="D94">
        <f>'t92'!K2</f>
        <v>0.55555555555555558</v>
      </c>
      <c r="E94">
        <f>'t92'!M2</f>
        <v>1</v>
      </c>
    </row>
    <row r="95" spans="1:5" ht="15" x14ac:dyDescent="0.25">
      <c r="A95" s="22" t="s">
        <v>864</v>
      </c>
      <c r="B95">
        <f>'t93'!E2</f>
        <v>0.75</v>
      </c>
      <c r="C95">
        <f>'t93'!H2</f>
        <v>0.97619047619047616</v>
      </c>
      <c r="D95">
        <f>'t93'!K2</f>
        <v>0.58333333333333337</v>
      </c>
      <c r="E95">
        <f>'t93'!M2</f>
        <v>1</v>
      </c>
    </row>
    <row r="96" spans="1:5" ht="15" x14ac:dyDescent="0.25">
      <c r="A96" s="22" t="s">
        <v>865</v>
      </c>
      <c r="B96">
        <f>'t94'!E2</f>
        <v>0.6</v>
      </c>
      <c r="C96">
        <f>'t94'!H2</f>
        <v>0.81349206349206338</v>
      </c>
      <c r="D96">
        <f>'t94'!K2</f>
        <v>0.58333333333333337</v>
      </c>
      <c r="E96">
        <f>'t94'!M2</f>
        <v>1</v>
      </c>
    </row>
    <row r="97" spans="1:5" ht="15" x14ac:dyDescent="0.25">
      <c r="A97" s="22" t="s">
        <v>866</v>
      </c>
      <c r="B97">
        <f>'t95'!E2</f>
        <v>0.8</v>
      </c>
      <c r="C97">
        <f>'t95'!H2</f>
        <v>0.85525793650793647</v>
      </c>
      <c r="D97">
        <f>'t95'!K2</f>
        <v>0.5625</v>
      </c>
      <c r="E97">
        <f>'t95'!M2</f>
        <v>1</v>
      </c>
    </row>
    <row r="98" spans="1:5" ht="15" x14ac:dyDescent="0.25">
      <c r="A98" s="22" t="s">
        <v>867</v>
      </c>
      <c r="B98">
        <f>'t96'!E2</f>
        <v>0.7</v>
      </c>
      <c r="C98">
        <f>'t96'!H2</f>
        <v>0.8083900226757369</v>
      </c>
      <c r="D98">
        <f>'t96'!K2</f>
        <v>0.5714285714285714</v>
      </c>
      <c r="E98">
        <f>'t96'!M2</f>
        <v>1</v>
      </c>
    </row>
    <row r="99" spans="1:5" ht="15" x14ac:dyDescent="0.25">
      <c r="A99" s="22" t="s">
        <v>868</v>
      </c>
      <c r="B99">
        <f>'t97'!E2</f>
        <v>0.9</v>
      </c>
      <c r="C99">
        <f>'t97'!H2</f>
        <v>1</v>
      </c>
      <c r="D99">
        <f>'t97'!K2</f>
        <v>0.55555555555555558</v>
      </c>
      <c r="E99">
        <f>'t97'!M2</f>
        <v>1</v>
      </c>
    </row>
    <row r="100" spans="1:5" ht="15" x14ac:dyDescent="0.25">
      <c r="A100" s="22" t="s">
        <v>869</v>
      </c>
      <c r="B100">
        <f>'t98'!E2</f>
        <v>0.2</v>
      </c>
      <c r="C100">
        <f>'t98'!H2</f>
        <v>0.7</v>
      </c>
      <c r="D100">
        <f>'t98'!K2</f>
        <v>0.75</v>
      </c>
      <c r="E100">
        <f>'t98'!M2</f>
        <v>1</v>
      </c>
    </row>
    <row r="101" spans="1:5" ht="15" x14ac:dyDescent="0.25">
      <c r="A101" s="22" t="s">
        <v>870</v>
      </c>
      <c r="B101">
        <f>'t99'!E2</f>
        <v>0.9</v>
      </c>
      <c r="C101">
        <f>'t99'!H2</f>
        <v>0.84122574955908291</v>
      </c>
      <c r="D101">
        <f>'t99'!K2</f>
        <v>0.55555555555555558</v>
      </c>
      <c r="E101">
        <f>'t99'!M2</f>
        <v>1</v>
      </c>
    </row>
    <row r="102" spans="1:5" ht="15" x14ac:dyDescent="0.25">
      <c r="A102" s="22" t="s">
        <v>871</v>
      </c>
      <c r="B102">
        <f>'t100'!E2</f>
        <v>0.8</v>
      </c>
      <c r="C102">
        <f>'t100'!H2</f>
        <v>1</v>
      </c>
      <c r="D102">
        <f>'t100'!K2</f>
        <v>0.5625</v>
      </c>
      <c r="E102">
        <f>'t100'!M2</f>
        <v>1</v>
      </c>
    </row>
  </sheetData>
  <mergeCells count="1">
    <mergeCell ref="F1:I1"/>
  </mergeCells>
  <hyperlinks>
    <hyperlink ref="B2" r:id="rId1" display="P@k"/>
    <hyperlink ref="C2" r:id="rId2"/>
    <hyperlink ref="D2" r:id="rId3"/>
  </hyperlinks>
  <pageMargins left="0.7" right="0.7" top="0.75" bottom="0.75" header="0.3" footer="0.3"/>
  <pageSetup paperSize="9" orientation="portrait" horizontalDpi="0" verticalDpi="0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M12"/>
  <sheetViews>
    <sheetView rightToLeft="1" workbookViewId="0">
      <pane ySplit="1" topLeftCell="A2" activePane="bottomLeft" state="frozen"/>
      <selection pane="bottomLeft" activeCell="C15" sqref="C15"/>
    </sheetView>
  </sheetViews>
  <sheetFormatPr defaultRowHeight="14.25" x14ac:dyDescent="0.2"/>
  <cols>
    <col min="2" max="2" width="41.125" customWidth="1" collapsed="1"/>
    <col min="7" max="7" width="31.625" customWidth="1" collapsed="1"/>
  </cols>
  <sheetData>
    <row r="1" spans="1:13" ht="15" x14ac:dyDescent="0.25">
      <c r="A1" s="1"/>
      <c r="B1" s="3" t="s">
        <v>12</v>
      </c>
      <c r="C1" s="2">
        <f>SUM(C2:C11)</f>
        <v>6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3</v>
      </c>
      <c r="B2" s="6" t="s">
        <v>233</v>
      </c>
      <c r="C2">
        <v>1</v>
      </c>
      <c r="E2" s="20">
        <f>COUNTIF(C2:C11,1)/COUNT(C2:C11)</f>
        <v>0.6</v>
      </c>
      <c r="F2">
        <f>IF(C2=1,1,0)</f>
        <v>1</v>
      </c>
      <c r="G2">
        <f>IF(C2=1,F2,)</f>
        <v>1</v>
      </c>
      <c r="H2" s="17">
        <f>SUMIF(G2:G11,"&gt;0",G2:G11)/COUNTIF(G2:G11,"&gt;0")</f>
        <v>0.90555555555555545</v>
      </c>
      <c r="I2">
        <f>C2/COUNTIF(C2:C11,1)</f>
        <v>0.16666666666666666</v>
      </c>
      <c r="J2">
        <f>IF(C2=1,I2,0)</f>
        <v>0.16666666666666666</v>
      </c>
      <c r="K2" s="18">
        <f>SUMIF(J2:J11,"&gt;0",J2:J11)/COUNTIF(J2:J12,"&gt;0")</f>
        <v>0.58333333333333337</v>
      </c>
      <c r="L2">
        <f>IF(C2=1,1,0)</f>
        <v>1</v>
      </c>
      <c r="M2" s="19">
        <f>MAX(L2:L11)</f>
        <v>1</v>
      </c>
    </row>
    <row r="3" spans="1:13" x14ac:dyDescent="0.2">
      <c r="A3" s="5">
        <v>4</v>
      </c>
      <c r="B3" s="7" t="s">
        <v>169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0.33333333333333331</v>
      </c>
      <c r="J3" s="21">
        <f t="shared" ref="J3:J10" si="0">IF(C3=1,I3,0)</f>
        <v>0.33333333333333331</v>
      </c>
      <c r="K3" s="21"/>
      <c r="L3" s="21">
        <f>IF(C3=1,1/2,0)</f>
        <v>0.5</v>
      </c>
      <c r="M3" s="21"/>
    </row>
    <row r="4" spans="1:13" x14ac:dyDescent="0.2">
      <c r="A4">
        <v>3</v>
      </c>
      <c r="B4" s="6" t="s">
        <v>120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0.5</v>
      </c>
      <c r="J4">
        <f t="shared" si="0"/>
        <v>0.5</v>
      </c>
      <c r="L4">
        <f>IF(C4=1,1/3,0)</f>
        <v>0.33333333333333331</v>
      </c>
    </row>
    <row r="5" spans="1:13" x14ac:dyDescent="0.2">
      <c r="A5" s="5">
        <v>2</v>
      </c>
      <c r="B5" s="7" t="s">
        <v>115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COUNTIF(C2:C5,1)/COUNTIF(C2:C11,1)</f>
        <v>0.66666666666666663</v>
      </c>
      <c r="J5" s="21">
        <f t="shared" si="0"/>
        <v>0.66666666666666663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110</v>
      </c>
      <c r="C6">
        <v>0</v>
      </c>
      <c r="F6">
        <f>COUNTIF(C2:C6,1)/COUNT(C2:C6)</f>
        <v>0.8</v>
      </c>
      <c r="G6">
        <f t="shared" si="1"/>
        <v>0</v>
      </c>
      <c r="I6">
        <f>COUNTIF(C2:C6,1)/COUNTIF(C2:C11,1)</f>
        <v>0.66666666666666663</v>
      </c>
      <c r="J6">
        <f t="shared" si="0"/>
        <v>0</v>
      </c>
      <c r="L6">
        <f>IF(C6=1,1/5,0)</f>
        <v>0</v>
      </c>
    </row>
    <row r="7" spans="1:13" x14ac:dyDescent="0.2">
      <c r="A7" s="5">
        <v>2</v>
      </c>
      <c r="B7" s="7" t="s">
        <v>234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0.83333333333333337</v>
      </c>
      <c r="J7" s="21">
        <f t="shared" si="0"/>
        <v>0.83333333333333337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170</v>
      </c>
      <c r="C8">
        <v>0</v>
      </c>
      <c r="F8">
        <f>COUNTIF(C2:C8,1)/COUNT(C2:C8)</f>
        <v>0.7142857142857143</v>
      </c>
      <c r="G8">
        <f t="shared" si="1"/>
        <v>0</v>
      </c>
      <c r="I8">
        <f>COUNTIF(C2:C8,1)/COUNTIF(C2:C11,1)</f>
        <v>0.83333333333333337</v>
      </c>
      <c r="J8">
        <f t="shared" si="0"/>
        <v>0</v>
      </c>
      <c r="L8">
        <f>IF(C8=1,1/7,0)</f>
        <v>0</v>
      </c>
    </row>
    <row r="9" spans="1:13" x14ac:dyDescent="0.2">
      <c r="A9" s="5">
        <v>2</v>
      </c>
      <c r="B9" s="7" t="s">
        <v>167</v>
      </c>
      <c r="C9" s="5">
        <v>0</v>
      </c>
      <c r="E9" s="21"/>
      <c r="F9" s="21">
        <f>COUNTIF(C2:C9,1)/COUNT(C2:C9)</f>
        <v>0.625</v>
      </c>
      <c r="G9" s="21">
        <f t="shared" si="1"/>
        <v>0</v>
      </c>
      <c r="H9" s="21"/>
      <c r="I9" s="21">
        <f>COUNTIF(C2:C9,1)/COUNTIF(C2:C11,1)</f>
        <v>0.83333333333333337</v>
      </c>
      <c r="J9" s="21">
        <f t="shared" si="0"/>
        <v>0</v>
      </c>
      <c r="K9" s="21"/>
      <c r="L9" s="21">
        <f>IF(C9=1,1/8,0)</f>
        <v>0</v>
      </c>
      <c r="M9" s="21"/>
    </row>
    <row r="10" spans="1:13" x14ac:dyDescent="0.2">
      <c r="A10">
        <v>2</v>
      </c>
      <c r="B10" s="6" t="s">
        <v>202</v>
      </c>
      <c r="C10">
        <v>0</v>
      </c>
      <c r="F10">
        <f>COUNTIF(C2:C10,1)/COUNT(C2:C10)</f>
        <v>0.55555555555555558</v>
      </c>
      <c r="G10">
        <f t="shared" si="1"/>
        <v>0</v>
      </c>
      <c r="I10">
        <f>COUNTIF(C2:C10,1)/COUNTIF(C2:C11,1)</f>
        <v>0.83333333333333337</v>
      </c>
      <c r="J10">
        <f t="shared" si="0"/>
        <v>0</v>
      </c>
      <c r="L10">
        <f>IF(C10=1,1/9,0)</f>
        <v>0</v>
      </c>
    </row>
    <row r="11" spans="1:13" x14ac:dyDescent="0.2">
      <c r="A11" s="5">
        <v>2</v>
      </c>
      <c r="B11" s="7" t="s">
        <v>118</v>
      </c>
      <c r="C11" s="5">
        <v>1</v>
      </c>
      <c r="E11" s="21"/>
      <c r="F11">
        <f>COUNTIF(C2:C11,1)/COUNT(C2:C11)</f>
        <v>0.6</v>
      </c>
      <c r="G11" s="21">
        <f t="shared" si="1"/>
        <v>0.6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  <row r="12" spans="1:13" x14ac:dyDescent="0.2">
      <c r="A12">
        <v>2</v>
      </c>
      <c r="B12" s="6" t="s">
        <v>117</v>
      </c>
      <c r="C12">
        <v>1</v>
      </c>
    </row>
  </sheetData>
  <sortState ref="B2:B50">
    <sortCondition ref="B50"/>
  </sortState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M11"/>
  <sheetViews>
    <sheetView rightToLeft="1" workbookViewId="0">
      <pane ySplit="1" topLeftCell="A2" activePane="bottomLeft" state="frozen"/>
      <selection pane="bottomLeft" activeCell="B13" sqref="B13"/>
    </sheetView>
  </sheetViews>
  <sheetFormatPr defaultRowHeight="14.25" x14ac:dyDescent="0.2"/>
  <cols>
    <col min="2" max="2" width="41.125" customWidth="1" collapsed="1"/>
    <col min="5" max="5" width="9" customWidth="1" collapsed="1"/>
  </cols>
  <sheetData>
    <row r="1" spans="1:13" ht="15" x14ac:dyDescent="0.25">
      <c r="A1" s="1"/>
      <c r="B1" s="3" t="s">
        <v>13</v>
      </c>
      <c r="C1" s="2">
        <f>SUM(C2:C11)</f>
        <v>8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6</v>
      </c>
      <c r="B2" s="6" t="s">
        <v>235</v>
      </c>
      <c r="C2">
        <v>1</v>
      </c>
      <c r="E2" s="20">
        <f>COUNTIF(C2:C11,1)/COUNT(C2:C11)</f>
        <v>0.8</v>
      </c>
      <c r="F2">
        <f>IF(C2=1,1,0)</f>
        <v>1</v>
      </c>
      <c r="G2">
        <f>IF(C2=1,F2,)</f>
        <v>1</v>
      </c>
      <c r="H2" s="17">
        <f>SUMIF(G2:G11,"&gt;0",G2:G11)/COUNTIF(G2:G11,"&gt;0")</f>
        <v>0.85228174603174589</v>
      </c>
      <c r="I2">
        <f>C2/COUNTIF(C2:C11,1)</f>
        <v>0.125</v>
      </c>
      <c r="J2">
        <f>IF(C2=1,I2,0)</f>
        <v>0.125</v>
      </c>
      <c r="K2" s="18">
        <f>SUMIF(J2:J11,"&gt;0",J2:J11)/COUNTIF(J2:J12,"&gt;0")</f>
        <v>0.5625</v>
      </c>
      <c r="L2">
        <f>IF(C2=1,1,0)</f>
        <v>1</v>
      </c>
      <c r="M2" s="19">
        <f>MAX(L2:L11)</f>
        <v>1</v>
      </c>
    </row>
    <row r="3" spans="1:13" x14ac:dyDescent="0.2">
      <c r="A3" s="5">
        <v>6</v>
      </c>
      <c r="B3" s="7" t="s">
        <v>236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0.25</v>
      </c>
      <c r="J3" s="21">
        <f t="shared" ref="J3:J10" si="0">IF(C3=1,I3,0)</f>
        <v>0.25</v>
      </c>
      <c r="K3" s="21"/>
      <c r="L3" s="21">
        <f>IF(C3=1,1/2,0)</f>
        <v>0.5</v>
      </c>
      <c r="M3" s="21"/>
    </row>
    <row r="4" spans="1:13" x14ac:dyDescent="0.2">
      <c r="A4">
        <v>6</v>
      </c>
      <c r="B4" s="6" t="s">
        <v>237</v>
      </c>
      <c r="C4">
        <v>0</v>
      </c>
      <c r="F4">
        <f>COUNTIF(C2:C4,1)/COUNT(C2:C4)</f>
        <v>0.66666666666666663</v>
      </c>
      <c r="G4">
        <f t="shared" ref="G4:G11" si="1">IF(C4=1,F4,)</f>
        <v>0</v>
      </c>
      <c r="I4">
        <f>COUNTIF(C2:C4,1)/COUNTIF(C2:C11,1)</f>
        <v>0.25</v>
      </c>
      <c r="J4">
        <f t="shared" si="0"/>
        <v>0</v>
      </c>
      <c r="L4">
        <f>IF(C4=1,1/3,0)</f>
        <v>0</v>
      </c>
    </row>
    <row r="5" spans="1:13" x14ac:dyDescent="0.2">
      <c r="A5" s="5">
        <v>5</v>
      </c>
      <c r="B5" s="7" t="s">
        <v>108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COUNTIF(C2:C5,1)/COUNTIF(C2:C11,1)</f>
        <v>0.375</v>
      </c>
      <c r="J5" s="21">
        <f t="shared" si="0"/>
        <v>0.375</v>
      </c>
      <c r="K5" s="21"/>
      <c r="L5" s="21">
        <f>IF(C5=1,1/4,0)</f>
        <v>0.25</v>
      </c>
      <c r="M5" s="21"/>
    </row>
    <row r="6" spans="1:13" x14ac:dyDescent="0.2">
      <c r="A6">
        <v>4</v>
      </c>
      <c r="B6" s="6" t="s">
        <v>238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COUNTIF(C2:C6,1)/COUNTIF(C2:C11,1)</f>
        <v>0.5</v>
      </c>
      <c r="J6">
        <f t="shared" si="0"/>
        <v>0.5</v>
      </c>
      <c r="L6">
        <f>IF(C6=1,1/5,0)</f>
        <v>0.2</v>
      </c>
    </row>
    <row r="7" spans="1:13" x14ac:dyDescent="0.2">
      <c r="A7" s="5">
        <v>4</v>
      </c>
      <c r="B7" s="7" t="s">
        <v>107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0.625</v>
      </c>
      <c r="J7" s="21">
        <f t="shared" si="0"/>
        <v>0.625</v>
      </c>
      <c r="K7" s="21"/>
      <c r="L7" s="21">
        <f>IF(C7=1,1/6,0)</f>
        <v>0.16666666666666666</v>
      </c>
      <c r="M7" s="21"/>
    </row>
    <row r="8" spans="1:13" x14ac:dyDescent="0.2">
      <c r="A8">
        <v>3</v>
      </c>
      <c r="B8" s="6" t="s">
        <v>239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COUNTIF(C2:C8,1)/COUNTIF(C2:C11,1)</f>
        <v>0.75</v>
      </c>
      <c r="J8">
        <f t="shared" si="0"/>
        <v>0.75</v>
      </c>
      <c r="L8">
        <f>IF(C8=1,1/7,0)</f>
        <v>0.14285714285714285</v>
      </c>
    </row>
    <row r="9" spans="1:13" x14ac:dyDescent="0.2">
      <c r="A9" s="5">
        <v>3</v>
      </c>
      <c r="B9" s="7" t="s">
        <v>240</v>
      </c>
      <c r="C9" s="5">
        <v>0</v>
      </c>
      <c r="E9" s="21"/>
      <c r="F9" s="21">
        <f>COUNTIF(C2:C9,1)/COUNT(C2:C9)</f>
        <v>0.75</v>
      </c>
      <c r="G9" s="21">
        <f t="shared" si="1"/>
        <v>0</v>
      </c>
      <c r="H9" s="21"/>
      <c r="I9" s="21">
        <f>COUNTIF(C2:C9,1)/COUNTIF(C2:C11,1)</f>
        <v>0.75</v>
      </c>
      <c r="J9" s="21">
        <f t="shared" si="0"/>
        <v>0</v>
      </c>
      <c r="K9" s="21"/>
      <c r="L9" s="21">
        <f>IF(C9=1,1/8,0)</f>
        <v>0</v>
      </c>
      <c r="M9" s="21"/>
    </row>
    <row r="10" spans="1:13" x14ac:dyDescent="0.2">
      <c r="A10">
        <v>2</v>
      </c>
      <c r="B10" s="6" t="s">
        <v>241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COUNTIF(C2:C10,1)/COUNTIF(C2:C11,1)</f>
        <v>0.875</v>
      </c>
      <c r="J10">
        <f t="shared" si="0"/>
        <v>0.875</v>
      </c>
      <c r="L10">
        <f>IF(C10=1,1/9,0)</f>
        <v>0.1111111111111111</v>
      </c>
    </row>
    <row r="11" spans="1:13" x14ac:dyDescent="0.2">
      <c r="A11" s="5">
        <v>2</v>
      </c>
      <c r="B11" s="7" t="s">
        <v>167</v>
      </c>
      <c r="C11" s="5">
        <v>1</v>
      </c>
      <c r="E11" s="21"/>
      <c r="F11">
        <f>COUNTIF(C2:C11,1)/COUNT(C2:C11)</f>
        <v>0.8</v>
      </c>
      <c r="G11" s="21">
        <f t="shared" si="1"/>
        <v>0.8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sortState ref="B2:B70">
    <sortCondition ref="B70"/>
  </sortState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M12"/>
  <sheetViews>
    <sheetView rightToLeft="1" workbookViewId="0">
      <pane ySplit="1" topLeftCell="A2" activePane="bottomLeft" state="frozen"/>
      <selection pane="bottomLeft" activeCell="C12" sqref="C12"/>
    </sheetView>
  </sheetViews>
  <sheetFormatPr defaultRowHeight="14.25" x14ac:dyDescent="0.2"/>
  <cols>
    <col min="2" max="2" width="62.5" customWidth="1" collapsed="1"/>
    <col min="7" max="7" width="28" customWidth="1" collapsed="1"/>
  </cols>
  <sheetData>
    <row r="1" spans="1:13" ht="15" x14ac:dyDescent="0.25">
      <c r="A1" s="1"/>
      <c r="B1" s="3" t="s">
        <v>14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6</v>
      </c>
      <c r="B2" s="6" t="s">
        <v>242</v>
      </c>
      <c r="C2">
        <v>1</v>
      </c>
      <c r="E2" s="20">
        <f>COUNTIF(C2:C11,1)/COUNT(C2:C11)</f>
        <v>0.7</v>
      </c>
      <c r="F2">
        <f>IF(C2=1,1,0)</f>
        <v>1</v>
      </c>
      <c r="G2">
        <f>IF(C2=1,F2,)</f>
        <v>1</v>
      </c>
      <c r="H2" s="17">
        <f>SUMIF(G2:G11,"&gt;0",G2:G11)/COUNTIF(G2:G11,"&gt;0")</f>
        <v>0.76077097505668934</v>
      </c>
      <c r="I2">
        <f>C2/COUNTIF(C2:C11,1)</f>
        <v>0.14285714285714285</v>
      </c>
      <c r="J2">
        <f>IF(C2=1,I2,0)</f>
        <v>0.14285714285714285</v>
      </c>
      <c r="K2" s="18">
        <f>SUMIF(J2:J11,"&gt;0",J2:J11)/COUNTIF(J2:J12,"&gt;0")</f>
        <v>0.5714285714285714</v>
      </c>
      <c r="L2">
        <f>IF(C2=1,1,0)</f>
        <v>1</v>
      </c>
      <c r="M2" s="19">
        <f>MAX(L2:L11)</f>
        <v>1</v>
      </c>
    </row>
    <row r="3" spans="1:13" x14ac:dyDescent="0.2">
      <c r="A3" s="5">
        <v>5</v>
      </c>
      <c r="B3" s="7" t="s">
        <v>108</v>
      </c>
      <c r="C3" s="5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COUNTIF(C2:C3,1)/COUNTIF(C2:C11,1)</f>
        <v>0.14285714285714285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>
        <v>4</v>
      </c>
      <c r="B4" s="6" t="s">
        <v>107</v>
      </c>
      <c r="C4">
        <v>1</v>
      </c>
      <c r="F4">
        <f>COUNTIF(C2:C4,1)/COUNT(C2:C4)</f>
        <v>0.66666666666666663</v>
      </c>
      <c r="G4">
        <f t="shared" ref="G4:G11" si="1">IF(C4=1,F4,)</f>
        <v>0.66666666666666663</v>
      </c>
      <c r="I4">
        <f>COUNTIF(C2:C4,1)/COUNTIF(C2:C11,1)</f>
        <v>0.2857142857142857</v>
      </c>
      <c r="J4">
        <f t="shared" si="0"/>
        <v>0.2857142857142857</v>
      </c>
      <c r="L4">
        <f>IF(C4=1,1/3,0)</f>
        <v>0.33333333333333331</v>
      </c>
    </row>
    <row r="5" spans="1:13" x14ac:dyDescent="0.2">
      <c r="A5" s="5">
        <v>4</v>
      </c>
      <c r="B5" s="7" t="s">
        <v>238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COUNTIF(C2:C5,1)/COUNTIF(C2:C11,1)</f>
        <v>0.42857142857142855</v>
      </c>
      <c r="J5" s="21">
        <f t="shared" si="0"/>
        <v>0.42857142857142855</v>
      </c>
      <c r="K5" s="21"/>
      <c r="L5" s="21">
        <f>IF(C5=1,1/4,0)</f>
        <v>0.25</v>
      </c>
      <c r="M5" s="21"/>
    </row>
    <row r="6" spans="1:13" x14ac:dyDescent="0.2">
      <c r="A6">
        <v>3</v>
      </c>
      <c r="B6" s="6" t="s">
        <v>240</v>
      </c>
      <c r="C6">
        <v>0</v>
      </c>
      <c r="F6">
        <f>COUNTIF(C2:C6,1)/COUNT(C2:C6)</f>
        <v>0.6</v>
      </c>
      <c r="G6">
        <f t="shared" si="1"/>
        <v>0</v>
      </c>
      <c r="I6">
        <f>COUNTIF(C2:C6,1)/COUNTIF(C2:C11,1)</f>
        <v>0.42857142857142855</v>
      </c>
      <c r="J6">
        <f t="shared" si="0"/>
        <v>0</v>
      </c>
      <c r="L6">
        <f>IF(C6=1,1/5,0)</f>
        <v>0</v>
      </c>
    </row>
    <row r="7" spans="1:13" x14ac:dyDescent="0.2">
      <c r="A7" s="5">
        <v>2</v>
      </c>
      <c r="B7" s="7" t="s">
        <v>200</v>
      </c>
      <c r="C7" s="5">
        <v>1</v>
      </c>
      <c r="E7" s="21"/>
      <c r="F7" s="21">
        <f>COUNTIF(C2:C7,1)/COUNT(C2:C7)</f>
        <v>0.66666666666666663</v>
      </c>
      <c r="G7" s="21">
        <f t="shared" si="1"/>
        <v>0.66666666666666663</v>
      </c>
      <c r="H7" s="21"/>
      <c r="I7" s="21">
        <f>COUNTIF(C2:C7,1)/COUNTIF(C2:C11,1)</f>
        <v>0.5714285714285714</v>
      </c>
      <c r="J7" s="21">
        <f t="shared" si="0"/>
        <v>0.5714285714285714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201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COUNTIF(C2:C8,1)/COUNTIF(C2:C11,1)</f>
        <v>0.7142857142857143</v>
      </c>
      <c r="J8">
        <f t="shared" si="0"/>
        <v>0.7142857142857143</v>
      </c>
      <c r="L8">
        <f>IF(C8=1,1/7,0)</f>
        <v>0.14285714285714285</v>
      </c>
    </row>
    <row r="9" spans="1:13" x14ac:dyDescent="0.2">
      <c r="A9" s="5">
        <v>2</v>
      </c>
      <c r="B9" s="7" t="s">
        <v>159</v>
      </c>
      <c r="C9" s="5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COUNTIF(C2:C9,1)/COUNTIF(C2:C11,1)</f>
        <v>0.8571428571428571</v>
      </c>
      <c r="J9" s="21">
        <f t="shared" si="0"/>
        <v>0.8571428571428571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243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COUNTIF(C2:C10,1)/COUNTIF(C2:C11,1)</f>
        <v>1</v>
      </c>
      <c r="J10">
        <f t="shared" si="0"/>
        <v>1</v>
      </c>
      <c r="L10">
        <f>IF(C10=1,1/9,0)</f>
        <v>0.1111111111111111</v>
      </c>
    </row>
    <row r="11" spans="1:13" x14ac:dyDescent="0.2">
      <c r="A11" s="5">
        <v>2</v>
      </c>
      <c r="B11" s="7" t="s">
        <v>148</v>
      </c>
      <c r="C11" s="5">
        <v>0</v>
      </c>
      <c r="E11" s="21"/>
      <c r="F11">
        <f>COUNTIF(C2:C11,1)/COUNT(C2:C11)</f>
        <v>0.7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  <row r="12" spans="1:13" x14ac:dyDescent="0.2">
      <c r="A12">
        <v>2</v>
      </c>
      <c r="B12" s="6" t="s">
        <v>239</v>
      </c>
    </row>
  </sheetData>
  <sortState ref="B2:B72">
    <sortCondition ref="B72"/>
  </sortState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M11"/>
  <sheetViews>
    <sheetView rightToLeft="1" workbookViewId="0">
      <pane ySplit="1" topLeftCell="A2" activePane="bottomLeft" state="frozen"/>
      <selection pane="bottomLeft" activeCell="D12" sqref="A12:D21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10" t="s">
        <v>99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7</v>
      </c>
      <c r="B2" t="s">
        <v>244</v>
      </c>
      <c r="C2">
        <v>1</v>
      </c>
      <c r="E2" s="20">
        <f>COUNTIF(C2:C11,1)/COUNT(C2:C11)</f>
        <v>0.7</v>
      </c>
      <c r="F2">
        <f>IF(C2=1,1,0)</f>
        <v>1</v>
      </c>
      <c r="G2">
        <f>IF(C2=1,F2,)</f>
        <v>1</v>
      </c>
      <c r="H2" s="17">
        <f>SUMIF(G2:G11,"&gt;0",G2:G11)/COUNTIF(G2:G11,"&gt;0")</f>
        <v>0.9821428571428571</v>
      </c>
      <c r="I2">
        <f>C2/COUNTIF(C2:C11,1)</f>
        <v>0.14285714285714285</v>
      </c>
      <c r="J2">
        <f>IF(C2=1,I2,0)</f>
        <v>0.14285714285714285</v>
      </c>
      <c r="K2" s="18">
        <f>SUMIF(J2:J11,"&gt;0",J2:J11)/COUNTIF(J2:J12,"&gt;0")</f>
        <v>0.5714285714285714</v>
      </c>
      <c r="L2">
        <f>IF(C2=1,1,0)</f>
        <v>1</v>
      </c>
      <c r="M2" s="19">
        <f>MAX(L2:L11)</f>
        <v>1</v>
      </c>
    </row>
    <row r="3" spans="1:13" x14ac:dyDescent="0.2">
      <c r="A3" s="5">
        <v>7</v>
      </c>
      <c r="B3" s="5" t="s">
        <v>206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0.2857142857142857</v>
      </c>
      <c r="J3" s="21">
        <f t="shared" ref="J3:J10" si="0">IF(C3=1,I3,0)</f>
        <v>0.2857142857142857</v>
      </c>
      <c r="K3" s="21"/>
      <c r="L3" s="21">
        <f>IF(C3=1,1/2,0)</f>
        <v>0.5</v>
      </c>
      <c r="M3" s="21"/>
    </row>
    <row r="4" spans="1:13" x14ac:dyDescent="0.2">
      <c r="A4">
        <v>7</v>
      </c>
      <c r="B4" t="s">
        <v>245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0.42857142857142855</v>
      </c>
      <c r="J4">
        <f t="shared" si="0"/>
        <v>0.42857142857142855</v>
      </c>
      <c r="L4">
        <f>IF(C4=1,1/3,0)</f>
        <v>0.33333333333333331</v>
      </c>
    </row>
    <row r="5" spans="1:13" x14ac:dyDescent="0.2">
      <c r="A5" s="5">
        <v>6</v>
      </c>
      <c r="B5" s="5" t="s">
        <v>167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COUNTIF(C2:C5,1)/COUNTIF(C2:C11,1)</f>
        <v>0.5714285714285714</v>
      </c>
      <c r="J5" s="21">
        <f t="shared" si="0"/>
        <v>0.5714285714285714</v>
      </c>
      <c r="K5" s="21"/>
      <c r="L5" s="21">
        <f>IF(C5=1,1/4,0)</f>
        <v>0.25</v>
      </c>
      <c r="M5" s="21"/>
    </row>
    <row r="6" spans="1:13" x14ac:dyDescent="0.2">
      <c r="A6">
        <v>2</v>
      </c>
      <c r="B6" t="s">
        <v>169</v>
      </c>
      <c r="C6">
        <v>1</v>
      </c>
      <c r="F6">
        <f>COUNTIF(C2:C6,1)/COUNT(C2:C6)</f>
        <v>1</v>
      </c>
      <c r="G6">
        <f t="shared" si="1"/>
        <v>1</v>
      </c>
      <c r="I6">
        <f>COUNTIF(C2:C6,1)/COUNTIF(C2:C11,1)</f>
        <v>0.7142857142857143</v>
      </c>
      <c r="J6">
        <f t="shared" si="0"/>
        <v>0.7142857142857143</v>
      </c>
      <c r="L6">
        <f>IF(C6=1,1/5,0)</f>
        <v>0.2</v>
      </c>
    </row>
    <row r="7" spans="1:13" x14ac:dyDescent="0.2">
      <c r="A7" s="5">
        <v>2</v>
      </c>
      <c r="B7" s="5" t="s">
        <v>246</v>
      </c>
      <c r="C7" s="5">
        <v>1</v>
      </c>
      <c r="E7" s="21"/>
      <c r="F7" s="21">
        <f>COUNTIF(C2:C7,1)/COUNT(C2:C7)</f>
        <v>1</v>
      </c>
      <c r="G7" s="21">
        <f t="shared" si="1"/>
        <v>1</v>
      </c>
      <c r="H7" s="21"/>
      <c r="I7" s="21">
        <f>COUNTIF(C2:C7,1)/COUNTIF(C2:C11,1)</f>
        <v>0.8571428571428571</v>
      </c>
      <c r="J7" s="21">
        <f t="shared" si="0"/>
        <v>0.8571428571428571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t="s">
        <v>247</v>
      </c>
      <c r="C8">
        <v>0</v>
      </c>
      <c r="F8">
        <f>COUNTIF(C2:C8,1)/COUNT(C2:C8)</f>
        <v>0.8571428571428571</v>
      </c>
      <c r="G8">
        <f t="shared" si="1"/>
        <v>0</v>
      </c>
      <c r="I8">
        <f>COUNTIF(C2:C8,1)/COUNTIF(C2:C11,1)</f>
        <v>0.8571428571428571</v>
      </c>
      <c r="J8">
        <f t="shared" si="0"/>
        <v>0</v>
      </c>
      <c r="L8">
        <f>IF(C8=1,1/7,0)</f>
        <v>0</v>
      </c>
    </row>
    <row r="9" spans="1:13" x14ac:dyDescent="0.2">
      <c r="A9" s="5">
        <v>2</v>
      </c>
      <c r="B9" s="5" t="s">
        <v>249</v>
      </c>
      <c r="C9" s="5">
        <v>1</v>
      </c>
      <c r="E9" s="21"/>
      <c r="F9" s="21">
        <f>COUNTIF(C2:C9,1)/COUNT(C2:C9)</f>
        <v>0.875</v>
      </c>
      <c r="G9" s="21">
        <f t="shared" si="1"/>
        <v>0.875</v>
      </c>
      <c r="H9" s="21"/>
      <c r="I9" s="21">
        <f>COUNTIF(C2:C9,1)/COUNTIF(C2:C11,1)</f>
        <v>1</v>
      </c>
      <c r="J9" s="21">
        <f t="shared" si="0"/>
        <v>1</v>
      </c>
      <c r="K9" s="21"/>
      <c r="L9" s="21">
        <f>IF(C9=1,1/8,0)</f>
        <v>0.125</v>
      </c>
      <c r="M9" s="21"/>
    </row>
    <row r="10" spans="1:13" x14ac:dyDescent="0.2">
      <c r="A10">
        <v>2</v>
      </c>
      <c r="B10" t="s">
        <v>170</v>
      </c>
      <c r="C10">
        <v>0</v>
      </c>
      <c r="F10">
        <f>COUNTIF(C2:C10,1)/COUNT(C2:C10)</f>
        <v>0.77777777777777779</v>
      </c>
      <c r="G10">
        <f t="shared" si="1"/>
        <v>0</v>
      </c>
      <c r="I10">
        <f>COUNTIF(C2:C10,1)/COUNTIF(C2:C11,1)</f>
        <v>1</v>
      </c>
      <c r="J10">
        <f t="shared" si="0"/>
        <v>0</v>
      </c>
      <c r="L10">
        <f>IF(C10=1,1/9,0)</f>
        <v>0</v>
      </c>
    </row>
    <row r="11" spans="1:13" x14ac:dyDescent="0.2">
      <c r="A11" s="5">
        <v>2</v>
      </c>
      <c r="B11" s="5" t="s">
        <v>248</v>
      </c>
      <c r="C11" s="5">
        <v>0</v>
      </c>
      <c r="E11" s="21"/>
      <c r="F11">
        <f>COUNTIF(C2:C11,1)/COUNT(C2:C11)</f>
        <v>0.7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</sheetData>
  <sortState ref="B2:B62">
    <sortCondition ref="B62"/>
  </sortState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M8"/>
  <sheetViews>
    <sheetView rightToLeft="1" workbookViewId="0">
      <pane ySplit="1" topLeftCell="A2" activePane="bottomLeft" state="frozen"/>
      <selection pane="bottomLeft" activeCell="B17" sqref="B17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3" t="s">
        <v>19</v>
      </c>
      <c r="C1" s="2">
        <f>SUM(C2:C11)</f>
        <v>5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6</v>
      </c>
      <c r="B2" s="6" t="s">
        <v>250</v>
      </c>
      <c r="C2">
        <v>1</v>
      </c>
      <c r="E2" s="20">
        <f>COUNTIF(C2:C8,1)/COUNT(C2:C8)</f>
        <v>0.7142857142857143</v>
      </c>
      <c r="F2">
        <f>IF(C2=1,1,0)</f>
        <v>1</v>
      </c>
      <c r="G2">
        <f>IF(C2=1,F2,)</f>
        <v>1</v>
      </c>
      <c r="H2" s="17">
        <f>SUMIF(G2:G8,"&gt;0",G2:G8)/COUNTIF(G2:G8,"&gt;0")</f>
        <v>0.75952380952380949</v>
      </c>
      <c r="I2">
        <f>C2/COUNTIF(C2:C8,1)</f>
        <v>0.2</v>
      </c>
      <c r="J2">
        <f>IF(C2=1,I2,0)</f>
        <v>0.2</v>
      </c>
      <c r="K2" s="18">
        <f>SUMIF(J2:J8,"&gt;0",J2:J8)/COUNTIF(J2:J9,"&gt;0")</f>
        <v>0.6</v>
      </c>
      <c r="L2">
        <f>IF(C2=1,1,0)</f>
        <v>1</v>
      </c>
      <c r="M2" s="19">
        <f>MAX(L2:L8)</f>
        <v>1</v>
      </c>
    </row>
    <row r="3" spans="1:13" x14ac:dyDescent="0.2">
      <c r="A3" s="5">
        <v>6</v>
      </c>
      <c r="B3" s="7" t="s">
        <v>251</v>
      </c>
      <c r="C3" s="5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COUNTIF(C2:C3,1)/COUNTIF(C2:C8,1)</f>
        <v>0.2</v>
      </c>
      <c r="J3" s="21">
        <f t="shared" ref="J3:J8" si="0">IF(C3=1,I3,0)</f>
        <v>0</v>
      </c>
      <c r="K3" s="21"/>
      <c r="L3" s="21">
        <f>IF(C3=1,1/2,0)</f>
        <v>0</v>
      </c>
      <c r="M3" s="21"/>
    </row>
    <row r="4" spans="1:13" x14ac:dyDescent="0.2">
      <c r="A4">
        <v>4</v>
      </c>
      <c r="B4" s="6" t="s">
        <v>252</v>
      </c>
      <c r="C4">
        <v>1</v>
      </c>
      <c r="F4">
        <f>COUNTIF(C2:C4,1)/COUNT(C2:C4)</f>
        <v>0.66666666666666663</v>
      </c>
      <c r="G4">
        <f t="shared" ref="G4:G8" si="1">IF(C4=1,F4,)</f>
        <v>0.66666666666666663</v>
      </c>
      <c r="I4">
        <f>COUNTIF(C2:C4,1)/COUNTIF(C2:C8,1)</f>
        <v>0.4</v>
      </c>
      <c r="J4">
        <f t="shared" si="0"/>
        <v>0.4</v>
      </c>
      <c r="L4">
        <f>IF(C4=1,1/3,0)</f>
        <v>0.33333333333333331</v>
      </c>
    </row>
    <row r="5" spans="1:13" x14ac:dyDescent="0.2">
      <c r="A5" s="5">
        <v>4</v>
      </c>
      <c r="B5" s="7" t="s">
        <v>253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COUNTIF(C2:C5,1)/COUNTIF(C2:C8,1)</f>
        <v>0.6</v>
      </c>
      <c r="J5" s="21">
        <f t="shared" si="0"/>
        <v>0.6</v>
      </c>
      <c r="K5" s="21"/>
      <c r="L5" s="21">
        <f>IF(C5=1,1/4,0)</f>
        <v>0.25</v>
      </c>
      <c r="M5" s="21"/>
    </row>
    <row r="6" spans="1:13" x14ac:dyDescent="0.2">
      <c r="A6">
        <v>4</v>
      </c>
      <c r="B6" s="6" t="s">
        <v>254</v>
      </c>
      <c r="C6">
        <v>0</v>
      </c>
      <c r="F6">
        <f>COUNTIF(C2:C6,1)/COUNT(C2:C6)</f>
        <v>0.6</v>
      </c>
      <c r="G6">
        <f t="shared" si="1"/>
        <v>0</v>
      </c>
      <c r="I6">
        <f>COUNTIF(C2:C6,1)/COUNTIF(C2:C8,1)</f>
        <v>0.6</v>
      </c>
      <c r="J6">
        <f t="shared" si="0"/>
        <v>0</v>
      </c>
      <c r="L6">
        <f>IF(C6=1,1/5,0)</f>
        <v>0</v>
      </c>
    </row>
    <row r="7" spans="1:13" x14ac:dyDescent="0.2">
      <c r="A7" s="5">
        <v>3</v>
      </c>
      <c r="B7" s="7" t="s">
        <v>255</v>
      </c>
      <c r="C7" s="5">
        <v>1</v>
      </c>
      <c r="E7" s="21"/>
      <c r="F7" s="21">
        <f>COUNTIF(C2:C7,1)/COUNT(C2:C7)</f>
        <v>0.66666666666666663</v>
      </c>
      <c r="G7" s="21">
        <f t="shared" si="1"/>
        <v>0.66666666666666663</v>
      </c>
      <c r="H7" s="21"/>
      <c r="I7" s="21">
        <f>COUNTIF(C2:C7,1)/COUNTIF(C2:C8,1)</f>
        <v>0.8</v>
      </c>
      <c r="J7" s="21">
        <f t="shared" si="0"/>
        <v>0.8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256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COUNTIF(C2:C8,1)/COUNTIF(C2:C8,1)</f>
        <v>1</v>
      </c>
      <c r="J8">
        <f t="shared" si="0"/>
        <v>1</v>
      </c>
      <c r="L8">
        <f>IF(C8=1,1/7,0)</f>
        <v>0.14285714285714285</v>
      </c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M9"/>
  <sheetViews>
    <sheetView rightToLeft="1" workbookViewId="0">
      <pane ySplit="1" topLeftCell="A2" activePane="bottomLeft" state="frozen"/>
      <selection pane="bottomLeft" activeCell="A10" sqref="A10:XFD11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3" t="s">
        <v>20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6</v>
      </c>
      <c r="B2" s="6" t="s">
        <v>257</v>
      </c>
      <c r="C2">
        <v>1</v>
      </c>
      <c r="E2" s="20">
        <f>COUNTIF(C2:C9,1)/COUNT(C2:C9)</f>
        <v>0.875</v>
      </c>
      <c r="F2">
        <f>IF(C2=1,1,0)</f>
        <v>1</v>
      </c>
      <c r="G2">
        <f>IF(C2=1,F2,)</f>
        <v>1</v>
      </c>
      <c r="H2" s="17">
        <f>SUMIF(G2:G9,"&gt;0",G2:G9)/COUNTIF(G2:G9,"&gt;0")</f>
        <v>0.93792517006802711</v>
      </c>
      <c r="I2">
        <f>C2/COUNTIF(C2:C9,1)</f>
        <v>0.14285714285714285</v>
      </c>
      <c r="J2">
        <f>IF(C2=1,I2,0)</f>
        <v>0.14285714285714285</v>
      </c>
      <c r="K2" s="18">
        <f>SUMIF(J2:J9,"&gt;0",J2:J9)/COUNTIF(J2:J10,"&gt;0")</f>
        <v>0.5714285714285714</v>
      </c>
      <c r="L2">
        <f>IF(C2=1,1,0)</f>
        <v>1</v>
      </c>
      <c r="M2" s="19">
        <f>MAX(L2:L9)</f>
        <v>1</v>
      </c>
    </row>
    <row r="3" spans="1:13" x14ac:dyDescent="0.2">
      <c r="A3" s="5">
        <v>4</v>
      </c>
      <c r="B3" s="7" t="s">
        <v>258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COUNTIF(C2:C3,1)/COUNTIF(C2:C9,1)</f>
        <v>0.2857142857142857</v>
      </c>
      <c r="J3" s="21">
        <f t="shared" ref="J3:J9" si="0">IF(C3=1,I3,0)</f>
        <v>0.2857142857142857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251</v>
      </c>
      <c r="C4">
        <v>1</v>
      </c>
      <c r="F4">
        <f>COUNTIF(C2:C4,1)/COUNT(C2:C4)</f>
        <v>1</v>
      </c>
      <c r="G4">
        <f t="shared" ref="G4:G9" si="1">IF(C4=1,F4,)</f>
        <v>1</v>
      </c>
      <c r="I4">
        <f>COUNTIF(C2:C4,1)/COUNTIF(C2:C9,1)</f>
        <v>0.42857142857142855</v>
      </c>
      <c r="J4">
        <f t="shared" si="0"/>
        <v>0.42857142857142855</v>
      </c>
      <c r="L4">
        <f>IF(C4=1,1/3,0)</f>
        <v>0.33333333333333331</v>
      </c>
    </row>
    <row r="5" spans="1:13" x14ac:dyDescent="0.2">
      <c r="A5" s="5">
        <v>3</v>
      </c>
      <c r="B5" s="7" t="s">
        <v>259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COUNTIF(C2:C5,1)/COUNTIF(C2:C9,1)</f>
        <v>0.5714285714285714</v>
      </c>
      <c r="J5" s="21">
        <f t="shared" si="0"/>
        <v>0.5714285714285714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260</v>
      </c>
      <c r="C6">
        <v>0</v>
      </c>
      <c r="F6">
        <f>COUNTIF(C2:C6,1)/COUNT(C2:C6)</f>
        <v>0.8</v>
      </c>
      <c r="G6">
        <f t="shared" si="1"/>
        <v>0</v>
      </c>
      <c r="I6">
        <f>COUNTIF(C2:C6,1)/COUNTIF(C2:C9,1)</f>
        <v>0.5714285714285714</v>
      </c>
      <c r="J6">
        <f t="shared" si="0"/>
        <v>0</v>
      </c>
      <c r="L6">
        <f>IF(C6=1,1/5,0)</f>
        <v>0</v>
      </c>
    </row>
    <row r="7" spans="1:13" x14ac:dyDescent="0.2">
      <c r="A7" s="5">
        <v>2</v>
      </c>
      <c r="B7" s="7" t="s">
        <v>261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COUNTIF(C2:C7,1)/COUNTIF(C2:C9,1)</f>
        <v>0.7142857142857143</v>
      </c>
      <c r="J7" s="21">
        <f t="shared" si="0"/>
        <v>0.7142857142857143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262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COUNTIF(C2:C8,1)/COUNTIF(C2:C9,1)</f>
        <v>0.8571428571428571</v>
      </c>
      <c r="J8">
        <f t="shared" si="0"/>
        <v>0.8571428571428571</v>
      </c>
      <c r="L8">
        <f>IF(C8=1,1/7,0)</f>
        <v>0.14285714285714285</v>
      </c>
    </row>
    <row r="9" spans="1:13" x14ac:dyDescent="0.2">
      <c r="A9" s="5">
        <v>2</v>
      </c>
      <c r="B9" s="7" t="s">
        <v>263</v>
      </c>
      <c r="C9" s="5">
        <v>1</v>
      </c>
      <c r="E9" s="21"/>
      <c r="F9" s="21">
        <f>COUNTIF(C2:C9,1)/COUNT(C2:C9)</f>
        <v>0.875</v>
      </c>
      <c r="G9" s="21">
        <f t="shared" si="1"/>
        <v>0.875</v>
      </c>
      <c r="H9" s="21"/>
      <c r="I9" s="21">
        <f>COUNTIF(C2:C9,1)/COUNTIF(C2:C9,1)</f>
        <v>1</v>
      </c>
      <c r="J9" s="21">
        <f t="shared" si="0"/>
        <v>1</v>
      </c>
      <c r="K9" s="21"/>
      <c r="L9" s="21">
        <f>IF(C9=1,1/8,0)</f>
        <v>0.125</v>
      </c>
      <c r="M9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M11"/>
  <sheetViews>
    <sheetView rightToLeft="1" workbookViewId="0">
      <pane ySplit="1" topLeftCell="A2" activePane="bottomLeft" state="frozen"/>
      <selection pane="bottomLeft" activeCell="E17" sqref="E17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3" t="s">
        <v>21</v>
      </c>
      <c r="C1" s="2">
        <f>SUM(C2:C11)</f>
        <v>4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6</v>
      </c>
      <c r="B2" s="6" t="s">
        <v>264</v>
      </c>
      <c r="C2">
        <v>1</v>
      </c>
      <c r="E2" s="20">
        <f>COUNTIF(C2:C11,1)/COUNT(C2:C11)</f>
        <v>0.4</v>
      </c>
      <c r="F2">
        <f>IF(C2=1,1,0)</f>
        <v>1</v>
      </c>
      <c r="G2">
        <f>IF(C2=1,F2,)</f>
        <v>1</v>
      </c>
      <c r="H2" s="17">
        <f>SUMIF(G2:G11,"&gt;0",G2:G11)/COUNTIF(G2:G11,"&gt;0")</f>
        <v>0.52628968253968256</v>
      </c>
      <c r="I2">
        <f>C2/COUNTIF(C2:C11,1)</f>
        <v>0.25</v>
      </c>
      <c r="J2">
        <f>IF(C2=1,I2,0)</f>
        <v>0.25</v>
      </c>
      <c r="K2" s="18">
        <f>SUMIF(J2:J11,"&gt;0",J2:J11)/COUNTIF(J2:J12,"&gt;0")</f>
        <v>0.625</v>
      </c>
      <c r="L2">
        <f>IF(C2=1,1,0)</f>
        <v>1</v>
      </c>
      <c r="M2" s="19">
        <f>MAX(L2:L11)</f>
        <v>1</v>
      </c>
    </row>
    <row r="3" spans="1:13" x14ac:dyDescent="0.2">
      <c r="A3" s="5">
        <v>4</v>
      </c>
      <c r="B3" s="7" t="s">
        <v>265</v>
      </c>
      <c r="C3" s="5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COUNTIF(C2:C3,1)/COUNTIF(C2:C11,1)</f>
        <v>0.25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>
        <v>4</v>
      </c>
      <c r="B4" s="6" t="s">
        <v>266</v>
      </c>
      <c r="C4">
        <v>0</v>
      </c>
      <c r="F4">
        <f>COUNTIF(C2:C4,1)/COUNT(C2:C4)</f>
        <v>0.33333333333333331</v>
      </c>
      <c r="G4">
        <f t="shared" ref="G4:G11" si="1">IF(C4=1,F4,)</f>
        <v>0</v>
      </c>
      <c r="I4">
        <f>COUNTIF(C2:C4,1)/COUNTIF(C2:C11,1)</f>
        <v>0.25</v>
      </c>
      <c r="J4">
        <f t="shared" si="0"/>
        <v>0</v>
      </c>
      <c r="L4">
        <f>IF(C4=1,1/3,0)</f>
        <v>0</v>
      </c>
    </row>
    <row r="5" spans="1:13" x14ac:dyDescent="0.2">
      <c r="A5" s="5">
        <v>4</v>
      </c>
      <c r="B5" s="7" t="s">
        <v>267</v>
      </c>
      <c r="C5" s="5">
        <v>0</v>
      </c>
      <c r="E5" s="21"/>
      <c r="F5" s="21">
        <f>COUNTIF(C2:C5,1)/COUNT(C2:C5)</f>
        <v>0.25</v>
      </c>
      <c r="G5" s="21">
        <f t="shared" si="1"/>
        <v>0</v>
      </c>
      <c r="H5" s="21"/>
      <c r="I5" s="21">
        <f>COUNTIF(C2:C5,1)/COUNTIF(C2:C11,1)</f>
        <v>0.25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4</v>
      </c>
      <c r="B6" s="6" t="s">
        <v>268</v>
      </c>
      <c r="C6">
        <v>0</v>
      </c>
      <c r="F6">
        <f>COUNTIF(C2:C6,1)/COUNT(C2:C6)</f>
        <v>0.2</v>
      </c>
      <c r="G6">
        <f t="shared" si="1"/>
        <v>0</v>
      </c>
      <c r="I6">
        <f>COUNTIF(C2:C6,1)/COUNTIF(C2:C11,1)</f>
        <v>0.25</v>
      </c>
      <c r="J6">
        <f t="shared" si="0"/>
        <v>0</v>
      </c>
      <c r="L6">
        <f>IF(C6=1,1/5,0)</f>
        <v>0</v>
      </c>
    </row>
    <row r="7" spans="1:13" x14ac:dyDescent="0.2">
      <c r="A7" s="5">
        <v>4</v>
      </c>
      <c r="B7" s="7" t="s">
        <v>269</v>
      </c>
      <c r="C7" s="5">
        <v>0</v>
      </c>
      <c r="E7" s="21"/>
      <c r="F7" s="21">
        <f>COUNTIF(C2:C7,1)/COUNT(C2:C7)</f>
        <v>0.16666666666666666</v>
      </c>
      <c r="G7" s="21">
        <f t="shared" si="1"/>
        <v>0</v>
      </c>
      <c r="H7" s="21"/>
      <c r="I7" s="21">
        <f>COUNTIF(C2:C7,1)/COUNTIF(C2:C11,1)</f>
        <v>0.25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3</v>
      </c>
      <c r="B8" s="6" t="s">
        <v>183</v>
      </c>
      <c r="C8">
        <v>1</v>
      </c>
      <c r="F8">
        <f>COUNTIF(C2:C8,1)/COUNT(C2:C8)</f>
        <v>0.2857142857142857</v>
      </c>
      <c r="G8">
        <f t="shared" si="1"/>
        <v>0.2857142857142857</v>
      </c>
      <c r="I8">
        <f>COUNTIF(C2:C8,1)/COUNTIF(C2:C11,1)</f>
        <v>0.5</v>
      </c>
      <c r="J8">
        <f t="shared" si="0"/>
        <v>0.5</v>
      </c>
      <c r="L8">
        <f>IF(C8=1,1/7,0)</f>
        <v>0.14285714285714285</v>
      </c>
    </row>
    <row r="9" spans="1:13" x14ac:dyDescent="0.2">
      <c r="A9" s="5">
        <v>2</v>
      </c>
      <c r="B9" s="7" t="s">
        <v>270</v>
      </c>
      <c r="C9" s="5">
        <v>1</v>
      </c>
      <c r="E9" s="21"/>
      <c r="F9" s="21">
        <f>COUNTIF(C2:C9,1)/COUNT(C2:C9)</f>
        <v>0.375</v>
      </c>
      <c r="G9" s="21">
        <f t="shared" si="1"/>
        <v>0.375</v>
      </c>
      <c r="H9" s="21"/>
      <c r="I9" s="21">
        <f>COUNTIF(C2:C9,1)/COUNTIF(C2:C11,1)</f>
        <v>0.75</v>
      </c>
      <c r="J9" s="21">
        <f t="shared" si="0"/>
        <v>0.75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271</v>
      </c>
      <c r="C10">
        <v>1</v>
      </c>
      <c r="F10">
        <f>COUNTIF(C2:C10,1)/COUNT(C2:C10)</f>
        <v>0.44444444444444442</v>
      </c>
      <c r="G10">
        <f t="shared" si="1"/>
        <v>0.44444444444444442</v>
      </c>
      <c r="I10">
        <f>COUNTIF(C2:C10,1)/COUNTIF(C2:C11,1)</f>
        <v>1</v>
      </c>
      <c r="J10">
        <f t="shared" si="0"/>
        <v>1</v>
      </c>
      <c r="L10">
        <f>IF(C10=1,1/9,0)</f>
        <v>0.1111111111111111</v>
      </c>
    </row>
    <row r="11" spans="1:13" x14ac:dyDescent="0.2">
      <c r="A11" s="5">
        <v>2</v>
      </c>
      <c r="B11" s="7" t="s">
        <v>272</v>
      </c>
      <c r="C11" s="5">
        <v>0</v>
      </c>
      <c r="E11" s="21"/>
      <c r="F11">
        <f>COUNTIF(C2:C11,1)/COUNT(C2:C11)</f>
        <v>0.4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M11"/>
  <sheetViews>
    <sheetView rightToLeft="1" workbookViewId="0">
      <pane ySplit="1" topLeftCell="A2" activePane="bottomLeft" state="frozen"/>
      <selection activeCell="B1" sqref="B1"/>
      <selection pane="bottomLeft" activeCell="D12" sqref="A12:D14"/>
    </sheetView>
  </sheetViews>
  <sheetFormatPr defaultRowHeight="14.25" x14ac:dyDescent="0.2"/>
  <cols>
    <col min="2" max="2" width="41.125" customWidth="1" collapsed="1"/>
    <col min="5" max="5" width="20.375" customWidth="1" collapsed="1"/>
  </cols>
  <sheetData>
    <row r="1" spans="1:13" ht="15" x14ac:dyDescent="0.25">
      <c r="A1" s="1"/>
      <c r="B1" s="3" t="s">
        <v>22</v>
      </c>
      <c r="C1" s="2">
        <f>SUM(C2:C11)</f>
        <v>4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4</v>
      </c>
      <c r="B2" s="6" t="s">
        <v>273</v>
      </c>
      <c r="C2">
        <v>1</v>
      </c>
      <c r="E2" s="20">
        <f>COUNTIF(C2:C11,1)/COUNT(C2:C11)</f>
        <v>0.4</v>
      </c>
      <c r="F2">
        <f>IF(C2=1,1,0)</f>
        <v>1</v>
      </c>
      <c r="G2">
        <f>IF(C2=1,F2,)</f>
        <v>1</v>
      </c>
      <c r="H2" s="17">
        <f>SUMIF(G2:G11,"&gt;0",G2:G11)/COUNTIF(G2:G11,"&gt;0")</f>
        <v>1</v>
      </c>
      <c r="I2">
        <f>C2/COUNTIF(C2:C11,1)</f>
        <v>0.25</v>
      </c>
      <c r="J2">
        <f>IF(C2=1,I2,0)</f>
        <v>0.25</v>
      </c>
      <c r="K2" s="18">
        <f>SUMIF(J2:J11,"&gt;0",J2:J11)/COUNTIF(J2:J12,"&gt;0")</f>
        <v>0.625</v>
      </c>
      <c r="L2">
        <f>IF(C2=1,1,0)</f>
        <v>1</v>
      </c>
      <c r="M2" s="19">
        <f>MAX(L2:L11)</f>
        <v>1</v>
      </c>
    </row>
    <row r="3" spans="1:13" x14ac:dyDescent="0.2">
      <c r="A3" s="5">
        <v>3</v>
      </c>
      <c r="B3" s="7" t="s">
        <v>274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0.5</v>
      </c>
      <c r="J3" s="21">
        <f t="shared" ref="J3:J10" si="0">IF(C3=1,I3,0)</f>
        <v>0.5</v>
      </c>
      <c r="K3" s="21"/>
      <c r="L3" s="21">
        <f>IF(C3=1,1/2,0)</f>
        <v>0.5</v>
      </c>
      <c r="M3" s="21"/>
    </row>
    <row r="4" spans="1:13" x14ac:dyDescent="0.2">
      <c r="A4">
        <v>2</v>
      </c>
      <c r="B4" s="6" t="s">
        <v>275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0.75</v>
      </c>
      <c r="J4">
        <f t="shared" si="0"/>
        <v>0.75</v>
      </c>
      <c r="L4">
        <f>IF(C4=1,1/3,0)</f>
        <v>0.33333333333333331</v>
      </c>
    </row>
    <row r="5" spans="1:13" x14ac:dyDescent="0.2">
      <c r="A5" s="5">
        <v>2</v>
      </c>
      <c r="B5" s="7" t="s">
        <v>276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COUNTIF(C2:C5,1)/COUNTIF(C2:C11,1)</f>
        <v>1</v>
      </c>
      <c r="J5" s="21">
        <f t="shared" si="0"/>
        <v>1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277</v>
      </c>
      <c r="C6">
        <v>0</v>
      </c>
      <c r="F6">
        <f>COUNTIF(C2:C6,1)/COUNT(C2:C6)</f>
        <v>0.8</v>
      </c>
      <c r="G6">
        <f t="shared" si="1"/>
        <v>0</v>
      </c>
      <c r="I6">
        <f>COUNTIF(C2:C6,1)/COUNTIF(C2:C11,1)</f>
        <v>1</v>
      </c>
      <c r="J6">
        <f t="shared" si="0"/>
        <v>0</v>
      </c>
      <c r="L6">
        <f>IF(C6=1,1/5,0)</f>
        <v>0</v>
      </c>
    </row>
    <row r="7" spans="1:13" x14ac:dyDescent="0.2">
      <c r="A7" s="5">
        <v>2</v>
      </c>
      <c r="B7" s="7" t="s">
        <v>278</v>
      </c>
      <c r="C7" s="5">
        <v>0</v>
      </c>
      <c r="E7" s="21"/>
      <c r="F7" s="21">
        <f>COUNTIF(C2:C7,1)/COUNT(C2:C7)</f>
        <v>0.66666666666666663</v>
      </c>
      <c r="G7" s="21">
        <f t="shared" si="1"/>
        <v>0</v>
      </c>
      <c r="H7" s="21"/>
      <c r="I7" s="21">
        <f>COUNTIF(C2:C7,1)/COUNTIF(C2:C11,1)</f>
        <v>1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2</v>
      </c>
      <c r="B8" s="6" t="s">
        <v>279</v>
      </c>
      <c r="C8">
        <v>0</v>
      </c>
      <c r="F8">
        <f>COUNTIF(C2:C8,1)/COUNT(C2:C8)</f>
        <v>0.5714285714285714</v>
      </c>
      <c r="G8">
        <f t="shared" si="1"/>
        <v>0</v>
      </c>
      <c r="I8">
        <f>COUNTIF(C2:C8,1)/COUNTIF(C2:C11,1)</f>
        <v>1</v>
      </c>
      <c r="J8">
        <f t="shared" si="0"/>
        <v>0</v>
      </c>
      <c r="L8">
        <f>IF(C8=1,1/7,0)</f>
        <v>0</v>
      </c>
    </row>
    <row r="9" spans="1:13" x14ac:dyDescent="0.2">
      <c r="A9" s="5">
        <v>2</v>
      </c>
      <c r="B9" s="7" t="s">
        <v>280</v>
      </c>
      <c r="C9" s="5">
        <v>0</v>
      </c>
      <c r="E9" s="21"/>
      <c r="F9" s="21">
        <f>COUNTIF(C2:C9,1)/COUNT(C2:C9)</f>
        <v>0.5</v>
      </c>
      <c r="G9" s="21">
        <f t="shared" si="1"/>
        <v>0</v>
      </c>
      <c r="H9" s="21"/>
      <c r="I9" s="21">
        <f>COUNTIF(C2:C9,1)/COUNTIF(C2:C11,1)</f>
        <v>1</v>
      </c>
      <c r="J9" s="21">
        <f t="shared" si="0"/>
        <v>0</v>
      </c>
      <c r="K9" s="21"/>
      <c r="L9" s="21">
        <f>IF(C9=1,1/8,0)</f>
        <v>0</v>
      </c>
      <c r="M9" s="21"/>
    </row>
    <row r="10" spans="1:13" x14ac:dyDescent="0.2">
      <c r="A10">
        <v>2</v>
      </c>
      <c r="B10" s="6" t="s">
        <v>281</v>
      </c>
      <c r="C10">
        <v>0</v>
      </c>
      <c r="F10">
        <f>COUNTIF(C2:C10,1)/COUNT(C2:C10)</f>
        <v>0.44444444444444442</v>
      </c>
      <c r="G10">
        <f t="shared" si="1"/>
        <v>0</v>
      </c>
      <c r="I10">
        <f>COUNTIF(C2:C10,1)/COUNTIF(C2:C11,1)</f>
        <v>1</v>
      </c>
      <c r="J10">
        <f t="shared" si="0"/>
        <v>0</v>
      </c>
      <c r="L10">
        <f>IF(C10=1,1/9,0)</f>
        <v>0</v>
      </c>
    </row>
    <row r="11" spans="1:13" x14ac:dyDescent="0.2">
      <c r="A11" s="5">
        <v>2</v>
      </c>
      <c r="B11" s="7" t="s">
        <v>282</v>
      </c>
      <c r="C11" s="5">
        <v>0</v>
      </c>
      <c r="E11" s="21"/>
      <c r="F11">
        <f>COUNTIF(C2:C11,1)/COUNT(C2:C11)</f>
        <v>0.4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M9"/>
  <sheetViews>
    <sheetView rightToLeft="1" workbookViewId="0">
      <pane ySplit="1" topLeftCell="A2" activePane="bottomLeft" state="frozen"/>
      <selection activeCell="B1" sqref="B1"/>
      <selection pane="bottomLeft" activeCell="A10" sqref="A10:XFD11"/>
    </sheetView>
  </sheetViews>
  <sheetFormatPr defaultRowHeight="14.25" x14ac:dyDescent="0.2"/>
  <cols>
    <col min="2" max="2" width="54.375" customWidth="1" collapsed="1"/>
  </cols>
  <sheetData>
    <row r="1" spans="1:13" ht="15" x14ac:dyDescent="0.25">
      <c r="A1" s="1"/>
      <c r="B1" s="3" t="s">
        <v>29</v>
      </c>
      <c r="C1" s="2">
        <f>SUM(C2:C11)</f>
        <v>6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3</v>
      </c>
      <c r="B2" s="6" t="s">
        <v>222</v>
      </c>
      <c r="C2">
        <v>1</v>
      </c>
      <c r="E2" s="20">
        <f>COUNTIF(C2:C9,1)/COUNT(C2:C9)</f>
        <v>0.75</v>
      </c>
      <c r="F2">
        <f>IF(C2=1,1,0)</f>
        <v>1</v>
      </c>
      <c r="G2">
        <f>IF(C2=1,F2,)</f>
        <v>1</v>
      </c>
      <c r="H2" s="17">
        <f>SUMIF(G2:G9,"&gt;0",G2:G9)/COUNTIF(G2:G9,"&gt;0")</f>
        <v>0.87341269841269831</v>
      </c>
      <c r="I2">
        <f>C2/COUNTIF(C2:C9,1)</f>
        <v>0.16666666666666666</v>
      </c>
      <c r="J2">
        <f>IF(C2=1,I2,0)</f>
        <v>0.16666666666666666</v>
      </c>
      <c r="K2" s="18">
        <f>SUMIF(J2:J9,"&gt;0",J2:J9)/COUNTIF(J2:J10,"&gt;0")</f>
        <v>0.58333333333333337</v>
      </c>
      <c r="L2">
        <f>IF(C2=1,1,0)</f>
        <v>1</v>
      </c>
      <c r="M2" s="19">
        <f>MAX(L2:L9)</f>
        <v>1</v>
      </c>
    </row>
    <row r="3" spans="1:13" x14ac:dyDescent="0.2">
      <c r="A3" s="5">
        <v>3</v>
      </c>
      <c r="B3" s="7" t="s">
        <v>283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COUNTIF(C2:C3,1)/COUNTIF(C2:C9,1)</f>
        <v>0.33333333333333331</v>
      </c>
      <c r="J3" s="21">
        <f t="shared" ref="J3:J9" si="0">IF(C3=1,I3,0)</f>
        <v>0.33333333333333331</v>
      </c>
      <c r="K3" s="21"/>
      <c r="L3" s="21">
        <f>IF(C3=1,1/2,0)</f>
        <v>0.5</v>
      </c>
      <c r="M3" s="21"/>
    </row>
    <row r="4" spans="1:13" x14ac:dyDescent="0.2">
      <c r="A4">
        <v>3</v>
      </c>
      <c r="B4" s="6" t="s">
        <v>284</v>
      </c>
      <c r="C4">
        <v>0</v>
      </c>
      <c r="F4">
        <f>COUNTIF(C2:C4,1)/COUNT(C2:C4)</f>
        <v>0.66666666666666663</v>
      </c>
      <c r="G4">
        <f t="shared" ref="G4:G9" si="1">IF(C4=1,F4,)</f>
        <v>0</v>
      </c>
      <c r="I4">
        <f>COUNTIF(C2:C4,1)/COUNTIF(C2:C9,1)</f>
        <v>0.33333333333333331</v>
      </c>
      <c r="J4">
        <f t="shared" si="0"/>
        <v>0</v>
      </c>
      <c r="L4">
        <f>IF(C4=1,1/3,0)</f>
        <v>0</v>
      </c>
    </row>
    <row r="5" spans="1:13" x14ac:dyDescent="0.2">
      <c r="A5" s="5">
        <v>2</v>
      </c>
      <c r="B5" s="7" t="s">
        <v>285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COUNTIF(C2:C5,1)/COUNTIF(C2:C9,1)</f>
        <v>0.5</v>
      </c>
      <c r="J5" s="21">
        <f t="shared" si="0"/>
        <v>0.5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286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COUNTIF(C2:C6,1)/COUNTIF(C2:C9,1)</f>
        <v>0.66666666666666663</v>
      </c>
      <c r="J6">
        <f t="shared" si="0"/>
        <v>0.66666666666666663</v>
      </c>
      <c r="L6">
        <f>IF(C6=1,1/5,0)</f>
        <v>0.2</v>
      </c>
    </row>
    <row r="7" spans="1:13" x14ac:dyDescent="0.2">
      <c r="A7" s="5">
        <v>2</v>
      </c>
      <c r="B7" s="7" t="s">
        <v>287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COUNTIF(C2:C7,1)/COUNTIF(C2:C9,1)</f>
        <v>0.83333333333333337</v>
      </c>
      <c r="J7" s="21">
        <f t="shared" si="0"/>
        <v>0.83333333333333337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226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COUNTIF(C2:C8,1)/COUNTIF(C2:C9,1)</f>
        <v>1</v>
      </c>
      <c r="J8">
        <f t="shared" si="0"/>
        <v>1</v>
      </c>
      <c r="L8">
        <f>IF(C8=1,1/7,0)</f>
        <v>0.14285714285714285</v>
      </c>
    </row>
    <row r="9" spans="1:13" x14ac:dyDescent="0.2">
      <c r="A9" s="5">
        <v>2</v>
      </c>
      <c r="B9" s="7" t="s">
        <v>278</v>
      </c>
      <c r="C9" s="5">
        <v>0</v>
      </c>
      <c r="E9" s="21"/>
      <c r="F9" s="21">
        <f>COUNTIF(C2:C9,1)/COUNT(C2:C9)</f>
        <v>0.75</v>
      </c>
      <c r="G9" s="21">
        <f t="shared" si="1"/>
        <v>0</v>
      </c>
      <c r="H9" s="21"/>
      <c r="I9" s="21">
        <f>COUNTIF(C2:C9,1)/COUNTIF(C2:C9,1)</f>
        <v>1</v>
      </c>
      <c r="J9" s="21">
        <f t="shared" si="0"/>
        <v>0</v>
      </c>
      <c r="K9" s="21"/>
      <c r="L9" s="21">
        <f>IF(C9=1,1/8,0)</f>
        <v>0</v>
      </c>
      <c r="M9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M11"/>
  <sheetViews>
    <sheetView rightToLeft="1" workbookViewId="0">
      <pane ySplit="1" topLeftCell="A10" activePane="bottomLeft" state="frozen"/>
      <selection pane="bottomLeft" activeCell="D12" sqref="A12:D31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3" t="s">
        <v>30</v>
      </c>
      <c r="C1" s="2">
        <f>SUM(C2:C11)</f>
        <v>9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4</v>
      </c>
      <c r="B2" s="6" t="s">
        <v>165</v>
      </c>
      <c r="C2">
        <v>1</v>
      </c>
      <c r="E2" s="20">
        <f>COUNTIF(C2:C11,1)/COUNT(C2:C11)</f>
        <v>0.9</v>
      </c>
      <c r="F2">
        <f>IF(C2=1,1,0)</f>
        <v>1</v>
      </c>
      <c r="G2">
        <f>IF(C2=1,F2,)</f>
        <v>1</v>
      </c>
      <c r="H2" s="17">
        <f>SUMIF(G2:G11,"&gt;0",G2:G11)/COUNTIF(G2:G11,"&gt;0")</f>
        <v>1</v>
      </c>
      <c r="I2">
        <f>C2/COUNTIF(C2:C11,1)</f>
        <v>0.1111111111111111</v>
      </c>
      <c r="J2">
        <f>IF(C2=1,I2,0)</f>
        <v>0.1111111111111111</v>
      </c>
      <c r="K2" s="18">
        <f>SUMIF(J2:J11,"&gt;0",J2:J11)/COUNTIF(J2:J12,"&gt;0")</f>
        <v>0.55555555555555558</v>
      </c>
      <c r="L2">
        <f>IF(C2=1,1,0)</f>
        <v>1</v>
      </c>
      <c r="M2" s="19">
        <f>MAX(L2:L11)</f>
        <v>1</v>
      </c>
    </row>
    <row r="3" spans="1:13" x14ac:dyDescent="0.2">
      <c r="A3" s="5">
        <v>4</v>
      </c>
      <c r="B3" s="7" t="s">
        <v>288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0.22222222222222221</v>
      </c>
      <c r="J3" s="21">
        <f t="shared" ref="J3:J10" si="0">IF(C3=1,I3,0)</f>
        <v>0.22222222222222221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166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0.33333333333333331</v>
      </c>
      <c r="J4">
        <f t="shared" si="0"/>
        <v>0.33333333333333331</v>
      </c>
      <c r="L4">
        <f>IF(C4=1,1/3,0)</f>
        <v>0.33333333333333331</v>
      </c>
    </row>
    <row r="5" spans="1:13" x14ac:dyDescent="0.2">
      <c r="A5" s="5">
        <v>3</v>
      </c>
      <c r="B5" s="7" t="s">
        <v>117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COUNTIF(C2:C5,1)/COUNTIF(C2:C11,1)</f>
        <v>0.44444444444444442</v>
      </c>
      <c r="J5" s="21">
        <f t="shared" si="0"/>
        <v>0.44444444444444442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115</v>
      </c>
      <c r="C6">
        <v>1</v>
      </c>
      <c r="F6">
        <f>COUNTIF(C2:C6,1)/COUNT(C2:C6)</f>
        <v>1</v>
      </c>
      <c r="G6">
        <f t="shared" si="1"/>
        <v>1</v>
      </c>
      <c r="I6">
        <f>COUNTIF(C2:C6,1)/COUNTIF(C2:C11,1)</f>
        <v>0.55555555555555558</v>
      </c>
      <c r="J6">
        <f t="shared" si="0"/>
        <v>0.55555555555555558</v>
      </c>
      <c r="L6">
        <f>IF(C6=1,1/5,0)</f>
        <v>0.2</v>
      </c>
    </row>
    <row r="7" spans="1:13" x14ac:dyDescent="0.2">
      <c r="A7" s="5">
        <v>2</v>
      </c>
      <c r="B7" s="7" t="s">
        <v>289</v>
      </c>
      <c r="C7" s="5">
        <v>1</v>
      </c>
      <c r="E7" s="21"/>
      <c r="F7" s="21">
        <f>COUNTIF(C2:C7,1)/COUNT(C2:C7)</f>
        <v>1</v>
      </c>
      <c r="G7" s="21">
        <f t="shared" si="1"/>
        <v>1</v>
      </c>
      <c r="H7" s="21"/>
      <c r="I7" s="21">
        <f>COUNTIF(C2:C7,1)/COUNTIF(C2:C11,1)</f>
        <v>0.66666666666666663</v>
      </c>
      <c r="J7" s="21">
        <f t="shared" si="0"/>
        <v>0.66666666666666663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169</v>
      </c>
      <c r="C8">
        <v>1</v>
      </c>
      <c r="F8">
        <f>COUNTIF(C2:C8,1)/COUNT(C2:C8)</f>
        <v>1</v>
      </c>
      <c r="G8">
        <f t="shared" si="1"/>
        <v>1</v>
      </c>
      <c r="I8">
        <f>COUNTIF(C2:C8,1)/COUNTIF(C2:C11,1)</f>
        <v>0.77777777777777779</v>
      </c>
      <c r="J8">
        <f t="shared" si="0"/>
        <v>0.77777777777777779</v>
      </c>
      <c r="L8">
        <f>IF(C8=1,1/7,0)</f>
        <v>0.14285714285714285</v>
      </c>
    </row>
    <row r="9" spans="1:13" x14ac:dyDescent="0.2">
      <c r="A9" s="5">
        <v>2</v>
      </c>
      <c r="B9" s="7" t="s">
        <v>167</v>
      </c>
      <c r="C9" s="5">
        <v>1</v>
      </c>
      <c r="E9" s="21"/>
      <c r="F9" s="21">
        <f>COUNTIF(C2:C9,1)/COUNT(C2:C9)</f>
        <v>1</v>
      </c>
      <c r="G9" s="21">
        <f t="shared" si="1"/>
        <v>1</v>
      </c>
      <c r="H9" s="21"/>
      <c r="I9" s="21">
        <f>COUNTIF(C2:C9,1)/COUNTIF(C2:C11,1)</f>
        <v>0.88888888888888884</v>
      </c>
      <c r="J9" s="21">
        <f t="shared" si="0"/>
        <v>0.88888888888888884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157</v>
      </c>
      <c r="C10">
        <v>1</v>
      </c>
      <c r="F10">
        <f>COUNTIF(C2:C10,1)/COUNT(C2:C10)</f>
        <v>1</v>
      </c>
      <c r="G10">
        <f t="shared" si="1"/>
        <v>1</v>
      </c>
      <c r="I10">
        <f>COUNTIF(C2:C10,1)/COUNTIF(C2:C11,1)</f>
        <v>1</v>
      </c>
      <c r="J10">
        <f t="shared" si="0"/>
        <v>1</v>
      </c>
      <c r="L10">
        <f>IF(C10=1,1/9,0)</f>
        <v>0.1111111111111111</v>
      </c>
    </row>
    <row r="11" spans="1:13" x14ac:dyDescent="0.2">
      <c r="A11" s="5">
        <v>2</v>
      </c>
      <c r="B11" s="7" t="s">
        <v>148</v>
      </c>
      <c r="C11" s="5">
        <v>0</v>
      </c>
      <c r="E11" s="21"/>
      <c r="F11">
        <f>COUNTIF(C2:C11,1)/COUNT(C2:C11)</f>
        <v>0.9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7"/>
  <sheetViews>
    <sheetView rightToLeft="1" workbookViewId="0">
      <pane ySplit="1" topLeftCell="A2" activePane="bottomLeft" state="frozen"/>
      <selection pane="bottomLeft" activeCell="L13" sqref="L13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3" t="s">
        <v>4</v>
      </c>
      <c r="C1" s="2">
        <f>SUM(C2:C11)</f>
        <v>6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4</v>
      </c>
      <c r="B2" s="6" t="s">
        <v>103</v>
      </c>
      <c r="C2">
        <v>1</v>
      </c>
      <c r="E2" s="20">
        <f>COUNTIF(C2:C10,1)/COUNT(C2:C10)</f>
        <v>0.66666666666666663</v>
      </c>
      <c r="F2">
        <f>IF(C2=1,1,0)</f>
        <v>1</v>
      </c>
      <c r="G2">
        <f>IF(C2=1,F2,)</f>
        <v>1</v>
      </c>
      <c r="H2" s="17">
        <f>SUMIF(G2:G10,"&gt;0",G2:G10)/COUNTIF(G2:G10,"&gt;0")</f>
        <v>0.91507936507936494</v>
      </c>
      <c r="I2">
        <f>C2/COUNTIF(C2:C10,1)</f>
        <v>0.16666666666666666</v>
      </c>
      <c r="J2">
        <f>IF(C2=1,I2,0)</f>
        <v>0.16666666666666666</v>
      </c>
      <c r="K2" s="18">
        <f>SUMIF(J2:J10,"&gt;0",J2:J10)/COUNTIF(J2:J11,"&gt;0")</f>
        <v>0.58333333333333337</v>
      </c>
      <c r="L2">
        <f>IF(C2=1,1,0)</f>
        <v>1</v>
      </c>
      <c r="M2" s="19">
        <f>MAX(L2:L10)</f>
        <v>1</v>
      </c>
    </row>
    <row r="3" spans="1:13" x14ac:dyDescent="0.2">
      <c r="A3" s="5">
        <v>4</v>
      </c>
      <c r="B3" s="7" t="s">
        <v>102</v>
      </c>
      <c r="C3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COUNTIF(C2:C3,1)/COUNTIF(C2:C10,1)</f>
        <v>0.33333333333333331</v>
      </c>
      <c r="J3" s="21">
        <f t="shared" ref="J3:J10" si="0">IF(C3=1,I3,0)</f>
        <v>0.33333333333333331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104</v>
      </c>
      <c r="C4">
        <v>1</v>
      </c>
      <c r="F4">
        <f>COUNTIF(C2:C4,1)/COUNT(C2:C4)</f>
        <v>1</v>
      </c>
      <c r="G4">
        <f t="shared" ref="G4:G10" si="1">IF(C4=1,F4,)</f>
        <v>1</v>
      </c>
      <c r="I4">
        <f>COUNTIF(C2:C4,1)/COUNTIF(C2:C10,1)</f>
        <v>0.5</v>
      </c>
      <c r="J4">
        <f t="shared" si="0"/>
        <v>0.5</v>
      </c>
      <c r="L4">
        <f>IF(C4=1,1/3,0)</f>
        <v>0.33333333333333331</v>
      </c>
    </row>
    <row r="5" spans="1:13" x14ac:dyDescent="0.2">
      <c r="A5" s="5">
        <v>4</v>
      </c>
      <c r="B5" s="7" t="s">
        <v>105</v>
      </c>
      <c r="C5">
        <v>0</v>
      </c>
      <c r="E5" s="21"/>
      <c r="F5" s="21">
        <f>COUNTIF(C2:C5,1)/COUNT(C2:C5)</f>
        <v>0.75</v>
      </c>
      <c r="G5" s="21">
        <f t="shared" si="1"/>
        <v>0</v>
      </c>
      <c r="H5" s="21"/>
      <c r="I5" s="21">
        <f>COUNTIF(C2:C5,1)/COUNTIF(C2:C10,1)</f>
        <v>0.5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3</v>
      </c>
      <c r="B6" s="6" t="s">
        <v>106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COUNTIF(C2:C6,1)/COUNTIF(C2:C10,1)</f>
        <v>0.66666666666666663</v>
      </c>
      <c r="J6">
        <f t="shared" si="0"/>
        <v>0.66666666666666663</v>
      </c>
      <c r="L6">
        <f>IF(C6=1,1/5,0)</f>
        <v>0.2</v>
      </c>
    </row>
    <row r="7" spans="1:13" x14ac:dyDescent="0.2">
      <c r="A7" s="5">
        <v>3</v>
      </c>
      <c r="B7" s="7" t="s">
        <v>107</v>
      </c>
      <c r="C7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COUNTIF(C2:C7,1)/COUNTIF(C2:C10,1)</f>
        <v>0.83333333333333337</v>
      </c>
      <c r="J7" s="21">
        <f t="shared" si="0"/>
        <v>0.83333333333333337</v>
      </c>
      <c r="K7" s="21"/>
      <c r="L7" s="21">
        <f>IF(C7=1,1/6,0)</f>
        <v>0.16666666666666666</v>
      </c>
      <c r="M7" s="21"/>
    </row>
    <row r="8" spans="1:13" x14ac:dyDescent="0.2">
      <c r="A8">
        <v>3</v>
      </c>
      <c r="B8" s="6" t="s">
        <v>108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COUNTIF(C2:C8,1)/COUNTIF(C2:C10,1)</f>
        <v>1</v>
      </c>
      <c r="J8">
        <f t="shared" si="0"/>
        <v>1</v>
      </c>
      <c r="L8">
        <f>IF(C8=1,1/7,0)</f>
        <v>0.14285714285714285</v>
      </c>
    </row>
    <row r="9" spans="1:13" x14ac:dyDescent="0.2">
      <c r="A9" s="5">
        <v>3</v>
      </c>
      <c r="B9" s="7" t="s">
        <v>109</v>
      </c>
      <c r="C9">
        <v>0</v>
      </c>
      <c r="E9" s="21"/>
      <c r="F9" s="21">
        <f>COUNTIF(C2:C9,1)/COUNT(C2:C9)</f>
        <v>0.75</v>
      </c>
      <c r="G9" s="21">
        <f t="shared" si="1"/>
        <v>0</v>
      </c>
      <c r="H9" s="21"/>
      <c r="I9" s="21">
        <f>COUNTIF(C2:C9,1)/COUNTIF(C2:C10,1)</f>
        <v>1</v>
      </c>
      <c r="J9" s="21">
        <f t="shared" si="0"/>
        <v>0</v>
      </c>
      <c r="K9" s="21"/>
      <c r="L9" s="21">
        <f>IF(C9=1,1/8,0)</f>
        <v>0</v>
      </c>
      <c r="M9" s="21"/>
    </row>
    <row r="10" spans="1:13" x14ac:dyDescent="0.2">
      <c r="A10">
        <v>2</v>
      </c>
      <c r="B10" s="6" t="s">
        <v>110</v>
      </c>
      <c r="C10">
        <v>0</v>
      </c>
      <c r="F10">
        <f>COUNTIF(C2:C10,1)/COUNT(C2:C10)</f>
        <v>0.66666666666666663</v>
      </c>
      <c r="G10">
        <f t="shared" si="1"/>
        <v>0</v>
      </c>
      <c r="I10">
        <f>COUNTIF(C2:C10,1)/COUNTIF(C2:C10,1)</f>
        <v>1</v>
      </c>
      <c r="J10">
        <f t="shared" si="0"/>
        <v>0</v>
      </c>
      <c r="L10">
        <f>IF(C10=1,1/9,0)</f>
        <v>0</v>
      </c>
    </row>
    <row r="17" spans="5:5" ht="27" x14ac:dyDescent="0.35">
      <c r="E17" s="4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M11"/>
  <sheetViews>
    <sheetView rightToLeft="1" workbookViewId="0">
      <pane ySplit="1" topLeftCell="A2" activePane="bottomLeft" state="frozen"/>
      <selection pane="bottomLeft" activeCell="D12" sqref="A12:D24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3" t="s">
        <v>23</v>
      </c>
      <c r="C1" s="2">
        <f>SUM(C2:C11)</f>
        <v>8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7</v>
      </c>
      <c r="B2" s="6" t="s">
        <v>165</v>
      </c>
      <c r="C2" s="27">
        <v>1</v>
      </c>
      <c r="E2" s="20">
        <f>COUNTIF(C2:C11,1)/COUNT(C2:C11)</f>
        <v>0.8</v>
      </c>
      <c r="F2">
        <f>IF(C2=1,1,0)</f>
        <v>1</v>
      </c>
      <c r="G2">
        <f>IF(C2=1,F2,)</f>
        <v>1</v>
      </c>
      <c r="H2" s="17">
        <f>SUMIF(G2:G11,"&gt;0",G2:G11)/COUNTIF(G2:G11,"&gt;0")</f>
        <v>0.86443452380952368</v>
      </c>
      <c r="I2">
        <f>C2/COUNTIF(C2:C11,1)</f>
        <v>0.125</v>
      </c>
      <c r="J2">
        <f>IF(C2=1,I2,0)</f>
        <v>0.125</v>
      </c>
      <c r="K2" s="18">
        <f>SUMIF(J2:J11,"&gt;0",J2:J11)/COUNTIF(J2:J12,"&gt;0")</f>
        <v>0.5625</v>
      </c>
      <c r="L2">
        <f>IF(C2=1,1,0)</f>
        <v>1</v>
      </c>
      <c r="M2" s="19">
        <f>MAX(L2:L11)</f>
        <v>1</v>
      </c>
    </row>
    <row r="3" spans="1:13" x14ac:dyDescent="0.2">
      <c r="A3" s="5">
        <v>7</v>
      </c>
      <c r="B3" s="7" t="s">
        <v>290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0.25</v>
      </c>
      <c r="J3" s="21">
        <f t="shared" ref="J3:J10" si="0">IF(C3=1,I3,0)</f>
        <v>0.25</v>
      </c>
      <c r="K3" s="21"/>
      <c r="L3" s="21">
        <f>IF(C3=1,1/2,0)</f>
        <v>0.5</v>
      </c>
      <c r="M3" s="21"/>
    </row>
    <row r="4" spans="1:13" x14ac:dyDescent="0.2">
      <c r="A4">
        <v>6</v>
      </c>
      <c r="B4" s="6" t="s">
        <v>148</v>
      </c>
      <c r="C4">
        <v>0</v>
      </c>
      <c r="F4">
        <f>COUNTIF(C2:C4,1)/COUNT(C2:C4)</f>
        <v>0.66666666666666663</v>
      </c>
      <c r="G4">
        <f t="shared" ref="G4:G11" si="1">IF(C4=1,F4,)</f>
        <v>0</v>
      </c>
      <c r="I4">
        <f>COUNTIF(C2:C4,1)/COUNTIF(C2:C11,1)</f>
        <v>0.25</v>
      </c>
      <c r="J4">
        <f t="shared" si="0"/>
        <v>0</v>
      </c>
      <c r="L4">
        <f>IF(C4=1,1/3,0)</f>
        <v>0</v>
      </c>
    </row>
    <row r="5" spans="1:13" x14ac:dyDescent="0.2">
      <c r="A5" s="5">
        <v>4</v>
      </c>
      <c r="B5" s="7" t="s">
        <v>291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COUNTIF(C2:C5,1)/COUNTIF(C2:C11,1)</f>
        <v>0.375</v>
      </c>
      <c r="J5" s="21">
        <f t="shared" si="0"/>
        <v>0.375</v>
      </c>
      <c r="K5" s="21"/>
      <c r="L5" s="21">
        <f>IF(C5=1,1/4,0)</f>
        <v>0.25</v>
      </c>
      <c r="M5" s="21"/>
    </row>
    <row r="6" spans="1:13" x14ac:dyDescent="0.2">
      <c r="A6">
        <v>4</v>
      </c>
      <c r="B6" s="6" t="s">
        <v>160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COUNTIF(C2:C6,1)/COUNTIF(C2:C11,1)</f>
        <v>0.5</v>
      </c>
      <c r="J6">
        <f t="shared" si="0"/>
        <v>0.5</v>
      </c>
      <c r="L6">
        <f>IF(C6=1,1/5,0)</f>
        <v>0.2</v>
      </c>
    </row>
    <row r="7" spans="1:13" x14ac:dyDescent="0.2">
      <c r="A7" s="5">
        <v>4</v>
      </c>
      <c r="B7" s="7" t="s">
        <v>200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0.625</v>
      </c>
      <c r="J7" s="21">
        <f t="shared" si="0"/>
        <v>0.625</v>
      </c>
      <c r="K7" s="21"/>
      <c r="L7" s="21">
        <f>IF(C7=1,1/6,0)</f>
        <v>0.16666666666666666</v>
      </c>
      <c r="M7" s="21"/>
    </row>
    <row r="8" spans="1:13" x14ac:dyDescent="0.2">
      <c r="A8">
        <v>3</v>
      </c>
      <c r="B8" s="6" t="s">
        <v>159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COUNTIF(C2:C8,1)/COUNTIF(C2:C11,1)</f>
        <v>0.75</v>
      </c>
      <c r="J8">
        <f t="shared" si="0"/>
        <v>0.75</v>
      </c>
      <c r="L8">
        <f>IF(C8=1,1/7,0)</f>
        <v>0.14285714285714285</v>
      </c>
    </row>
    <row r="9" spans="1:13" x14ac:dyDescent="0.2">
      <c r="A9" s="5">
        <v>3</v>
      </c>
      <c r="B9" s="7" t="s">
        <v>201</v>
      </c>
      <c r="C9" s="5">
        <v>1</v>
      </c>
      <c r="E9" s="21"/>
      <c r="F9" s="21">
        <f>COUNTIF(C2:C9,1)/COUNT(C2:C9)</f>
        <v>0.875</v>
      </c>
      <c r="G9" s="21">
        <f t="shared" si="1"/>
        <v>0.875</v>
      </c>
      <c r="H9" s="21"/>
      <c r="I9" s="21">
        <f>COUNTIF(C2:C9,1)/COUNTIF(C2:C11,1)</f>
        <v>0.875</v>
      </c>
      <c r="J9" s="21">
        <f t="shared" si="0"/>
        <v>0.875</v>
      </c>
      <c r="K9" s="21"/>
      <c r="L9" s="21">
        <f>IF(C9=1,1/8,0)</f>
        <v>0.125</v>
      </c>
      <c r="M9" s="21"/>
    </row>
    <row r="10" spans="1:13" x14ac:dyDescent="0.2">
      <c r="A10">
        <v>3</v>
      </c>
      <c r="B10" s="6" t="s">
        <v>199</v>
      </c>
      <c r="C10">
        <v>0</v>
      </c>
      <c r="F10">
        <f>COUNTIF(C2:C10,1)/COUNT(C2:C10)</f>
        <v>0.77777777777777779</v>
      </c>
      <c r="G10">
        <f t="shared" si="1"/>
        <v>0</v>
      </c>
      <c r="I10">
        <f>COUNTIF(C2:C10,1)/COUNTIF(C2:C11,1)</f>
        <v>0.875</v>
      </c>
      <c r="J10">
        <f t="shared" si="0"/>
        <v>0</v>
      </c>
      <c r="L10">
        <f>IF(C10=1,1/9,0)</f>
        <v>0</v>
      </c>
    </row>
    <row r="11" spans="1:13" x14ac:dyDescent="0.2">
      <c r="A11" s="5">
        <v>2</v>
      </c>
      <c r="B11" s="7" t="s">
        <v>292</v>
      </c>
      <c r="C11" s="5">
        <v>1</v>
      </c>
      <c r="E11" s="21"/>
      <c r="F11">
        <f>COUNTIF(C2:C11,1)/COUNT(C2:C11)</f>
        <v>0.8</v>
      </c>
      <c r="G11" s="21">
        <f t="shared" si="1"/>
        <v>0.8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M8"/>
  <sheetViews>
    <sheetView rightToLeft="1" workbookViewId="0">
      <pane ySplit="1" topLeftCell="A2" activePane="bottomLeft" state="frozen"/>
      <selection pane="bottomLeft" activeCell="B6" sqref="B6"/>
    </sheetView>
  </sheetViews>
  <sheetFormatPr defaultRowHeight="14.25" x14ac:dyDescent="0.2"/>
  <cols>
    <col min="2" max="2" width="79.75" customWidth="1" collapsed="1"/>
    <col min="6" max="6" width="25.125" customWidth="1" collapsed="1"/>
  </cols>
  <sheetData>
    <row r="1" spans="1:13" ht="15" x14ac:dyDescent="0.25">
      <c r="A1" s="1"/>
      <c r="B1" s="3" t="s">
        <v>31</v>
      </c>
      <c r="C1" s="2">
        <f>SUM(C2:C11)</f>
        <v>1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4</v>
      </c>
      <c r="B2" s="6" t="s">
        <v>293</v>
      </c>
      <c r="C2">
        <v>0</v>
      </c>
      <c r="E2" s="20">
        <f>COUNTIF(C2:C8,1)/COUNT(C2:C8)</f>
        <v>0.14285714285714285</v>
      </c>
      <c r="F2">
        <f>IF(C2=1,1,0)</f>
        <v>0</v>
      </c>
      <c r="G2">
        <f>IF(C2=1,F2,)</f>
        <v>0</v>
      </c>
      <c r="H2" s="17">
        <f>SUMIF(G2:G8,"&gt;0",G2:G8)/COUNTIF(G2:G8,"&gt;0")</f>
        <v>0.2</v>
      </c>
      <c r="I2">
        <f>C2/COUNTIF(C2:C8,1)</f>
        <v>0</v>
      </c>
      <c r="J2">
        <f>IF(C2=1,I2,0)</f>
        <v>0</v>
      </c>
      <c r="K2" s="18">
        <f>SUMIF(J2:J8,"&gt;0",J2:J8)/COUNTIF(J2:J9,"&gt;0")</f>
        <v>1</v>
      </c>
      <c r="L2">
        <f>IF(C2=1,1,0)</f>
        <v>0</v>
      </c>
      <c r="M2" s="19">
        <f>MAX(L2:L8)</f>
        <v>0.2</v>
      </c>
    </row>
    <row r="3" spans="1:13" x14ac:dyDescent="0.2">
      <c r="A3" s="5">
        <v>4</v>
      </c>
      <c r="B3" s="7" t="s">
        <v>294</v>
      </c>
      <c r="C3" s="5">
        <v>0</v>
      </c>
      <c r="E3" s="21"/>
      <c r="F3" s="21">
        <f>COUNTIF(C2:C3,1)/COUNT(C2:C3)</f>
        <v>0</v>
      </c>
      <c r="G3" s="21">
        <f>IF(C3=1,F3,)</f>
        <v>0</v>
      </c>
      <c r="H3" s="21"/>
      <c r="I3" s="21">
        <f>COUNTIF(C2:C3,1)/COUNTIF(C2:C8,1)</f>
        <v>0</v>
      </c>
      <c r="J3" s="21">
        <f t="shared" ref="J3:J8" si="0">IF(C3=1,I3,0)</f>
        <v>0</v>
      </c>
      <c r="K3" s="21"/>
      <c r="L3" s="21">
        <f>IF(C3=1,1/2,0)</f>
        <v>0</v>
      </c>
      <c r="M3" s="21"/>
    </row>
    <row r="4" spans="1:13" x14ac:dyDescent="0.2">
      <c r="A4">
        <v>4</v>
      </c>
      <c r="B4" s="6" t="s">
        <v>295</v>
      </c>
      <c r="C4">
        <v>0</v>
      </c>
      <c r="F4">
        <f>COUNTIF(C2:C4,1)/COUNT(C2:C4)</f>
        <v>0</v>
      </c>
      <c r="G4">
        <f t="shared" ref="G4:G8" si="1">IF(C4=1,F4,)</f>
        <v>0</v>
      </c>
      <c r="I4">
        <f>COUNTIF(C2:C4,1)/COUNTIF(C2:C8,1)</f>
        <v>0</v>
      </c>
      <c r="J4">
        <f t="shared" si="0"/>
        <v>0</v>
      </c>
      <c r="L4">
        <f>IF(C4=1,1/3,0)</f>
        <v>0</v>
      </c>
    </row>
    <row r="5" spans="1:13" x14ac:dyDescent="0.2">
      <c r="A5" s="5">
        <v>4</v>
      </c>
      <c r="B5" s="7" t="s">
        <v>296</v>
      </c>
      <c r="C5" s="5">
        <v>0</v>
      </c>
      <c r="E5" s="21"/>
      <c r="F5" s="21">
        <f>COUNTIF(C2:C5,1)/COUNT(C2:C5)</f>
        <v>0</v>
      </c>
      <c r="G5" s="21">
        <f t="shared" si="1"/>
        <v>0</v>
      </c>
      <c r="H5" s="21"/>
      <c r="I5" s="21">
        <f>COUNTIF(C2:C5,1)/COUNTIF(C2:C8,1)</f>
        <v>0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3</v>
      </c>
      <c r="B6" s="6" t="s">
        <v>297</v>
      </c>
      <c r="C6">
        <v>1</v>
      </c>
      <c r="F6">
        <f>COUNTIF(C2:C6,1)/COUNT(C2:C6)</f>
        <v>0.2</v>
      </c>
      <c r="G6">
        <f t="shared" si="1"/>
        <v>0.2</v>
      </c>
      <c r="I6">
        <f>COUNTIF(C2:C6,1)/COUNTIF(C2:C8,1)</f>
        <v>1</v>
      </c>
      <c r="J6">
        <f t="shared" si="0"/>
        <v>1</v>
      </c>
      <c r="L6">
        <f>IF(C6=1,1/5,0)</f>
        <v>0.2</v>
      </c>
    </row>
    <row r="7" spans="1:13" x14ac:dyDescent="0.2">
      <c r="A7" s="5">
        <v>2</v>
      </c>
      <c r="B7" s="7" t="s">
        <v>298</v>
      </c>
      <c r="C7" s="5">
        <v>0</v>
      </c>
      <c r="E7" s="21"/>
      <c r="F7" s="21">
        <f>COUNTIF(C2:C7,1)/COUNT(C2:C7)</f>
        <v>0.16666666666666666</v>
      </c>
      <c r="G7" s="21">
        <f t="shared" si="1"/>
        <v>0</v>
      </c>
      <c r="H7" s="21"/>
      <c r="I7" s="21">
        <f>COUNTIF(C2:C7,1)/COUNTIF(C2:C8,1)</f>
        <v>1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2</v>
      </c>
      <c r="B8" s="6" t="s">
        <v>299</v>
      </c>
      <c r="C8">
        <v>0</v>
      </c>
      <c r="F8">
        <f>COUNTIF(C2:C8,1)/COUNT(C2:C8)</f>
        <v>0.14285714285714285</v>
      </c>
      <c r="G8">
        <f t="shared" si="1"/>
        <v>0</v>
      </c>
      <c r="I8">
        <f>COUNTIF(C2:C8,1)/COUNTIF(C2:C8,1)</f>
        <v>1</v>
      </c>
      <c r="J8">
        <f t="shared" si="0"/>
        <v>0</v>
      </c>
      <c r="L8">
        <f>IF(C8=1,1/7,0)</f>
        <v>0</v>
      </c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M11"/>
  <sheetViews>
    <sheetView rightToLeft="1" workbookViewId="0">
      <pane ySplit="1" topLeftCell="A2" activePane="bottomLeft" state="frozen"/>
      <selection pane="bottomLeft" activeCell="D12" sqref="A12:D17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3" t="s">
        <v>24</v>
      </c>
      <c r="C1" s="2">
        <f>SUM(C2:C11)</f>
        <v>8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7</v>
      </c>
      <c r="B2" s="6" t="s">
        <v>300</v>
      </c>
      <c r="C2">
        <v>1</v>
      </c>
      <c r="E2" s="20">
        <f>COUNTIF(C2:C11,1)/COUNT(C2:C11)</f>
        <v>0.8</v>
      </c>
      <c r="F2">
        <f>IF(C2=1,1,0)</f>
        <v>1</v>
      </c>
      <c r="G2">
        <f>IF(C2=1,F2,)</f>
        <v>1</v>
      </c>
      <c r="H2" s="17">
        <f>SUMIF(G2:G11,"&gt;0",G2:G11)/COUNTIF(G2:G11,"&gt;0")</f>
        <v>0.9206845238095237</v>
      </c>
      <c r="I2">
        <f>C2/COUNTIF(C2:C11,1)</f>
        <v>0.125</v>
      </c>
      <c r="J2">
        <f>IF(C2=1,I2,0)</f>
        <v>0.125</v>
      </c>
      <c r="K2" s="18">
        <f>SUMIF(J2:J11,"&gt;0",J2:J11)/COUNTIF(J2:J12,"&gt;0")</f>
        <v>0.5625</v>
      </c>
      <c r="L2">
        <f>IF(C2=1,1,0)</f>
        <v>1</v>
      </c>
      <c r="M2" s="19">
        <f>MAX(L2:L11)</f>
        <v>1</v>
      </c>
    </row>
    <row r="3" spans="1:13" x14ac:dyDescent="0.2">
      <c r="A3" s="5">
        <v>6</v>
      </c>
      <c r="B3" s="7" t="s">
        <v>301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0.25</v>
      </c>
      <c r="J3" s="21">
        <f t="shared" ref="J3:J10" si="0">IF(C3=1,I3,0)</f>
        <v>0.25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302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0.375</v>
      </c>
      <c r="J4">
        <f t="shared" si="0"/>
        <v>0.375</v>
      </c>
      <c r="L4">
        <f>IF(C4=1,1/3,0)</f>
        <v>0.33333333333333331</v>
      </c>
    </row>
    <row r="5" spans="1:13" x14ac:dyDescent="0.2">
      <c r="A5" s="5">
        <v>4</v>
      </c>
      <c r="B5" s="7" t="s">
        <v>201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COUNTIF(C2:C5,1)/COUNTIF(C2:C11,1)</f>
        <v>0.5</v>
      </c>
      <c r="J5" s="21">
        <f t="shared" si="0"/>
        <v>0.5</v>
      </c>
      <c r="K5" s="21"/>
      <c r="L5" s="21">
        <f>IF(C5=1,1/4,0)</f>
        <v>0.25</v>
      </c>
      <c r="M5" s="21"/>
    </row>
    <row r="6" spans="1:13" x14ac:dyDescent="0.2">
      <c r="A6">
        <v>4</v>
      </c>
      <c r="B6" s="6" t="s">
        <v>148</v>
      </c>
      <c r="C6">
        <v>0</v>
      </c>
      <c r="F6">
        <f>COUNTIF(C2:C6,1)/COUNT(C2:C6)</f>
        <v>0.8</v>
      </c>
      <c r="G6">
        <f t="shared" si="1"/>
        <v>0</v>
      </c>
      <c r="I6">
        <f>COUNTIF(C2:C6,1)/COUNTIF(C2:C11,1)</f>
        <v>0.5</v>
      </c>
      <c r="J6">
        <f t="shared" si="0"/>
        <v>0</v>
      </c>
      <c r="L6">
        <f>IF(C6=1,1/5,0)</f>
        <v>0</v>
      </c>
    </row>
    <row r="7" spans="1:13" x14ac:dyDescent="0.2">
      <c r="A7" s="5">
        <v>3</v>
      </c>
      <c r="B7" s="7" t="s">
        <v>303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0.625</v>
      </c>
      <c r="J7" s="21">
        <f t="shared" si="0"/>
        <v>0.625</v>
      </c>
      <c r="K7" s="21"/>
      <c r="L7" s="21">
        <f>IF(C7=1,1/6,0)</f>
        <v>0.16666666666666666</v>
      </c>
      <c r="M7" s="21"/>
    </row>
    <row r="8" spans="1:13" x14ac:dyDescent="0.2">
      <c r="A8">
        <v>3</v>
      </c>
      <c r="B8" s="6" t="s">
        <v>304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COUNTIF(C2:C8,1)/COUNTIF(C2:C11,1)</f>
        <v>0.75</v>
      </c>
      <c r="J8">
        <f t="shared" si="0"/>
        <v>0.75</v>
      </c>
      <c r="L8">
        <f>IF(C8=1,1/7,0)</f>
        <v>0.14285714285714285</v>
      </c>
    </row>
    <row r="9" spans="1:13" x14ac:dyDescent="0.2">
      <c r="A9" s="5">
        <v>2</v>
      </c>
      <c r="B9" s="7" t="s">
        <v>305</v>
      </c>
      <c r="C9" s="5">
        <v>1</v>
      </c>
      <c r="E9" s="21"/>
      <c r="F9" s="21">
        <f>COUNTIF(C2:C9,1)/COUNT(C2:C9)</f>
        <v>0.875</v>
      </c>
      <c r="G9" s="21">
        <f t="shared" si="1"/>
        <v>0.875</v>
      </c>
      <c r="H9" s="21"/>
      <c r="I9" s="21">
        <f>COUNTIF(C2:C9,1)/COUNTIF(C2:C11,1)</f>
        <v>0.875</v>
      </c>
      <c r="J9" s="21">
        <f t="shared" si="0"/>
        <v>0.875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306</v>
      </c>
      <c r="C10">
        <v>0</v>
      </c>
      <c r="F10">
        <f>COUNTIF(C2:C10,1)/COUNT(C2:C10)</f>
        <v>0.77777777777777779</v>
      </c>
      <c r="G10">
        <f t="shared" si="1"/>
        <v>0</v>
      </c>
      <c r="I10">
        <f>COUNTIF(C2:C10,1)/COUNTIF(C2:C11,1)</f>
        <v>0.875</v>
      </c>
      <c r="J10">
        <f t="shared" si="0"/>
        <v>0</v>
      </c>
      <c r="L10">
        <f>IF(C10=1,1/9,0)</f>
        <v>0</v>
      </c>
    </row>
    <row r="11" spans="1:13" x14ac:dyDescent="0.2">
      <c r="A11" s="5">
        <v>2</v>
      </c>
      <c r="B11" s="7" t="s">
        <v>307</v>
      </c>
      <c r="C11" s="5">
        <v>1</v>
      </c>
      <c r="E11" s="21"/>
      <c r="F11">
        <f>COUNTIF(C2:C11,1)/COUNT(C2:C11)</f>
        <v>0.8</v>
      </c>
      <c r="G11" s="21">
        <f t="shared" si="1"/>
        <v>0.8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M11"/>
  <sheetViews>
    <sheetView rightToLeft="1" workbookViewId="0">
      <pane ySplit="1" topLeftCell="A2" activePane="bottomLeft" state="frozen"/>
      <selection pane="bottomLeft" activeCell="D12" sqref="A12:D16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3" t="s">
        <v>32</v>
      </c>
      <c r="C1" s="2">
        <f>SUM(C2:C11)</f>
        <v>4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310</v>
      </c>
      <c r="C2">
        <v>1</v>
      </c>
      <c r="E2" s="20">
        <f>COUNTIF(C2:C11,1)/COUNT(C2:C11)</f>
        <v>0.4</v>
      </c>
      <c r="F2">
        <f>IF(C2=1,1,0)</f>
        <v>1</v>
      </c>
      <c r="G2">
        <f>IF(C2=1,F2,)</f>
        <v>1</v>
      </c>
      <c r="H2" s="17">
        <f>SUMIF(G2:G11,"&gt;0",G2:G11)/COUNTIF(G2:G11,"&gt;0")</f>
        <v>0.52628968253968256</v>
      </c>
      <c r="I2">
        <f>C2/COUNTIF(C2:C11,1)</f>
        <v>0.25</v>
      </c>
      <c r="J2">
        <f>IF(C2=1,I2,0)</f>
        <v>0.25</v>
      </c>
      <c r="K2" s="18">
        <f>SUMIF(J2:J11,"&gt;0",J2:J11)/COUNTIF(J2:J12,"&gt;0")</f>
        <v>0.625</v>
      </c>
      <c r="L2">
        <f>IF(C2=1,1,0)</f>
        <v>1</v>
      </c>
      <c r="M2" s="19">
        <f>MAX(L2:L11)</f>
        <v>1</v>
      </c>
    </row>
    <row r="3" spans="1:13" x14ac:dyDescent="0.2">
      <c r="A3" s="5">
        <v>4</v>
      </c>
      <c r="B3" s="7" t="s">
        <v>311</v>
      </c>
      <c r="C3" s="5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COUNTIF(C2:C3,1)/COUNTIF(C2:C11,1)</f>
        <v>0.25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>
        <v>4</v>
      </c>
      <c r="B4" s="6" t="s">
        <v>312</v>
      </c>
      <c r="C4">
        <v>0</v>
      </c>
      <c r="F4">
        <f>COUNTIF(C2:C4,1)/COUNT(C2:C4)</f>
        <v>0.33333333333333331</v>
      </c>
      <c r="G4">
        <f t="shared" ref="G4:G11" si="1">IF(C4=1,F4,)</f>
        <v>0</v>
      </c>
      <c r="I4">
        <f>COUNTIF(C2:C4,1)/COUNTIF(C2:C11,1)</f>
        <v>0.25</v>
      </c>
      <c r="J4">
        <f t="shared" si="0"/>
        <v>0</v>
      </c>
      <c r="L4">
        <f>IF(C4=1,1/3,0)</f>
        <v>0</v>
      </c>
    </row>
    <row r="5" spans="1:13" x14ac:dyDescent="0.2">
      <c r="A5" s="5">
        <v>4</v>
      </c>
      <c r="B5" s="7" t="s">
        <v>313</v>
      </c>
      <c r="C5" s="5">
        <v>0</v>
      </c>
      <c r="E5" s="21"/>
      <c r="F5" s="21">
        <f>COUNTIF(C2:C5,1)/COUNT(C2:C5)</f>
        <v>0.25</v>
      </c>
      <c r="G5" s="21">
        <f t="shared" si="1"/>
        <v>0</v>
      </c>
      <c r="H5" s="21"/>
      <c r="I5" s="21">
        <f>COUNTIF(C2:C5,1)/COUNTIF(C2:C11,1)</f>
        <v>0.25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4</v>
      </c>
      <c r="B6" s="6" t="s">
        <v>314</v>
      </c>
      <c r="C6">
        <v>0</v>
      </c>
      <c r="F6">
        <f>COUNTIF(C2:C6,1)/COUNT(C2:C6)</f>
        <v>0.2</v>
      </c>
      <c r="G6">
        <f t="shared" si="1"/>
        <v>0</v>
      </c>
      <c r="I6">
        <f>COUNTIF(C2:C6,1)/COUNTIF(C2:C11,1)</f>
        <v>0.25</v>
      </c>
      <c r="J6">
        <f t="shared" si="0"/>
        <v>0</v>
      </c>
      <c r="L6">
        <f>IF(C6=1,1/5,0)</f>
        <v>0</v>
      </c>
    </row>
    <row r="7" spans="1:13" x14ac:dyDescent="0.2">
      <c r="A7" s="5">
        <v>4</v>
      </c>
      <c r="B7" s="7" t="s">
        <v>315</v>
      </c>
      <c r="C7" s="5">
        <v>0</v>
      </c>
      <c r="E7" s="21"/>
      <c r="F7" s="21">
        <f>COUNTIF(C2:C7,1)/COUNT(C2:C7)</f>
        <v>0.16666666666666666</v>
      </c>
      <c r="G7" s="21">
        <f t="shared" si="1"/>
        <v>0</v>
      </c>
      <c r="H7" s="21"/>
      <c r="I7" s="21">
        <f>COUNTIF(C2:C7,1)/COUNTIF(C2:C11,1)</f>
        <v>0.25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3</v>
      </c>
      <c r="B8" s="6" t="s">
        <v>316</v>
      </c>
      <c r="C8">
        <v>1</v>
      </c>
      <c r="F8">
        <f>COUNTIF(C2:C8,1)/COUNT(C2:C8)</f>
        <v>0.2857142857142857</v>
      </c>
      <c r="G8">
        <f t="shared" si="1"/>
        <v>0.2857142857142857</v>
      </c>
      <c r="I8">
        <f>COUNTIF(C2:C8,1)/COUNTIF(C2:C11,1)</f>
        <v>0.5</v>
      </c>
      <c r="J8">
        <f t="shared" si="0"/>
        <v>0.5</v>
      </c>
      <c r="L8">
        <f>IF(C8=1,1/7,0)</f>
        <v>0.14285714285714285</v>
      </c>
    </row>
    <row r="9" spans="1:13" x14ac:dyDescent="0.2">
      <c r="A9" s="5">
        <v>3</v>
      </c>
      <c r="B9" s="7" t="s">
        <v>317</v>
      </c>
      <c r="C9" s="5">
        <v>1</v>
      </c>
      <c r="E9" s="21"/>
      <c r="F9" s="21">
        <f>COUNTIF(C2:C9,1)/COUNT(C2:C9)</f>
        <v>0.375</v>
      </c>
      <c r="G9" s="21">
        <f t="shared" si="1"/>
        <v>0.375</v>
      </c>
      <c r="H9" s="21"/>
      <c r="I9" s="21">
        <f>COUNTIF(C2:C9,1)/COUNTIF(C2:C11,1)</f>
        <v>0.75</v>
      </c>
      <c r="J9" s="21">
        <f t="shared" si="0"/>
        <v>0.75</v>
      </c>
      <c r="K9" s="21"/>
      <c r="L9" s="21">
        <f>IF(C9=1,1/8,0)</f>
        <v>0.125</v>
      </c>
      <c r="M9" s="21"/>
    </row>
    <row r="10" spans="1:13" x14ac:dyDescent="0.2">
      <c r="A10">
        <v>3</v>
      </c>
      <c r="B10" s="6" t="s">
        <v>318</v>
      </c>
      <c r="C10">
        <v>1</v>
      </c>
      <c r="F10">
        <f>COUNTIF(C2:C10,1)/COUNT(C2:C10)</f>
        <v>0.44444444444444442</v>
      </c>
      <c r="G10">
        <f t="shared" si="1"/>
        <v>0.44444444444444442</v>
      </c>
      <c r="I10">
        <f>COUNTIF(C2:C10,1)/COUNTIF(C2:C11,1)</f>
        <v>1</v>
      </c>
      <c r="J10">
        <f t="shared" si="0"/>
        <v>1</v>
      </c>
      <c r="L10">
        <f>IF(C10=1,1/9,0)</f>
        <v>0.1111111111111111</v>
      </c>
    </row>
    <row r="11" spans="1:13" x14ac:dyDescent="0.2">
      <c r="A11" s="5">
        <v>3</v>
      </c>
      <c r="B11" s="7" t="s">
        <v>319</v>
      </c>
      <c r="C11" s="5">
        <v>0</v>
      </c>
      <c r="E11" s="21"/>
      <c r="F11">
        <f>COUNTIF(C2:C11,1)/COUNT(C2:C11)</f>
        <v>0.4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M11"/>
  <sheetViews>
    <sheetView rightToLeft="1" workbookViewId="0">
      <pane ySplit="1" topLeftCell="A9" activePane="bottomLeft" state="frozen"/>
      <selection pane="bottomLeft" activeCell="D12" sqref="A12:D25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3" t="s">
        <v>25</v>
      </c>
      <c r="C1" s="2">
        <f>SUM(C2:C11)</f>
        <v>8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320</v>
      </c>
      <c r="C2">
        <v>1</v>
      </c>
      <c r="E2" s="20">
        <f>COUNTIF(C2:C11,1)/COUNT(C2:C11)</f>
        <v>0.8</v>
      </c>
      <c r="F2">
        <f>IF(C2=1,1,0)</f>
        <v>1</v>
      </c>
      <c r="G2">
        <f>IF(C2=1,F2,)</f>
        <v>1</v>
      </c>
      <c r="H2" s="17">
        <f>SUMIF(G2:G11,"&gt;0",G2:G11)/COUNTIF(G2:G11,"&gt;0")</f>
        <v>0.88353174603174589</v>
      </c>
      <c r="I2">
        <f>C2/COUNTIF(C2:C11,1)</f>
        <v>0.125</v>
      </c>
      <c r="J2">
        <f>IF(C2=1,I2,0)</f>
        <v>0.125</v>
      </c>
      <c r="K2" s="18">
        <f>SUMIF(J2:J11,"&gt;0",J2:J11)/COUNTIF(J2:J12,"&gt;0")</f>
        <v>0.5625</v>
      </c>
      <c r="L2">
        <f>IF(C2=1,1,0)</f>
        <v>1</v>
      </c>
      <c r="M2" s="19">
        <f>MAX(L2:L11)</f>
        <v>1</v>
      </c>
    </row>
    <row r="3" spans="1:13" x14ac:dyDescent="0.2">
      <c r="A3" s="5">
        <v>5</v>
      </c>
      <c r="B3" s="7" t="s">
        <v>111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0.25</v>
      </c>
      <c r="J3" s="21">
        <f t="shared" ref="J3:J10" si="0">IF(C3=1,I3,0)</f>
        <v>0.25</v>
      </c>
      <c r="K3" s="21"/>
      <c r="L3" s="21">
        <f>IF(C3=1,1/2,0)</f>
        <v>0.5</v>
      </c>
      <c r="M3" s="21"/>
    </row>
    <row r="4" spans="1:13" x14ac:dyDescent="0.2">
      <c r="A4">
        <v>5</v>
      </c>
      <c r="B4" s="6" t="s">
        <v>321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0.375</v>
      </c>
      <c r="J4">
        <f t="shared" si="0"/>
        <v>0.375</v>
      </c>
      <c r="L4">
        <f>IF(C4=1,1/3,0)</f>
        <v>0.33333333333333331</v>
      </c>
    </row>
    <row r="5" spans="1:13" x14ac:dyDescent="0.2">
      <c r="A5" s="5">
        <v>3</v>
      </c>
      <c r="B5" s="7" t="s">
        <v>148</v>
      </c>
      <c r="C5" s="5">
        <v>0</v>
      </c>
      <c r="E5" s="21"/>
      <c r="F5" s="21">
        <f>COUNTIF(C2:C5,1)/COUNT(C2:C5)</f>
        <v>0.75</v>
      </c>
      <c r="G5" s="21">
        <f t="shared" si="1"/>
        <v>0</v>
      </c>
      <c r="H5" s="21"/>
      <c r="I5" s="21">
        <f>COUNTIF(C2:C5,1)/COUNTIF(C2:C11,1)</f>
        <v>0.375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3</v>
      </c>
      <c r="B6" s="6" t="s">
        <v>118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COUNTIF(C2:C6,1)/COUNTIF(C2:C11,1)</f>
        <v>0.5</v>
      </c>
      <c r="J6">
        <f t="shared" si="0"/>
        <v>0.5</v>
      </c>
      <c r="L6">
        <f>IF(C6=1,1/5,0)</f>
        <v>0.2</v>
      </c>
    </row>
    <row r="7" spans="1:13" x14ac:dyDescent="0.2">
      <c r="A7" s="5">
        <v>3</v>
      </c>
      <c r="B7" s="7" t="s">
        <v>199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0.625</v>
      </c>
      <c r="J7" s="21">
        <f t="shared" si="0"/>
        <v>0.625</v>
      </c>
      <c r="K7" s="21"/>
      <c r="L7" s="21">
        <f>IF(C7=1,1/6,0)</f>
        <v>0.16666666666666666</v>
      </c>
      <c r="M7" s="21"/>
    </row>
    <row r="8" spans="1:13" x14ac:dyDescent="0.2">
      <c r="A8">
        <v>3</v>
      </c>
      <c r="B8" s="6" t="s">
        <v>198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COUNTIF(C2:C8,1)/COUNTIF(C2:C11,1)</f>
        <v>0.75</v>
      </c>
      <c r="J8">
        <f t="shared" si="0"/>
        <v>0.75</v>
      </c>
      <c r="L8">
        <f>IF(C8=1,1/7,0)</f>
        <v>0.14285714285714285</v>
      </c>
    </row>
    <row r="9" spans="1:13" x14ac:dyDescent="0.2">
      <c r="A9" s="5">
        <v>3</v>
      </c>
      <c r="B9" s="7" t="s">
        <v>117</v>
      </c>
      <c r="C9" s="5">
        <v>0</v>
      </c>
      <c r="E9" s="21"/>
      <c r="F9" s="21">
        <f>COUNTIF(C2:C9,1)/COUNT(C2:C9)</f>
        <v>0.75</v>
      </c>
      <c r="G9" s="21">
        <f t="shared" si="1"/>
        <v>0</v>
      </c>
      <c r="H9" s="21"/>
      <c r="I9" s="21">
        <f>COUNTIF(C2:C9,1)/COUNTIF(C2:C11,1)</f>
        <v>0.75</v>
      </c>
      <c r="J9" s="21">
        <f t="shared" si="0"/>
        <v>0</v>
      </c>
      <c r="K9" s="21"/>
      <c r="L9" s="21">
        <f>IF(C9=1,1/8,0)</f>
        <v>0</v>
      </c>
      <c r="M9" s="21"/>
    </row>
    <row r="10" spans="1:13" x14ac:dyDescent="0.2">
      <c r="A10">
        <v>2</v>
      </c>
      <c r="B10" s="6" t="s">
        <v>115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COUNTIF(C2:C10,1)/COUNTIF(C2:C11,1)</f>
        <v>0.875</v>
      </c>
      <c r="J10">
        <f t="shared" si="0"/>
        <v>0.875</v>
      </c>
      <c r="L10">
        <f>IF(C10=1,1/9,0)</f>
        <v>0.1111111111111111</v>
      </c>
    </row>
    <row r="11" spans="1:13" x14ac:dyDescent="0.2">
      <c r="A11" s="5">
        <v>2</v>
      </c>
      <c r="B11" s="7" t="s">
        <v>168</v>
      </c>
      <c r="C11" s="5">
        <v>1</v>
      </c>
      <c r="E11" s="21"/>
      <c r="F11">
        <f>COUNTIF(C2:C11,1)/COUNT(C2:C11)</f>
        <v>0.8</v>
      </c>
      <c r="G11" s="21">
        <f t="shared" si="1"/>
        <v>0.8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M11"/>
  <sheetViews>
    <sheetView rightToLeft="1" workbookViewId="0">
      <pane ySplit="1" topLeftCell="A40" activePane="bottomLeft" state="frozen"/>
      <selection pane="bottomLeft" activeCell="D12" sqref="A12:D44"/>
    </sheetView>
  </sheetViews>
  <sheetFormatPr defaultRowHeight="14.25" x14ac:dyDescent="0.2"/>
  <cols>
    <col min="2" max="2" width="42.625" customWidth="1" collapsed="1"/>
  </cols>
  <sheetData>
    <row r="1" spans="1:13" ht="15" x14ac:dyDescent="0.25">
      <c r="A1" s="1"/>
      <c r="B1" s="3" t="s">
        <v>33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322</v>
      </c>
      <c r="C2">
        <v>1</v>
      </c>
      <c r="E2" s="20">
        <f>COUNTIF(C2:C11,1)/COUNT(C2:C11)</f>
        <v>0.7</v>
      </c>
      <c r="F2">
        <f>IF(C2=1,1,0)</f>
        <v>1</v>
      </c>
      <c r="G2">
        <f>IF(C2=1,F2,)</f>
        <v>1</v>
      </c>
      <c r="H2" s="17">
        <f>SUMIF(G2:G11,"&gt;0",G2:G11)/COUNTIF(G2:G11,"&gt;0")</f>
        <v>0.85975056689342388</v>
      </c>
      <c r="I2">
        <f>C2/COUNTIF(C2:C11,1)</f>
        <v>0.14285714285714285</v>
      </c>
      <c r="J2">
        <f>IF(C2=1,I2,0)</f>
        <v>0.14285714285714285</v>
      </c>
      <c r="K2" s="18">
        <f>SUMIF(J2:J11,"&gt;0",J2:J11)/COUNTIF(J2:J12,"&gt;0")</f>
        <v>0.5714285714285714</v>
      </c>
      <c r="L2">
        <f>IF(C2=1,1,0)</f>
        <v>1</v>
      </c>
      <c r="M2" s="19">
        <f>MAX(L2:L11)</f>
        <v>1</v>
      </c>
    </row>
    <row r="3" spans="1:13" x14ac:dyDescent="0.2">
      <c r="A3" s="5">
        <v>4</v>
      </c>
      <c r="B3" s="7" t="s">
        <v>323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0.2857142857142857</v>
      </c>
      <c r="J3" s="21">
        <f t="shared" ref="J3:J10" si="0">IF(C3=1,I3,0)</f>
        <v>0.2857142857142857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148</v>
      </c>
      <c r="C4">
        <v>0</v>
      </c>
      <c r="F4">
        <f>COUNTIF(C2:C4,1)/COUNT(C2:C4)</f>
        <v>0.66666666666666663</v>
      </c>
      <c r="G4">
        <f t="shared" ref="G4:G11" si="1">IF(C4=1,F4,)</f>
        <v>0</v>
      </c>
      <c r="I4">
        <f>COUNTIF(C2:C4,1)/COUNTIF(C2:C11,1)</f>
        <v>0.2857142857142857</v>
      </c>
      <c r="J4">
        <f t="shared" si="0"/>
        <v>0</v>
      </c>
      <c r="L4">
        <f>IF(C4=1,1/3,0)</f>
        <v>0</v>
      </c>
    </row>
    <row r="5" spans="1:13" x14ac:dyDescent="0.2">
      <c r="A5" s="5">
        <v>4</v>
      </c>
      <c r="B5" s="7" t="s">
        <v>158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COUNTIF(C2:C5,1)/COUNTIF(C2:C11,1)</f>
        <v>0.42857142857142855</v>
      </c>
      <c r="J5" s="21">
        <f t="shared" si="0"/>
        <v>0.42857142857142855</v>
      </c>
      <c r="K5" s="21"/>
      <c r="L5" s="21">
        <f>IF(C5=1,1/4,0)</f>
        <v>0.25</v>
      </c>
      <c r="M5" s="21"/>
    </row>
    <row r="6" spans="1:13" x14ac:dyDescent="0.2">
      <c r="A6">
        <v>4</v>
      </c>
      <c r="B6" s="6" t="s">
        <v>211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COUNTIF(C2:C6,1)/COUNTIF(C2:C11,1)</f>
        <v>0.5714285714285714</v>
      </c>
      <c r="J6">
        <f t="shared" si="0"/>
        <v>0.5714285714285714</v>
      </c>
      <c r="L6">
        <f>IF(C6=1,1/5,0)</f>
        <v>0.2</v>
      </c>
    </row>
    <row r="7" spans="1:13" x14ac:dyDescent="0.2">
      <c r="A7" s="5">
        <v>3</v>
      </c>
      <c r="B7" s="7" t="s">
        <v>207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0.7142857142857143</v>
      </c>
      <c r="J7" s="21">
        <f t="shared" si="0"/>
        <v>0.7142857142857143</v>
      </c>
      <c r="K7" s="21"/>
      <c r="L7" s="21">
        <f>IF(C7=1,1/6,0)</f>
        <v>0.16666666666666666</v>
      </c>
      <c r="M7" s="21"/>
    </row>
    <row r="8" spans="1:13" x14ac:dyDescent="0.2">
      <c r="A8">
        <v>3</v>
      </c>
      <c r="B8" s="6" t="s">
        <v>208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COUNTIF(C2:C8,1)/COUNTIF(C2:C11,1)</f>
        <v>0.8571428571428571</v>
      </c>
      <c r="J8">
        <f t="shared" si="0"/>
        <v>0.8571428571428571</v>
      </c>
      <c r="L8">
        <f>IF(C8=1,1/7,0)</f>
        <v>0.14285714285714285</v>
      </c>
    </row>
    <row r="9" spans="1:13" x14ac:dyDescent="0.2">
      <c r="A9" s="5">
        <v>3</v>
      </c>
      <c r="B9" s="7" t="s">
        <v>199</v>
      </c>
      <c r="C9" s="5">
        <v>0</v>
      </c>
      <c r="E9" s="21"/>
      <c r="F9" s="21">
        <f>COUNTIF(C2:C9,1)/COUNT(C2:C9)</f>
        <v>0.75</v>
      </c>
      <c r="G9" s="21">
        <f t="shared" si="1"/>
        <v>0</v>
      </c>
      <c r="H9" s="21"/>
      <c r="I9" s="21">
        <f>COUNTIF(C2:C9,1)/COUNTIF(C2:C11,1)</f>
        <v>0.8571428571428571</v>
      </c>
      <c r="J9" s="21">
        <f t="shared" si="0"/>
        <v>0</v>
      </c>
      <c r="K9" s="21"/>
      <c r="L9" s="21">
        <f>IF(C9=1,1/8,0)</f>
        <v>0</v>
      </c>
      <c r="M9" s="21"/>
    </row>
    <row r="10" spans="1:13" x14ac:dyDescent="0.2">
      <c r="A10">
        <v>3</v>
      </c>
      <c r="B10" s="6" t="s">
        <v>200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COUNTIF(C2:C10,1)/COUNTIF(C2:C11,1)</f>
        <v>1</v>
      </c>
      <c r="J10">
        <f t="shared" si="0"/>
        <v>1</v>
      </c>
      <c r="L10">
        <f>IF(C10=1,1/9,0)</f>
        <v>0.1111111111111111</v>
      </c>
    </row>
    <row r="11" spans="1:13" x14ac:dyDescent="0.2">
      <c r="A11" s="5">
        <v>3</v>
      </c>
      <c r="B11" s="7" t="s">
        <v>154</v>
      </c>
      <c r="C11" s="5">
        <v>0</v>
      </c>
      <c r="E11" s="21"/>
      <c r="F11">
        <f>COUNTIF(C2:C11,1)/COUNT(C2:C11)</f>
        <v>0.7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M8"/>
  <sheetViews>
    <sheetView rightToLeft="1" workbookViewId="0">
      <pane ySplit="1" topLeftCell="A2" activePane="bottomLeft" state="frozen"/>
      <selection pane="bottomLeft" activeCell="A9" sqref="A9:XFD11"/>
    </sheetView>
  </sheetViews>
  <sheetFormatPr defaultRowHeight="14.25" x14ac:dyDescent="0.2"/>
  <cols>
    <col min="2" max="2" width="47.5" customWidth="1" collapsed="1"/>
  </cols>
  <sheetData>
    <row r="1" spans="1:13" ht="15" x14ac:dyDescent="0.25">
      <c r="A1" s="1"/>
      <c r="B1" s="3" t="s">
        <v>26</v>
      </c>
      <c r="C1" s="2">
        <f>SUM(C2:C11)</f>
        <v>4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7</v>
      </c>
      <c r="B2" s="6" t="s">
        <v>253</v>
      </c>
      <c r="C2">
        <v>1</v>
      </c>
      <c r="E2" s="20">
        <f>COUNTIF(C2:C8,1)/COUNT(C2:C8)</f>
        <v>0.5714285714285714</v>
      </c>
      <c r="F2">
        <f>IF(C2=1,1,0)</f>
        <v>1</v>
      </c>
      <c r="G2">
        <f>IF(C2=1,F2,)</f>
        <v>1</v>
      </c>
      <c r="H2" s="17">
        <f>SUMIF(G2:G8,"&gt;0",G2:G8)/COUNTIF(G2:G8,"&gt;0")</f>
        <v>0.88749999999999996</v>
      </c>
      <c r="I2">
        <f>C2/COUNTIF(C2:C8,1)</f>
        <v>0.25</v>
      </c>
      <c r="J2">
        <f>IF(C2=1,I2,0)</f>
        <v>0.25</v>
      </c>
      <c r="K2" s="18">
        <f>SUMIF(J2:J8,"&gt;0",J2:J8)/COUNTIF(J2:J9,"&gt;0")</f>
        <v>0.625</v>
      </c>
      <c r="L2">
        <f>IF(C2=1,1,0)</f>
        <v>1</v>
      </c>
      <c r="M2" s="19">
        <f>MAX(L2:L8)</f>
        <v>1</v>
      </c>
    </row>
    <row r="3" spans="1:13" x14ac:dyDescent="0.2">
      <c r="A3" s="5">
        <v>6</v>
      </c>
      <c r="B3" s="7" t="s">
        <v>324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COUNTIF(C2:C3,1)/COUNTIF(C2:C8,1)</f>
        <v>0.5</v>
      </c>
      <c r="J3" s="21">
        <f t="shared" ref="J3:J8" si="0">IF(C3=1,I3,0)</f>
        <v>0.5</v>
      </c>
      <c r="K3" s="21"/>
      <c r="L3" s="21">
        <f>IF(C3=1,1/2,0)</f>
        <v>0.5</v>
      </c>
      <c r="M3" s="21"/>
    </row>
    <row r="4" spans="1:13" x14ac:dyDescent="0.2">
      <c r="A4">
        <v>6</v>
      </c>
      <c r="B4" s="6" t="s">
        <v>325</v>
      </c>
      <c r="C4">
        <v>0</v>
      </c>
      <c r="F4">
        <f>COUNTIF(C2:C4,1)/COUNT(C2:C4)</f>
        <v>0.66666666666666663</v>
      </c>
      <c r="G4">
        <f t="shared" ref="G4:G8" si="1">IF(C4=1,F4,)</f>
        <v>0</v>
      </c>
      <c r="I4">
        <f>COUNTIF(C2:C4,1)/COUNTIF(C2:C8,1)</f>
        <v>0.5</v>
      </c>
      <c r="J4">
        <f t="shared" si="0"/>
        <v>0</v>
      </c>
      <c r="L4">
        <f>IF(C4=1,1/3,0)</f>
        <v>0</v>
      </c>
    </row>
    <row r="5" spans="1:13" x14ac:dyDescent="0.2">
      <c r="A5" s="5">
        <v>5</v>
      </c>
      <c r="B5" s="7" t="s">
        <v>326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COUNTIF(C2:C5,1)/COUNTIF(C2:C8,1)</f>
        <v>0.75</v>
      </c>
      <c r="J5" s="21">
        <f t="shared" si="0"/>
        <v>0.75</v>
      </c>
      <c r="K5" s="21"/>
      <c r="L5" s="21">
        <f>IF(C5=1,1/4,0)</f>
        <v>0.25</v>
      </c>
      <c r="M5" s="21"/>
    </row>
    <row r="6" spans="1:13" x14ac:dyDescent="0.2">
      <c r="A6">
        <v>4</v>
      </c>
      <c r="B6" s="6" t="s">
        <v>327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COUNTIF(C2:C6,1)/COUNTIF(C2:C8,1)</f>
        <v>1</v>
      </c>
      <c r="J6">
        <f t="shared" si="0"/>
        <v>1</v>
      </c>
      <c r="L6">
        <f>IF(C6=1,1/5,0)</f>
        <v>0.2</v>
      </c>
    </row>
    <row r="7" spans="1:13" x14ac:dyDescent="0.2">
      <c r="A7" s="5">
        <v>2</v>
      </c>
      <c r="B7" s="7" t="s">
        <v>328</v>
      </c>
      <c r="C7" s="5">
        <v>0</v>
      </c>
      <c r="E7" s="21"/>
      <c r="F7" s="21">
        <f>COUNTIF(C2:C7,1)/COUNT(C2:C7)</f>
        <v>0.66666666666666663</v>
      </c>
      <c r="G7" s="21">
        <f t="shared" si="1"/>
        <v>0</v>
      </c>
      <c r="H7" s="21"/>
      <c r="I7" s="21">
        <f>COUNTIF(C2:C7,1)/COUNTIF(C2:C8,1)</f>
        <v>1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2</v>
      </c>
      <c r="B8" s="6" t="s">
        <v>34</v>
      </c>
      <c r="C8">
        <v>0</v>
      </c>
      <c r="F8">
        <f>COUNTIF(C2:C8,1)/COUNT(C2:C8)</f>
        <v>0.5714285714285714</v>
      </c>
      <c r="G8">
        <f t="shared" si="1"/>
        <v>0</v>
      </c>
      <c r="I8">
        <f>COUNTIF(C2:C8,1)/COUNTIF(C2:C8,1)</f>
        <v>1</v>
      </c>
      <c r="J8">
        <f t="shared" si="0"/>
        <v>0</v>
      </c>
      <c r="L8">
        <f>IF(C8=1,1/7,0)</f>
        <v>0</v>
      </c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M11"/>
  <sheetViews>
    <sheetView rightToLeft="1" workbookViewId="0">
      <pane ySplit="1" topLeftCell="A2" activePane="bottomLeft" state="frozen"/>
      <selection pane="bottomLeft" activeCell="D12" sqref="A12:D20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3" t="s">
        <v>27</v>
      </c>
      <c r="C1" s="2">
        <f>SUM(C2:C11)</f>
        <v>8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4</v>
      </c>
      <c r="B2" s="6" t="s">
        <v>118</v>
      </c>
      <c r="C2">
        <v>1</v>
      </c>
      <c r="E2" s="20">
        <f>COUNTIF(C2:C11,1)/COUNT(C2:C11)</f>
        <v>0.8</v>
      </c>
      <c r="F2">
        <f>IF(C2=1,1,0)</f>
        <v>1</v>
      </c>
      <c r="G2">
        <f>IF(C2=1,F2,)</f>
        <v>1</v>
      </c>
      <c r="H2" s="17">
        <f>SUMIF(G2:G11,"&gt;0",G2:G11)/COUNTIF(G2:G11,"&gt;0")</f>
        <v>0.88025793650793649</v>
      </c>
      <c r="I2">
        <f>C2/COUNTIF(C2:C11,1)</f>
        <v>0.125</v>
      </c>
      <c r="J2">
        <f>IF(C2=1,I2,0)</f>
        <v>0.125</v>
      </c>
      <c r="K2" s="18">
        <f>SUMIF(J2:J11,"&gt;0",J2:J11)/COUNTIF(J2:J12,"&gt;0")</f>
        <v>0.5625</v>
      </c>
      <c r="L2">
        <f>IF(C2=1,1,0)</f>
        <v>1</v>
      </c>
      <c r="M2" s="19">
        <f>MAX(L2:L11)</f>
        <v>1</v>
      </c>
    </row>
    <row r="3" spans="1:13" x14ac:dyDescent="0.2">
      <c r="A3" s="5">
        <v>4</v>
      </c>
      <c r="B3" s="7" t="s">
        <v>329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0.25</v>
      </c>
      <c r="J3" s="21">
        <f t="shared" ref="J3:J10" si="0">IF(C3=1,I3,0)</f>
        <v>0.25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330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0.375</v>
      </c>
      <c r="J4">
        <f t="shared" si="0"/>
        <v>0.375</v>
      </c>
      <c r="L4">
        <f>IF(C4=1,1/3,0)</f>
        <v>0.33333333333333331</v>
      </c>
    </row>
    <row r="5" spans="1:13" x14ac:dyDescent="0.2">
      <c r="A5" s="5">
        <v>4</v>
      </c>
      <c r="B5" s="7" t="s">
        <v>331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COUNTIF(C2:C5,1)/COUNTIF(C2:C11,1)</f>
        <v>0.5</v>
      </c>
      <c r="J5" s="21">
        <f t="shared" si="0"/>
        <v>0.5</v>
      </c>
      <c r="K5" s="21"/>
      <c r="L5" s="21">
        <f>IF(C5=1,1/4,0)</f>
        <v>0.25</v>
      </c>
      <c r="M5" s="21"/>
    </row>
    <row r="6" spans="1:13" x14ac:dyDescent="0.2">
      <c r="A6">
        <v>4</v>
      </c>
      <c r="B6" s="6" t="s">
        <v>332</v>
      </c>
      <c r="C6">
        <v>0</v>
      </c>
      <c r="F6">
        <f>COUNTIF(C2:C6,1)/COUNT(C2:C6)</f>
        <v>0.8</v>
      </c>
      <c r="G6">
        <f t="shared" si="1"/>
        <v>0</v>
      </c>
      <c r="I6">
        <f>COUNTIF(C2:C6,1)/COUNTIF(C2:C11,1)</f>
        <v>0.5</v>
      </c>
      <c r="J6">
        <f t="shared" si="0"/>
        <v>0</v>
      </c>
      <c r="L6">
        <f>IF(C6=1,1/5,0)</f>
        <v>0</v>
      </c>
    </row>
    <row r="7" spans="1:13" x14ac:dyDescent="0.2">
      <c r="A7" s="5">
        <v>3</v>
      </c>
      <c r="B7" s="7" t="s">
        <v>148</v>
      </c>
      <c r="C7" s="5">
        <v>0</v>
      </c>
      <c r="E7" s="21"/>
      <c r="F7" s="21">
        <f>COUNTIF(C2:C7,1)/COUNT(C2:C7)</f>
        <v>0.66666666666666663</v>
      </c>
      <c r="G7" s="21">
        <f t="shared" si="1"/>
        <v>0</v>
      </c>
      <c r="H7" s="21"/>
      <c r="I7" s="21">
        <f>COUNTIF(C2:C7,1)/COUNTIF(C2:C11,1)</f>
        <v>0.5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2</v>
      </c>
      <c r="B8" s="6" t="s">
        <v>333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COUNTIF(C2:C8,1)/COUNTIF(C2:C11,1)</f>
        <v>0.625</v>
      </c>
      <c r="J8">
        <f t="shared" si="0"/>
        <v>0.625</v>
      </c>
      <c r="L8">
        <f>IF(C8=1,1/7,0)</f>
        <v>0.14285714285714285</v>
      </c>
    </row>
    <row r="9" spans="1:13" x14ac:dyDescent="0.2">
      <c r="A9" s="5">
        <v>2</v>
      </c>
      <c r="B9" s="7" t="s">
        <v>308</v>
      </c>
      <c r="C9" s="5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COUNTIF(C2:C9,1)/COUNTIF(C2:C11,1)</f>
        <v>0.75</v>
      </c>
      <c r="J9" s="21">
        <f t="shared" si="0"/>
        <v>0.75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309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COUNTIF(C2:C10,1)/COUNTIF(C2:C11,1)</f>
        <v>0.875</v>
      </c>
      <c r="J10">
        <f t="shared" si="0"/>
        <v>0.875</v>
      </c>
      <c r="L10">
        <f>IF(C10=1,1/9,0)</f>
        <v>0.1111111111111111</v>
      </c>
    </row>
    <row r="11" spans="1:13" x14ac:dyDescent="0.2">
      <c r="A11" s="5">
        <v>2</v>
      </c>
      <c r="B11" s="7" t="s">
        <v>115</v>
      </c>
      <c r="C11" s="5">
        <v>1</v>
      </c>
      <c r="E11" s="21"/>
      <c r="F11">
        <f>COUNTIF(C2:C11,1)/COUNT(C2:C11)</f>
        <v>0.8</v>
      </c>
      <c r="G11" s="21">
        <f t="shared" si="1"/>
        <v>0.8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M11"/>
  <sheetViews>
    <sheetView rightToLeft="1" workbookViewId="0">
      <pane ySplit="1" topLeftCell="A2" activePane="bottomLeft" state="frozen"/>
      <selection pane="bottomLeft" activeCell="D12" sqref="A12:D15"/>
    </sheetView>
  </sheetViews>
  <sheetFormatPr defaultRowHeight="14.25" x14ac:dyDescent="0.2"/>
  <cols>
    <col min="2" max="2" width="78.5" customWidth="1" collapsed="1"/>
  </cols>
  <sheetData>
    <row r="1" spans="1:13" ht="15" x14ac:dyDescent="0.25">
      <c r="A1" s="1"/>
      <c r="B1" s="3" t="s">
        <v>37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7</v>
      </c>
      <c r="B2" s="6" t="s">
        <v>334</v>
      </c>
      <c r="C2">
        <v>1</v>
      </c>
      <c r="E2" s="20">
        <f>COUNTIF(C2:C11,1)/COUNT(C2:C11)</f>
        <v>0.7</v>
      </c>
      <c r="F2">
        <f>IF(C2=1,1,0)</f>
        <v>1</v>
      </c>
      <c r="G2">
        <f>IF(C2=1,F2,)</f>
        <v>1</v>
      </c>
      <c r="H2" s="17">
        <f>SUMIF(G2:G11,"&gt;0",G2:G11)/COUNTIF(G2:G11,"&gt;0")</f>
        <v>0.79472789115646258</v>
      </c>
      <c r="I2">
        <f>C2/COUNTIF(C2:C11,1)</f>
        <v>0.14285714285714285</v>
      </c>
      <c r="J2">
        <f>IF(C2=1,I2,0)</f>
        <v>0.14285714285714285</v>
      </c>
      <c r="K2" s="18">
        <f>SUMIF(J2:J11,"&gt;0",J2:J11)/COUNTIF(J2:J12,"&gt;0")</f>
        <v>0.5714285714285714</v>
      </c>
      <c r="L2">
        <f>IF(C2=1,1,0)</f>
        <v>1</v>
      </c>
      <c r="M2" s="19">
        <f>MAX(L2:L11)</f>
        <v>1</v>
      </c>
    </row>
    <row r="3" spans="1:13" x14ac:dyDescent="0.2">
      <c r="A3" s="5">
        <v>7</v>
      </c>
      <c r="B3" s="7" t="s">
        <v>253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0.2857142857142857</v>
      </c>
      <c r="J3" s="21">
        <f t="shared" ref="J3:J10" si="0">IF(C3=1,I3,0)</f>
        <v>0.2857142857142857</v>
      </c>
      <c r="K3" s="21"/>
      <c r="L3" s="21">
        <f>IF(C3=1,1/2,0)</f>
        <v>0.5</v>
      </c>
      <c r="M3" s="21"/>
    </row>
    <row r="4" spans="1:13" x14ac:dyDescent="0.2">
      <c r="A4">
        <v>7</v>
      </c>
      <c r="B4" s="6" t="s">
        <v>250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0.42857142857142855</v>
      </c>
      <c r="J4">
        <f t="shared" si="0"/>
        <v>0.42857142857142855</v>
      </c>
      <c r="L4">
        <f>IF(C4=1,1/3,0)</f>
        <v>0.33333333333333331</v>
      </c>
    </row>
    <row r="5" spans="1:13" x14ac:dyDescent="0.2">
      <c r="A5" s="5">
        <v>6</v>
      </c>
      <c r="B5" s="7" t="s">
        <v>335</v>
      </c>
      <c r="C5" s="5">
        <v>0</v>
      </c>
      <c r="E5" s="21"/>
      <c r="F5" s="21">
        <f>COUNTIF(C2:C5,1)/COUNT(C2:C5)</f>
        <v>0.75</v>
      </c>
      <c r="G5" s="21">
        <f t="shared" si="1"/>
        <v>0</v>
      </c>
      <c r="H5" s="21"/>
      <c r="I5" s="21">
        <f>COUNTIF(C2:C5,1)/COUNTIF(C2:C11,1)</f>
        <v>0.42857142857142855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6</v>
      </c>
      <c r="B6" s="6" t="s">
        <v>336</v>
      </c>
      <c r="C6">
        <v>0</v>
      </c>
      <c r="F6">
        <f>COUNTIF(C2:C6,1)/COUNT(C2:C6)</f>
        <v>0.6</v>
      </c>
      <c r="G6">
        <f t="shared" si="1"/>
        <v>0</v>
      </c>
      <c r="I6">
        <f>COUNTIF(C2:C6,1)/COUNTIF(C2:C11,1)</f>
        <v>0.42857142857142855</v>
      </c>
      <c r="J6">
        <f t="shared" si="0"/>
        <v>0</v>
      </c>
      <c r="L6">
        <f>IF(C6=1,1/5,0)</f>
        <v>0</v>
      </c>
    </row>
    <row r="7" spans="1:13" x14ac:dyDescent="0.2">
      <c r="A7" s="5">
        <v>6</v>
      </c>
      <c r="B7" s="7" t="s">
        <v>337</v>
      </c>
      <c r="C7" s="5">
        <v>0</v>
      </c>
      <c r="E7" s="21"/>
      <c r="F7" s="21">
        <f>COUNTIF(C2:C7,1)/COUNT(C2:C7)</f>
        <v>0.5</v>
      </c>
      <c r="G7" s="21">
        <f t="shared" si="1"/>
        <v>0</v>
      </c>
      <c r="H7" s="21"/>
      <c r="I7" s="21">
        <f>COUNTIF(C2:C7,1)/COUNTIF(C2:C11,1)</f>
        <v>0.42857142857142855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5</v>
      </c>
      <c r="B8" s="6" t="s">
        <v>338</v>
      </c>
      <c r="C8">
        <v>1</v>
      </c>
      <c r="F8">
        <f>COUNTIF(C2:C8,1)/COUNT(C2:C8)</f>
        <v>0.5714285714285714</v>
      </c>
      <c r="G8">
        <f t="shared" si="1"/>
        <v>0.5714285714285714</v>
      </c>
      <c r="I8">
        <f>COUNTIF(C2:C8,1)/COUNTIF(C2:C11,1)</f>
        <v>0.5714285714285714</v>
      </c>
      <c r="J8">
        <f t="shared" si="0"/>
        <v>0.5714285714285714</v>
      </c>
      <c r="L8">
        <f>IF(C8=1,1/7,0)</f>
        <v>0.14285714285714285</v>
      </c>
    </row>
    <row r="9" spans="1:13" x14ac:dyDescent="0.2">
      <c r="A9" s="5">
        <v>5</v>
      </c>
      <c r="B9" s="7" t="s">
        <v>339</v>
      </c>
      <c r="C9" s="5">
        <v>1</v>
      </c>
      <c r="E9" s="21"/>
      <c r="F9" s="21">
        <f>COUNTIF(C2:C9,1)/COUNT(C2:C9)</f>
        <v>0.625</v>
      </c>
      <c r="G9" s="21">
        <f t="shared" si="1"/>
        <v>0.625</v>
      </c>
      <c r="H9" s="21"/>
      <c r="I9" s="21">
        <f>COUNTIF(C2:C9,1)/COUNTIF(C2:C11,1)</f>
        <v>0.7142857142857143</v>
      </c>
      <c r="J9" s="21">
        <f t="shared" si="0"/>
        <v>0.7142857142857143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340</v>
      </c>
      <c r="C10">
        <v>1</v>
      </c>
      <c r="F10">
        <f>COUNTIF(C2:C10,1)/COUNT(C2:C10)</f>
        <v>0.66666666666666663</v>
      </c>
      <c r="G10">
        <f t="shared" si="1"/>
        <v>0.66666666666666663</v>
      </c>
      <c r="I10">
        <f>COUNTIF(C2:C10,1)/COUNTIF(C2:C11,1)</f>
        <v>0.8571428571428571</v>
      </c>
      <c r="J10">
        <f t="shared" si="0"/>
        <v>0.8571428571428571</v>
      </c>
      <c r="L10">
        <f>IF(C10=1,1/9,0)</f>
        <v>0.1111111111111111</v>
      </c>
    </row>
    <row r="11" spans="1:13" x14ac:dyDescent="0.2">
      <c r="A11" s="5">
        <v>2</v>
      </c>
      <c r="B11" s="7" t="s">
        <v>341</v>
      </c>
      <c r="C11" s="5">
        <v>1</v>
      </c>
      <c r="E11" s="21"/>
      <c r="F11">
        <f>COUNTIF(C2:C11,1)/COUNT(C2:C11)</f>
        <v>0.7</v>
      </c>
      <c r="G11" s="21">
        <f t="shared" si="1"/>
        <v>0.7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M11"/>
  <sheetViews>
    <sheetView rightToLeft="1" workbookViewId="0">
      <pane ySplit="1" topLeftCell="A2" activePane="bottomLeft" state="frozen"/>
      <selection pane="bottomLeft" activeCell="D12" sqref="A12:D15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3" t="s">
        <v>35</v>
      </c>
      <c r="C1" s="2">
        <f>SUM(C2:C11)</f>
        <v>10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6</v>
      </c>
      <c r="B2" s="6" t="s">
        <v>342</v>
      </c>
      <c r="C2">
        <v>1</v>
      </c>
      <c r="E2" s="20">
        <f>COUNTIF(C2:C11,1)/COUNT(C2:C11)</f>
        <v>1</v>
      </c>
      <c r="F2">
        <f>IF(C2=1,1,0)</f>
        <v>1</v>
      </c>
      <c r="G2">
        <f>IF(C2=1,F2,)</f>
        <v>1</v>
      </c>
      <c r="H2" s="17">
        <f>SUMIF(G2:G11,"&gt;0",G2:G11)/COUNTIF(G2:G11,"&gt;0")</f>
        <v>1</v>
      </c>
      <c r="I2">
        <f>C2/COUNTIF(C2:C11,1)</f>
        <v>0.1</v>
      </c>
      <c r="J2">
        <f>IF(C2=1,I2,0)</f>
        <v>0.1</v>
      </c>
      <c r="K2" s="18">
        <f>SUMIF(J2:J11,"&gt;0",J2:J11)/COUNTIF(J2:J12,"&gt;0")</f>
        <v>0.55000000000000004</v>
      </c>
      <c r="L2">
        <f>IF(C2=1,1,0)</f>
        <v>1</v>
      </c>
      <c r="M2" s="19">
        <f>MAX(L2:L11)</f>
        <v>1</v>
      </c>
    </row>
    <row r="3" spans="1:13" x14ac:dyDescent="0.2">
      <c r="A3" s="5">
        <v>5</v>
      </c>
      <c r="B3" s="7" t="s">
        <v>343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</v>
      </c>
      <c r="J3" s="21">
        <f t="shared" ref="J3:J10" si="0">IF(C3=1,I3,0)</f>
        <v>0.2</v>
      </c>
      <c r="K3" s="21"/>
      <c r="L3" s="21">
        <f>IF(C3=1,1/2,0)</f>
        <v>0.5</v>
      </c>
      <c r="M3" s="21"/>
    </row>
    <row r="4" spans="1:13" x14ac:dyDescent="0.2">
      <c r="A4">
        <v>3</v>
      </c>
      <c r="B4" s="6" t="s">
        <v>344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0.3</v>
      </c>
      <c r="J4">
        <f t="shared" si="0"/>
        <v>0.3</v>
      </c>
      <c r="L4">
        <f>IF(C4=1,1/3,0)</f>
        <v>0.33333333333333331</v>
      </c>
    </row>
    <row r="5" spans="1:13" x14ac:dyDescent="0.2">
      <c r="A5" s="5">
        <v>3</v>
      </c>
      <c r="B5" s="7" t="s">
        <v>345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COUNTIF(C2:C5,1)/COUNTIF(C2:C11,1)</f>
        <v>0.4</v>
      </c>
      <c r="J5" s="21">
        <f t="shared" si="0"/>
        <v>0.4</v>
      </c>
      <c r="K5" s="21"/>
      <c r="L5" s="21">
        <f>IF(C5=1,1/4,0)</f>
        <v>0.25</v>
      </c>
      <c r="M5" s="21"/>
    </row>
    <row r="6" spans="1:13" x14ac:dyDescent="0.2">
      <c r="A6">
        <v>3</v>
      </c>
      <c r="B6" s="6" t="s">
        <v>346</v>
      </c>
      <c r="C6">
        <v>1</v>
      </c>
      <c r="F6">
        <f>COUNTIF(C2:C6,1)/COUNT(C2:C6)</f>
        <v>1</v>
      </c>
      <c r="G6">
        <f t="shared" si="1"/>
        <v>1</v>
      </c>
      <c r="I6">
        <f>COUNTIF(C2:C6,1)/COUNTIF(C2:C11,1)</f>
        <v>0.5</v>
      </c>
      <c r="J6">
        <f t="shared" si="0"/>
        <v>0.5</v>
      </c>
      <c r="L6">
        <f>IF(C6=1,1/5,0)</f>
        <v>0.2</v>
      </c>
    </row>
    <row r="7" spans="1:13" x14ac:dyDescent="0.2">
      <c r="A7" s="5">
        <v>2</v>
      </c>
      <c r="B7" s="7" t="s">
        <v>347</v>
      </c>
      <c r="C7" s="5">
        <v>1</v>
      </c>
      <c r="E7" s="21"/>
      <c r="F7" s="21">
        <f>COUNTIF(C2:C7,1)/COUNT(C2:C7)</f>
        <v>1</v>
      </c>
      <c r="G7" s="21">
        <f t="shared" si="1"/>
        <v>1</v>
      </c>
      <c r="H7" s="21"/>
      <c r="I7" s="21">
        <f>COUNTIF(C2:C7,1)/COUNTIF(C2:C11,1)</f>
        <v>0.6</v>
      </c>
      <c r="J7" s="21">
        <f t="shared" si="0"/>
        <v>0.6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348</v>
      </c>
      <c r="C8">
        <v>1</v>
      </c>
      <c r="F8">
        <f>COUNTIF(C2:C8,1)/COUNT(C2:C8)</f>
        <v>1</v>
      </c>
      <c r="G8">
        <f t="shared" si="1"/>
        <v>1</v>
      </c>
      <c r="I8">
        <f>COUNTIF(C2:C8,1)/COUNTIF(C2:C11,1)</f>
        <v>0.7</v>
      </c>
      <c r="J8">
        <f t="shared" si="0"/>
        <v>0.7</v>
      </c>
      <c r="L8">
        <f>IF(C8=1,1/7,0)</f>
        <v>0.14285714285714285</v>
      </c>
    </row>
    <row r="9" spans="1:13" x14ac:dyDescent="0.2">
      <c r="A9" s="5">
        <v>2</v>
      </c>
      <c r="B9" s="7" t="s">
        <v>349</v>
      </c>
      <c r="C9" s="5">
        <v>1</v>
      </c>
      <c r="E9" s="21"/>
      <c r="F9" s="21">
        <f>COUNTIF(C2:C9,1)/COUNT(C2:C9)</f>
        <v>1</v>
      </c>
      <c r="G9" s="21">
        <f t="shared" si="1"/>
        <v>1</v>
      </c>
      <c r="H9" s="21"/>
      <c r="I9" s="21">
        <f>COUNTIF(C2:C9,1)/COUNTIF(C2:C11,1)</f>
        <v>0.8</v>
      </c>
      <c r="J9" s="21">
        <f t="shared" si="0"/>
        <v>0.8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350</v>
      </c>
      <c r="C10">
        <v>1</v>
      </c>
      <c r="F10">
        <f>COUNTIF(C2:C10,1)/COUNT(C2:C10)</f>
        <v>1</v>
      </c>
      <c r="G10">
        <f t="shared" si="1"/>
        <v>1</v>
      </c>
      <c r="I10">
        <f>COUNTIF(C2:C10,1)/COUNTIF(C2:C11,1)</f>
        <v>0.9</v>
      </c>
      <c r="J10">
        <f t="shared" si="0"/>
        <v>0.9</v>
      </c>
      <c r="L10">
        <f>IF(C10=1,1/9,0)</f>
        <v>0.1111111111111111</v>
      </c>
    </row>
    <row r="11" spans="1:13" x14ac:dyDescent="0.2">
      <c r="A11" s="5">
        <v>2</v>
      </c>
      <c r="B11" s="7" t="s">
        <v>351</v>
      </c>
      <c r="C11" s="5">
        <v>1</v>
      </c>
      <c r="E11" s="21"/>
      <c r="F11">
        <f>COUNTIF(C2:C11,1)/COUNT(C2:C11)</f>
        <v>1</v>
      </c>
      <c r="G11" s="21">
        <f t="shared" si="1"/>
        <v>1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8"/>
  <sheetViews>
    <sheetView rightToLeft="1" workbookViewId="0">
      <pane ySplit="1" topLeftCell="A2" activePane="bottomLeft" state="frozen"/>
      <selection pane="bottomLeft" activeCell="C21" sqref="C21"/>
    </sheetView>
  </sheetViews>
  <sheetFormatPr defaultRowHeight="14.25" x14ac:dyDescent="0.2"/>
  <cols>
    <col min="2" max="2" width="28.75" customWidth="1" collapsed="1"/>
    <col min="7" max="7" width="9" customWidth="1" collapsed="1"/>
    <col min="9" max="9" width="9.25" customWidth="1" collapsed="1"/>
    <col min="10" max="10" width="9" customWidth="1" collapsed="1"/>
  </cols>
  <sheetData>
    <row r="1" spans="1:13" ht="15" x14ac:dyDescent="0.25">
      <c r="A1" s="1"/>
      <c r="B1" s="3" t="s">
        <v>11</v>
      </c>
      <c r="C1" s="2">
        <f>SUM(C2:C11)</f>
        <v>5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6</v>
      </c>
      <c r="B2" s="6" t="s">
        <v>111</v>
      </c>
      <c r="C2">
        <v>1</v>
      </c>
      <c r="E2" s="20">
        <f>COUNTIF(C2:C11,1)/COUNT(C2:C11)</f>
        <v>0.5</v>
      </c>
      <c r="F2">
        <f>IF(C2=1,1,0)</f>
        <v>1</v>
      </c>
      <c r="G2">
        <f>IF(C2=1,F2,)</f>
        <v>1</v>
      </c>
      <c r="H2" s="17">
        <f>SUMIF(G2:G11,"&gt;0",G2:G11)/COUNTIF(G2:G11,"&gt;0")</f>
        <v>0.87619047619047608</v>
      </c>
      <c r="I2">
        <f>C2/COUNTIF(C2:C11,1)</f>
        <v>0.2</v>
      </c>
      <c r="J2">
        <f>IF(C2=1,I2,0)</f>
        <v>0.2</v>
      </c>
      <c r="K2" s="18">
        <f>SUMIF(J2:J11,"&gt;0",J2:J11)/COUNTIF(J2:J12,"&gt;0")</f>
        <v>0.6</v>
      </c>
      <c r="L2">
        <f>IF(C2=1,1,0)</f>
        <v>1</v>
      </c>
      <c r="M2" s="19">
        <f>MAX(L2:L11)</f>
        <v>1</v>
      </c>
    </row>
    <row r="3" spans="1:13" x14ac:dyDescent="0.2">
      <c r="A3" s="5">
        <v>6</v>
      </c>
      <c r="B3" s="7" t="s">
        <v>112</v>
      </c>
      <c r="C3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0.4</v>
      </c>
      <c r="J3" s="21">
        <f t="shared" ref="J3:J10" si="0">IF(C3=1,I3,0)</f>
        <v>0.4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113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0.6</v>
      </c>
      <c r="J4">
        <f t="shared" si="0"/>
        <v>0.6</v>
      </c>
      <c r="L4">
        <f>IF(C4=1,1/3,0)</f>
        <v>0.33333333333333331</v>
      </c>
    </row>
    <row r="5" spans="1:13" x14ac:dyDescent="0.2">
      <c r="A5" s="5">
        <v>3</v>
      </c>
      <c r="B5" s="7" t="s">
        <v>114</v>
      </c>
      <c r="C5">
        <v>0</v>
      </c>
      <c r="E5" s="21"/>
      <c r="F5" s="21">
        <f>COUNTIF(C2:C5,1)/COUNT(C2:C5)</f>
        <v>0.75</v>
      </c>
      <c r="G5" s="21">
        <f t="shared" si="1"/>
        <v>0</v>
      </c>
      <c r="H5" s="21"/>
      <c r="I5" s="21">
        <f>COUNTIF(C2:C5,1)/COUNTIF(C2:C11,1)</f>
        <v>0.6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2</v>
      </c>
      <c r="B6" s="6" t="s">
        <v>115</v>
      </c>
      <c r="C6">
        <v>0</v>
      </c>
      <c r="F6">
        <f>COUNTIF(C2:C6,1)/COUNT(C2:C6)</f>
        <v>0.6</v>
      </c>
      <c r="G6">
        <f t="shared" si="1"/>
        <v>0</v>
      </c>
      <c r="I6">
        <f>COUNTIF(C2:C6,1)/COUNTIF(C2:C11,1)</f>
        <v>0.6</v>
      </c>
      <c r="J6">
        <f t="shared" si="0"/>
        <v>0</v>
      </c>
      <c r="L6">
        <f>IF(C6=1,1/5,0)</f>
        <v>0</v>
      </c>
    </row>
    <row r="7" spans="1:13" x14ac:dyDescent="0.2">
      <c r="A7" s="5">
        <v>2</v>
      </c>
      <c r="B7" s="7" t="s">
        <v>123</v>
      </c>
      <c r="C7">
        <v>1</v>
      </c>
      <c r="E7" s="21"/>
      <c r="F7" s="21">
        <f>COUNTIF(C2:C7,1)/COUNT(C2:C7)</f>
        <v>0.66666666666666663</v>
      </c>
      <c r="G7" s="21">
        <f t="shared" si="1"/>
        <v>0.66666666666666663</v>
      </c>
      <c r="H7" s="21"/>
      <c r="I7" s="21">
        <f>COUNTIF(C2:C7,1)/COUNTIF(C2:C11,1)</f>
        <v>0.8</v>
      </c>
      <c r="J7" s="21">
        <f t="shared" si="0"/>
        <v>0.8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119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COUNTIF(C2:C8,1)/COUNTIF(C2:C11,1)</f>
        <v>1</v>
      </c>
      <c r="J8">
        <f t="shared" si="0"/>
        <v>1</v>
      </c>
      <c r="L8">
        <f>IF(C8=1,1/7,0)</f>
        <v>0.14285714285714285</v>
      </c>
    </row>
    <row r="9" spans="1:13" x14ac:dyDescent="0.2">
      <c r="A9" s="5">
        <v>2</v>
      </c>
      <c r="B9" s="7" t="s">
        <v>116</v>
      </c>
      <c r="C9">
        <v>0</v>
      </c>
      <c r="E9" s="21"/>
      <c r="F9" s="21">
        <f>COUNTIF(C2:C9,1)/COUNT(C2:C9)</f>
        <v>0.625</v>
      </c>
      <c r="G9" s="21">
        <f t="shared" si="1"/>
        <v>0</v>
      </c>
      <c r="H9" s="21"/>
      <c r="I9" s="21">
        <f>COUNTIF(C2:C9,1)/COUNTIF(C2:C11,1)</f>
        <v>1</v>
      </c>
      <c r="J9" s="21">
        <f t="shared" si="0"/>
        <v>0</v>
      </c>
      <c r="K9" s="21"/>
      <c r="L9" s="21">
        <f>IF(C9=1,1/8,0)</f>
        <v>0</v>
      </c>
      <c r="M9" s="21"/>
    </row>
    <row r="10" spans="1:13" x14ac:dyDescent="0.2">
      <c r="A10">
        <v>2</v>
      </c>
      <c r="B10" s="6" t="s">
        <v>117</v>
      </c>
      <c r="C10">
        <v>0</v>
      </c>
      <c r="F10">
        <f>COUNTIF(C2:C10,1)/COUNT(C2:C10)</f>
        <v>0.55555555555555558</v>
      </c>
      <c r="G10">
        <f t="shared" si="1"/>
        <v>0</v>
      </c>
      <c r="I10">
        <f>COUNTIF(C2:C10,1)/COUNTIF(C2:C11,1)</f>
        <v>1</v>
      </c>
      <c r="J10">
        <f t="shared" si="0"/>
        <v>0</v>
      </c>
      <c r="L10">
        <f>IF(C10=1,1/9,0)</f>
        <v>0</v>
      </c>
    </row>
    <row r="11" spans="1:13" x14ac:dyDescent="0.2">
      <c r="A11" s="5">
        <v>2</v>
      </c>
      <c r="B11" s="7" t="s">
        <v>118</v>
      </c>
      <c r="C11">
        <v>0</v>
      </c>
      <c r="E11" s="21"/>
      <c r="F11">
        <f>COUNTIF(C2:C11,1)/COUNT(C2:C11)</f>
        <v>0.5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  <row r="12" spans="1:13" x14ac:dyDescent="0.2">
      <c r="B12" s="6"/>
    </row>
    <row r="13" spans="1:13" x14ac:dyDescent="0.2">
      <c r="B13" s="6"/>
    </row>
    <row r="14" spans="1:13" x14ac:dyDescent="0.2">
      <c r="B14" s="6"/>
    </row>
    <row r="15" spans="1:13" x14ac:dyDescent="0.2">
      <c r="B15" s="6"/>
    </row>
    <row r="16" spans="1:13" x14ac:dyDescent="0.2">
      <c r="B16" s="6"/>
    </row>
    <row r="17" spans="2:2" x14ac:dyDescent="0.2">
      <c r="B17" s="6"/>
    </row>
    <row r="18" spans="2:2" x14ac:dyDescent="0.2">
      <c r="B18" s="6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M11"/>
  <sheetViews>
    <sheetView rightToLeft="1" workbookViewId="0">
      <pane ySplit="1" topLeftCell="A2" activePane="bottomLeft" state="frozen"/>
      <selection pane="bottomLeft" activeCell="D14" sqref="D14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4" t="s">
        <v>36</v>
      </c>
      <c r="C1" s="2">
        <f>SUM(C2:C11)</f>
        <v>5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353</v>
      </c>
      <c r="C2">
        <v>1</v>
      </c>
      <c r="E2" s="20">
        <f>COUNTIF(C2:C11,1)/COUNT(C2:C11)</f>
        <v>0.5</v>
      </c>
      <c r="F2">
        <f>IF(C2=1,1,0)</f>
        <v>1</v>
      </c>
      <c r="G2">
        <f>IF(C2=1,F2,)</f>
        <v>1</v>
      </c>
      <c r="H2" s="17">
        <f>SUMIF(G2:G11,"&gt;0",G2:G11)/COUNTIF(G2:G11,"&gt;0")</f>
        <v>0.87666666666666659</v>
      </c>
      <c r="I2">
        <f>C2/COUNTIF(C2:C11,1)</f>
        <v>0.2</v>
      </c>
      <c r="J2">
        <f>IF(C2=1,I2,0)</f>
        <v>0.2</v>
      </c>
      <c r="K2" s="18">
        <f>SUMIF(J2:J11,"&gt;0",J2:J11)/COUNTIF(J2:J12,"&gt;0")</f>
        <v>0.6</v>
      </c>
      <c r="L2">
        <f>IF(C2=1,1,0)</f>
        <v>1</v>
      </c>
      <c r="M2" s="19">
        <f>MAX(L2:L11)</f>
        <v>1</v>
      </c>
    </row>
    <row r="3" spans="1:13" x14ac:dyDescent="0.2">
      <c r="A3" s="5">
        <v>3</v>
      </c>
      <c r="B3" s="7" t="s">
        <v>354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0.4</v>
      </c>
      <c r="J3" s="21">
        <f t="shared" ref="J3:J10" si="0">IF(C3=1,I3,0)</f>
        <v>0.4</v>
      </c>
      <c r="K3" s="21"/>
      <c r="L3" s="21">
        <f>IF(C3=1,1/2,0)</f>
        <v>0.5</v>
      </c>
      <c r="M3" s="21"/>
    </row>
    <row r="4" spans="1:13" x14ac:dyDescent="0.2">
      <c r="A4">
        <v>3</v>
      </c>
      <c r="B4" s="6" t="s">
        <v>355</v>
      </c>
      <c r="C4">
        <v>0</v>
      </c>
      <c r="F4">
        <f>COUNTIF(C2:C4,1)/COUNT(C2:C4)</f>
        <v>0.66666666666666663</v>
      </c>
      <c r="G4">
        <f t="shared" ref="G4:G11" si="1">IF(C4=1,F4,)</f>
        <v>0</v>
      </c>
      <c r="I4">
        <f>COUNTIF(C2:C4,1)/COUNTIF(C2:C11,1)</f>
        <v>0.4</v>
      </c>
      <c r="J4">
        <f t="shared" si="0"/>
        <v>0</v>
      </c>
      <c r="L4">
        <f>IF(C4=1,1/3,0)</f>
        <v>0</v>
      </c>
    </row>
    <row r="5" spans="1:13" x14ac:dyDescent="0.2">
      <c r="A5" s="5">
        <v>2</v>
      </c>
      <c r="B5" s="7" t="s">
        <v>356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COUNTIF(C2:C5,1)/COUNTIF(C2:C11,1)</f>
        <v>0.6</v>
      </c>
      <c r="J5" s="21">
        <f t="shared" si="0"/>
        <v>0.6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357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COUNTIF(C2:C6,1)/COUNTIF(C2:C11,1)</f>
        <v>0.8</v>
      </c>
      <c r="J6">
        <f t="shared" si="0"/>
        <v>0.8</v>
      </c>
      <c r="L6">
        <f>IF(C6=1,1/5,0)</f>
        <v>0.2</v>
      </c>
    </row>
    <row r="7" spans="1:13" x14ac:dyDescent="0.2">
      <c r="A7" s="5">
        <v>2</v>
      </c>
      <c r="B7" s="7" t="s">
        <v>358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1</v>
      </c>
      <c r="J7" s="21">
        <f t="shared" si="0"/>
        <v>1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359</v>
      </c>
      <c r="C8">
        <v>0</v>
      </c>
      <c r="F8">
        <f>COUNTIF(C2:C8,1)/COUNT(C2:C8)</f>
        <v>0.7142857142857143</v>
      </c>
      <c r="G8">
        <f t="shared" si="1"/>
        <v>0</v>
      </c>
      <c r="I8">
        <f>COUNTIF(C2:C8,1)/COUNTIF(C2:C11,1)</f>
        <v>1</v>
      </c>
      <c r="J8">
        <f t="shared" si="0"/>
        <v>0</v>
      </c>
      <c r="L8">
        <f>IF(C8=1,1/7,0)</f>
        <v>0</v>
      </c>
    </row>
    <row r="9" spans="1:13" x14ac:dyDescent="0.2">
      <c r="A9" s="5">
        <v>2</v>
      </c>
      <c r="B9" s="7" t="s">
        <v>360</v>
      </c>
      <c r="C9" s="5">
        <v>0</v>
      </c>
      <c r="E9" s="21"/>
      <c r="F9" s="21">
        <f>COUNTIF(C2:C9,1)/COUNT(C2:C9)</f>
        <v>0.625</v>
      </c>
      <c r="G9" s="21">
        <f t="shared" si="1"/>
        <v>0</v>
      </c>
      <c r="H9" s="21"/>
      <c r="I9" s="21">
        <f>COUNTIF(C2:C9,1)/COUNTIF(C2:C11,1)</f>
        <v>1</v>
      </c>
      <c r="J9" s="21">
        <f t="shared" si="0"/>
        <v>0</v>
      </c>
      <c r="K9" s="21"/>
      <c r="L9" s="21">
        <f>IF(C9=1,1/8,0)</f>
        <v>0</v>
      </c>
      <c r="M9" s="21"/>
    </row>
    <row r="10" spans="1:13" x14ac:dyDescent="0.2">
      <c r="A10">
        <v>2</v>
      </c>
      <c r="B10" s="6" t="s">
        <v>361</v>
      </c>
      <c r="C10">
        <v>0</v>
      </c>
      <c r="F10">
        <f>COUNTIF(C2:C10,1)/COUNT(C2:C10)</f>
        <v>0.55555555555555558</v>
      </c>
      <c r="G10">
        <f t="shared" si="1"/>
        <v>0</v>
      </c>
      <c r="I10">
        <f>COUNTIF(C2:C10,1)/COUNTIF(C2:C11,1)</f>
        <v>1</v>
      </c>
      <c r="J10">
        <f t="shared" si="0"/>
        <v>0</v>
      </c>
      <c r="L10">
        <f>IF(C10=1,1/9,0)</f>
        <v>0</v>
      </c>
    </row>
    <row r="11" spans="1:13" x14ac:dyDescent="0.2">
      <c r="A11" s="5">
        <v>2</v>
      </c>
      <c r="B11" s="7" t="s">
        <v>362</v>
      </c>
      <c r="C11" s="5">
        <v>0</v>
      </c>
      <c r="E11" s="21"/>
      <c r="F11">
        <f>COUNTIF(C2:C11,1)/COUNT(C2:C11)</f>
        <v>0.5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M11"/>
  <sheetViews>
    <sheetView rightToLeft="1" workbookViewId="0">
      <pane ySplit="1" topLeftCell="A2" activePane="bottomLeft" state="frozen"/>
      <selection pane="bottomLeft" activeCell="G15" sqref="G15"/>
    </sheetView>
  </sheetViews>
  <sheetFormatPr defaultRowHeight="14.25" x14ac:dyDescent="0.2"/>
  <cols>
    <col min="2" max="2" width="32.875" customWidth="1" collapsed="1"/>
  </cols>
  <sheetData>
    <row r="1" spans="1:13" ht="15" x14ac:dyDescent="0.25">
      <c r="A1" s="1"/>
      <c r="B1" s="8" t="s">
        <v>38</v>
      </c>
      <c r="C1" s="2">
        <f>SUM(C2:C11)</f>
        <v>8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363</v>
      </c>
      <c r="C2">
        <v>1</v>
      </c>
      <c r="E2" s="20">
        <f>COUNTIF(C2:C11,1)/COUNT(C2:C11)</f>
        <v>0.8</v>
      </c>
      <c r="F2">
        <f>IF(C2=1,1,0)</f>
        <v>1</v>
      </c>
      <c r="G2">
        <f>IF(C2=1,F2,)</f>
        <v>1</v>
      </c>
      <c r="H2" s="17">
        <f>SUMIF(G2:G11,"&gt;0",G2:G11)/COUNTIF(G2:G11,"&gt;0")</f>
        <v>0.83387896825396823</v>
      </c>
      <c r="I2">
        <f>C2/COUNTIF(C2:C11,1)</f>
        <v>0.125</v>
      </c>
      <c r="J2">
        <f>IF(C2=1,I2,0)</f>
        <v>0.125</v>
      </c>
      <c r="K2" s="18">
        <f>SUMIF(J2:J11,"&gt;0",J2:J11)/COUNTIF(J2:J12,"&gt;0")</f>
        <v>0.5625</v>
      </c>
      <c r="L2">
        <f>IF(C2=1,1,0)</f>
        <v>1</v>
      </c>
      <c r="M2" s="19">
        <f>MAX(L2:L11)</f>
        <v>1</v>
      </c>
    </row>
    <row r="3" spans="1:13" x14ac:dyDescent="0.2">
      <c r="A3" s="5">
        <v>4</v>
      </c>
      <c r="B3" s="7" t="s">
        <v>364</v>
      </c>
      <c r="C3" s="5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COUNTIF(C2:C3,1)/COUNTIF(C2:C11,1)</f>
        <v>0.125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>
        <v>3</v>
      </c>
      <c r="B4" s="6" t="s">
        <v>353</v>
      </c>
      <c r="C4">
        <v>1</v>
      </c>
      <c r="F4">
        <f>COUNTIF(C2:C4,1)/COUNT(C2:C4)</f>
        <v>0.66666666666666663</v>
      </c>
      <c r="G4">
        <f t="shared" ref="G4:G11" si="1">IF(C4=1,F4,)</f>
        <v>0.66666666666666663</v>
      </c>
      <c r="I4">
        <f>COUNTIF(C2:C4,1)/COUNTIF(C2:C11,1)</f>
        <v>0.25</v>
      </c>
      <c r="J4">
        <f t="shared" si="0"/>
        <v>0.25</v>
      </c>
      <c r="L4">
        <f>IF(C4=1,1/3,0)</f>
        <v>0.33333333333333331</v>
      </c>
    </row>
    <row r="5" spans="1:13" x14ac:dyDescent="0.2">
      <c r="A5" s="5">
        <v>3</v>
      </c>
      <c r="B5" s="7" t="s">
        <v>347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COUNTIF(C2:C5,1)/COUNTIF(C2:C11,1)</f>
        <v>0.375</v>
      </c>
      <c r="J5" s="21">
        <f t="shared" si="0"/>
        <v>0.375</v>
      </c>
      <c r="K5" s="21"/>
      <c r="L5" s="21">
        <f>IF(C5=1,1/4,0)</f>
        <v>0.25</v>
      </c>
      <c r="M5" s="21"/>
    </row>
    <row r="6" spans="1:13" x14ac:dyDescent="0.2">
      <c r="A6">
        <v>3</v>
      </c>
      <c r="B6" s="6" t="s">
        <v>357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COUNTIF(C2:C6,1)/COUNTIF(C2:C11,1)</f>
        <v>0.5</v>
      </c>
      <c r="J6">
        <f t="shared" si="0"/>
        <v>0.5</v>
      </c>
      <c r="L6">
        <f>IF(C6=1,1/5,0)</f>
        <v>0.2</v>
      </c>
    </row>
    <row r="7" spans="1:13" x14ac:dyDescent="0.2">
      <c r="A7" s="5">
        <v>2</v>
      </c>
      <c r="B7" s="7" t="s">
        <v>365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0.625</v>
      </c>
      <c r="J7" s="21">
        <f t="shared" si="0"/>
        <v>0.625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348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COUNTIF(C2:C8,1)/COUNTIF(C2:C11,1)</f>
        <v>0.75</v>
      </c>
      <c r="J8">
        <f t="shared" si="0"/>
        <v>0.75</v>
      </c>
      <c r="L8">
        <f>IF(C8=1,1/7,0)</f>
        <v>0.14285714285714285</v>
      </c>
    </row>
    <row r="9" spans="1:13" x14ac:dyDescent="0.2">
      <c r="A9" s="5">
        <v>2</v>
      </c>
      <c r="B9" s="7" t="s">
        <v>350</v>
      </c>
      <c r="C9" s="35">
        <v>1</v>
      </c>
      <c r="E9" s="21"/>
      <c r="F9" s="21">
        <f>COUNTIF(C2:C9,1)/COUNT(C2:C9)</f>
        <v>0.875</v>
      </c>
      <c r="G9" s="21">
        <f t="shared" si="1"/>
        <v>0.875</v>
      </c>
      <c r="H9" s="21"/>
      <c r="I9" s="21">
        <f>COUNTIF(C2:C9,1)/COUNTIF(C2:C11,1)</f>
        <v>0.875</v>
      </c>
      <c r="J9" s="21">
        <f t="shared" si="0"/>
        <v>0.875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351</v>
      </c>
      <c r="C10" s="27">
        <v>1</v>
      </c>
      <c r="F10">
        <f>COUNTIF(C2:C10,1)/COUNT(C2:C10)</f>
        <v>0.88888888888888884</v>
      </c>
      <c r="G10">
        <f t="shared" si="1"/>
        <v>0.88888888888888884</v>
      </c>
      <c r="I10">
        <f>COUNTIF(C2:C10,1)/COUNTIF(C2:C11,1)</f>
        <v>1</v>
      </c>
      <c r="J10">
        <f t="shared" si="0"/>
        <v>1</v>
      </c>
      <c r="L10">
        <f>IF(C10=1,1/9,0)</f>
        <v>0.1111111111111111</v>
      </c>
    </row>
    <row r="11" spans="1:13" x14ac:dyDescent="0.2">
      <c r="A11" s="5">
        <v>2</v>
      </c>
      <c r="B11" s="7" t="s">
        <v>361</v>
      </c>
      <c r="C11" s="5">
        <v>0</v>
      </c>
      <c r="E11" s="21"/>
      <c r="F11">
        <f>COUNTIF(C2:C11,1)/COUNT(C2:C11)</f>
        <v>0.8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M11"/>
  <sheetViews>
    <sheetView rightToLeft="1" workbookViewId="0">
      <pane ySplit="1" topLeftCell="A2" activePane="bottomLeft" state="frozen"/>
      <selection pane="bottomLeft" activeCell="C12" sqref="C12"/>
    </sheetView>
  </sheetViews>
  <sheetFormatPr defaultRowHeight="14.25" x14ac:dyDescent="0.2"/>
  <cols>
    <col min="2" max="2" width="70.5" customWidth="1" collapsed="1"/>
  </cols>
  <sheetData>
    <row r="1" spans="1:13" ht="15" x14ac:dyDescent="0.25">
      <c r="A1" s="1"/>
      <c r="B1" s="3" t="s">
        <v>40</v>
      </c>
      <c r="C1" s="2">
        <f>SUM(C2:C11)</f>
        <v>8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366</v>
      </c>
      <c r="C2">
        <v>1</v>
      </c>
      <c r="E2" s="20">
        <f>COUNTIF(C2:C11,1)/COUNT(C2:C11)</f>
        <v>0.8</v>
      </c>
      <c r="F2">
        <f>IF(C2=1,1,0)</f>
        <v>1</v>
      </c>
      <c r="G2">
        <f>IF(C2=1,F2,)</f>
        <v>1</v>
      </c>
      <c r="H2" s="17">
        <f>SUMIF(G2:G11,"&gt;0",G2:G11)/COUNTIF(G2:G11,"&gt;0")</f>
        <v>0.98611111111111116</v>
      </c>
      <c r="I2">
        <f>C2/COUNTIF(C2:C11,1)</f>
        <v>0.125</v>
      </c>
      <c r="J2">
        <f>IF(C2=1,I2,0)</f>
        <v>0.125</v>
      </c>
      <c r="K2" s="18">
        <f>SUMIF(J2:J11,"&gt;0",J2:J11)/COUNTIF(J2:J12,"&gt;0")</f>
        <v>0.5625</v>
      </c>
      <c r="L2">
        <f>IF(C2=1,1,0)</f>
        <v>1</v>
      </c>
      <c r="M2" s="19">
        <f>MAX(L2:L11)</f>
        <v>1</v>
      </c>
    </row>
    <row r="3" spans="1:13" x14ac:dyDescent="0.2">
      <c r="A3" s="5">
        <v>5</v>
      </c>
      <c r="B3" s="7" t="s">
        <v>367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0.25</v>
      </c>
      <c r="J3" s="21">
        <f t="shared" ref="J3:J10" si="0">IF(C3=1,I3,0)</f>
        <v>0.25</v>
      </c>
      <c r="K3" s="21"/>
      <c r="L3" s="21">
        <f>IF(C3=1,1/2,0)</f>
        <v>0.5</v>
      </c>
      <c r="M3" s="21"/>
    </row>
    <row r="4" spans="1:13" x14ac:dyDescent="0.2">
      <c r="A4">
        <v>3</v>
      </c>
      <c r="B4" s="6" t="s">
        <v>368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0.375</v>
      </c>
      <c r="J4">
        <f t="shared" si="0"/>
        <v>0.375</v>
      </c>
      <c r="L4">
        <f>IF(C4=1,1/3,0)</f>
        <v>0.33333333333333331</v>
      </c>
    </row>
    <row r="5" spans="1:13" x14ac:dyDescent="0.2">
      <c r="A5" s="5">
        <v>3</v>
      </c>
      <c r="B5" s="7" t="s">
        <v>369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COUNTIF(C2:C5,1)/COUNTIF(C2:C11,1)</f>
        <v>0.5</v>
      </c>
      <c r="J5" s="21">
        <f t="shared" si="0"/>
        <v>0.5</v>
      </c>
      <c r="K5" s="21"/>
      <c r="L5" s="21">
        <f>IF(C5=1,1/4,0)</f>
        <v>0.25</v>
      </c>
      <c r="M5" s="21"/>
    </row>
    <row r="6" spans="1:13" x14ac:dyDescent="0.2">
      <c r="A6">
        <v>3</v>
      </c>
      <c r="B6" s="6" t="s">
        <v>370</v>
      </c>
      <c r="C6">
        <v>1</v>
      </c>
      <c r="F6">
        <f>COUNTIF(C2:C6,1)/COUNT(C2:C6)</f>
        <v>1</v>
      </c>
      <c r="G6">
        <f t="shared" si="1"/>
        <v>1</v>
      </c>
      <c r="I6">
        <f>COUNTIF(C2:C6,1)/COUNTIF(C2:C11,1)</f>
        <v>0.625</v>
      </c>
      <c r="J6">
        <f t="shared" si="0"/>
        <v>0.625</v>
      </c>
      <c r="L6">
        <f>IF(C6=1,1/5,0)</f>
        <v>0.2</v>
      </c>
    </row>
    <row r="7" spans="1:13" x14ac:dyDescent="0.2">
      <c r="A7" s="5">
        <v>2</v>
      </c>
      <c r="B7" s="7" t="s">
        <v>371</v>
      </c>
      <c r="C7" s="5">
        <v>1</v>
      </c>
      <c r="E7" s="21"/>
      <c r="F7" s="21">
        <f>COUNTIF(C2:C7,1)/COUNT(C2:C7)</f>
        <v>1</v>
      </c>
      <c r="G7" s="21">
        <f t="shared" si="1"/>
        <v>1</v>
      </c>
      <c r="H7" s="21"/>
      <c r="I7" s="21">
        <f>COUNTIF(C2:C7,1)/COUNTIF(C2:C11,1)</f>
        <v>0.75</v>
      </c>
      <c r="J7" s="21">
        <f t="shared" si="0"/>
        <v>0.75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372</v>
      </c>
      <c r="C8">
        <v>1</v>
      </c>
      <c r="F8">
        <f>COUNTIF(C2:C8,1)/COUNT(C2:C8)</f>
        <v>1</v>
      </c>
      <c r="G8">
        <f t="shared" si="1"/>
        <v>1</v>
      </c>
      <c r="I8">
        <f>COUNTIF(C2:C8,1)/COUNTIF(C2:C11,1)</f>
        <v>0.875</v>
      </c>
      <c r="J8">
        <f t="shared" si="0"/>
        <v>0.875</v>
      </c>
      <c r="L8">
        <f>IF(C8=1,1/7,0)</f>
        <v>0.14285714285714285</v>
      </c>
    </row>
    <row r="9" spans="1:13" x14ac:dyDescent="0.2">
      <c r="A9" s="5">
        <v>2</v>
      </c>
      <c r="B9" s="7" t="s">
        <v>373</v>
      </c>
      <c r="C9" s="5">
        <v>0</v>
      </c>
      <c r="E9" s="21"/>
      <c r="F9" s="21">
        <f>COUNTIF(C2:C9,1)/COUNT(C2:C9)</f>
        <v>0.875</v>
      </c>
      <c r="G9" s="21">
        <f t="shared" si="1"/>
        <v>0</v>
      </c>
      <c r="H9" s="21"/>
      <c r="I9" s="21">
        <f>COUNTIF(C2:C9,1)/COUNTIF(C2:C11,1)</f>
        <v>0.875</v>
      </c>
      <c r="J9" s="21">
        <f t="shared" si="0"/>
        <v>0</v>
      </c>
      <c r="K9" s="21"/>
      <c r="L9" s="21">
        <f>IF(C9=1,1/8,0)</f>
        <v>0</v>
      </c>
      <c r="M9" s="21"/>
    </row>
    <row r="10" spans="1:13" x14ac:dyDescent="0.2">
      <c r="A10">
        <v>2</v>
      </c>
      <c r="B10" s="6" t="s">
        <v>374</v>
      </c>
      <c r="C10">
        <v>1</v>
      </c>
      <c r="F10">
        <f>COUNTIF(C2:C10,1)/COUNT(C2:C10)</f>
        <v>0.88888888888888884</v>
      </c>
      <c r="G10">
        <f t="shared" si="1"/>
        <v>0.88888888888888884</v>
      </c>
      <c r="I10">
        <f>COUNTIF(C2:C10,1)/COUNTIF(C2:C11,1)</f>
        <v>1</v>
      </c>
      <c r="J10">
        <f t="shared" si="0"/>
        <v>1</v>
      </c>
      <c r="L10">
        <f>IF(C10=1,1/9,0)</f>
        <v>0.1111111111111111</v>
      </c>
    </row>
    <row r="11" spans="1:13" x14ac:dyDescent="0.2">
      <c r="A11" s="5">
        <v>2</v>
      </c>
      <c r="B11" s="7" t="s">
        <v>375</v>
      </c>
      <c r="C11" s="5">
        <v>0</v>
      </c>
      <c r="E11" s="21"/>
      <c r="F11">
        <f>COUNTIF(C2:C11,1)/COUNT(C2:C11)</f>
        <v>0.8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M9"/>
  <sheetViews>
    <sheetView rightToLeft="1" workbookViewId="0">
      <pane ySplit="1" topLeftCell="A2" activePane="bottomLeft" state="frozen"/>
      <selection pane="bottomLeft" activeCell="E2" sqref="E2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8" t="s">
        <v>39</v>
      </c>
      <c r="C1" s="2">
        <f>SUM(C2:C11)</f>
        <v>6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7</v>
      </c>
      <c r="B2" s="6" t="s">
        <v>376</v>
      </c>
      <c r="C2">
        <v>1</v>
      </c>
      <c r="E2" s="20">
        <f>COUNTIF(C2:C9,1)/COUNT(C2:C9)</f>
        <v>0.75</v>
      </c>
      <c r="F2">
        <f>IF(C2=1,1,0)</f>
        <v>1</v>
      </c>
      <c r="G2">
        <f>IF(C2=1,F2,)</f>
        <v>1</v>
      </c>
      <c r="H2" s="17">
        <f>SUMIF(G2:G9,"&gt;0",G2:G9)/COUNTIF(G2:G9,"&gt;0")</f>
        <v>0.94841269841269826</v>
      </c>
      <c r="I2">
        <f>C2/COUNTIF(C2:C9,1)</f>
        <v>0.16666666666666666</v>
      </c>
      <c r="J2">
        <f>IF(C2=1,I2,0)</f>
        <v>0.16666666666666666</v>
      </c>
      <c r="K2" s="18">
        <f>SUMIF(J2:J9,"&gt;0",J2:J9)/COUNTIF(J2:J10,"&gt;0")</f>
        <v>0.58333333333333337</v>
      </c>
      <c r="L2">
        <f>IF(C2=1,1,0)</f>
        <v>1</v>
      </c>
      <c r="M2" s="19">
        <f>MAX(L2:L9)</f>
        <v>1</v>
      </c>
    </row>
    <row r="3" spans="1:13" x14ac:dyDescent="0.2">
      <c r="A3" s="5">
        <v>5</v>
      </c>
      <c r="B3" s="7" t="s">
        <v>377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COUNTIF(C2:C3,1)/COUNTIF(C2:C9,1)</f>
        <v>0.33333333333333331</v>
      </c>
      <c r="J3" s="21">
        <f t="shared" ref="J3:J9" si="0">IF(C3=1,I3,0)</f>
        <v>0.33333333333333331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378</v>
      </c>
      <c r="C4">
        <v>1</v>
      </c>
      <c r="F4">
        <f>COUNTIF(C2:C4,1)/COUNT(C2:C4)</f>
        <v>1</v>
      </c>
      <c r="G4">
        <f t="shared" ref="G4:G9" si="1">IF(C4=1,F4,)</f>
        <v>1</v>
      </c>
      <c r="I4">
        <f>COUNTIF(C2:C4,1)/COUNTIF(C2:C9,1)</f>
        <v>0.5</v>
      </c>
      <c r="J4">
        <f t="shared" si="0"/>
        <v>0.5</v>
      </c>
      <c r="L4">
        <f>IF(C4=1,1/3,0)</f>
        <v>0.33333333333333331</v>
      </c>
    </row>
    <row r="5" spans="1:13" x14ac:dyDescent="0.2">
      <c r="A5" s="5">
        <v>3</v>
      </c>
      <c r="B5" s="7" t="s">
        <v>353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COUNTIF(C2:C5,1)/COUNTIF(C2:C9,1)</f>
        <v>0.66666666666666663</v>
      </c>
      <c r="J5" s="21">
        <f t="shared" si="0"/>
        <v>0.66666666666666663</v>
      </c>
      <c r="K5" s="21"/>
      <c r="L5" s="21">
        <f>IF(C5=1,1/4,0)</f>
        <v>0.25</v>
      </c>
      <c r="M5" s="21"/>
    </row>
    <row r="6" spans="1:13" x14ac:dyDescent="0.2">
      <c r="A6">
        <v>3</v>
      </c>
      <c r="B6" s="6" t="s">
        <v>362</v>
      </c>
      <c r="C6">
        <v>0</v>
      </c>
      <c r="F6">
        <f>COUNTIF(C2:C6,1)/COUNT(C2:C6)</f>
        <v>0.8</v>
      </c>
      <c r="G6">
        <f t="shared" si="1"/>
        <v>0</v>
      </c>
      <c r="I6">
        <f>COUNTIF(C2:C6,1)/COUNTIF(C2:C9,1)</f>
        <v>0.66666666666666663</v>
      </c>
      <c r="J6">
        <f t="shared" si="0"/>
        <v>0</v>
      </c>
      <c r="L6">
        <f>IF(C6=1,1/5,0)</f>
        <v>0</v>
      </c>
    </row>
    <row r="7" spans="1:13" x14ac:dyDescent="0.2">
      <c r="A7" s="5">
        <v>2</v>
      </c>
      <c r="B7" s="7" t="s">
        <v>354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COUNTIF(C2:C7,1)/COUNTIF(C2:C9,1)</f>
        <v>0.83333333333333337</v>
      </c>
      <c r="J7" s="21">
        <f t="shared" si="0"/>
        <v>0.83333333333333337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379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COUNTIF(C2:C8,1)/COUNTIF(C2:C9,1)</f>
        <v>1</v>
      </c>
      <c r="J8">
        <f t="shared" si="0"/>
        <v>1</v>
      </c>
      <c r="L8">
        <f>IF(C8=1,1/7,0)</f>
        <v>0.14285714285714285</v>
      </c>
    </row>
    <row r="9" spans="1:13" x14ac:dyDescent="0.2">
      <c r="A9" s="5">
        <v>2</v>
      </c>
      <c r="B9" s="7" t="s">
        <v>380</v>
      </c>
      <c r="C9" s="5">
        <v>0</v>
      </c>
      <c r="E9" s="21"/>
      <c r="F9" s="21">
        <f>COUNTIF(C2:C9,1)/COUNT(C2:C9)</f>
        <v>0.75</v>
      </c>
      <c r="G9" s="21">
        <f t="shared" si="1"/>
        <v>0</v>
      </c>
      <c r="H9" s="21"/>
      <c r="I9" s="21">
        <f>COUNTIF(C2:C9,1)/COUNTIF(C2:C9,1)</f>
        <v>1</v>
      </c>
      <c r="J9" s="21">
        <f t="shared" si="0"/>
        <v>0</v>
      </c>
      <c r="K9" s="21"/>
      <c r="L9" s="21">
        <f>IF(C9=1,1/8,0)</f>
        <v>0</v>
      </c>
      <c r="M9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M11"/>
  <sheetViews>
    <sheetView rightToLeft="1" workbookViewId="0">
      <pane ySplit="1" topLeftCell="A2" activePane="bottomLeft" state="frozen"/>
      <selection pane="bottomLeft" activeCell="D12" sqref="A12:D14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3" t="s">
        <v>41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381</v>
      </c>
      <c r="C2">
        <v>1</v>
      </c>
      <c r="E2" s="20">
        <f>COUNTIF(C2:C11,1)/COUNT(C2:C11)</f>
        <v>0.7</v>
      </c>
      <c r="F2">
        <f>IF(C2=1,1,0)</f>
        <v>1</v>
      </c>
      <c r="G2">
        <f>IF(C2=1,F2,)</f>
        <v>1</v>
      </c>
      <c r="H2" s="17">
        <f>SUMIF(G2:G11,"&gt;0",G2:G11)/COUNTIF(G2:G11,"&gt;0")</f>
        <v>0.8441043083900226</v>
      </c>
      <c r="I2">
        <f>C2/COUNTIF(C2:C11,1)</f>
        <v>0.14285714285714285</v>
      </c>
      <c r="J2">
        <f>IF(C2=1,I2,0)</f>
        <v>0.14285714285714285</v>
      </c>
      <c r="K2" s="18">
        <f>SUMIF(J2:J11,"&gt;0",J2:J11)/COUNTIF(J2:J12,"&gt;0")</f>
        <v>0.5714285714285714</v>
      </c>
      <c r="L2">
        <f>IF(C2=1,1,0)</f>
        <v>1</v>
      </c>
      <c r="M2" s="19">
        <f>MAX(L2:L11)</f>
        <v>1</v>
      </c>
    </row>
    <row r="3" spans="1:13" x14ac:dyDescent="0.2">
      <c r="A3" s="5">
        <v>5</v>
      </c>
      <c r="B3" s="7" t="s">
        <v>382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0.2857142857142857</v>
      </c>
      <c r="J3" s="21">
        <f t="shared" ref="J3:J10" si="0">IF(C3=1,I3,0)</f>
        <v>0.2857142857142857</v>
      </c>
      <c r="K3" s="21"/>
      <c r="L3" s="21">
        <f>IF(C3=1,1/2,0)</f>
        <v>0.5</v>
      </c>
      <c r="M3" s="21"/>
    </row>
    <row r="4" spans="1:13" x14ac:dyDescent="0.2">
      <c r="A4">
        <v>5</v>
      </c>
      <c r="B4" s="6" t="s">
        <v>385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0.42857142857142855</v>
      </c>
      <c r="J4">
        <f t="shared" si="0"/>
        <v>0.42857142857142855</v>
      </c>
      <c r="L4">
        <f>IF(C4=1,1/3,0)</f>
        <v>0.33333333333333331</v>
      </c>
    </row>
    <row r="5" spans="1:13" x14ac:dyDescent="0.2">
      <c r="A5" s="5">
        <v>5</v>
      </c>
      <c r="B5" s="7" t="s">
        <v>383</v>
      </c>
      <c r="C5" s="5">
        <v>0</v>
      </c>
      <c r="E5" s="21"/>
      <c r="F5" s="21">
        <f>COUNTIF(C2:C5,1)/COUNT(C2:C5)</f>
        <v>0.75</v>
      </c>
      <c r="G5" s="21">
        <f t="shared" si="1"/>
        <v>0</v>
      </c>
      <c r="H5" s="21"/>
      <c r="I5" s="21">
        <f>COUNTIF(C2:C5,1)/COUNTIF(C2:C11,1)</f>
        <v>0.42857142857142855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5</v>
      </c>
      <c r="B6" s="6" t="s">
        <v>384</v>
      </c>
      <c r="C6">
        <v>0</v>
      </c>
      <c r="F6">
        <f>COUNTIF(C2:C6,1)/COUNT(C2:C6)</f>
        <v>0.6</v>
      </c>
      <c r="G6">
        <f t="shared" si="1"/>
        <v>0</v>
      </c>
      <c r="I6">
        <f>COUNTIF(C2:C6,1)/COUNTIF(C2:C11,1)</f>
        <v>0.42857142857142855</v>
      </c>
      <c r="J6">
        <f t="shared" si="0"/>
        <v>0</v>
      </c>
      <c r="L6">
        <f>IF(C6=1,1/5,0)</f>
        <v>0</v>
      </c>
    </row>
    <row r="7" spans="1:13" x14ac:dyDescent="0.2">
      <c r="A7" s="5">
        <v>5</v>
      </c>
      <c r="B7" s="7" t="s">
        <v>386</v>
      </c>
      <c r="C7" s="5">
        <v>1</v>
      </c>
      <c r="E7" s="21"/>
      <c r="F7" s="21">
        <f>COUNTIF(C2:C7,1)/COUNT(C2:C7)</f>
        <v>0.66666666666666663</v>
      </c>
      <c r="G7" s="21">
        <f t="shared" si="1"/>
        <v>0.66666666666666663</v>
      </c>
      <c r="H7" s="21"/>
      <c r="I7" s="21">
        <f>COUNTIF(C2:C7,1)/COUNTIF(C2:C11,1)</f>
        <v>0.5714285714285714</v>
      </c>
      <c r="J7" s="21">
        <f t="shared" si="0"/>
        <v>0.5714285714285714</v>
      </c>
      <c r="K7" s="21"/>
      <c r="L7" s="21">
        <f>IF(C7=1,1/6,0)</f>
        <v>0.16666666666666666</v>
      </c>
      <c r="M7" s="21"/>
    </row>
    <row r="8" spans="1:13" x14ac:dyDescent="0.2">
      <c r="A8">
        <v>4</v>
      </c>
      <c r="B8" s="6" t="s">
        <v>387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COUNTIF(C2:C8,1)/COUNTIF(C2:C11,1)</f>
        <v>0.7142857142857143</v>
      </c>
      <c r="J8">
        <f t="shared" si="0"/>
        <v>0.7142857142857143</v>
      </c>
      <c r="L8">
        <f>IF(C8=1,1/7,0)</f>
        <v>0.14285714285714285</v>
      </c>
    </row>
    <row r="9" spans="1:13" x14ac:dyDescent="0.2">
      <c r="A9" s="5">
        <v>2</v>
      </c>
      <c r="B9" s="7" t="s">
        <v>388</v>
      </c>
      <c r="C9" s="5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COUNTIF(C2:C9,1)/COUNTIF(C2:C11,1)</f>
        <v>0.8571428571428571</v>
      </c>
      <c r="J9" s="21">
        <f t="shared" si="0"/>
        <v>0.8571428571428571</v>
      </c>
      <c r="K9" s="21"/>
      <c r="L9" s="21">
        <f>IF(C9=1,1/8,0)</f>
        <v>0.125</v>
      </c>
      <c r="M9" s="21"/>
    </row>
    <row r="10" spans="1:13" x14ac:dyDescent="0.2">
      <c r="A10">
        <v>3</v>
      </c>
      <c r="B10" s="6" t="s">
        <v>389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COUNTIF(C2:C10,1)/COUNTIF(C2:C11,1)</f>
        <v>1</v>
      </c>
      <c r="J10">
        <f t="shared" si="0"/>
        <v>1</v>
      </c>
      <c r="L10">
        <f>IF(C10=1,1/9,0)</f>
        <v>0.1111111111111111</v>
      </c>
    </row>
    <row r="11" spans="1:13" x14ac:dyDescent="0.2">
      <c r="A11" s="5">
        <v>3</v>
      </c>
      <c r="B11" s="7" t="s">
        <v>350</v>
      </c>
      <c r="C11" s="5">
        <v>0</v>
      </c>
      <c r="E11" s="21"/>
      <c r="F11">
        <f>COUNTIF(C2:C11,1)/COUNT(C2:C11)</f>
        <v>0.7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M9"/>
  <sheetViews>
    <sheetView rightToLeft="1" workbookViewId="0">
      <pane ySplit="1" topLeftCell="A2" activePane="bottomLeft" state="frozen"/>
      <selection pane="bottomLeft" activeCell="E2" sqref="E2"/>
    </sheetView>
  </sheetViews>
  <sheetFormatPr defaultRowHeight="14.25" x14ac:dyDescent="0.2"/>
  <cols>
    <col min="2" max="2" width="47.125" customWidth="1" collapsed="1"/>
  </cols>
  <sheetData>
    <row r="1" spans="1:13" ht="15" x14ac:dyDescent="0.25">
      <c r="A1" s="1"/>
      <c r="B1" s="4" t="s">
        <v>42</v>
      </c>
      <c r="C1" s="2">
        <f>SUM(C2:C11)</f>
        <v>8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390</v>
      </c>
      <c r="C2">
        <v>1</v>
      </c>
      <c r="E2" s="20">
        <f>COUNTIF(C2:C9,1)/COUNT(C2:C9)</f>
        <v>1</v>
      </c>
      <c r="F2">
        <f>IF(C2=1,1,0)</f>
        <v>1</v>
      </c>
      <c r="G2">
        <f>IF(C2=1,F2,)</f>
        <v>1</v>
      </c>
      <c r="H2" s="17">
        <f>SUMIF(G2:G9,"&gt;0",G2:G9)/COUNTIF(G2:G9,"&gt;0")</f>
        <v>1</v>
      </c>
      <c r="I2">
        <f>C2/COUNTIF(C2:C9,1)</f>
        <v>0.125</v>
      </c>
      <c r="J2">
        <f>IF(C2=1,I2,0)</f>
        <v>0.125</v>
      </c>
      <c r="K2" s="18">
        <f>SUMIF(J2:J9,"&gt;0",J2:J9)/COUNTIF(J2:J10,"&gt;0")</f>
        <v>0.5625</v>
      </c>
      <c r="L2">
        <f>IF(C2=1,1,0)</f>
        <v>1</v>
      </c>
      <c r="M2" s="19">
        <f>MAX(L2:L9)</f>
        <v>1</v>
      </c>
    </row>
    <row r="3" spans="1:13" x14ac:dyDescent="0.2">
      <c r="A3" s="5">
        <v>4</v>
      </c>
      <c r="B3" s="7" t="s">
        <v>391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COUNTIF(C2:C3,1)/COUNTIF(C2:C9,1)</f>
        <v>0.25</v>
      </c>
      <c r="J3" s="21">
        <f t="shared" ref="J3:J9" si="0">IF(C3=1,I3,0)</f>
        <v>0.25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392</v>
      </c>
      <c r="C4">
        <v>1</v>
      </c>
      <c r="F4">
        <f>COUNTIF(C2:C4,1)/COUNT(C2:C4)</f>
        <v>1</v>
      </c>
      <c r="G4">
        <f t="shared" ref="G4:G9" si="1">IF(C4=1,F4,)</f>
        <v>1</v>
      </c>
      <c r="I4">
        <f>COUNTIF(C2:C4,1)/COUNTIF(C2:C9,1)</f>
        <v>0.375</v>
      </c>
      <c r="J4">
        <f t="shared" si="0"/>
        <v>0.375</v>
      </c>
      <c r="L4">
        <f>IF(C4=1,1/3,0)</f>
        <v>0.33333333333333331</v>
      </c>
    </row>
    <row r="5" spans="1:13" x14ac:dyDescent="0.2">
      <c r="A5" s="5">
        <v>3</v>
      </c>
      <c r="B5" s="7" t="s">
        <v>393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COUNTIF(C2:C5,1)/COUNTIF(C2:C9,1)</f>
        <v>0.5</v>
      </c>
      <c r="J5" s="21">
        <f t="shared" si="0"/>
        <v>0.5</v>
      </c>
      <c r="K5" s="21"/>
      <c r="L5" s="21">
        <f>IF(C5=1,1/4,0)</f>
        <v>0.25</v>
      </c>
      <c r="M5" s="21"/>
    </row>
    <row r="6" spans="1:13" x14ac:dyDescent="0.2">
      <c r="A6">
        <v>3</v>
      </c>
      <c r="B6" s="6" t="s">
        <v>394</v>
      </c>
      <c r="C6">
        <v>1</v>
      </c>
      <c r="F6">
        <f>COUNTIF(C2:C6,1)/COUNT(C2:C6)</f>
        <v>1</v>
      </c>
      <c r="G6">
        <f t="shared" si="1"/>
        <v>1</v>
      </c>
      <c r="I6">
        <f>COUNTIF(C2:C6,1)/COUNTIF(C2:C9,1)</f>
        <v>0.625</v>
      </c>
      <c r="J6">
        <f t="shared" si="0"/>
        <v>0.625</v>
      </c>
      <c r="L6">
        <f>IF(C6=1,1/5,0)</f>
        <v>0.2</v>
      </c>
    </row>
    <row r="7" spans="1:13" x14ac:dyDescent="0.2">
      <c r="A7" s="5">
        <v>2</v>
      </c>
      <c r="B7" s="7" t="s">
        <v>358</v>
      </c>
      <c r="C7" s="5">
        <v>1</v>
      </c>
      <c r="E7" s="21"/>
      <c r="F7" s="21">
        <f>COUNTIF(C2:C7,1)/COUNT(C2:C7)</f>
        <v>1</v>
      </c>
      <c r="G7" s="21">
        <f t="shared" si="1"/>
        <v>1</v>
      </c>
      <c r="H7" s="21"/>
      <c r="I7" s="21">
        <f>COUNTIF(C2:C7,1)/COUNTIF(C2:C9,1)</f>
        <v>0.75</v>
      </c>
      <c r="J7" s="21">
        <f t="shared" si="0"/>
        <v>0.75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395</v>
      </c>
      <c r="C8">
        <v>1</v>
      </c>
      <c r="F8">
        <f>COUNTIF(C2:C8,1)/COUNT(C2:C8)</f>
        <v>1</v>
      </c>
      <c r="G8">
        <f t="shared" si="1"/>
        <v>1</v>
      </c>
      <c r="I8">
        <f>COUNTIF(C2:C8,1)/COUNTIF(C2:C9,1)</f>
        <v>0.875</v>
      </c>
      <c r="J8">
        <f t="shared" si="0"/>
        <v>0.875</v>
      </c>
      <c r="L8">
        <f>IF(C8=1,1/7,0)</f>
        <v>0.14285714285714285</v>
      </c>
    </row>
    <row r="9" spans="1:13" x14ac:dyDescent="0.2">
      <c r="A9" s="5">
        <v>2</v>
      </c>
      <c r="B9" s="7" t="s">
        <v>396</v>
      </c>
      <c r="C9" s="5">
        <v>1</v>
      </c>
      <c r="E9" s="21"/>
      <c r="F9" s="21">
        <f>COUNTIF(C2:C9,1)/COUNT(C2:C9)</f>
        <v>1</v>
      </c>
      <c r="G9" s="21">
        <f t="shared" si="1"/>
        <v>1</v>
      </c>
      <c r="H9" s="21"/>
      <c r="I9" s="21">
        <f>COUNTIF(C2:C9,1)/COUNTIF(C2:C9,1)</f>
        <v>1</v>
      </c>
      <c r="J9" s="21">
        <f t="shared" si="0"/>
        <v>1</v>
      </c>
      <c r="K9" s="21"/>
      <c r="L9" s="21">
        <f>IF(C9=1,1/8,0)</f>
        <v>0.125</v>
      </c>
      <c r="M9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M10"/>
  <sheetViews>
    <sheetView rightToLeft="1" workbookViewId="0">
      <pane ySplit="1" topLeftCell="A2" activePane="bottomLeft" state="frozen"/>
      <selection pane="bottomLeft" activeCell="B1" sqref="B1"/>
    </sheetView>
  </sheetViews>
  <sheetFormatPr defaultRowHeight="14.25" x14ac:dyDescent="0.2"/>
  <cols>
    <col min="2" max="2" width="52" customWidth="1" collapsed="1"/>
  </cols>
  <sheetData>
    <row r="1" spans="1:13" ht="15" x14ac:dyDescent="0.25">
      <c r="A1" s="1"/>
      <c r="B1" s="10" t="s">
        <v>96</v>
      </c>
      <c r="C1" s="2">
        <f>SUM(C2:C11)</f>
        <v>6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397</v>
      </c>
      <c r="C2">
        <v>1</v>
      </c>
      <c r="E2" s="20">
        <f>COUNTIF(C2:C10,1)/COUNT(C2:C10)</f>
        <v>0.66666666666666663</v>
      </c>
      <c r="F2">
        <f>IF(C2=1,1,0)</f>
        <v>1</v>
      </c>
      <c r="G2">
        <f>IF(C2=1,F2,)</f>
        <v>1</v>
      </c>
      <c r="H2" s="17">
        <f>SUMIF(G2:G10,"&gt;0",G2:G10)/COUNTIF(G2:G10,"&gt;0")</f>
        <v>0.81785714285714273</v>
      </c>
      <c r="I2">
        <f>C2/COUNTIF(C2:C10,1)</f>
        <v>0.16666666666666666</v>
      </c>
      <c r="J2">
        <f>IF(C2=1,I2,0)</f>
        <v>0.16666666666666666</v>
      </c>
      <c r="K2" s="18">
        <f>SUMIF(J2:J10,"&gt;0",J2:J10)/COUNTIF(J2:J11,"&gt;0")</f>
        <v>0.58333333333333337</v>
      </c>
      <c r="L2">
        <f>IF(C2=1,1,0)</f>
        <v>1</v>
      </c>
      <c r="M2" s="19">
        <f>MAX(L2:L10)</f>
        <v>1</v>
      </c>
    </row>
    <row r="3" spans="1:13" x14ac:dyDescent="0.2">
      <c r="A3" s="5">
        <v>4</v>
      </c>
      <c r="B3" s="7" t="s">
        <v>398</v>
      </c>
      <c r="C3" s="5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COUNTIF(C2:C3,1)/COUNTIF(C2:C10,1)</f>
        <v>0.16666666666666666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>
        <v>2</v>
      </c>
      <c r="B4" s="6" t="s">
        <v>399</v>
      </c>
      <c r="C4">
        <v>1</v>
      </c>
      <c r="F4">
        <f>COUNTIF(C2:C4,1)/COUNT(C2:C4)</f>
        <v>0.66666666666666663</v>
      </c>
      <c r="G4">
        <f t="shared" ref="G4:G10" si="1">IF(C4=1,F4,)</f>
        <v>0.66666666666666663</v>
      </c>
      <c r="I4">
        <f>COUNTIF(C2:C4,1)/COUNTIF(C2:C10,1)</f>
        <v>0.33333333333333331</v>
      </c>
      <c r="J4">
        <f t="shared" si="0"/>
        <v>0.33333333333333331</v>
      </c>
      <c r="L4">
        <f>IF(C4=1,1/3,0)</f>
        <v>0.33333333333333331</v>
      </c>
    </row>
    <row r="5" spans="1:13" x14ac:dyDescent="0.2">
      <c r="A5" s="5">
        <v>2</v>
      </c>
      <c r="B5" s="7" t="s">
        <v>400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COUNTIF(C2:C5,1)/COUNTIF(C2:C10,1)</f>
        <v>0.5</v>
      </c>
      <c r="J5" s="21">
        <f t="shared" si="0"/>
        <v>0.5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401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COUNTIF(C2:C6,1)/COUNTIF(C2:C10,1)</f>
        <v>0.66666666666666663</v>
      </c>
      <c r="J6">
        <f t="shared" si="0"/>
        <v>0.66666666666666663</v>
      </c>
      <c r="L6">
        <f>IF(C6=1,1/5,0)</f>
        <v>0.2</v>
      </c>
    </row>
    <row r="7" spans="1:13" x14ac:dyDescent="0.2">
      <c r="A7" s="5">
        <v>2</v>
      </c>
      <c r="B7" s="7" t="s">
        <v>402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COUNTIF(C2:C7,1)/COUNTIF(C2:C10,1)</f>
        <v>0.83333333333333337</v>
      </c>
      <c r="J7" s="21">
        <f t="shared" si="0"/>
        <v>0.83333333333333337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374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COUNTIF(C2:C8,1)/COUNTIF(C2:C10,1)</f>
        <v>1</v>
      </c>
      <c r="J8">
        <f t="shared" si="0"/>
        <v>1</v>
      </c>
      <c r="L8">
        <f>IF(C8=1,1/7,0)</f>
        <v>0.14285714285714285</v>
      </c>
    </row>
    <row r="9" spans="1:13" x14ac:dyDescent="0.2">
      <c r="A9" s="5">
        <v>2</v>
      </c>
      <c r="B9" s="7" t="s">
        <v>403</v>
      </c>
      <c r="C9" s="5">
        <v>0</v>
      </c>
      <c r="E9" s="21"/>
      <c r="F9" s="21">
        <f>COUNTIF(C2:C9,1)/COUNT(C2:C9)</f>
        <v>0.75</v>
      </c>
      <c r="G9" s="21">
        <f t="shared" si="1"/>
        <v>0</v>
      </c>
      <c r="H9" s="21"/>
      <c r="I9" s="21">
        <f>COUNTIF(C2:C9,1)/COUNTIF(C2:C10,1)</f>
        <v>1</v>
      </c>
      <c r="J9" s="21">
        <f t="shared" si="0"/>
        <v>0</v>
      </c>
      <c r="K9" s="21"/>
      <c r="L9" s="21">
        <f>IF(C9=1,1/8,0)</f>
        <v>0</v>
      </c>
      <c r="M9" s="21"/>
    </row>
    <row r="10" spans="1:13" x14ac:dyDescent="0.2">
      <c r="A10">
        <v>2</v>
      </c>
      <c r="B10" s="6" t="s">
        <v>404</v>
      </c>
      <c r="C10">
        <v>0</v>
      </c>
      <c r="F10">
        <f>COUNTIF(C2:C10,1)/COUNT(C2:C10)</f>
        <v>0.66666666666666663</v>
      </c>
      <c r="G10">
        <f t="shared" si="1"/>
        <v>0</v>
      </c>
      <c r="I10">
        <f>COUNTIF(C2:C10,1)/COUNTIF(C2:C10,1)</f>
        <v>1</v>
      </c>
      <c r="J10">
        <f t="shared" si="0"/>
        <v>0</v>
      </c>
      <c r="L10">
        <f>IF(C10=1,1/9,0)</f>
        <v>0</v>
      </c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M11"/>
  <sheetViews>
    <sheetView rightToLeft="1" workbookViewId="0">
      <pane ySplit="1" topLeftCell="A3" activePane="bottomLeft" state="frozen"/>
      <selection pane="bottomLeft" activeCell="F13" sqref="F13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10" t="s">
        <v>43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405</v>
      </c>
      <c r="C2">
        <v>1</v>
      </c>
      <c r="E2" s="20">
        <f>COUNTIF(C2:C11,1)/COUNT(C2:C11)</f>
        <v>0.7</v>
      </c>
      <c r="F2">
        <f>IF(C2=1,1,0)</f>
        <v>1</v>
      </c>
      <c r="G2">
        <f>IF(C2=1,F2,)</f>
        <v>1</v>
      </c>
      <c r="H2" s="17">
        <f>SUMIF(G2:G11,"&gt;0",G2:G11)/COUNTIF(G2:G11,"&gt;0")</f>
        <v>0.88015873015873003</v>
      </c>
      <c r="I2">
        <f>C2/COUNTIF(C2:C11,1)</f>
        <v>0.14285714285714285</v>
      </c>
      <c r="J2">
        <f>IF(C2=1,I2,0)</f>
        <v>0.14285714285714285</v>
      </c>
      <c r="K2" s="18">
        <f>SUMIF(J2:J11,"&gt;0",J2:J11)/COUNTIF(J2:J12,"&gt;0")</f>
        <v>0.5714285714285714</v>
      </c>
      <c r="L2">
        <f>IF(C2=1,1,0)</f>
        <v>1</v>
      </c>
      <c r="M2" s="19">
        <f>MAX(L2:L11)</f>
        <v>1</v>
      </c>
    </row>
    <row r="3" spans="1:13" x14ac:dyDescent="0.2">
      <c r="A3" s="5">
        <v>5</v>
      </c>
      <c r="B3" s="7" t="s">
        <v>406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0.2857142857142857</v>
      </c>
      <c r="J3" s="21">
        <f t="shared" ref="J3:J10" si="0">IF(C3=1,I3,0)</f>
        <v>0.2857142857142857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407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0.42857142857142855</v>
      </c>
      <c r="J4">
        <f t="shared" si="0"/>
        <v>0.42857142857142855</v>
      </c>
      <c r="L4">
        <f>IF(C4=1,1/3,0)</f>
        <v>0.33333333333333331</v>
      </c>
    </row>
    <row r="5" spans="1:13" x14ac:dyDescent="0.2">
      <c r="A5" s="5">
        <v>4</v>
      </c>
      <c r="B5" s="7" t="s">
        <v>408</v>
      </c>
      <c r="C5" s="5">
        <v>0</v>
      </c>
      <c r="E5" s="21"/>
      <c r="F5" s="21">
        <f>COUNTIF(C2:C5,1)/COUNT(C2:C5)</f>
        <v>0.75</v>
      </c>
      <c r="G5" s="21">
        <f t="shared" si="1"/>
        <v>0</v>
      </c>
      <c r="H5" s="21"/>
      <c r="I5" s="21">
        <f>COUNTIF(C2:C5,1)/COUNTIF(C2:C11,1)</f>
        <v>0.42857142857142855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4</v>
      </c>
      <c r="B6" s="6" t="s">
        <v>409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COUNTIF(C2:C6,1)/COUNTIF(C2:C11,1)</f>
        <v>0.5714285714285714</v>
      </c>
      <c r="J6">
        <f t="shared" si="0"/>
        <v>0.5714285714285714</v>
      </c>
      <c r="L6">
        <f>IF(C6=1,1/5,0)</f>
        <v>0.2</v>
      </c>
    </row>
    <row r="7" spans="1:13" x14ac:dyDescent="0.2">
      <c r="A7" s="5">
        <v>4</v>
      </c>
      <c r="B7" s="7" t="s">
        <v>410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0.7142857142857143</v>
      </c>
      <c r="J7" s="21">
        <f t="shared" si="0"/>
        <v>0.7142857142857143</v>
      </c>
      <c r="K7" s="21"/>
      <c r="L7" s="21">
        <f>IF(C7=1,1/6,0)</f>
        <v>0.16666666666666666</v>
      </c>
      <c r="M7" s="21"/>
    </row>
    <row r="8" spans="1:13" x14ac:dyDescent="0.2">
      <c r="A8">
        <v>4</v>
      </c>
      <c r="B8" s="6" t="s">
        <v>411</v>
      </c>
      <c r="C8">
        <v>0</v>
      </c>
      <c r="F8">
        <f>COUNTIF(C2:C8,1)/COUNT(C2:C8)</f>
        <v>0.7142857142857143</v>
      </c>
      <c r="G8">
        <f t="shared" si="1"/>
        <v>0</v>
      </c>
      <c r="I8">
        <f>COUNTIF(C2:C8,1)/COUNTIF(C2:C11,1)</f>
        <v>0.7142857142857143</v>
      </c>
      <c r="J8">
        <f t="shared" si="0"/>
        <v>0</v>
      </c>
      <c r="L8">
        <f>IF(C8=1,1/7,0)</f>
        <v>0</v>
      </c>
    </row>
    <row r="9" spans="1:13" x14ac:dyDescent="0.2">
      <c r="A9" s="5">
        <v>3</v>
      </c>
      <c r="B9" s="7" t="s">
        <v>374</v>
      </c>
      <c r="C9" s="5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COUNTIF(C2:C9,1)/COUNTIF(C2:C11,1)</f>
        <v>0.8571428571428571</v>
      </c>
      <c r="J9" s="21">
        <f t="shared" si="0"/>
        <v>0.8571428571428571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412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COUNTIF(C2:C10,1)/COUNTIF(C2:C11,1)</f>
        <v>1</v>
      </c>
      <c r="J10">
        <f t="shared" si="0"/>
        <v>1</v>
      </c>
      <c r="L10">
        <f>IF(C10=1,1/9,0)</f>
        <v>0.1111111111111111</v>
      </c>
    </row>
    <row r="11" spans="1:13" x14ac:dyDescent="0.2">
      <c r="A11" s="5">
        <v>2</v>
      </c>
      <c r="B11" s="7" t="s">
        <v>413</v>
      </c>
      <c r="C11" s="5">
        <v>0</v>
      </c>
      <c r="E11" s="21"/>
      <c r="F11">
        <f>COUNTIF(C2:C11,1)/COUNT(C2:C11)</f>
        <v>0.7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M12"/>
  <sheetViews>
    <sheetView rightToLeft="1" workbookViewId="0">
      <pane ySplit="1" topLeftCell="A2" activePane="bottomLeft" state="frozen"/>
      <selection pane="bottomLeft" activeCell="C12" sqref="A12:C12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3" t="s">
        <v>44</v>
      </c>
      <c r="C1" s="2">
        <f>SUM(C2:C11)</f>
        <v>6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414</v>
      </c>
      <c r="C2">
        <v>1</v>
      </c>
      <c r="E2" s="20">
        <f>COUNTIF(C2:C11,1)/COUNT(C2:C11)</f>
        <v>0.6</v>
      </c>
      <c r="F2">
        <f>IF(C2=1,1,0)</f>
        <v>1</v>
      </c>
      <c r="G2">
        <f>IF(C2=1,F2,)</f>
        <v>1</v>
      </c>
      <c r="H2" s="17">
        <f>SUMIF(G2:G11,"&gt;0",G2:G11)/COUNTIF(G2:G11,"&gt;0")</f>
        <v>0.87222222222222212</v>
      </c>
      <c r="I2">
        <f>C2/COUNTIF(C2:C11,1)</f>
        <v>0.16666666666666666</v>
      </c>
      <c r="J2">
        <f>IF(C2=1,I2,0)</f>
        <v>0.16666666666666666</v>
      </c>
      <c r="K2" s="18">
        <f>SUMIF(J2:J11,"&gt;0",J2:J11)/COUNTIF(J2:J12,"&gt;0")</f>
        <v>0.58333333333333337</v>
      </c>
      <c r="L2">
        <f>IF(C2=1,1,0)</f>
        <v>1</v>
      </c>
      <c r="M2" s="19">
        <f>MAX(L2:L11)</f>
        <v>1</v>
      </c>
    </row>
    <row r="3" spans="1:13" x14ac:dyDescent="0.2">
      <c r="A3" s="5">
        <v>5</v>
      </c>
      <c r="B3" s="7" t="s">
        <v>415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0.33333333333333331</v>
      </c>
      <c r="J3" s="21">
        <f t="shared" ref="J3:J10" si="0">IF(C3=1,I3,0)</f>
        <v>0.33333333333333331</v>
      </c>
      <c r="K3" s="21"/>
      <c r="L3" s="21">
        <f>IF(C3=1,1/2,0)</f>
        <v>0.5</v>
      </c>
      <c r="M3" s="21"/>
    </row>
    <row r="4" spans="1:13" x14ac:dyDescent="0.2">
      <c r="A4">
        <v>5</v>
      </c>
      <c r="B4" s="6" t="s">
        <v>416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0.5</v>
      </c>
      <c r="J4">
        <f t="shared" si="0"/>
        <v>0.5</v>
      </c>
      <c r="L4">
        <f>IF(C4=1,1/3,0)</f>
        <v>0.33333333333333331</v>
      </c>
    </row>
    <row r="5" spans="1:13" x14ac:dyDescent="0.2">
      <c r="A5" s="5">
        <v>5</v>
      </c>
      <c r="B5" s="7" t="s">
        <v>417</v>
      </c>
      <c r="C5" s="5">
        <v>0</v>
      </c>
      <c r="E5" s="21"/>
      <c r="F5" s="21">
        <f>COUNTIF(C2:C5,1)/COUNT(C2:C5)</f>
        <v>0.75</v>
      </c>
      <c r="G5" s="21">
        <f t="shared" si="1"/>
        <v>0</v>
      </c>
      <c r="H5" s="21"/>
      <c r="I5" s="21">
        <f>COUNTIF(C2:C5,1)/COUNTIF(C2:C11,1)</f>
        <v>0.5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4</v>
      </c>
      <c r="B6" s="6" t="s">
        <v>418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COUNTIF(C2:C6,1)/COUNTIF(C2:C11,1)</f>
        <v>0.66666666666666663</v>
      </c>
      <c r="J6">
        <f t="shared" si="0"/>
        <v>0.66666666666666663</v>
      </c>
      <c r="L6">
        <f>IF(C6=1,1/5,0)</f>
        <v>0.2</v>
      </c>
    </row>
    <row r="7" spans="1:13" x14ac:dyDescent="0.2">
      <c r="A7" s="5">
        <v>2</v>
      </c>
      <c r="B7" s="7" t="s">
        <v>420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0.83333333333333337</v>
      </c>
      <c r="J7" s="21">
        <f t="shared" si="0"/>
        <v>0.83333333333333337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419</v>
      </c>
      <c r="C8">
        <v>0</v>
      </c>
      <c r="F8">
        <f>COUNTIF(C2:C8,1)/COUNT(C2:C8)</f>
        <v>0.7142857142857143</v>
      </c>
      <c r="G8">
        <f t="shared" si="1"/>
        <v>0</v>
      </c>
      <c r="I8">
        <f>COUNTIF(C2:C8,1)/COUNTIF(C2:C11,1)</f>
        <v>0.83333333333333337</v>
      </c>
      <c r="J8">
        <f t="shared" si="0"/>
        <v>0</v>
      </c>
      <c r="L8">
        <f>IF(C8=1,1/7,0)</f>
        <v>0</v>
      </c>
    </row>
    <row r="9" spans="1:13" x14ac:dyDescent="0.2">
      <c r="A9" s="5">
        <v>2</v>
      </c>
      <c r="B9" s="7" t="s">
        <v>389</v>
      </c>
      <c r="C9" s="5">
        <v>0</v>
      </c>
      <c r="E9" s="21"/>
      <c r="F9" s="21">
        <f>COUNTIF(C2:C9,1)/COUNT(C2:C9)</f>
        <v>0.625</v>
      </c>
      <c r="G9" s="21">
        <f t="shared" si="1"/>
        <v>0</v>
      </c>
      <c r="H9" s="21"/>
      <c r="I9" s="21">
        <f>COUNTIF(C2:C9,1)/COUNTIF(C2:C11,1)</f>
        <v>0.83333333333333337</v>
      </c>
      <c r="J9" s="21">
        <f t="shared" si="0"/>
        <v>0</v>
      </c>
      <c r="K9" s="21"/>
      <c r="L9" s="21">
        <f>IF(C9=1,1/8,0)</f>
        <v>0</v>
      </c>
      <c r="M9" s="21"/>
    </row>
    <row r="10" spans="1:13" x14ac:dyDescent="0.2">
      <c r="A10">
        <v>2</v>
      </c>
      <c r="B10" s="6" t="s">
        <v>421</v>
      </c>
      <c r="C10">
        <v>0</v>
      </c>
      <c r="F10">
        <f>COUNTIF(C2:C10,1)/COUNT(C2:C10)</f>
        <v>0.55555555555555558</v>
      </c>
      <c r="G10">
        <f t="shared" si="1"/>
        <v>0</v>
      </c>
      <c r="I10">
        <f>COUNTIF(C2:C10,1)/COUNTIF(C2:C11,1)</f>
        <v>0.83333333333333337</v>
      </c>
      <c r="J10">
        <f t="shared" si="0"/>
        <v>0</v>
      </c>
      <c r="L10">
        <f>IF(C10=1,1/9,0)</f>
        <v>0</v>
      </c>
    </row>
    <row r="11" spans="1:13" x14ac:dyDescent="0.2">
      <c r="A11" s="5">
        <v>2</v>
      </c>
      <c r="B11" s="7" t="s">
        <v>422</v>
      </c>
      <c r="C11" s="5">
        <v>1</v>
      </c>
      <c r="E11" s="21"/>
      <c r="F11">
        <f>COUNTIF(C2:C11,1)/COUNT(C2:C11)</f>
        <v>0.6</v>
      </c>
      <c r="G11" s="21">
        <f t="shared" si="1"/>
        <v>0.6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  <row r="12" spans="1:13" x14ac:dyDescent="0.2">
      <c r="B12" s="6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M12"/>
  <sheetViews>
    <sheetView rightToLeft="1" workbookViewId="0">
      <pane ySplit="1" topLeftCell="A2" activePane="bottomLeft" state="frozen"/>
      <selection pane="bottomLeft" activeCell="B12" sqref="A12:B12"/>
    </sheetView>
  </sheetViews>
  <sheetFormatPr defaultRowHeight="14.25" x14ac:dyDescent="0.2"/>
  <cols>
    <col min="2" max="2" width="41.125" customWidth="1" collapsed="1"/>
  </cols>
  <sheetData>
    <row r="1" spans="1:13" ht="15.75" x14ac:dyDescent="0.25">
      <c r="A1" s="1"/>
      <c r="B1" s="9" t="s">
        <v>45</v>
      </c>
      <c r="C1" s="2">
        <f>SUM(C2:C11)</f>
        <v>9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423</v>
      </c>
      <c r="C2">
        <v>1</v>
      </c>
      <c r="E2" s="20">
        <f>COUNTIF(C2:C11,1)/COUNT(C2:C11)</f>
        <v>0.9</v>
      </c>
      <c r="F2">
        <f>IF(C2=1,1,0)</f>
        <v>1</v>
      </c>
      <c r="G2">
        <f>IF(C2=1,F2,)</f>
        <v>1</v>
      </c>
      <c r="H2" s="17">
        <f>SUMIF(G2:G11,"&gt;0",G2:G11)/COUNTIF(G2:G11,"&gt;0")</f>
        <v>1</v>
      </c>
      <c r="I2">
        <f>C2/COUNTIF(C2:C11,1)</f>
        <v>0.1111111111111111</v>
      </c>
      <c r="J2">
        <f>IF(C2=1,I2,0)</f>
        <v>0.1111111111111111</v>
      </c>
      <c r="K2" s="18">
        <f>SUMIF(J2:J11,"&gt;0",J2:J11)/COUNTIF(J2:J12,"&gt;0")</f>
        <v>0.55555555555555558</v>
      </c>
      <c r="L2">
        <f>IF(C2=1,1,0)</f>
        <v>1</v>
      </c>
      <c r="M2" s="19">
        <f>MAX(L2:L11)</f>
        <v>1</v>
      </c>
    </row>
    <row r="3" spans="1:13" x14ac:dyDescent="0.2">
      <c r="A3" s="5">
        <v>4</v>
      </c>
      <c r="B3" s="7" t="s">
        <v>356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0.22222222222222221</v>
      </c>
      <c r="J3" s="21">
        <f t="shared" ref="J3:J10" si="0">IF(C3=1,I3,0)</f>
        <v>0.22222222222222221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424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0.33333333333333331</v>
      </c>
      <c r="J4">
        <f t="shared" si="0"/>
        <v>0.33333333333333331</v>
      </c>
      <c r="L4">
        <f>IF(C4=1,1/3,0)</f>
        <v>0.33333333333333331</v>
      </c>
    </row>
    <row r="5" spans="1:13" x14ac:dyDescent="0.2">
      <c r="A5" s="5">
        <v>3</v>
      </c>
      <c r="B5" s="7" t="s">
        <v>354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COUNTIF(C2:C5,1)/COUNTIF(C2:C11,1)</f>
        <v>0.44444444444444442</v>
      </c>
      <c r="J5" s="21">
        <f t="shared" si="0"/>
        <v>0.44444444444444442</v>
      </c>
      <c r="K5" s="21"/>
      <c r="L5" s="21">
        <f>IF(C5=1,1/4,0)</f>
        <v>0.25</v>
      </c>
      <c r="M5" s="21"/>
    </row>
    <row r="6" spans="1:13" x14ac:dyDescent="0.2">
      <c r="A6">
        <v>3</v>
      </c>
      <c r="B6" s="6" t="s">
        <v>425</v>
      </c>
      <c r="C6">
        <v>1</v>
      </c>
      <c r="F6">
        <f>COUNTIF(C2:C6,1)/COUNT(C2:C6)</f>
        <v>1</v>
      </c>
      <c r="G6">
        <f t="shared" si="1"/>
        <v>1</v>
      </c>
      <c r="I6">
        <f>COUNTIF(C2:C6,1)/COUNTIF(C2:C11,1)</f>
        <v>0.55555555555555558</v>
      </c>
      <c r="J6">
        <f t="shared" si="0"/>
        <v>0.55555555555555558</v>
      </c>
      <c r="L6">
        <f>IF(C6=1,1/5,0)</f>
        <v>0.2</v>
      </c>
    </row>
    <row r="7" spans="1:13" x14ac:dyDescent="0.2">
      <c r="A7" s="5">
        <v>2</v>
      </c>
      <c r="B7" s="7" t="s">
        <v>426</v>
      </c>
      <c r="C7" s="5">
        <v>1</v>
      </c>
      <c r="E7" s="21"/>
      <c r="F7" s="21">
        <f>COUNTIF(C2:C7,1)/COUNT(C2:C7)</f>
        <v>1</v>
      </c>
      <c r="G7" s="21">
        <f t="shared" si="1"/>
        <v>1</v>
      </c>
      <c r="H7" s="21"/>
      <c r="I7" s="21">
        <f>COUNTIF(C2:C7,1)/COUNTIF(C2:C11,1)</f>
        <v>0.66666666666666663</v>
      </c>
      <c r="J7" s="21">
        <f t="shared" si="0"/>
        <v>0.66666666666666663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351</v>
      </c>
      <c r="C8">
        <v>1</v>
      </c>
      <c r="F8">
        <f>COUNTIF(C2:C8,1)/COUNT(C2:C8)</f>
        <v>1</v>
      </c>
      <c r="G8">
        <f t="shared" si="1"/>
        <v>1</v>
      </c>
      <c r="I8">
        <f>COUNTIF(C2:C8,1)/COUNTIF(C2:C11,1)</f>
        <v>0.77777777777777779</v>
      </c>
      <c r="J8">
        <f t="shared" si="0"/>
        <v>0.77777777777777779</v>
      </c>
      <c r="L8">
        <f>IF(C8=1,1/7,0)</f>
        <v>0.14285714285714285</v>
      </c>
    </row>
    <row r="9" spans="1:13" x14ac:dyDescent="0.2">
      <c r="A9" s="5">
        <v>2</v>
      </c>
      <c r="B9" s="7" t="s">
        <v>427</v>
      </c>
      <c r="C9" s="5">
        <v>1</v>
      </c>
      <c r="E9" s="21"/>
      <c r="F9" s="21">
        <f>COUNTIF(C2:C9,1)/COUNT(C2:C9)</f>
        <v>1</v>
      </c>
      <c r="G9" s="21">
        <f t="shared" si="1"/>
        <v>1</v>
      </c>
      <c r="H9" s="21"/>
      <c r="I9" s="21">
        <f>COUNTIF(C2:C9,1)/COUNTIF(C2:C11,1)</f>
        <v>0.88888888888888884</v>
      </c>
      <c r="J9" s="21">
        <f t="shared" si="0"/>
        <v>0.88888888888888884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355</v>
      </c>
      <c r="C10">
        <v>1</v>
      </c>
      <c r="F10">
        <f>COUNTIF(C2:C10,1)/COUNT(C2:C10)</f>
        <v>1</v>
      </c>
      <c r="G10">
        <f t="shared" si="1"/>
        <v>1</v>
      </c>
      <c r="I10">
        <f>COUNTIF(C2:C10,1)/COUNTIF(C2:C11,1)</f>
        <v>1</v>
      </c>
      <c r="J10">
        <f t="shared" si="0"/>
        <v>1</v>
      </c>
      <c r="L10">
        <f>IF(C10=1,1/9,0)</f>
        <v>0.1111111111111111</v>
      </c>
    </row>
    <row r="11" spans="1:13" x14ac:dyDescent="0.2">
      <c r="A11" s="5">
        <v>2</v>
      </c>
      <c r="B11" s="7" t="s">
        <v>362</v>
      </c>
      <c r="C11" s="5">
        <v>0</v>
      </c>
      <c r="E11" s="21"/>
      <c r="F11">
        <f>COUNTIF(C2:C11,1)/COUNT(C2:C11)</f>
        <v>0.9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  <row r="12" spans="1:13" x14ac:dyDescent="0.2">
      <c r="B12" s="6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1"/>
  <sheetViews>
    <sheetView rightToLeft="1" workbookViewId="0">
      <pane ySplit="1" topLeftCell="A2" activePane="bottomLeft" state="frozen"/>
      <selection pane="bottomLeft" activeCell="D12" sqref="A12:D18"/>
    </sheetView>
  </sheetViews>
  <sheetFormatPr defaultRowHeight="14.25" x14ac:dyDescent="0.2"/>
  <cols>
    <col min="2" max="2" width="35.875" customWidth="1" collapsed="1"/>
  </cols>
  <sheetData>
    <row r="1" spans="1:13" ht="15" x14ac:dyDescent="0.25">
      <c r="A1" s="1"/>
      <c r="B1" s="3" t="s">
        <v>3</v>
      </c>
      <c r="C1" s="2">
        <f>SUM(C2:C11)</f>
        <v>8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7</v>
      </c>
      <c r="B2" s="6" t="s">
        <v>124</v>
      </c>
      <c r="C2">
        <v>1</v>
      </c>
      <c r="E2" s="20">
        <f>COUNTIF(C2:C11,1)/COUNT(C2:C11)</f>
        <v>0.8</v>
      </c>
      <c r="F2">
        <f>IF(C2=1,1,0)</f>
        <v>1</v>
      </c>
      <c r="G2">
        <f>IF(C2=1,F2,)</f>
        <v>1</v>
      </c>
      <c r="H2" s="17">
        <f>SUMIF(G2:G11,"&gt;0",G2:G11)/COUNTIF(G2:G11,"&gt;0")</f>
        <v>0.72609126984126982</v>
      </c>
      <c r="I2">
        <f>C2/COUNTIF(C2:C11,1)</f>
        <v>0.125</v>
      </c>
      <c r="J2">
        <f>IF(C2=1,I2,0)</f>
        <v>0.125</v>
      </c>
      <c r="K2" s="18">
        <f>SUMIF(J2:J11,"&gt;0",J2:J11)/COUNTIF(J2:J12,"&gt;0")</f>
        <v>0.5625</v>
      </c>
      <c r="L2">
        <f>IF(C2=1,1,0)</f>
        <v>1</v>
      </c>
      <c r="M2" s="19">
        <f>MAX(L2:L11)</f>
        <v>1</v>
      </c>
    </row>
    <row r="3" spans="1:13" x14ac:dyDescent="0.2">
      <c r="A3" s="5">
        <v>5</v>
      </c>
      <c r="B3" s="7" t="s">
        <v>125</v>
      </c>
      <c r="C3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COUNTIF(C2:C3,1)/COUNTIF(C2:C11,1)</f>
        <v>0.125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>
        <v>3</v>
      </c>
      <c r="B4" s="6" t="s">
        <v>126</v>
      </c>
      <c r="C4">
        <v>0</v>
      </c>
      <c r="F4">
        <f>COUNTIF(C2:C4,1)/COUNT(C2:C4)</f>
        <v>0.33333333333333331</v>
      </c>
      <c r="G4">
        <f t="shared" ref="G4:G11" si="1">IF(C4=1,F4,)</f>
        <v>0</v>
      </c>
      <c r="I4">
        <f>COUNTIF(C2:C4,1)/COUNTIF(C2:C11,1)</f>
        <v>0.125</v>
      </c>
      <c r="J4">
        <f t="shared" si="0"/>
        <v>0</v>
      </c>
      <c r="L4">
        <f>IF(C4=1,1/3,0)</f>
        <v>0</v>
      </c>
    </row>
    <row r="5" spans="1:13" x14ac:dyDescent="0.2">
      <c r="A5" s="5">
        <v>3</v>
      </c>
      <c r="B5" s="7" t="s">
        <v>127</v>
      </c>
      <c r="C5">
        <v>1</v>
      </c>
      <c r="E5" s="21"/>
      <c r="F5" s="21">
        <f>COUNTIF(C2:C5,1)/COUNT(C2:C5)</f>
        <v>0.5</v>
      </c>
      <c r="G5" s="21">
        <f t="shared" si="1"/>
        <v>0.5</v>
      </c>
      <c r="H5" s="21"/>
      <c r="I5" s="21">
        <f>COUNTIF(C2:C5,1)/COUNTIF(C2:C11,1)</f>
        <v>0.25</v>
      </c>
      <c r="J5" s="21">
        <f t="shared" si="0"/>
        <v>0.25</v>
      </c>
      <c r="K5" s="21"/>
      <c r="L5" s="21">
        <f>IF(C5=1,1/4,0)</f>
        <v>0.25</v>
      </c>
      <c r="M5" s="21"/>
    </row>
    <row r="6" spans="1:13" x14ac:dyDescent="0.2">
      <c r="A6">
        <v>3</v>
      </c>
      <c r="B6" s="6" t="s">
        <v>128</v>
      </c>
      <c r="C6">
        <v>1</v>
      </c>
      <c r="F6">
        <f>COUNTIF(C2:C6,1)/COUNT(C2:C6)</f>
        <v>0.6</v>
      </c>
      <c r="G6">
        <f t="shared" si="1"/>
        <v>0.6</v>
      </c>
      <c r="I6">
        <f>COUNTIF(C2:C6,1)/COUNTIF(C2:C11,1)</f>
        <v>0.375</v>
      </c>
      <c r="J6">
        <f t="shared" si="0"/>
        <v>0.375</v>
      </c>
      <c r="L6">
        <f>IF(C6=1,1/5,0)</f>
        <v>0.2</v>
      </c>
    </row>
    <row r="7" spans="1:13" x14ac:dyDescent="0.2">
      <c r="A7" s="5">
        <v>3</v>
      </c>
      <c r="B7" s="7" t="s">
        <v>129</v>
      </c>
      <c r="C7">
        <v>1</v>
      </c>
      <c r="E7" s="21"/>
      <c r="F7" s="21">
        <f>COUNTIF(C2:C7,1)/COUNT(C2:C7)</f>
        <v>0.66666666666666663</v>
      </c>
      <c r="G7" s="21">
        <f t="shared" si="1"/>
        <v>0.66666666666666663</v>
      </c>
      <c r="H7" s="21"/>
      <c r="I7" s="21">
        <f>COUNTIF(C2:C7,1)/COUNTIF(C2:C11,1)</f>
        <v>0.5</v>
      </c>
      <c r="J7" s="21">
        <f t="shared" si="0"/>
        <v>0.5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130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COUNTIF(C2:C8,1)/COUNTIF(C2:C11,1)</f>
        <v>0.625</v>
      </c>
      <c r="J8">
        <f t="shared" si="0"/>
        <v>0.625</v>
      </c>
      <c r="L8">
        <f>IF(C8=1,1/7,0)</f>
        <v>0.14285714285714285</v>
      </c>
    </row>
    <row r="9" spans="1:13" x14ac:dyDescent="0.2">
      <c r="A9" s="5">
        <v>2</v>
      </c>
      <c r="B9" s="7" t="s">
        <v>131</v>
      </c>
      <c r="C9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COUNTIF(C2:C9,1)/COUNTIF(C2:C11,1)</f>
        <v>0.75</v>
      </c>
      <c r="J9" s="21">
        <f t="shared" si="0"/>
        <v>0.75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132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COUNTIF(C2:C10,1)/COUNTIF(C2:C11,1)</f>
        <v>0.875</v>
      </c>
      <c r="J10">
        <f t="shared" si="0"/>
        <v>0.875</v>
      </c>
      <c r="L10">
        <f>IF(C10=1,1/9,0)</f>
        <v>0.1111111111111111</v>
      </c>
    </row>
    <row r="11" spans="1:13" x14ac:dyDescent="0.2">
      <c r="A11" s="5">
        <v>2</v>
      </c>
      <c r="B11" s="7" t="s">
        <v>133</v>
      </c>
      <c r="C11">
        <v>1</v>
      </c>
      <c r="E11" s="21"/>
      <c r="F11">
        <f>COUNTIF(C2:C11,1)/COUNT(C2:C11)</f>
        <v>0.8</v>
      </c>
      <c r="G11" s="21">
        <f t="shared" si="1"/>
        <v>0.8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sortState ref="B2:B71">
    <sortCondition ref="B71"/>
  </sortState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M11"/>
  <sheetViews>
    <sheetView rightToLeft="1" workbookViewId="0">
      <pane ySplit="1" topLeftCell="A2" activePane="bottomLeft" state="frozen"/>
      <selection pane="bottomLeft" activeCell="D12" sqref="A12:D16"/>
    </sheetView>
  </sheetViews>
  <sheetFormatPr defaultRowHeight="14.25" x14ac:dyDescent="0.2"/>
  <cols>
    <col min="2" max="2" width="61.125" customWidth="1" collapsed="1"/>
  </cols>
  <sheetData>
    <row r="1" spans="1:13" ht="15.75" x14ac:dyDescent="0.25">
      <c r="A1" s="1"/>
      <c r="B1" s="9" t="s">
        <v>46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7</v>
      </c>
      <c r="B2" s="6" t="s">
        <v>428</v>
      </c>
      <c r="C2">
        <v>1</v>
      </c>
      <c r="E2" s="20">
        <f>COUNTIF(C2:C11,1)/COUNT(C2:C11)</f>
        <v>0.7</v>
      </c>
      <c r="F2">
        <f>IF(C2=1,1,0)</f>
        <v>1</v>
      </c>
      <c r="G2">
        <f>IF(C2=1,F2,)</f>
        <v>1</v>
      </c>
      <c r="H2" s="17">
        <f>SUMIF(G2:G11,"&gt;0",G2:G11)/COUNTIF(G2:G11,"&gt;0")</f>
        <v>0.76394557823129261</v>
      </c>
      <c r="I2">
        <f>C2/COUNTIF(C2:C11,1)</f>
        <v>0.14285714285714285</v>
      </c>
      <c r="J2">
        <f>IF(C2=1,I2,0)</f>
        <v>0.14285714285714285</v>
      </c>
      <c r="K2" s="18">
        <f>SUMIF(J2:J11,"&gt;0",J2:J11)/COUNTIF(J2:J12,"&gt;0")</f>
        <v>0.5714285714285714</v>
      </c>
      <c r="L2">
        <f>IF(C2=1,1,0)</f>
        <v>1</v>
      </c>
      <c r="M2" s="19">
        <f>MAX(L2:L11)</f>
        <v>1</v>
      </c>
    </row>
    <row r="3" spans="1:13" x14ac:dyDescent="0.2">
      <c r="A3" s="5">
        <v>7</v>
      </c>
      <c r="B3" s="7" t="s">
        <v>429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0.2857142857142857</v>
      </c>
      <c r="J3" s="21">
        <f t="shared" ref="J3:J10" si="0">IF(C3=1,I3,0)</f>
        <v>0.2857142857142857</v>
      </c>
      <c r="K3" s="21"/>
      <c r="L3" s="21">
        <f>IF(C3=1,1/2,0)</f>
        <v>0.5</v>
      </c>
      <c r="M3" s="21"/>
    </row>
    <row r="4" spans="1:13" x14ac:dyDescent="0.2">
      <c r="A4">
        <v>7</v>
      </c>
      <c r="B4" s="6" t="s">
        <v>430</v>
      </c>
      <c r="C4">
        <v>0</v>
      </c>
      <c r="F4">
        <f>COUNTIF(C2:C4,1)/COUNT(C2:C4)</f>
        <v>0.66666666666666663</v>
      </c>
      <c r="G4">
        <f t="shared" ref="G4:G11" si="1">IF(C4=1,F4,)</f>
        <v>0</v>
      </c>
      <c r="I4">
        <f>COUNTIF(C2:C4,1)/COUNTIF(C2:C11,1)</f>
        <v>0.2857142857142857</v>
      </c>
      <c r="J4">
        <f t="shared" si="0"/>
        <v>0</v>
      </c>
      <c r="L4">
        <f>IF(C4=1,1/3,0)</f>
        <v>0</v>
      </c>
    </row>
    <row r="5" spans="1:13" x14ac:dyDescent="0.2">
      <c r="A5" s="5">
        <v>7</v>
      </c>
      <c r="B5" s="7" t="s">
        <v>431</v>
      </c>
      <c r="C5" s="5">
        <v>0</v>
      </c>
      <c r="E5" s="21"/>
      <c r="F5" s="21">
        <f>COUNTIF(C2:C5,1)/COUNT(C2:C5)</f>
        <v>0.5</v>
      </c>
      <c r="G5" s="21">
        <f t="shared" si="1"/>
        <v>0</v>
      </c>
      <c r="H5" s="21"/>
      <c r="I5" s="21">
        <f>COUNTIF(C2:C5,1)/COUNTIF(C2:C11,1)</f>
        <v>0.2857142857142857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6</v>
      </c>
      <c r="B6" s="6" t="s">
        <v>353</v>
      </c>
      <c r="C6">
        <v>1</v>
      </c>
      <c r="F6">
        <f>COUNTIF(C2:C6,1)/COUNT(C2:C6)</f>
        <v>0.6</v>
      </c>
      <c r="G6">
        <f t="shared" si="1"/>
        <v>0.6</v>
      </c>
      <c r="I6">
        <f>COUNTIF(C2:C6,1)/COUNTIF(C2:C11,1)</f>
        <v>0.42857142857142855</v>
      </c>
      <c r="J6">
        <f t="shared" si="0"/>
        <v>0.42857142857142855</v>
      </c>
      <c r="L6">
        <f>IF(C6=1,1/5,0)</f>
        <v>0.2</v>
      </c>
    </row>
    <row r="7" spans="1:13" x14ac:dyDescent="0.2">
      <c r="A7" s="5">
        <v>3</v>
      </c>
      <c r="B7" s="7" t="s">
        <v>426</v>
      </c>
      <c r="C7" s="5">
        <v>1</v>
      </c>
      <c r="E7" s="21"/>
      <c r="F7" s="21">
        <f>COUNTIF(C2:C7,1)/COUNT(C2:C7)</f>
        <v>0.66666666666666663</v>
      </c>
      <c r="G7" s="21">
        <f t="shared" si="1"/>
        <v>0.66666666666666663</v>
      </c>
      <c r="H7" s="21"/>
      <c r="I7" s="21">
        <f>COUNTIF(C2:C7,1)/COUNTIF(C2:C11,1)</f>
        <v>0.5714285714285714</v>
      </c>
      <c r="J7" s="21">
        <f t="shared" si="0"/>
        <v>0.5714285714285714</v>
      </c>
      <c r="K7" s="21"/>
      <c r="L7" s="21">
        <f>IF(C7=1,1/6,0)</f>
        <v>0.16666666666666666</v>
      </c>
      <c r="M7" s="21"/>
    </row>
    <row r="8" spans="1:13" x14ac:dyDescent="0.2">
      <c r="A8">
        <v>3</v>
      </c>
      <c r="B8" s="6" t="s">
        <v>355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COUNTIF(C2:C8,1)/COUNTIF(C2:C11,1)</f>
        <v>0.7142857142857143</v>
      </c>
      <c r="J8">
        <f t="shared" si="0"/>
        <v>0.7142857142857143</v>
      </c>
      <c r="L8">
        <f>IF(C8=1,1/7,0)</f>
        <v>0.14285714285714285</v>
      </c>
    </row>
    <row r="9" spans="1:13" x14ac:dyDescent="0.2">
      <c r="A9" s="5">
        <v>2</v>
      </c>
      <c r="B9" s="7" t="s">
        <v>432</v>
      </c>
      <c r="C9" s="5">
        <v>0</v>
      </c>
      <c r="E9" s="21"/>
      <c r="F9" s="21">
        <f>COUNTIF(C2:C9,1)/COUNT(C2:C9)</f>
        <v>0.625</v>
      </c>
      <c r="G9" s="21">
        <f t="shared" si="1"/>
        <v>0</v>
      </c>
      <c r="H9" s="21"/>
      <c r="I9" s="21">
        <f>COUNTIF(C2:C9,1)/COUNTIF(C2:C11,1)</f>
        <v>0.7142857142857143</v>
      </c>
      <c r="J9" s="21">
        <f t="shared" si="0"/>
        <v>0</v>
      </c>
      <c r="K9" s="21"/>
      <c r="L9" s="21">
        <f>IF(C9=1,1/8,0)</f>
        <v>0</v>
      </c>
      <c r="M9" s="21"/>
    </row>
    <row r="10" spans="1:13" x14ac:dyDescent="0.2">
      <c r="A10">
        <v>2</v>
      </c>
      <c r="B10" s="6" t="s">
        <v>357</v>
      </c>
      <c r="C10">
        <v>1</v>
      </c>
      <c r="F10">
        <f>COUNTIF(C2:C10,1)/COUNT(C2:C10)</f>
        <v>0.66666666666666663</v>
      </c>
      <c r="G10">
        <f t="shared" si="1"/>
        <v>0.66666666666666663</v>
      </c>
      <c r="I10">
        <f>COUNTIF(C2:C10,1)/COUNTIF(C2:C11,1)</f>
        <v>0.8571428571428571</v>
      </c>
      <c r="J10">
        <f t="shared" si="0"/>
        <v>0.8571428571428571</v>
      </c>
      <c r="L10">
        <f>IF(C10=1,1/9,0)</f>
        <v>0.1111111111111111</v>
      </c>
    </row>
    <row r="11" spans="1:13" x14ac:dyDescent="0.2">
      <c r="A11" s="5">
        <v>2</v>
      </c>
      <c r="B11" s="7" t="s">
        <v>433</v>
      </c>
      <c r="C11" s="5">
        <v>1</v>
      </c>
      <c r="E11" s="21"/>
      <c r="F11">
        <f>COUNTIF(C2:C11,1)/COUNT(C2:C11)</f>
        <v>0.7</v>
      </c>
      <c r="G11" s="21">
        <f t="shared" si="1"/>
        <v>0.7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M11"/>
  <sheetViews>
    <sheetView rightToLeft="1" workbookViewId="0">
      <pane ySplit="1" topLeftCell="A2" activePane="bottomLeft" state="frozen"/>
      <selection pane="bottomLeft" activeCell="C14" sqref="C14"/>
    </sheetView>
  </sheetViews>
  <sheetFormatPr defaultRowHeight="14.25" x14ac:dyDescent="0.2"/>
  <cols>
    <col min="2" max="2" width="62.375" customWidth="1" collapsed="1"/>
  </cols>
  <sheetData>
    <row r="1" spans="1:13" ht="15.75" x14ac:dyDescent="0.25">
      <c r="A1" s="1"/>
      <c r="B1" s="9" t="s">
        <v>47</v>
      </c>
      <c r="C1" s="2">
        <f>SUM(C2:C11)</f>
        <v>6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435</v>
      </c>
      <c r="C2">
        <v>1</v>
      </c>
      <c r="E2" s="20">
        <f>COUNTIF(C2:C11,1)/COUNT(C2:C11)</f>
        <v>0.6</v>
      </c>
      <c r="F2">
        <f>IF(C2=1,1,0)</f>
        <v>1</v>
      </c>
      <c r="G2">
        <f>IF(C2=1,F2,)</f>
        <v>1</v>
      </c>
      <c r="H2" s="17">
        <f>SUMIF(G2:G11,"&gt;0",G2:G11)/COUNTIF(G2:G11,"&gt;0")</f>
        <v>0.77460317460317463</v>
      </c>
      <c r="I2">
        <f>C2/COUNTIF(C2:C11,1)</f>
        <v>0.16666666666666666</v>
      </c>
      <c r="J2">
        <f>IF(C2=1,I2,0)</f>
        <v>0.16666666666666666</v>
      </c>
      <c r="K2" s="18">
        <f>SUMIF(J2:J11,"&gt;0",J2:J11)/COUNTIF(J2:J12,"&gt;0")</f>
        <v>0.58333333333333337</v>
      </c>
      <c r="L2">
        <f>IF(C2=1,1,0)</f>
        <v>1</v>
      </c>
      <c r="M2" s="19">
        <f>MAX(L2:L11)</f>
        <v>1</v>
      </c>
    </row>
    <row r="3" spans="1:13" x14ac:dyDescent="0.2">
      <c r="A3" s="5">
        <v>5</v>
      </c>
      <c r="B3" s="7" t="s">
        <v>436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0.33333333333333331</v>
      </c>
      <c r="J3" s="21">
        <f t="shared" ref="J3:J10" si="0">IF(C3=1,I3,0)</f>
        <v>0.33333333333333331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437</v>
      </c>
      <c r="C4">
        <v>0</v>
      </c>
      <c r="F4">
        <f>COUNTIF(C2:C4,1)/COUNT(C2:C4)</f>
        <v>0.66666666666666663</v>
      </c>
      <c r="G4">
        <f t="shared" ref="G4:G11" si="1">IF(C4=1,F4,)</f>
        <v>0</v>
      </c>
      <c r="I4">
        <f>COUNTIF(C2:C4,1)/COUNTIF(C2:C11,1)</f>
        <v>0.33333333333333331</v>
      </c>
      <c r="J4">
        <f t="shared" si="0"/>
        <v>0</v>
      </c>
      <c r="L4">
        <f>IF(C4=1,1/3,0)</f>
        <v>0</v>
      </c>
    </row>
    <row r="5" spans="1:13" x14ac:dyDescent="0.2">
      <c r="A5" s="5">
        <v>3</v>
      </c>
      <c r="B5" s="7" t="s">
        <v>438</v>
      </c>
      <c r="C5" s="5">
        <v>0</v>
      </c>
      <c r="E5" s="21"/>
      <c r="F5" s="21">
        <f>COUNTIF(C2:C5,1)/COUNT(C2:C5)</f>
        <v>0.5</v>
      </c>
      <c r="G5" s="21">
        <f t="shared" si="1"/>
        <v>0</v>
      </c>
      <c r="H5" s="21"/>
      <c r="I5" s="21">
        <f>COUNTIF(C2:C5,1)/COUNTIF(C2:C11,1)</f>
        <v>0.33333333333333331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3</v>
      </c>
      <c r="B6" s="6" t="s">
        <v>353</v>
      </c>
      <c r="C6">
        <v>1</v>
      </c>
      <c r="F6">
        <f>COUNTIF(C2:C6,1)/COUNT(C2:C6)</f>
        <v>0.6</v>
      </c>
      <c r="G6">
        <f t="shared" si="1"/>
        <v>0.6</v>
      </c>
      <c r="I6">
        <f>COUNTIF(C2:C6,1)/COUNTIF(C2:C11,1)</f>
        <v>0.5</v>
      </c>
      <c r="J6">
        <f t="shared" si="0"/>
        <v>0.5</v>
      </c>
      <c r="L6">
        <f>IF(C6=1,1/5,0)</f>
        <v>0.2</v>
      </c>
    </row>
    <row r="7" spans="1:13" x14ac:dyDescent="0.2">
      <c r="A7" s="5">
        <v>3</v>
      </c>
      <c r="B7" s="7" t="s">
        <v>439</v>
      </c>
      <c r="C7" s="5">
        <v>1</v>
      </c>
      <c r="E7" s="21"/>
      <c r="F7" s="21">
        <f>COUNTIF(C2:C7,1)/COUNT(C2:C7)</f>
        <v>0.66666666666666663</v>
      </c>
      <c r="G7" s="21">
        <f t="shared" si="1"/>
        <v>0.66666666666666663</v>
      </c>
      <c r="H7" s="21"/>
      <c r="I7" s="21">
        <f>COUNTIF(C2:C7,1)/COUNTIF(C2:C11,1)</f>
        <v>0.66666666666666663</v>
      </c>
      <c r="J7" s="21">
        <f t="shared" si="0"/>
        <v>0.66666666666666663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440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COUNTIF(C2:C8,1)/COUNTIF(C2:C11,1)</f>
        <v>0.83333333333333337</v>
      </c>
      <c r="J8">
        <f t="shared" si="0"/>
        <v>0.83333333333333337</v>
      </c>
      <c r="L8">
        <f>IF(C8=1,1/7,0)</f>
        <v>0.14285714285714285</v>
      </c>
    </row>
    <row r="9" spans="1:13" x14ac:dyDescent="0.2">
      <c r="A9" s="5">
        <v>2</v>
      </c>
      <c r="B9" s="7" t="s">
        <v>356</v>
      </c>
      <c r="C9" s="5">
        <v>0</v>
      </c>
      <c r="E9" s="21"/>
      <c r="F9" s="21">
        <f>COUNTIF(C2:C9,1)/COUNT(C2:C9)</f>
        <v>0.625</v>
      </c>
      <c r="G9" s="21">
        <f t="shared" si="1"/>
        <v>0</v>
      </c>
      <c r="H9" s="21"/>
      <c r="I9" s="21">
        <f>COUNTIF(C2:C9,1)/COUNTIF(C2:C11,1)</f>
        <v>0.83333333333333337</v>
      </c>
      <c r="J9" s="21">
        <f t="shared" si="0"/>
        <v>0</v>
      </c>
      <c r="K9" s="21"/>
      <c r="L9" s="21">
        <f>IF(C9=1,1/8,0)</f>
        <v>0</v>
      </c>
      <c r="M9" s="21"/>
    </row>
    <row r="10" spans="1:13" x14ac:dyDescent="0.2">
      <c r="A10">
        <v>2</v>
      </c>
      <c r="B10" s="6" t="s">
        <v>441</v>
      </c>
      <c r="C10">
        <v>1</v>
      </c>
      <c r="F10">
        <f>COUNTIF(C2:C10,1)/COUNT(C2:C10)</f>
        <v>0.66666666666666663</v>
      </c>
      <c r="G10">
        <f t="shared" si="1"/>
        <v>0.66666666666666663</v>
      </c>
      <c r="I10">
        <f>COUNTIF(C2:C10,1)/COUNTIF(C2:C11,1)</f>
        <v>1</v>
      </c>
      <c r="J10">
        <f t="shared" si="0"/>
        <v>1</v>
      </c>
      <c r="L10">
        <f>IF(C10=1,1/9,0)</f>
        <v>0.1111111111111111</v>
      </c>
    </row>
    <row r="11" spans="1:13" x14ac:dyDescent="0.2">
      <c r="A11" s="5">
        <v>2</v>
      </c>
      <c r="B11" s="7" t="s">
        <v>442</v>
      </c>
      <c r="C11" s="5">
        <v>0</v>
      </c>
      <c r="E11" s="21"/>
      <c r="F11">
        <f>COUNTIF(C2:C11,1)/COUNT(C2:C11)</f>
        <v>0.6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M11"/>
  <sheetViews>
    <sheetView rightToLeft="1" workbookViewId="0">
      <pane ySplit="1" topLeftCell="A2" activePane="bottomLeft" state="frozen"/>
      <selection pane="bottomLeft" activeCell="D12" sqref="A12:D16"/>
    </sheetView>
  </sheetViews>
  <sheetFormatPr defaultRowHeight="14.25" x14ac:dyDescent="0.2"/>
  <cols>
    <col min="2" max="2" width="44.875" customWidth="1" collapsed="1"/>
  </cols>
  <sheetData>
    <row r="1" spans="1:13" ht="15.75" x14ac:dyDescent="0.25">
      <c r="A1" s="1"/>
      <c r="B1" s="9" t="s">
        <v>48</v>
      </c>
      <c r="C1" s="2">
        <f>SUM(C2:C11)</f>
        <v>8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443</v>
      </c>
      <c r="C2">
        <v>1</v>
      </c>
      <c r="E2" s="20">
        <f>COUNTIF(C2:C11,1)/COUNT(C2:C11)</f>
        <v>0.8</v>
      </c>
      <c r="F2">
        <f>IF(C2=1,1,0)</f>
        <v>1</v>
      </c>
      <c r="G2">
        <f>IF(C2=1,F2,)</f>
        <v>1</v>
      </c>
      <c r="H2" s="17">
        <f>SUMIF(G2:G11,"&gt;0",G2:G11)/COUNTIF(G2:G11,"&gt;0")</f>
        <v>0.74692460317460307</v>
      </c>
      <c r="I2">
        <f>C2/COUNTIF(C2:C11,1)</f>
        <v>0.125</v>
      </c>
      <c r="J2">
        <f>IF(C2=1,I2,0)</f>
        <v>0.125</v>
      </c>
      <c r="K2" s="18">
        <f>SUMIF(J2:J11,"&gt;0",J2:J11)/COUNTIF(J2:J12,"&gt;0")</f>
        <v>0.5625</v>
      </c>
      <c r="L2">
        <f>IF(C2=1,1,0)</f>
        <v>1</v>
      </c>
      <c r="M2" s="19">
        <f>MAX(L2:L11)</f>
        <v>1</v>
      </c>
    </row>
    <row r="3" spans="1:13" x14ac:dyDescent="0.2">
      <c r="A3" s="5">
        <v>5</v>
      </c>
      <c r="B3" s="7" t="s">
        <v>444</v>
      </c>
      <c r="C3" s="5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COUNTIF(C2:C3,1)/COUNTIF(C2:C11,1)</f>
        <v>0.125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>
        <v>4</v>
      </c>
      <c r="B4" s="6" t="s">
        <v>378</v>
      </c>
      <c r="C4">
        <v>1</v>
      </c>
      <c r="F4">
        <f>COUNTIF(C2:C4,1)/COUNT(C2:C4)</f>
        <v>0.66666666666666663</v>
      </c>
      <c r="G4">
        <f t="shared" ref="G4:G11" si="1">IF(C4=1,F4,)</f>
        <v>0.66666666666666663</v>
      </c>
      <c r="I4">
        <f>COUNTIF(C2:C4,1)/COUNTIF(C2:C11,1)</f>
        <v>0.25</v>
      </c>
      <c r="J4">
        <f t="shared" si="0"/>
        <v>0.25</v>
      </c>
      <c r="L4">
        <f>IF(C4=1,1/3,0)</f>
        <v>0.33333333333333331</v>
      </c>
    </row>
    <row r="5" spans="1:13" x14ac:dyDescent="0.2">
      <c r="A5" s="5">
        <v>4</v>
      </c>
      <c r="B5" s="7" t="s">
        <v>445</v>
      </c>
      <c r="C5" s="5">
        <v>0</v>
      </c>
      <c r="E5" s="21"/>
      <c r="F5" s="21">
        <f>COUNTIF(C2:C5,1)/COUNT(C2:C5)</f>
        <v>0.5</v>
      </c>
      <c r="G5" s="21">
        <f t="shared" si="1"/>
        <v>0</v>
      </c>
      <c r="H5" s="21"/>
      <c r="I5" s="21">
        <f>COUNTIF(C2:C5,1)/COUNTIF(C2:C11,1)</f>
        <v>0.25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3</v>
      </c>
      <c r="B6" s="6" t="s">
        <v>446</v>
      </c>
      <c r="C6">
        <v>1</v>
      </c>
      <c r="F6">
        <f>COUNTIF(C2:C6,1)/COUNT(C2:C6)</f>
        <v>0.6</v>
      </c>
      <c r="G6">
        <f t="shared" si="1"/>
        <v>0.6</v>
      </c>
      <c r="I6">
        <f>COUNTIF(C2:C6,1)/COUNTIF(C2:C11,1)</f>
        <v>0.375</v>
      </c>
      <c r="J6">
        <f t="shared" si="0"/>
        <v>0.375</v>
      </c>
      <c r="L6">
        <f>IF(C6=1,1/5,0)</f>
        <v>0.2</v>
      </c>
    </row>
    <row r="7" spans="1:13" x14ac:dyDescent="0.2">
      <c r="A7" s="5">
        <v>2</v>
      </c>
      <c r="B7" s="7" t="s">
        <v>447</v>
      </c>
      <c r="C7" s="5">
        <v>1</v>
      </c>
      <c r="E7" s="21"/>
      <c r="F7" s="21">
        <f>COUNTIF(C2:C7,1)/COUNT(C2:C7)</f>
        <v>0.66666666666666663</v>
      </c>
      <c r="G7" s="21">
        <f t="shared" si="1"/>
        <v>0.66666666666666663</v>
      </c>
      <c r="H7" s="21"/>
      <c r="I7" s="21">
        <f>COUNTIF(C2:C7,1)/COUNTIF(C2:C11,1)</f>
        <v>0.5</v>
      </c>
      <c r="J7" s="21">
        <f t="shared" si="0"/>
        <v>0.5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353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COUNTIF(C2:C8,1)/COUNTIF(C2:C11,1)</f>
        <v>0.625</v>
      </c>
      <c r="J8">
        <f t="shared" si="0"/>
        <v>0.625</v>
      </c>
      <c r="L8">
        <f>IF(C8=1,1/7,0)</f>
        <v>0.14285714285714285</v>
      </c>
    </row>
    <row r="9" spans="1:13" x14ac:dyDescent="0.2">
      <c r="A9" s="5">
        <v>2</v>
      </c>
      <c r="B9" s="7" t="s">
        <v>356</v>
      </c>
      <c r="C9" s="5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COUNTIF(C2:C9,1)/COUNTIF(C2:C11,1)</f>
        <v>0.75</v>
      </c>
      <c r="J9" s="21">
        <f t="shared" si="0"/>
        <v>0.75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351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COUNTIF(C2:C10,1)/COUNTIF(C2:C11,1)</f>
        <v>0.875</v>
      </c>
      <c r="J10">
        <f t="shared" si="0"/>
        <v>0.875</v>
      </c>
      <c r="L10">
        <f>IF(C10=1,1/9,0)</f>
        <v>0.1111111111111111</v>
      </c>
    </row>
    <row r="11" spans="1:13" x14ac:dyDescent="0.2">
      <c r="A11" s="5">
        <v>2</v>
      </c>
      <c r="B11" s="7" t="s">
        <v>427</v>
      </c>
      <c r="C11" s="5">
        <v>1</v>
      </c>
      <c r="E11" s="21"/>
      <c r="F11">
        <f>COUNTIF(C2:C11,1)/COUNT(C2:C11)</f>
        <v>0.8</v>
      </c>
      <c r="G11" s="21">
        <f t="shared" si="1"/>
        <v>0.8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M8"/>
  <sheetViews>
    <sheetView rightToLeft="1" workbookViewId="0">
      <pane ySplit="1" topLeftCell="A2" activePane="bottomLeft" state="frozen"/>
      <selection pane="bottomLeft" activeCell="A9" sqref="A9:XFD11"/>
    </sheetView>
  </sheetViews>
  <sheetFormatPr defaultRowHeight="14.25" x14ac:dyDescent="0.2"/>
  <cols>
    <col min="2" max="2" width="50.25" customWidth="1" collapsed="1"/>
  </cols>
  <sheetData>
    <row r="1" spans="1:13" ht="15" x14ac:dyDescent="0.25">
      <c r="A1" s="1"/>
      <c r="B1" s="8" t="s">
        <v>50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4</v>
      </c>
      <c r="B2" s="6" t="s">
        <v>448</v>
      </c>
      <c r="C2">
        <v>1</v>
      </c>
      <c r="E2" s="20">
        <f>COUNTIF(C2:C8,1)/COUNT(C2:C8)</f>
        <v>1</v>
      </c>
      <c r="F2">
        <f>IF(C2=1,1,0)</f>
        <v>1</v>
      </c>
      <c r="G2">
        <f>IF(C2=1,F2,)</f>
        <v>1</v>
      </c>
      <c r="H2" s="17">
        <f>SUMIF(G2:G8,"&gt;0",G2:G8)/COUNTIF(G2:G8,"&gt;0")</f>
        <v>1</v>
      </c>
      <c r="I2">
        <f>C2/COUNTIF(C2:C8,1)</f>
        <v>0.14285714285714285</v>
      </c>
      <c r="J2">
        <f>IF(C2=1,I2,0)</f>
        <v>0.14285714285714285</v>
      </c>
      <c r="K2" s="18">
        <f>SUMIF(J2:J8,"&gt;0",J2:J8)/COUNTIF(J2:J9,"&gt;0")</f>
        <v>0.5714285714285714</v>
      </c>
      <c r="L2">
        <f>IF(C2=1,1,0)</f>
        <v>1</v>
      </c>
      <c r="M2" s="19">
        <f>MAX(L2:L8)</f>
        <v>1</v>
      </c>
    </row>
    <row r="3" spans="1:13" x14ac:dyDescent="0.2">
      <c r="A3" s="5">
        <v>4</v>
      </c>
      <c r="B3" s="7" t="s">
        <v>449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COUNTIF(C2:C3,1)/COUNTIF(C2:C8,1)</f>
        <v>0.2857142857142857</v>
      </c>
      <c r="J3" s="21">
        <f t="shared" ref="J3:J8" si="0">IF(C3=1,I3,0)</f>
        <v>0.2857142857142857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450</v>
      </c>
      <c r="C4">
        <v>1</v>
      </c>
      <c r="F4">
        <f>COUNTIF(C2:C4,1)/COUNT(C2:C4)</f>
        <v>1</v>
      </c>
      <c r="G4">
        <f t="shared" ref="G4:G8" si="1">IF(C4=1,F4,)</f>
        <v>1</v>
      </c>
      <c r="I4">
        <f>COUNTIF(C2:C4,1)/COUNTIF(C2:C8,1)</f>
        <v>0.42857142857142855</v>
      </c>
      <c r="J4">
        <f t="shared" si="0"/>
        <v>0.42857142857142855</v>
      </c>
      <c r="L4">
        <f>IF(C4=1,1/3,0)</f>
        <v>0.33333333333333331</v>
      </c>
    </row>
    <row r="5" spans="1:13" x14ac:dyDescent="0.2">
      <c r="A5" s="5">
        <v>3</v>
      </c>
      <c r="B5" s="7" t="s">
        <v>451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COUNTIF(C2:C5,1)/COUNTIF(C2:C8,1)</f>
        <v>0.5714285714285714</v>
      </c>
      <c r="J5" s="21">
        <f t="shared" si="0"/>
        <v>0.5714285714285714</v>
      </c>
      <c r="K5" s="21"/>
      <c r="L5" s="21">
        <f>IF(C5=1,1/4,0)</f>
        <v>0.25</v>
      </c>
      <c r="M5" s="21"/>
    </row>
    <row r="6" spans="1:13" x14ac:dyDescent="0.2">
      <c r="A6">
        <v>3</v>
      </c>
      <c r="B6" s="6" t="s">
        <v>452</v>
      </c>
      <c r="C6">
        <v>1</v>
      </c>
      <c r="F6">
        <f>COUNTIF(C2:C6,1)/COUNT(C2:C6)</f>
        <v>1</v>
      </c>
      <c r="G6">
        <f t="shared" si="1"/>
        <v>1</v>
      </c>
      <c r="I6">
        <f>COUNTIF(C2:C6,1)/COUNTIF(C2:C8,1)</f>
        <v>0.7142857142857143</v>
      </c>
      <c r="J6">
        <f t="shared" si="0"/>
        <v>0.7142857142857143</v>
      </c>
      <c r="L6">
        <f>IF(C6=1,1/5,0)</f>
        <v>0.2</v>
      </c>
    </row>
    <row r="7" spans="1:13" x14ac:dyDescent="0.2">
      <c r="A7" s="5">
        <v>2</v>
      </c>
      <c r="B7" s="7" t="s">
        <v>453</v>
      </c>
      <c r="C7" s="5">
        <v>1</v>
      </c>
      <c r="E7" s="21"/>
      <c r="F7" s="21">
        <f>COUNTIF(C2:C7,1)/COUNT(C2:C7)</f>
        <v>1</v>
      </c>
      <c r="G7" s="21">
        <f t="shared" si="1"/>
        <v>1</v>
      </c>
      <c r="H7" s="21"/>
      <c r="I7" s="21">
        <f>COUNTIF(C2:C7,1)/COUNTIF(C2:C8,1)</f>
        <v>0.8571428571428571</v>
      </c>
      <c r="J7" s="21">
        <f t="shared" si="0"/>
        <v>0.8571428571428571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454</v>
      </c>
      <c r="C8">
        <v>1</v>
      </c>
      <c r="F8">
        <f>COUNTIF(C2:C8,1)/COUNT(C2:C8)</f>
        <v>1</v>
      </c>
      <c r="G8">
        <f t="shared" si="1"/>
        <v>1</v>
      </c>
      <c r="I8">
        <f>COUNTIF(C2:C8,1)/COUNTIF(C2:C8,1)</f>
        <v>1</v>
      </c>
      <c r="J8">
        <f t="shared" si="0"/>
        <v>1</v>
      </c>
      <c r="L8">
        <f>IF(C8=1,1/7,0)</f>
        <v>0.14285714285714285</v>
      </c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M11"/>
  <sheetViews>
    <sheetView rightToLeft="1" workbookViewId="0">
      <pane ySplit="1" topLeftCell="A2" activePane="bottomLeft" state="frozen"/>
      <selection pane="bottomLeft" activeCell="B1" sqref="B1"/>
    </sheetView>
  </sheetViews>
  <sheetFormatPr defaultRowHeight="14.25" x14ac:dyDescent="0.2"/>
  <cols>
    <col min="2" max="2" width="67.125" customWidth="1" collapsed="1"/>
  </cols>
  <sheetData>
    <row r="1" spans="1:13" ht="15" x14ac:dyDescent="0.25">
      <c r="A1" s="1"/>
      <c r="B1" s="10" t="s">
        <v>51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455</v>
      </c>
      <c r="C2">
        <v>1</v>
      </c>
      <c r="E2" s="20">
        <f>COUNTIF(C2:C11,1)/COUNT(C2:C11)</f>
        <v>0.7</v>
      </c>
      <c r="F2">
        <f>IF(C2=1,1,0)</f>
        <v>1</v>
      </c>
      <c r="G2">
        <f>IF(C2=1,F2,)</f>
        <v>1</v>
      </c>
      <c r="H2" s="17">
        <f>SUMIF(G2:G11,"&gt;0",G2:G11)/COUNTIF(G2:G11,"&gt;0")</f>
        <v>0.77380952380952384</v>
      </c>
      <c r="I2">
        <f>C2/COUNTIF(C2:C11,1)</f>
        <v>0.14285714285714285</v>
      </c>
      <c r="J2">
        <f>IF(C2=1,I2,0)</f>
        <v>0.14285714285714285</v>
      </c>
      <c r="K2" s="18">
        <f>SUMIF(J2:J11,"&gt;0",J2:J11)/COUNTIF(J2:J12,"&gt;0")</f>
        <v>0.5714285714285714</v>
      </c>
      <c r="L2">
        <f>IF(C2=1,1,0)</f>
        <v>1</v>
      </c>
      <c r="M2" s="19">
        <f>MAX(L2:L11)</f>
        <v>1</v>
      </c>
    </row>
    <row r="3" spans="1:13" x14ac:dyDescent="0.2">
      <c r="A3" s="5">
        <v>5</v>
      </c>
      <c r="B3" s="7" t="s">
        <v>456</v>
      </c>
      <c r="C3" s="5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COUNTIF(C2:C3,1)/COUNTIF(C2:C11,1)</f>
        <v>0.14285714285714285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>
        <v>4</v>
      </c>
      <c r="B4" s="6" t="s">
        <v>457</v>
      </c>
      <c r="C4">
        <v>1</v>
      </c>
      <c r="F4">
        <f>COUNTIF(C2:C4,1)/COUNT(C2:C4)</f>
        <v>0.66666666666666663</v>
      </c>
      <c r="G4">
        <f t="shared" ref="G4:G11" si="1">IF(C4=1,F4,)</f>
        <v>0.66666666666666663</v>
      </c>
      <c r="I4">
        <f>COUNTIF(C2:C4,1)/COUNTIF(C2:C11,1)</f>
        <v>0.2857142857142857</v>
      </c>
      <c r="J4">
        <f t="shared" si="0"/>
        <v>0.2857142857142857</v>
      </c>
      <c r="L4">
        <f>IF(C4=1,1/3,0)</f>
        <v>0.33333333333333331</v>
      </c>
    </row>
    <row r="5" spans="1:13" x14ac:dyDescent="0.2">
      <c r="A5" s="5">
        <v>3</v>
      </c>
      <c r="B5" s="7" t="s">
        <v>458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COUNTIF(C2:C5,1)/COUNTIF(C2:C11,1)</f>
        <v>0.42857142857142855</v>
      </c>
      <c r="J5" s="21">
        <f t="shared" si="0"/>
        <v>0.42857142857142855</v>
      </c>
      <c r="K5" s="21"/>
      <c r="L5" s="21">
        <f>IF(C5=1,1/4,0)</f>
        <v>0.25</v>
      </c>
      <c r="M5" s="21"/>
    </row>
    <row r="6" spans="1:13" x14ac:dyDescent="0.2">
      <c r="A6">
        <v>3</v>
      </c>
      <c r="B6" s="6" t="s">
        <v>459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COUNTIF(C2:C6,1)/COUNTIF(C2:C11,1)</f>
        <v>0.5714285714285714</v>
      </c>
      <c r="J6">
        <f t="shared" si="0"/>
        <v>0.5714285714285714</v>
      </c>
      <c r="L6">
        <f>IF(C6=1,1/5,0)</f>
        <v>0.2</v>
      </c>
    </row>
    <row r="7" spans="1:13" x14ac:dyDescent="0.2">
      <c r="A7" s="5">
        <v>3</v>
      </c>
      <c r="B7" s="7" t="s">
        <v>461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0.7142857142857143</v>
      </c>
      <c r="J7" s="21">
        <f t="shared" si="0"/>
        <v>0.7142857142857143</v>
      </c>
      <c r="K7" s="21"/>
      <c r="L7" s="21">
        <f>IF(C7=1,1/6,0)</f>
        <v>0.16666666666666666</v>
      </c>
      <c r="M7" s="21"/>
    </row>
    <row r="8" spans="1:13" x14ac:dyDescent="0.2">
      <c r="A8">
        <v>3</v>
      </c>
      <c r="B8" s="6" t="s">
        <v>460</v>
      </c>
      <c r="C8">
        <v>0</v>
      </c>
      <c r="F8">
        <f>COUNTIF(C2:C8,1)/COUNT(C2:C8)</f>
        <v>0.7142857142857143</v>
      </c>
      <c r="G8">
        <f t="shared" si="1"/>
        <v>0</v>
      </c>
      <c r="I8">
        <f>COUNTIF(C2:C8,1)/COUNTIF(C2:C11,1)</f>
        <v>0.7142857142857143</v>
      </c>
      <c r="J8">
        <f t="shared" si="0"/>
        <v>0</v>
      </c>
      <c r="L8">
        <f>IF(C8=1,1/7,0)</f>
        <v>0</v>
      </c>
    </row>
    <row r="9" spans="1:13" x14ac:dyDescent="0.2">
      <c r="A9" s="5">
        <v>3</v>
      </c>
      <c r="B9" s="7" t="s">
        <v>462</v>
      </c>
      <c r="C9" s="5">
        <v>0</v>
      </c>
      <c r="E9" s="21"/>
      <c r="F9" s="21">
        <f>COUNTIF(C2:C9,1)/COUNT(C2:C9)</f>
        <v>0.625</v>
      </c>
      <c r="G9" s="21">
        <f t="shared" si="1"/>
        <v>0</v>
      </c>
      <c r="H9" s="21"/>
      <c r="I9" s="21">
        <f>COUNTIF(C2:C9,1)/COUNTIF(C2:C11,1)</f>
        <v>0.7142857142857143</v>
      </c>
      <c r="J9" s="21">
        <f t="shared" si="0"/>
        <v>0</v>
      </c>
      <c r="K9" s="21"/>
      <c r="L9" s="21">
        <f>IF(C9=1,1/8,0)</f>
        <v>0</v>
      </c>
      <c r="M9" s="21"/>
    </row>
    <row r="10" spans="1:13" x14ac:dyDescent="0.2">
      <c r="A10">
        <v>2</v>
      </c>
      <c r="B10" s="6" t="s">
        <v>463</v>
      </c>
      <c r="C10">
        <v>1</v>
      </c>
      <c r="F10">
        <f>COUNTIF(C2:C10,1)/COUNT(C2:C10)</f>
        <v>0.66666666666666663</v>
      </c>
      <c r="G10">
        <f t="shared" si="1"/>
        <v>0.66666666666666663</v>
      </c>
      <c r="I10">
        <f>COUNTIF(C2:C10,1)/COUNTIF(C2:C11,1)</f>
        <v>0.8571428571428571</v>
      </c>
      <c r="J10">
        <f t="shared" si="0"/>
        <v>0.8571428571428571</v>
      </c>
      <c r="L10">
        <f>IF(C10=1,1/9,0)</f>
        <v>0.1111111111111111</v>
      </c>
    </row>
    <row r="11" spans="1:13" x14ac:dyDescent="0.2">
      <c r="A11" s="5">
        <v>2</v>
      </c>
      <c r="B11" s="7" t="s">
        <v>464</v>
      </c>
      <c r="C11" s="5">
        <v>1</v>
      </c>
      <c r="E11" s="21"/>
      <c r="F11">
        <f>COUNTIF(C2:C11,1)/COUNT(C2:C11)</f>
        <v>0.7</v>
      </c>
      <c r="G11" s="21">
        <f t="shared" si="1"/>
        <v>0.7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M11"/>
  <sheetViews>
    <sheetView rightToLeft="1" workbookViewId="0">
      <pane ySplit="1" topLeftCell="A2" activePane="bottomLeft" state="frozen"/>
      <selection pane="bottomLeft" activeCell="D12" sqref="A12:D14"/>
    </sheetView>
  </sheetViews>
  <sheetFormatPr defaultRowHeight="14.25" x14ac:dyDescent="0.2"/>
  <cols>
    <col min="2" max="2" width="50.875" customWidth="1" collapsed="1"/>
    <col min="9" max="9" width="9" customWidth="1" collapsed="1"/>
  </cols>
  <sheetData>
    <row r="1" spans="1:13" ht="15" x14ac:dyDescent="0.25">
      <c r="A1" s="1"/>
      <c r="B1" s="3" t="s">
        <v>49</v>
      </c>
      <c r="C1" s="2">
        <f>SUM(C2:C11)</f>
        <v>8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8</v>
      </c>
      <c r="B2" s="6" t="s">
        <v>465</v>
      </c>
      <c r="C2">
        <v>1</v>
      </c>
      <c r="E2" s="20">
        <f>COUNTIF(C2:C11,1)/COUNT(C2:C11)</f>
        <v>0.8</v>
      </c>
      <c r="F2">
        <f>IF(C2=1,1,0)</f>
        <v>1</v>
      </c>
      <c r="G2">
        <f>IF(C2=1,F2,)</f>
        <v>1</v>
      </c>
      <c r="H2" s="17">
        <f>SUMIF(G2:G11,"&gt;0",G2:G11)/COUNTIF(G2:G11,"&gt;0")</f>
        <v>0.89513888888888882</v>
      </c>
      <c r="I2">
        <f>C2/COUNTIF(C2:C11,1)</f>
        <v>0.125</v>
      </c>
      <c r="J2">
        <f>IF(C2=1,I2,0)</f>
        <v>0.125</v>
      </c>
      <c r="K2" s="18">
        <f>SUMIF(J2:J11,"&gt;0",J2:J11)/COUNTIF(J2:J12,"&gt;0")</f>
        <v>0.5625</v>
      </c>
      <c r="L2">
        <f>IF(C2=1,1,0)</f>
        <v>1</v>
      </c>
      <c r="M2" s="19">
        <f>MAX(L2:L11)</f>
        <v>1</v>
      </c>
    </row>
    <row r="3" spans="1:13" x14ac:dyDescent="0.2">
      <c r="A3" s="5">
        <v>7</v>
      </c>
      <c r="B3" s="7" t="s">
        <v>466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0.25</v>
      </c>
      <c r="J3" s="21">
        <f t="shared" ref="J3:J10" si="0">IF(C3=1,I3,0)</f>
        <v>0.25</v>
      </c>
      <c r="K3" s="21"/>
      <c r="L3" s="21">
        <f>IF(C3=1,1/2,0)</f>
        <v>0.5</v>
      </c>
      <c r="M3" s="21"/>
    </row>
    <row r="4" spans="1:13" x14ac:dyDescent="0.2">
      <c r="A4">
        <v>7</v>
      </c>
      <c r="B4" s="6" t="s">
        <v>467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0.375</v>
      </c>
      <c r="J4">
        <f t="shared" si="0"/>
        <v>0.375</v>
      </c>
      <c r="L4">
        <f>IF(C4=1,1/3,0)</f>
        <v>0.33333333333333331</v>
      </c>
    </row>
    <row r="5" spans="1:13" x14ac:dyDescent="0.2">
      <c r="A5" s="5">
        <v>7</v>
      </c>
      <c r="B5" s="7" t="s">
        <v>468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COUNTIF(C2:C5,1)/COUNTIF(C2:C11,1)</f>
        <v>0.5</v>
      </c>
      <c r="J5" s="21">
        <f t="shared" si="0"/>
        <v>0.5</v>
      </c>
      <c r="K5" s="21"/>
      <c r="L5" s="21">
        <f>IF(C5=1,1/4,0)</f>
        <v>0.25</v>
      </c>
      <c r="M5" s="21"/>
    </row>
    <row r="6" spans="1:13" x14ac:dyDescent="0.2">
      <c r="A6">
        <v>7</v>
      </c>
      <c r="B6" s="6" t="s">
        <v>469</v>
      </c>
      <c r="C6">
        <v>0</v>
      </c>
      <c r="F6">
        <f>COUNTIF(C2:C6,1)/COUNT(C2:C6)</f>
        <v>0.8</v>
      </c>
      <c r="G6">
        <f t="shared" si="1"/>
        <v>0</v>
      </c>
      <c r="I6">
        <f>COUNTIF(C2:C6,1)/COUNTIF(C2:C11,1)</f>
        <v>0.5</v>
      </c>
      <c r="J6">
        <f t="shared" si="0"/>
        <v>0</v>
      </c>
      <c r="L6">
        <f>IF(C6=1,1/5,0)</f>
        <v>0</v>
      </c>
    </row>
    <row r="7" spans="1:13" x14ac:dyDescent="0.2">
      <c r="A7" s="5">
        <v>6</v>
      </c>
      <c r="B7" s="7" t="s">
        <v>470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0.625</v>
      </c>
      <c r="J7" s="21">
        <f t="shared" si="0"/>
        <v>0.625</v>
      </c>
      <c r="K7" s="21"/>
      <c r="L7" s="21">
        <f>IF(C7=1,1/6,0)</f>
        <v>0.16666666666666666</v>
      </c>
      <c r="M7" s="21"/>
    </row>
    <row r="8" spans="1:13" x14ac:dyDescent="0.2">
      <c r="A8">
        <v>4</v>
      </c>
      <c r="B8" s="6" t="s">
        <v>471</v>
      </c>
      <c r="C8">
        <v>0</v>
      </c>
      <c r="F8">
        <f>COUNTIF(C2:C8,1)/COUNT(C2:C8)</f>
        <v>0.7142857142857143</v>
      </c>
      <c r="G8">
        <f t="shared" si="1"/>
        <v>0</v>
      </c>
      <c r="I8">
        <f>COUNTIF(C2:C8,1)/COUNTIF(C2:C11,1)</f>
        <v>0.625</v>
      </c>
      <c r="J8">
        <f t="shared" si="0"/>
        <v>0</v>
      </c>
      <c r="L8">
        <f>IF(C8=1,1/7,0)</f>
        <v>0</v>
      </c>
    </row>
    <row r="9" spans="1:13" x14ac:dyDescent="0.2">
      <c r="A9" s="5">
        <v>4</v>
      </c>
      <c r="B9" s="7" t="s">
        <v>472</v>
      </c>
      <c r="C9" s="5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COUNTIF(C2:C9,1)/COUNTIF(C2:C11,1)</f>
        <v>0.75</v>
      </c>
      <c r="J9" s="21">
        <f t="shared" si="0"/>
        <v>0.75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473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COUNTIF(C2:C10,1)/COUNTIF(C2:C11,1)</f>
        <v>0.875</v>
      </c>
      <c r="J10">
        <f t="shared" si="0"/>
        <v>0.875</v>
      </c>
      <c r="L10">
        <f>IF(C10=1,1/9,0)</f>
        <v>0.1111111111111111</v>
      </c>
    </row>
    <row r="11" spans="1:13" x14ac:dyDescent="0.2">
      <c r="A11" s="5">
        <v>2</v>
      </c>
      <c r="B11" s="7" t="s">
        <v>474</v>
      </c>
      <c r="C11" s="5">
        <v>1</v>
      </c>
      <c r="E11" s="21"/>
      <c r="F11">
        <f>COUNTIF(C2:C11,1)/COUNT(C2:C11)</f>
        <v>0.8</v>
      </c>
      <c r="G11" s="21">
        <f t="shared" si="1"/>
        <v>0.8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M11"/>
  <sheetViews>
    <sheetView rightToLeft="1" workbookViewId="0">
      <pane ySplit="1" topLeftCell="A7" activePane="bottomLeft" state="frozen"/>
      <selection pane="bottomLeft" activeCell="D12" sqref="A12:D16"/>
    </sheetView>
  </sheetViews>
  <sheetFormatPr defaultRowHeight="14.25" x14ac:dyDescent="0.2"/>
  <cols>
    <col min="2" max="2" width="28.5" customWidth="1" collapsed="1"/>
  </cols>
  <sheetData>
    <row r="1" spans="1:13" ht="15" x14ac:dyDescent="0.25">
      <c r="A1" s="1"/>
      <c r="B1" s="3" t="s">
        <v>52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7</v>
      </c>
      <c r="B2" s="6" t="s">
        <v>476</v>
      </c>
      <c r="C2">
        <v>1</v>
      </c>
      <c r="E2" s="20">
        <f>COUNTIF(C2:C11,1)/COUNT(C2:C11)</f>
        <v>0.7</v>
      </c>
      <c r="F2">
        <f>IF(C2=1,1,0)</f>
        <v>1</v>
      </c>
      <c r="G2">
        <f>IF(C2=1,F2,)</f>
        <v>1</v>
      </c>
      <c r="H2" s="17">
        <f>SUMIF(G2:G11,"&gt;0",G2:G11)/COUNTIF(G2:G11,"&gt;0")</f>
        <v>0.82602040816326527</v>
      </c>
      <c r="I2">
        <f>C2/COUNTIF(C2:C11,1)</f>
        <v>0.14285714285714285</v>
      </c>
      <c r="J2">
        <f>IF(C2=1,I2,0)</f>
        <v>0.14285714285714285</v>
      </c>
      <c r="K2" s="18">
        <f>SUMIF(J2:J11,"&gt;0",J2:J11)/COUNTIF(J2:J12,"&gt;0")</f>
        <v>0.5714285714285714</v>
      </c>
      <c r="L2">
        <f>IF(C2=1,1,0)</f>
        <v>1</v>
      </c>
      <c r="M2" s="19">
        <f>MAX(L2:L11)</f>
        <v>1</v>
      </c>
    </row>
    <row r="3" spans="1:13" x14ac:dyDescent="0.2">
      <c r="A3" s="5">
        <v>7</v>
      </c>
      <c r="B3" s="7" t="s">
        <v>363</v>
      </c>
      <c r="C3" s="5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COUNTIF(C2:C3,1)/COUNTIF(C2:C11,1)</f>
        <v>0.14285714285714285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>
        <v>6</v>
      </c>
      <c r="B4" s="6" t="s">
        <v>347</v>
      </c>
      <c r="C4">
        <v>1</v>
      </c>
      <c r="F4">
        <f>COUNTIF(C2:C4,1)/COUNT(C2:C4)</f>
        <v>0.66666666666666663</v>
      </c>
      <c r="G4">
        <f t="shared" ref="G4:G11" si="1">IF(C4=1,F4,)</f>
        <v>0.66666666666666663</v>
      </c>
      <c r="I4">
        <f>COUNTIF(C2:C4,1)/COUNTIF(C2:C11,1)</f>
        <v>0.2857142857142857</v>
      </c>
      <c r="J4">
        <f t="shared" si="0"/>
        <v>0.2857142857142857</v>
      </c>
      <c r="L4">
        <f>IF(C4=1,1/3,0)</f>
        <v>0.33333333333333331</v>
      </c>
    </row>
    <row r="5" spans="1:13" x14ac:dyDescent="0.2">
      <c r="A5" s="5">
        <v>6</v>
      </c>
      <c r="B5" s="7" t="s">
        <v>350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COUNTIF(C2:C5,1)/COUNTIF(C2:C11,1)</f>
        <v>0.42857142857142855</v>
      </c>
      <c r="J5" s="21">
        <f t="shared" si="0"/>
        <v>0.42857142857142855</v>
      </c>
      <c r="K5" s="21"/>
      <c r="L5" s="21">
        <f>IF(C5=1,1/4,0)</f>
        <v>0.25</v>
      </c>
      <c r="M5" s="21"/>
    </row>
    <row r="6" spans="1:13" x14ac:dyDescent="0.2">
      <c r="A6">
        <v>6</v>
      </c>
      <c r="B6" s="6" t="s">
        <v>351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COUNTIF(C2:C6,1)/COUNTIF(C2:C11,1)</f>
        <v>0.5714285714285714</v>
      </c>
      <c r="J6">
        <f t="shared" si="0"/>
        <v>0.5714285714285714</v>
      </c>
      <c r="L6">
        <f>IF(C6=1,1/5,0)</f>
        <v>0.2</v>
      </c>
    </row>
    <row r="7" spans="1:13" x14ac:dyDescent="0.2">
      <c r="A7" s="5">
        <v>5</v>
      </c>
      <c r="B7" s="7" t="s">
        <v>343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0.7142857142857143</v>
      </c>
      <c r="J7" s="21">
        <f t="shared" si="0"/>
        <v>0.7142857142857143</v>
      </c>
      <c r="K7" s="21"/>
      <c r="L7" s="21">
        <f>IF(C7=1,1/6,0)</f>
        <v>0.16666666666666666</v>
      </c>
      <c r="M7" s="21"/>
    </row>
    <row r="8" spans="1:13" x14ac:dyDescent="0.2">
      <c r="A8">
        <v>4</v>
      </c>
      <c r="B8" s="6" t="s">
        <v>348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COUNTIF(C2:C8,1)/COUNTIF(C2:C11,1)</f>
        <v>0.8571428571428571</v>
      </c>
      <c r="J8">
        <f t="shared" si="0"/>
        <v>0.8571428571428571</v>
      </c>
      <c r="L8">
        <f>IF(C8=1,1/7,0)</f>
        <v>0.14285714285714285</v>
      </c>
    </row>
    <row r="9" spans="1:13" x14ac:dyDescent="0.2">
      <c r="A9" s="5">
        <v>4</v>
      </c>
      <c r="B9" s="7" t="s">
        <v>344</v>
      </c>
      <c r="C9" s="5">
        <v>1</v>
      </c>
      <c r="E9" s="21"/>
      <c r="F9" s="21">
        <f>COUNTIF(C2:C9,1)/COUNT(C2:C9)</f>
        <v>0.875</v>
      </c>
      <c r="G9" s="21">
        <f t="shared" si="1"/>
        <v>0.875</v>
      </c>
      <c r="H9" s="21"/>
      <c r="I9" s="21">
        <f>COUNTIF(C2:C9,1)/COUNTIF(C2:C11,1)</f>
        <v>1</v>
      </c>
      <c r="J9" s="21">
        <f t="shared" si="0"/>
        <v>1</v>
      </c>
      <c r="K9" s="21"/>
      <c r="L9" s="21">
        <f>IF(C9=1,1/8,0)</f>
        <v>0.125</v>
      </c>
      <c r="M9" s="21"/>
    </row>
    <row r="10" spans="1:13" x14ac:dyDescent="0.2">
      <c r="A10">
        <v>3</v>
      </c>
      <c r="B10" s="6" t="s">
        <v>477</v>
      </c>
      <c r="C10">
        <v>0</v>
      </c>
      <c r="F10">
        <f>COUNTIF(C2:C10,1)/COUNT(C2:C10)</f>
        <v>0.77777777777777779</v>
      </c>
      <c r="G10">
        <f t="shared" si="1"/>
        <v>0</v>
      </c>
      <c r="I10">
        <f>COUNTIF(C2:C10,1)/COUNTIF(C2:C11,1)</f>
        <v>1</v>
      </c>
      <c r="J10">
        <f t="shared" si="0"/>
        <v>0</v>
      </c>
      <c r="L10">
        <f>IF(C10=1,1/9,0)</f>
        <v>0</v>
      </c>
    </row>
    <row r="11" spans="1:13" x14ac:dyDescent="0.2">
      <c r="A11" s="5">
        <v>3</v>
      </c>
      <c r="B11" s="7" t="s">
        <v>478</v>
      </c>
      <c r="C11" s="5">
        <v>0</v>
      </c>
      <c r="E11" s="21"/>
      <c r="F11">
        <f>COUNTIF(C2:C11,1)/COUNT(C2:C11)</f>
        <v>0.7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M11"/>
  <sheetViews>
    <sheetView rightToLeft="1" workbookViewId="0">
      <pane ySplit="1" topLeftCell="A2" activePane="bottomLeft" state="frozen"/>
      <selection pane="bottomLeft" activeCell="D12" sqref="A12:D16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8" t="s">
        <v>53</v>
      </c>
      <c r="C1" s="2">
        <f>SUM(C2:C11)</f>
        <v>8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480</v>
      </c>
      <c r="C2">
        <v>1</v>
      </c>
      <c r="E2" s="20">
        <f>COUNTIF(C2:C11,1)/COUNT(C2:C11)</f>
        <v>0.8</v>
      </c>
      <c r="F2">
        <f>IF(C2=1,1,0)</f>
        <v>1</v>
      </c>
      <c r="G2">
        <f>IF(C2=1,F2,)</f>
        <v>1</v>
      </c>
      <c r="H2" s="17">
        <f>SUMIF(G2:G11,"&gt;0",G2:G11)/COUNTIF(G2:G11,"&gt;0")</f>
        <v>0.82276785714285705</v>
      </c>
      <c r="I2">
        <f>C2/COUNTIF(C2:C11,1)</f>
        <v>0.125</v>
      </c>
      <c r="J2">
        <f>IF(C2=1,I2,0)</f>
        <v>0.125</v>
      </c>
      <c r="K2" s="18">
        <f>SUMIF(J2:J11,"&gt;0",J2:J11)/COUNTIF(J2:J12,"&gt;0")</f>
        <v>0.5625</v>
      </c>
      <c r="L2">
        <f>IF(C2=1,1,0)</f>
        <v>1</v>
      </c>
      <c r="M2" s="19">
        <f>MAX(L2:L11)</f>
        <v>1</v>
      </c>
    </row>
    <row r="3" spans="1:13" x14ac:dyDescent="0.2">
      <c r="A3" s="5">
        <v>4</v>
      </c>
      <c r="B3" s="7" t="s">
        <v>481</v>
      </c>
      <c r="C3" s="5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COUNTIF(C2:C3,1)/COUNTIF(C2:C11,1)</f>
        <v>0.125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>
        <v>4</v>
      </c>
      <c r="B4" s="6" t="s">
        <v>356</v>
      </c>
      <c r="C4">
        <v>1</v>
      </c>
      <c r="F4">
        <f>COUNTIF(C2:C4,1)/COUNT(C2:C4)</f>
        <v>0.66666666666666663</v>
      </c>
      <c r="G4">
        <f t="shared" ref="G4:G11" si="1">IF(C4=1,F4,)</f>
        <v>0.66666666666666663</v>
      </c>
      <c r="I4">
        <f>COUNTIF(C2:C4,1)/COUNTIF(C2:C11,1)</f>
        <v>0.25</v>
      </c>
      <c r="J4">
        <f t="shared" si="0"/>
        <v>0.25</v>
      </c>
      <c r="L4">
        <f>IF(C4=1,1/3,0)</f>
        <v>0.33333333333333331</v>
      </c>
    </row>
    <row r="5" spans="1:13" x14ac:dyDescent="0.2">
      <c r="A5" s="5">
        <v>3</v>
      </c>
      <c r="B5" s="7" t="s">
        <v>433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COUNTIF(C2:C5,1)/COUNTIF(C2:C11,1)</f>
        <v>0.375</v>
      </c>
      <c r="J5" s="21">
        <f t="shared" si="0"/>
        <v>0.375</v>
      </c>
      <c r="K5" s="21"/>
      <c r="L5" s="21">
        <f>IF(C5=1,1/4,0)</f>
        <v>0.25</v>
      </c>
      <c r="M5" s="21"/>
    </row>
    <row r="6" spans="1:13" x14ac:dyDescent="0.2">
      <c r="A6">
        <v>3</v>
      </c>
      <c r="B6" s="6" t="s">
        <v>354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COUNTIF(C2:C6,1)/COUNTIF(C2:C11,1)</f>
        <v>0.5</v>
      </c>
      <c r="J6">
        <f t="shared" si="0"/>
        <v>0.5</v>
      </c>
      <c r="L6">
        <f>IF(C6=1,1/5,0)</f>
        <v>0.2</v>
      </c>
    </row>
    <row r="7" spans="1:13" x14ac:dyDescent="0.2">
      <c r="A7" s="5">
        <v>3</v>
      </c>
      <c r="B7" s="7" t="s">
        <v>353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0.625</v>
      </c>
      <c r="J7" s="21">
        <f t="shared" si="0"/>
        <v>0.625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426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COUNTIF(C2:C8,1)/COUNTIF(C2:C11,1)</f>
        <v>0.75</v>
      </c>
      <c r="J8">
        <f t="shared" si="0"/>
        <v>0.75</v>
      </c>
      <c r="L8">
        <f>IF(C8=1,1/7,0)</f>
        <v>0.14285714285714285</v>
      </c>
    </row>
    <row r="9" spans="1:13" x14ac:dyDescent="0.2">
      <c r="A9" s="5">
        <v>2</v>
      </c>
      <c r="B9" s="7" t="s">
        <v>357</v>
      </c>
      <c r="C9" s="5">
        <v>1</v>
      </c>
      <c r="E9" s="21"/>
      <c r="F9" s="21">
        <f>COUNTIF(C2:C9,1)/COUNT(C2:C9)</f>
        <v>0.875</v>
      </c>
      <c r="G9" s="21">
        <f t="shared" si="1"/>
        <v>0.875</v>
      </c>
      <c r="H9" s="21"/>
      <c r="I9" s="21">
        <f>COUNTIF(C2:C9,1)/COUNTIF(C2:C11,1)</f>
        <v>0.875</v>
      </c>
      <c r="J9" s="21">
        <f t="shared" si="0"/>
        <v>0.875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432</v>
      </c>
      <c r="C10">
        <v>0</v>
      </c>
      <c r="F10">
        <f>COUNTIF(C2:C10,1)/COUNT(C2:C10)</f>
        <v>0.77777777777777779</v>
      </c>
      <c r="G10">
        <f t="shared" si="1"/>
        <v>0</v>
      </c>
      <c r="I10">
        <f>COUNTIF(C2:C10,1)/COUNTIF(C2:C11,1)</f>
        <v>0.875</v>
      </c>
      <c r="J10">
        <f t="shared" si="0"/>
        <v>0</v>
      </c>
      <c r="L10">
        <f>IF(C10=1,1/9,0)</f>
        <v>0</v>
      </c>
    </row>
    <row r="11" spans="1:13" x14ac:dyDescent="0.2">
      <c r="A11" s="5">
        <v>2</v>
      </c>
      <c r="B11" s="7" t="s">
        <v>482</v>
      </c>
      <c r="C11" s="5">
        <v>1</v>
      </c>
      <c r="E11" s="21"/>
      <c r="F11">
        <f>COUNTIF(C2:C11,1)/COUNT(C2:C11)</f>
        <v>0.8</v>
      </c>
      <c r="G11" s="21">
        <f t="shared" si="1"/>
        <v>0.8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M11"/>
  <sheetViews>
    <sheetView rightToLeft="1" workbookViewId="0">
      <pane ySplit="1" topLeftCell="A2" activePane="bottomLeft" state="frozen"/>
      <selection pane="bottomLeft" activeCell="E17" sqref="E17:E18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10" t="s">
        <v>54</v>
      </c>
      <c r="C1" s="2">
        <f>SUM(C2:C11)</f>
        <v>9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6</v>
      </c>
      <c r="B2" s="6" t="s">
        <v>483</v>
      </c>
      <c r="C2">
        <v>1</v>
      </c>
      <c r="E2" s="20">
        <f>COUNTIF(C2:C11,1)/COUNT(C2:C11)</f>
        <v>0.9</v>
      </c>
      <c r="F2">
        <f>IF(C2=1,1,0)</f>
        <v>1</v>
      </c>
      <c r="G2">
        <f>IF(C2=1,F2,)</f>
        <v>1</v>
      </c>
      <c r="H2" s="17">
        <f>SUMIF(G2:G11,"&gt;0",G2:G11)/COUNTIF(G2:G11,"&gt;0")</f>
        <v>0.84122574955908291</v>
      </c>
      <c r="I2">
        <f>C2/COUNTIF(C2:C11,1)</f>
        <v>0.1111111111111111</v>
      </c>
      <c r="J2">
        <f>IF(C2=1,I2,0)</f>
        <v>0.1111111111111111</v>
      </c>
      <c r="K2" s="18">
        <f>SUMIF(J2:J11,"&gt;0",J2:J11)/COUNTIF(J2:J12,"&gt;0")</f>
        <v>0.55555555555555558</v>
      </c>
      <c r="L2">
        <f>IF(C2=1,1,0)</f>
        <v>1</v>
      </c>
      <c r="M2" s="19">
        <f>MAX(L2:L11)</f>
        <v>1</v>
      </c>
    </row>
    <row r="3" spans="1:13" x14ac:dyDescent="0.2">
      <c r="A3" s="5">
        <v>6</v>
      </c>
      <c r="B3" s="7" t="s">
        <v>484</v>
      </c>
      <c r="C3" s="5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COUNTIF(C2:C3,1)/COUNTIF(C2:C11,1)</f>
        <v>0.1111111111111111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>
        <v>5</v>
      </c>
      <c r="B4" s="6" t="s">
        <v>485</v>
      </c>
      <c r="C4">
        <v>1</v>
      </c>
      <c r="F4">
        <f>COUNTIF(C2:C4,1)/COUNT(C2:C4)</f>
        <v>0.66666666666666663</v>
      </c>
      <c r="G4">
        <f t="shared" ref="G4:G11" si="1">IF(C4=1,F4,)</f>
        <v>0.66666666666666663</v>
      </c>
      <c r="I4">
        <f>COUNTIF(C2:C4,1)/COUNTIF(C2:C11,1)</f>
        <v>0.22222222222222221</v>
      </c>
      <c r="J4">
        <f t="shared" si="0"/>
        <v>0.22222222222222221</v>
      </c>
      <c r="L4">
        <f>IF(C4=1,1/3,0)</f>
        <v>0.33333333333333331</v>
      </c>
    </row>
    <row r="5" spans="1:13" x14ac:dyDescent="0.2">
      <c r="A5" s="5">
        <v>4</v>
      </c>
      <c r="B5" s="7" t="s">
        <v>486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COUNTIF(C2:C5,1)/COUNTIF(C2:C11,1)</f>
        <v>0.33333333333333331</v>
      </c>
      <c r="J5" s="21">
        <f t="shared" si="0"/>
        <v>0.33333333333333331</v>
      </c>
      <c r="K5" s="21"/>
      <c r="L5" s="21">
        <f>IF(C5=1,1/4,0)</f>
        <v>0.25</v>
      </c>
      <c r="M5" s="21"/>
    </row>
    <row r="6" spans="1:13" x14ac:dyDescent="0.2">
      <c r="A6">
        <v>4</v>
      </c>
      <c r="B6" s="6" t="s">
        <v>487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COUNTIF(C2:C6,1)/COUNTIF(C2:C11,1)</f>
        <v>0.44444444444444442</v>
      </c>
      <c r="J6">
        <f t="shared" si="0"/>
        <v>0.44444444444444442</v>
      </c>
      <c r="L6">
        <f>IF(C6=1,1/5,0)</f>
        <v>0.2</v>
      </c>
    </row>
    <row r="7" spans="1:13" x14ac:dyDescent="0.2">
      <c r="A7" s="5">
        <v>3</v>
      </c>
      <c r="B7" s="7" t="s">
        <v>488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0.55555555555555558</v>
      </c>
      <c r="J7" s="21">
        <f t="shared" si="0"/>
        <v>0.55555555555555558</v>
      </c>
      <c r="K7" s="21"/>
      <c r="L7" s="21">
        <f>IF(C7=1,1/6,0)</f>
        <v>0.16666666666666666</v>
      </c>
      <c r="M7" s="21"/>
    </row>
    <row r="8" spans="1:13" x14ac:dyDescent="0.2">
      <c r="A8">
        <v>3</v>
      </c>
      <c r="B8" s="6" t="s">
        <v>489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COUNTIF(C2:C8,1)/COUNTIF(C2:C11,1)</f>
        <v>0.66666666666666663</v>
      </c>
      <c r="J8">
        <f t="shared" si="0"/>
        <v>0.66666666666666663</v>
      </c>
      <c r="L8">
        <f>IF(C8=1,1/7,0)</f>
        <v>0.14285714285714285</v>
      </c>
    </row>
    <row r="9" spans="1:13" x14ac:dyDescent="0.2">
      <c r="A9" s="5">
        <v>3</v>
      </c>
      <c r="B9" s="7" t="s">
        <v>490</v>
      </c>
      <c r="C9" s="5">
        <v>1</v>
      </c>
      <c r="E9" s="21"/>
      <c r="F9" s="21">
        <f>COUNTIF(C2:C9,1)/COUNT(C2:C9)</f>
        <v>0.875</v>
      </c>
      <c r="G9" s="21">
        <f t="shared" si="1"/>
        <v>0.875</v>
      </c>
      <c r="H9" s="21"/>
      <c r="I9" s="21">
        <f>COUNTIF(C2:C9,1)/COUNTIF(C2:C11,1)</f>
        <v>0.77777777777777779</v>
      </c>
      <c r="J9" s="21">
        <f t="shared" si="0"/>
        <v>0.77777777777777779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491</v>
      </c>
      <c r="C10">
        <v>1</v>
      </c>
      <c r="F10">
        <f>COUNTIF(C2:C10,1)/COUNT(C2:C10)</f>
        <v>0.88888888888888884</v>
      </c>
      <c r="G10">
        <f t="shared" si="1"/>
        <v>0.88888888888888884</v>
      </c>
      <c r="I10">
        <f>COUNTIF(C2:C10,1)/COUNTIF(C2:C11,1)</f>
        <v>0.88888888888888884</v>
      </c>
      <c r="J10">
        <f t="shared" si="0"/>
        <v>0.88888888888888884</v>
      </c>
      <c r="L10">
        <f>IF(C10=1,1/9,0)</f>
        <v>0.1111111111111111</v>
      </c>
    </row>
    <row r="11" spans="1:13" x14ac:dyDescent="0.2">
      <c r="A11" s="5">
        <v>2</v>
      </c>
      <c r="B11" s="7" t="s">
        <v>492</v>
      </c>
      <c r="C11" s="5">
        <v>1</v>
      </c>
      <c r="E11" s="21"/>
      <c r="F11">
        <f>COUNTIF(C2:C11,1)/COUNT(C2:C11)</f>
        <v>0.9</v>
      </c>
      <c r="G11" s="21">
        <f t="shared" si="1"/>
        <v>0.9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M11"/>
  <sheetViews>
    <sheetView rightToLeft="1" workbookViewId="0">
      <pane ySplit="1" topLeftCell="A2" activePane="bottomLeft" state="frozen"/>
      <selection pane="bottomLeft" activeCell="C12" sqref="A12:C12"/>
    </sheetView>
  </sheetViews>
  <sheetFormatPr defaultRowHeight="14.25" x14ac:dyDescent="0.2"/>
  <cols>
    <col min="2" max="2" width="78.625" bestFit="1" customWidth="1" collapsed="1"/>
  </cols>
  <sheetData>
    <row r="1" spans="1:13" ht="15" x14ac:dyDescent="0.25">
      <c r="A1" s="1"/>
      <c r="B1" s="10" t="s">
        <v>97</v>
      </c>
      <c r="C1" s="2">
        <f>SUM(C2:C11)</f>
        <v>8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493</v>
      </c>
      <c r="C2">
        <v>1</v>
      </c>
      <c r="E2" s="20">
        <f>COUNTIF(C2:C11,1)/COUNT(C2:C11)</f>
        <v>0.8</v>
      </c>
      <c r="F2">
        <f>IF(C2=1,1,0)</f>
        <v>1</v>
      </c>
      <c r="G2">
        <f>IF(C2=1,F2,)</f>
        <v>1</v>
      </c>
      <c r="H2" s="17">
        <f>SUMIF(G2:G11,"&gt;0",G2:G11)/COUNTIF(G2:G11,"&gt;0")</f>
        <v>0.8388888888888888</v>
      </c>
      <c r="I2">
        <f>C2/COUNTIF(C2:C11,1)</f>
        <v>0.125</v>
      </c>
      <c r="J2">
        <f>IF(C2=1,I2,0)</f>
        <v>0.125</v>
      </c>
      <c r="K2" s="18">
        <f>SUMIF(J2:J11,"&gt;0",J2:J11)/COUNTIF(J2:J12,"&gt;0")</f>
        <v>0.5625</v>
      </c>
      <c r="L2">
        <f>IF(C2=1,1,0)</f>
        <v>1</v>
      </c>
      <c r="M2" s="19">
        <f>MAX(L2:L11)</f>
        <v>1</v>
      </c>
    </row>
    <row r="3" spans="1:13" x14ac:dyDescent="0.2">
      <c r="A3" s="5">
        <v>4</v>
      </c>
      <c r="B3" s="7" t="s">
        <v>356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0.25</v>
      </c>
      <c r="J3" s="21">
        <f t="shared" ref="J3:J10" si="0">IF(C3=1,I3,0)</f>
        <v>0.25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494</v>
      </c>
      <c r="C4">
        <v>0</v>
      </c>
      <c r="F4">
        <f>COUNTIF(C2:C4,1)/COUNT(C2:C4)</f>
        <v>0.66666666666666663</v>
      </c>
      <c r="G4">
        <f t="shared" ref="G4:G11" si="1">IF(C4=1,F4,)</f>
        <v>0</v>
      </c>
      <c r="I4">
        <f>COUNTIF(C2:C4,1)/COUNTIF(C2:C11,1)</f>
        <v>0.25</v>
      </c>
      <c r="J4">
        <f t="shared" si="0"/>
        <v>0</v>
      </c>
      <c r="L4">
        <f>IF(C4=1,1/3,0)</f>
        <v>0</v>
      </c>
    </row>
    <row r="5" spans="1:13" x14ac:dyDescent="0.2">
      <c r="A5" s="5">
        <v>3</v>
      </c>
      <c r="B5" s="7" t="s">
        <v>358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COUNTIF(C2:C5,1)/COUNTIF(C2:C11,1)</f>
        <v>0.375</v>
      </c>
      <c r="J5" s="21">
        <f t="shared" si="0"/>
        <v>0.375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359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COUNTIF(C2:C6,1)/COUNTIF(C2:C11,1)</f>
        <v>0.5</v>
      </c>
      <c r="J6">
        <f t="shared" si="0"/>
        <v>0.5</v>
      </c>
      <c r="L6">
        <f>IF(C6=1,1/5,0)</f>
        <v>0.2</v>
      </c>
    </row>
    <row r="7" spans="1:13" x14ac:dyDescent="0.2">
      <c r="A7" s="5">
        <v>2</v>
      </c>
      <c r="B7" s="7" t="s">
        <v>393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0.625</v>
      </c>
      <c r="J7" s="21">
        <f t="shared" si="0"/>
        <v>0.625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395</v>
      </c>
      <c r="C8">
        <v>0</v>
      </c>
      <c r="F8">
        <f>COUNTIF(C2:C8,1)/COUNT(C2:C8)</f>
        <v>0.7142857142857143</v>
      </c>
      <c r="G8">
        <f t="shared" si="1"/>
        <v>0</v>
      </c>
      <c r="I8">
        <f>COUNTIF(C2:C8,1)/COUNTIF(C2:C11,1)</f>
        <v>0.625</v>
      </c>
      <c r="J8">
        <f t="shared" si="0"/>
        <v>0</v>
      </c>
      <c r="L8">
        <f>IF(C8=1,1/7,0)</f>
        <v>0</v>
      </c>
    </row>
    <row r="9" spans="1:13" x14ac:dyDescent="0.2">
      <c r="A9" s="5">
        <v>2</v>
      </c>
      <c r="B9" s="7" t="s">
        <v>459</v>
      </c>
      <c r="C9" s="5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COUNTIF(C2:C9,1)/COUNTIF(C2:C11,1)</f>
        <v>0.75</v>
      </c>
      <c r="J9" s="21">
        <f t="shared" si="0"/>
        <v>0.75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495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COUNTIF(C2:C10,1)/COUNTIF(C2:C11,1)</f>
        <v>0.875</v>
      </c>
      <c r="J10">
        <f t="shared" si="0"/>
        <v>0.875</v>
      </c>
      <c r="L10">
        <f>IF(C10=1,1/9,0)</f>
        <v>0.1111111111111111</v>
      </c>
    </row>
    <row r="11" spans="1:13" x14ac:dyDescent="0.2">
      <c r="A11" s="5">
        <v>2</v>
      </c>
      <c r="B11" s="7" t="s">
        <v>353</v>
      </c>
      <c r="C11" s="5">
        <v>1</v>
      </c>
      <c r="E11" s="21"/>
      <c r="F11">
        <f>COUNTIF(C2:C11,1)/COUNT(C2:C11)</f>
        <v>0.8</v>
      </c>
      <c r="G11" s="21">
        <f t="shared" si="1"/>
        <v>0.8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0"/>
  <sheetViews>
    <sheetView rightToLeft="1" workbookViewId="0">
      <pane ySplit="1" topLeftCell="A2" activePane="bottomLeft" state="frozen"/>
      <selection pane="bottomLeft" activeCell="C1" sqref="C1"/>
    </sheetView>
  </sheetViews>
  <sheetFormatPr defaultRowHeight="14.25" x14ac:dyDescent="0.2"/>
  <cols>
    <col min="2" max="2" width="43.875" customWidth="1" collapsed="1"/>
  </cols>
  <sheetData>
    <row r="1" spans="1:13" ht="15" x14ac:dyDescent="0.25">
      <c r="A1" s="1"/>
      <c r="B1" s="3" t="s">
        <v>10</v>
      </c>
      <c r="C1" s="2">
        <f>SUM(C2:C11)</f>
        <v>5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4</v>
      </c>
      <c r="B2" s="6" t="s">
        <v>137</v>
      </c>
      <c r="C2">
        <v>1</v>
      </c>
      <c r="E2" s="20">
        <f>COUNTIF(C2:C10,1)/COUNT(C2:C10)</f>
        <v>0.55555555555555558</v>
      </c>
      <c r="F2">
        <f>IF(C2=1,1,0)</f>
        <v>1</v>
      </c>
      <c r="G2">
        <f>IF(C2=1,F2,)</f>
        <v>1</v>
      </c>
      <c r="H2" s="17">
        <f>SUMIF(G2:G10,"&gt;0",G2:G10)/COUNTIF(G2:G10,"&gt;0")</f>
        <v>0.83928571428571419</v>
      </c>
      <c r="I2">
        <f>C2/COUNTIF(C2:C10,1)</f>
        <v>0.2</v>
      </c>
      <c r="J2">
        <f>IF(C2=1,I2,0)</f>
        <v>0.2</v>
      </c>
      <c r="K2" s="18">
        <f>SUMIF(J2:J10,"&gt;0",J2:J10)/COUNTIF(J2:J11,"&gt;0")</f>
        <v>0.6</v>
      </c>
      <c r="L2">
        <f>IF(C2=1,1,0)</f>
        <v>1</v>
      </c>
      <c r="M2" s="19">
        <f>MAX(L2:L10)</f>
        <v>1</v>
      </c>
    </row>
    <row r="3" spans="1:13" x14ac:dyDescent="0.2">
      <c r="A3" s="5">
        <v>4</v>
      </c>
      <c r="B3" s="7" t="s">
        <v>138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COUNTIF(C2:C3,1)/COUNTIF(C2:C10,1)</f>
        <v>0.4</v>
      </c>
      <c r="J3" s="21">
        <f t="shared" ref="J3:J10" si="0">IF(C3=1,I3,0)</f>
        <v>0.4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139</v>
      </c>
      <c r="C4">
        <v>1</v>
      </c>
      <c r="F4">
        <f>COUNTIF(C2:C4,1)/COUNT(C2:C4)</f>
        <v>1</v>
      </c>
      <c r="G4">
        <f t="shared" ref="G4:G10" si="1">IF(C4=1,F4,)</f>
        <v>1</v>
      </c>
      <c r="I4">
        <f>COUNTIF(C2:C4,1)/COUNTIF(C2:C10,1)</f>
        <v>0.6</v>
      </c>
      <c r="J4">
        <f t="shared" si="0"/>
        <v>0.6</v>
      </c>
      <c r="L4">
        <f>IF(C4=1,1/3,0)</f>
        <v>0.33333333333333331</v>
      </c>
    </row>
    <row r="5" spans="1:13" x14ac:dyDescent="0.2">
      <c r="A5" s="5">
        <v>4</v>
      </c>
      <c r="B5" s="7" t="s">
        <v>140</v>
      </c>
      <c r="C5" s="5">
        <v>0</v>
      </c>
      <c r="E5" s="21"/>
      <c r="F5" s="21">
        <f>COUNTIF(C2:C5,1)/COUNT(C2:C5)</f>
        <v>0.75</v>
      </c>
      <c r="G5" s="21">
        <f t="shared" si="1"/>
        <v>0</v>
      </c>
      <c r="H5" s="21"/>
      <c r="I5" s="21">
        <f>COUNTIF(C2:C5,1)/COUNTIF(C2:C10,1)</f>
        <v>0.6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4</v>
      </c>
      <c r="B6" s="6" t="s">
        <v>141</v>
      </c>
      <c r="C6">
        <v>0</v>
      </c>
      <c r="F6">
        <f>COUNTIF(C2:C6,1)/COUNT(C2:C6)</f>
        <v>0.6</v>
      </c>
      <c r="G6">
        <f t="shared" si="1"/>
        <v>0</v>
      </c>
      <c r="I6">
        <f>COUNTIF(C2:C6,1)/COUNTIF(C2:C10,1)</f>
        <v>0.6</v>
      </c>
      <c r="J6">
        <f t="shared" si="0"/>
        <v>0</v>
      </c>
      <c r="L6">
        <f>IF(C6=1,1/5,0)</f>
        <v>0</v>
      </c>
    </row>
    <row r="7" spans="1:13" x14ac:dyDescent="0.2">
      <c r="A7" s="5">
        <v>4</v>
      </c>
      <c r="B7" s="7" t="s">
        <v>142</v>
      </c>
      <c r="C7" s="5">
        <v>0</v>
      </c>
      <c r="E7" s="21"/>
      <c r="F7" s="21">
        <f>COUNTIF(C2:C7,1)/COUNT(C2:C7)</f>
        <v>0.5</v>
      </c>
      <c r="G7" s="21">
        <f t="shared" si="1"/>
        <v>0</v>
      </c>
      <c r="H7" s="21"/>
      <c r="I7" s="21">
        <f>COUNTIF(C2:C7,1)/COUNTIF(C2:C10,1)</f>
        <v>0.6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2</v>
      </c>
      <c r="B8" s="6" t="s">
        <v>143</v>
      </c>
      <c r="C8">
        <v>1</v>
      </c>
      <c r="F8">
        <f>COUNTIF(C2:C8,1)/COUNT(C2:C8)</f>
        <v>0.5714285714285714</v>
      </c>
      <c r="G8">
        <f t="shared" si="1"/>
        <v>0.5714285714285714</v>
      </c>
      <c r="I8">
        <f>COUNTIF(C2:C8,1)/COUNTIF(C2:C10,1)</f>
        <v>0.8</v>
      </c>
      <c r="J8">
        <f t="shared" si="0"/>
        <v>0.8</v>
      </c>
      <c r="L8">
        <f>IF(C8=1,1/7,0)</f>
        <v>0.14285714285714285</v>
      </c>
    </row>
    <row r="9" spans="1:13" x14ac:dyDescent="0.2">
      <c r="A9" s="5">
        <v>2</v>
      </c>
      <c r="B9" s="7" t="s">
        <v>145</v>
      </c>
      <c r="C9" s="5">
        <v>1</v>
      </c>
      <c r="E9" s="21"/>
      <c r="F9" s="21">
        <f>COUNTIF(C2:C9,1)/COUNT(C2:C9)</f>
        <v>0.625</v>
      </c>
      <c r="G9" s="21">
        <f t="shared" si="1"/>
        <v>0.625</v>
      </c>
      <c r="H9" s="21"/>
      <c r="I9" s="21">
        <f>COUNTIF(C2:C9,1)/COUNTIF(C2:C10,1)</f>
        <v>1</v>
      </c>
      <c r="J9" s="21">
        <f t="shared" si="0"/>
        <v>1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144</v>
      </c>
      <c r="C10">
        <v>0</v>
      </c>
      <c r="F10">
        <f>COUNTIF(C2:C10,1)/COUNT(C2:C10)</f>
        <v>0.55555555555555558</v>
      </c>
      <c r="G10">
        <f t="shared" si="1"/>
        <v>0</v>
      </c>
      <c r="I10">
        <f>COUNTIF(C2:C10,1)/COUNTIF(C2:C10,1)</f>
        <v>1</v>
      </c>
      <c r="J10">
        <f t="shared" si="0"/>
        <v>0</v>
      </c>
      <c r="L10">
        <f>IF(C10=1,1/9,0)</f>
        <v>0</v>
      </c>
    </row>
  </sheetData>
  <sortState ref="B2:B42">
    <sortCondition ref="B42"/>
  </sortState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M11"/>
  <sheetViews>
    <sheetView rightToLeft="1" workbookViewId="0">
      <pane ySplit="1" topLeftCell="A2" activePane="bottomLeft" state="frozen"/>
      <selection pane="bottomLeft" activeCell="D12" sqref="A12:D15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10" t="s">
        <v>55</v>
      </c>
      <c r="C1" s="2">
        <f>SUM(C2:C11)</f>
        <v>8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496</v>
      </c>
      <c r="C2">
        <v>1</v>
      </c>
      <c r="E2" s="20">
        <f>COUNTIF(C2:C11,1)/COUNT(C2:C11)</f>
        <v>0.8</v>
      </c>
      <c r="F2">
        <f>IF(C2=1,1,0)</f>
        <v>1</v>
      </c>
      <c r="G2">
        <f>IF(C2=1,F2,)</f>
        <v>1</v>
      </c>
      <c r="H2" s="17">
        <f>SUMIF(G2:G11,"&gt;0",G2:G11)/COUNTIF(G2:G11,"&gt;0")</f>
        <v>0.89513888888888882</v>
      </c>
      <c r="I2">
        <f>C2/COUNTIF(C2:C11,1)</f>
        <v>0.125</v>
      </c>
      <c r="J2">
        <f>IF(C2=1,I2,0)</f>
        <v>0.125</v>
      </c>
      <c r="K2" s="18">
        <f>SUMIF(J2:J11,"&gt;0",J2:J11)/COUNTIF(J2:J12,"&gt;0")</f>
        <v>0.5625</v>
      </c>
      <c r="L2">
        <f>IF(C2=1,1,0)</f>
        <v>1</v>
      </c>
      <c r="M2" s="19">
        <f>MAX(L2:L11)</f>
        <v>1</v>
      </c>
    </row>
    <row r="3" spans="1:13" x14ac:dyDescent="0.2">
      <c r="A3" s="5">
        <v>4</v>
      </c>
      <c r="B3" s="7" t="s">
        <v>497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0.25</v>
      </c>
      <c r="J3" s="21">
        <f t="shared" ref="J3:J10" si="0">IF(C3=1,I3,0)</f>
        <v>0.25</v>
      </c>
      <c r="K3" s="21"/>
      <c r="L3" s="21">
        <f>IF(C3=1,1/2,0)</f>
        <v>0.5</v>
      </c>
      <c r="M3" s="21"/>
    </row>
    <row r="4" spans="1:13" x14ac:dyDescent="0.2">
      <c r="A4">
        <v>5</v>
      </c>
      <c r="B4" s="6" t="s">
        <v>496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0.375</v>
      </c>
      <c r="J4">
        <f t="shared" si="0"/>
        <v>0.375</v>
      </c>
      <c r="L4">
        <f>IF(C4=1,1/3,0)</f>
        <v>0.33333333333333331</v>
      </c>
    </row>
    <row r="5" spans="1:13" x14ac:dyDescent="0.2">
      <c r="A5" s="5">
        <v>4</v>
      </c>
      <c r="B5" s="7" t="s">
        <v>497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COUNTIF(C2:C5,1)/COUNTIF(C2:C11,1)</f>
        <v>0.5</v>
      </c>
      <c r="J5" s="21">
        <f t="shared" si="0"/>
        <v>0.5</v>
      </c>
      <c r="K5" s="21"/>
      <c r="L5" s="21">
        <f>IF(C5=1,1/4,0)</f>
        <v>0.25</v>
      </c>
      <c r="M5" s="21"/>
    </row>
    <row r="6" spans="1:13" x14ac:dyDescent="0.2">
      <c r="A6">
        <v>4</v>
      </c>
      <c r="B6" s="6" t="s">
        <v>498</v>
      </c>
      <c r="C6">
        <v>0</v>
      </c>
      <c r="F6">
        <f>COUNTIF(C2:C6,1)/COUNT(C2:C6)</f>
        <v>0.8</v>
      </c>
      <c r="G6">
        <f t="shared" si="1"/>
        <v>0</v>
      </c>
      <c r="I6">
        <f>COUNTIF(C2:C6,1)/COUNTIF(C2:C11,1)</f>
        <v>0.5</v>
      </c>
      <c r="J6">
        <f t="shared" si="0"/>
        <v>0</v>
      </c>
      <c r="L6">
        <f>IF(C6=1,1/5,0)</f>
        <v>0</v>
      </c>
    </row>
    <row r="7" spans="1:13" x14ac:dyDescent="0.2">
      <c r="A7" s="5">
        <v>3</v>
      </c>
      <c r="B7" s="7" t="s">
        <v>459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0.625</v>
      </c>
      <c r="J7" s="21">
        <f t="shared" si="0"/>
        <v>0.625</v>
      </c>
      <c r="K7" s="21"/>
      <c r="L7" s="21">
        <f>IF(C7=1,1/6,0)</f>
        <v>0.16666666666666666</v>
      </c>
      <c r="M7" s="21"/>
    </row>
    <row r="8" spans="1:13" x14ac:dyDescent="0.2">
      <c r="A8">
        <v>3</v>
      </c>
      <c r="B8" s="6" t="s">
        <v>499</v>
      </c>
      <c r="C8">
        <v>0</v>
      </c>
      <c r="F8">
        <f>COUNTIF(C2:C8,1)/COUNT(C2:C8)</f>
        <v>0.7142857142857143</v>
      </c>
      <c r="G8">
        <f t="shared" si="1"/>
        <v>0</v>
      </c>
      <c r="I8">
        <f>COUNTIF(C2:C8,1)/COUNTIF(C2:C11,1)</f>
        <v>0.625</v>
      </c>
      <c r="J8">
        <f t="shared" si="0"/>
        <v>0</v>
      </c>
      <c r="L8">
        <f>IF(C8=1,1/7,0)</f>
        <v>0</v>
      </c>
    </row>
    <row r="9" spans="1:13" x14ac:dyDescent="0.2">
      <c r="A9" s="5">
        <v>2</v>
      </c>
      <c r="B9" s="7" t="s">
        <v>442</v>
      </c>
      <c r="C9" s="5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COUNTIF(C2:C9,1)/COUNTIF(C2:C11,1)</f>
        <v>0.75</v>
      </c>
      <c r="J9" s="21">
        <f t="shared" si="0"/>
        <v>0.75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343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COUNTIF(C2:C10,1)/COUNTIF(C2:C11,1)</f>
        <v>0.875</v>
      </c>
      <c r="J10">
        <f t="shared" si="0"/>
        <v>0.875</v>
      </c>
      <c r="L10">
        <f>IF(C10=1,1/9,0)</f>
        <v>0.1111111111111111</v>
      </c>
    </row>
    <row r="11" spans="1:13" x14ac:dyDescent="0.2">
      <c r="A11" s="5">
        <v>2</v>
      </c>
      <c r="B11" s="7" t="s">
        <v>500</v>
      </c>
      <c r="C11" s="5">
        <v>1</v>
      </c>
      <c r="E11" s="21"/>
      <c r="F11">
        <f>COUNTIF(C2:C11,1)/COUNT(C2:C11)</f>
        <v>0.8</v>
      </c>
      <c r="G11" s="21">
        <f t="shared" si="1"/>
        <v>0.8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M8"/>
  <sheetViews>
    <sheetView rightToLeft="1" workbookViewId="0">
      <pane ySplit="1" topLeftCell="A2" activePane="bottomLeft" state="frozen"/>
      <selection pane="bottomLeft" activeCell="A9" sqref="A9:XFD11"/>
    </sheetView>
  </sheetViews>
  <sheetFormatPr defaultRowHeight="14.25" x14ac:dyDescent="0.2"/>
  <cols>
    <col min="2" max="2" width="53" customWidth="1" collapsed="1"/>
  </cols>
  <sheetData>
    <row r="1" spans="1:13" ht="15" x14ac:dyDescent="0.25">
      <c r="A1" s="1"/>
      <c r="B1" s="10" t="s">
        <v>56</v>
      </c>
      <c r="C1" s="2">
        <f>SUM(C2:C11)</f>
        <v>5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7</v>
      </c>
      <c r="B2" s="6" t="s">
        <v>501</v>
      </c>
      <c r="C2">
        <v>1</v>
      </c>
      <c r="E2" s="20">
        <f>COUNTIF(C2:C8,1)/COUNT(C2:C8)</f>
        <v>0.7142857142857143</v>
      </c>
      <c r="F2">
        <f>IF(C2=1,1,0)</f>
        <v>1</v>
      </c>
      <c r="G2">
        <f>IF(C2=1,F2,)</f>
        <v>1</v>
      </c>
      <c r="H2" s="17">
        <f>SUMIF(G2:G8,"&gt;0",G2:G8)/COUNTIF(G2:G8,"&gt;0")</f>
        <v>0.87619047619047608</v>
      </c>
      <c r="I2">
        <f>C2/COUNTIF(C2:C8,1)</f>
        <v>0.2</v>
      </c>
      <c r="J2">
        <f>IF(C2=1,I2,0)</f>
        <v>0.2</v>
      </c>
      <c r="K2" s="18">
        <f>SUMIF(J2:J8,"&gt;0",J2:J8)/COUNTIF(J2:J9,"&gt;0")</f>
        <v>0.6</v>
      </c>
      <c r="L2">
        <f>IF(C2=1,1,0)</f>
        <v>1</v>
      </c>
      <c r="M2" s="19">
        <f>MAX(L2:L8)</f>
        <v>1</v>
      </c>
    </row>
    <row r="3" spans="1:13" x14ac:dyDescent="0.2">
      <c r="A3" s="5">
        <v>7</v>
      </c>
      <c r="B3" s="7" t="s">
        <v>502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COUNTIF(C2:C3,1)/COUNTIF(C2:C8,1)</f>
        <v>0.4</v>
      </c>
      <c r="J3" s="21">
        <f t="shared" ref="J3:J8" si="0">IF(C3=1,I3,0)</f>
        <v>0.4</v>
      </c>
      <c r="K3" s="21"/>
      <c r="L3" s="21">
        <f>IF(C3=1,1/2,0)</f>
        <v>0.5</v>
      </c>
      <c r="M3" s="21"/>
    </row>
    <row r="4" spans="1:13" x14ac:dyDescent="0.2">
      <c r="A4">
        <v>6</v>
      </c>
      <c r="B4" s="6" t="s">
        <v>503</v>
      </c>
      <c r="C4">
        <v>1</v>
      </c>
      <c r="F4">
        <f>COUNTIF(C2:C4,1)/COUNT(C2:C4)</f>
        <v>1</v>
      </c>
      <c r="G4">
        <f t="shared" ref="G4:G8" si="1">IF(C4=1,F4,)</f>
        <v>1</v>
      </c>
      <c r="I4">
        <f>COUNTIF(C2:C4,1)/COUNTIF(C2:C8,1)</f>
        <v>0.6</v>
      </c>
      <c r="J4">
        <f t="shared" si="0"/>
        <v>0.6</v>
      </c>
      <c r="L4">
        <f>IF(C4=1,1/3,0)</f>
        <v>0.33333333333333331</v>
      </c>
    </row>
    <row r="5" spans="1:13" x14ac:dyDescent="0.2">
      <c r="A5" s="5">
        <v>6</v>
      </c>
      <c r="B5" s="7" t="s">
        <v>504</v>
      </c>
      <c r="C5" s="5">
        <v>0</v>
      </c>
      <c r="E5" s="21"/>
      <c r="F5" s="21">
        <f>COUNTIF(C2:C5,1)/COUNT(C2:C5)</f>
        <v>0.75</v>
      </c>
      <c r="G5" s="21">
        <f t="shared" si="1"/>
        <v>0</v>
      </c>
      <c r="H5" s="21"/>
      <c r="I5" s="21">
        <f>COUNTIF(C2:C5,1)/COUNTIF(C2:C8,1)</f>
        <v>0.6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5</v>
      </c>
      <c r="B6" s="6" t="s">
        <v>505</v>
      </c>
      <c r="C6">
        <v>0</v>
      </c>
      <c r="F6">
        <f>COUNTIF(C2:C6,1)/COUNT(C2:C6)</f>
        <v>0.6</v>
      </c>
      <c r="G6">
        <f t="shared" si="1"/>
        <v>0</v>
      </c>
      <c r="I6">
        <f>COUNTIF(C2:C6,1)/COUNTIF(C2:C8,1)</f>
        <v>0.6</v>
      </c>
      <c r="J6">
        <f t="shared" si="0"/>
        <v>0</v>
      </c>
      <c r="L6">
        <f>IF(C6=1,1/5,0)</f>
        <v>0</v>
      </c>
    </row>
    <row r="7" spans="1:13" x14ac:dyDescent="0.2">
      <c r="A7" s="5">
        <v>4</v>
      </c>
      <c r="B7" s="7" t="s">
        <v>506</v>
      </c>
      <c r="C7" s="5">
        <v>1</v>
      </c>
      <c r="E7" s="21"/>
      <c r="F7" s="21">
        <f>COUNTIF(C2:C7,1)/COUNT(C2:C7)</f>
        <v>0.66666666666666663</v>
      </c>
      <c r="G7" s="21">
        <f t="shared" si="1"/>
        <v>0.66666666666666663</v>
      </c>
      <c r="H7" s="21"/>
      <c r="I7" s="21">
        <f>COUNTIF(C2:C7,1)/COUNTIF(C2:C8,1)</f>
        <v>0.8</v>
      </c>
      <c r="J7" s="21">
        <f t="shared" si="0"/>
        <v>0.8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389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COUNTIF(C2:C8,1)/COUNTIF(C2:C8,1)</f>
        <v>1</v>
      </c>
      <c r="J8">
        <f t="shared" si="0"/>
        <v>1</v>
      </c>
      <c r="L8">
        <f>IF(C8=1,1/7,0)</f>
        <v>0.14285714285714285</v>
      </c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M10"/>
  <sheetViews>
    <sheetView rightToLeft="1" workbookViewId="0">
      <pane ySplit="1" topLeftCell="A2" activePane="bottomLeft" state="frozen"/>
      <selection pane="bottomLeft" activeCell="B11" sqref="B11"/>
    </sheetView>
  </sheetViews>
  <sheetFormatPr defaultRowHeight="14.25" x14ac:dyDescent="0.2"/>
  <cols>
    <col min="2" max="2" width="81.25" customWidth="1" collapsed="1"/>
  </cols>
  <sheetData>
    <row r="1" spans="1:13" ht="15" x14ac:dyDescent="0.25">
      <c r="A1" s="1"/>
      <c r="B1" s="10" t="s">
        <v>57</v>
      </c>
      <c r="C1" s="2">
        <f>SUM(C2:C11)</f>
        <v>6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6</v>
      </c>
      <c r="B2" s="6" t="s">
        <v>507</v>
      </c>
      <c r="C2">
        <v>0</v>
      </c>
      <c r="E2" s="20">
        <f>COUNTIF(C2:C10,1)/COUNT(C2:C10)</f>
        <v>0.66666666666666663</v>
      </c>
      <c r="F2">
        <f>IF(C2=1,1,0)</f>
        <v>0</v>
      </c>
      <c r="G2">
        <f>IF(C2=1,F2,)</f>
        <v>0</v>
      </c>
      <c r="H2" s="17">
        <f>SUMIF(G2:G10,"&gt;0",G2:G10)/COUNTIF(G2:G10,"&gt;0")</f>
        <v>0.51607142857142851</v>
      </c>
      <c r="I2">
        <f>C2/COUNTIF(C2:C10,1)</f>
        <v>0</v>
      </c>
      <c r="J2">
        <f>IF(C2=1,I2,0)</f>
        <v>0</v>
      </c>
      <c r="K2" s="18">
        <f>SUMIF(J2:J10,"&gt;0",J2:J10)/COUNTIF(J2:J11,"&gt;0")</f>
        <v>0.58333333333333337</v>
      </c>
      <c r="L2">
        <f>IF(C2=1,1,0)</f>
        <v>0</v>
      </c>
      <c r="M2" s="19">
        <f>MAX(L2:L10)</f>
        <v>0.33333333333333331</v>
      </c>
    </row>
    <row r="3" spans="1:13" x14ac:dyDescent="0.2">
      <c r="A3" s="5">
        <v>6</v>
      </c>
      <c r="B3" s="7" t="s">
        <v>508</v>
      </c>
      <c r="C3" s="5">
        <v>0</v>
      </c>
      <c r="E3" s="21"/>
      <c r="F3" s="21">
        <f>COUNTIF(C2:C3,1)/COUNT(C2:C3)</f>
        <v>0</v>
      </c>
      <c r="G3" s="21">
        <f>IF(C3=1,F3,)</f>
        <v>0</v>
      </c>
      <c r="H3" s="21"/>
      <c r="I3" s="21">
        <f>COUNTIF(C2:C3,1)/COUNTIF(C2:C10,1)</f>
        <v>0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>
        <v>5</v>
      </c>
      <c r="B4" s="6" t="s">
        <v>509</v>
      </c>
      <c r="C4">
        <v>1</v>
      </c>
      <c r="F4">
        <f>COUNTIF(C2:C4,1)/COUNT(C2:C4)</f>
        <v>0.33333333333333331</v>
      </c>
      <c r="G4">
        <f t="shared" ref="G4:G10" si="1">IF(C4=1,F4,)</f>
        <v>0.33333333333333331</v>
      </c>
      <c r="I4">
        <f>COUNTIF(C2:C4,1)/COUNTIF(C2:C10,1)</f>
        <v>0.16666666666666666</v>
      </c>
      <c r="J4">
        <f t="shared" si="0"/>
        <v>0.16666666666666666</v>
      </c>
      <c r="L4">
        <f>IF(C4=1,1/3,0)</f>
        <v>0.33333333333333331</v>
      </c>
    </row>
    <row r="5" spans="1:13" x14ac:dyDescent="0.2">
      <c r="A5" s="5">
        <v>5</v>
      </c>
      <c r="B5" s="7" t="s">
        <v>510</v>
      </c>
      <c r="C5" s="5">
        <v>0</v>
      </c>
      <c r="E5" s="21"/>
      <c r="F5" s="21">
        <f>COUNTIF(C2:C5,1)/COUNT(C2:C5)</f>
        <v>0.25</v>
      </c>
      <c r="G5" s="21">
        <f t="shared" si="1"/>
        <v>0</v>
      </c>
      <c r="H5" s="21"/>
      <c r="I5" s="21">
        <f>COUNTIF(C2:C5,1)/COUNTIF(C2:C10,1)</f>
        <v>0.16666666666666666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4</v>
      </c>
      <c r="B6" s="6" t="s">
        <v>511</v>
      </c>
      <c r="C6">
        <v>1</v>
      </c>
      <c r="F6">
        <f>COUNTIF(C2:C6,1)/COUNT(C2:C6)</f>
        <v>0.4</v>
      </c>
      <c r="G6">
        <f t="shared" si="1"/>
        <v>0.4</v>
      </c>
      <c r="I6">
        <f>COUNTIF(C2:C6,1)/COUNTIF(C2:C10,1)</f>
        <v>0.33333333333333331</v>
      </c>
      <c r="J6">
        <f t="shared" si="0"/>
        <v>0.33333333333333331</v>
      </c>
      <c r="L6">
        <f>IF(C6=1,1/5,0)</f>
        <v>0.2</v>
      </c>
    </row>
    <row r="7" spans="1:13" x14ac:dyDescent="0.2">
      <c r="A7" s="5">
        <v>3</v>
      </c>
      <c r="B7" s="7" t="s">
        <v>389</v>
      </c>
      <c r="C7" s="5">
        <v>1</v>
      </c>
      <c r="E7" s="21"/>
      <c r="F7" s="21">
        <f>COUNTIF(C2:C7,1)/COUNT(C2:C7)</f>
        <v>0.5</v>
      </c>
      <c r="G7" s="21">
        <f t="shared" si="1"/>
        <v>0.5</v>
      </c>
      <c r="H7" s="21"/>
      <c r="I7" s="21">
        <f>COUNTIF(C2:C7,1)/COUNTIF(C2:C10,1)</f>
        <v>0.5</v>
      </c>
      <c r="J7" s="21">
        <f t="shared" si="0"/>
        <v>0.5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512</v>
      </c>
      <c r="C8">
        <v>1</v>
      </c>
      <c r="F8">
        <f>COUNTIF(C2:C8,1)/COUNT(C2:C8)</f>
        <v>0.5714285714285714</v>
      </c>
      <c r="G8">
        <f t="shared" si="1"/>
        <v>0.5714285714285714</v>
      </c>
      <c r="I8">
        <f>COUNTIF(C2:C8,1)/COUNTIF(C2:C10,1)</f>
        <v>0.66666666666666663</v>
      </c>
      <c r="J8">
        <f t="shared" si="0"/>
        <v>0.66666666666666663</v>
      </c>
      <c r="L8">
        <f>IF(C8=1,1/7,0)</f>
        <v>0.14285714285714285</v>
      </c>
    </row>
    <row r="9" spans="1:13" x14ac:dyDescent="0.2">
      <c r="A9" s="5">
        <v>2</v>
      </c>
      <c r="B9" s="7" t="s">
        <v>513</v>
      </c>
      <c r="C9" s="5">
        <v>1</v>
      </c>
      <c r="E9" s="21"/>
      <c r="F9" s="21">
        <f>COUNTIF(C2:C9,1)/COUNT(C2:C9)</f>
        <v>0.625</v>
      </c>
      <c r="G9" s="21">
        <f t="shared" si="1"/>
        <v>0.625</v>
      </c>
      <c r="H9" s="21"/>
      <c r="I9" s="21">
        <f>COUNTIF(C2:C9,1)/COUNTIF(C2:C10,1)</f>
        <v>0.83333333333333337</v>
      </c>
      <c r="J9" s="21">
        <f t="shared" si="0"/>
        <v>0.83333333333333337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490</v>
      </c>
      <c r="C10">
        <v>1</v>
      </c>
      <c r="F10">
        <f>COUNTIF(C2:C10,1)/COUNT(C2:C10)</f>
        <v>0.66666666666666663</v>
      </c>
      <c r="G10">
        <f t="shared" si="1"/>
        <v>0.66666666666666663</v>
      </c>
      <c r="I10">
        <f>COUNTIF(C2:C10,1)/COUNTIF(C2:C10,1)</f>
        <v>1</v>
      </c>
      <c r="J10">
        <f t="shared" si="0"/>
        <v>1</v>
      </c>
      <c r="L10">
        <f>IF(C10=1,1/9,0)</f>
        <v>0.1111111111111111</v>
      </c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M9"/>
  <sheetViews>
    <sheetView rightToLeft="1" workbookViewId="0">
      <pane ySplit="1" topLeftCell="A2" activePane="bottomLeft" state="frozen"/>
      <selection pane="bottomLeft" activeCell="A10" sqref="A10:XFD11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3" t="s">
        <v>58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514</v>
      </c>
      <c r="C2">
        <v>1</v>
      </c>
      <c r="E2" s="20">
        <f>COUNTIF(C2:C9,1)/COUNT(C2:C9)</f>
        <v>0.875</v>
      </c>
      <c r="F2">
        <f>IF(C2=1,1,0)</f>
        <v>1</v>
      </c>
      <c r="G2">
        <f>IF(C2=1,F2,)</f>
        <v>1</v>
      </c>
      <c r="H2" s="17">
        <f>SUMIF(G2:G9,"&gt;0",G2:G9)/COUNTIF(G2:G9,"&gt;0")</f>
        <v>0.90935374149659853</v>
      </c>
      <c r="I2">
        <f>C2/COUNTIF(C2:C9,1)</f>
        <v>0.14285714285714285</v>
      </c>
      <c r="J2">
        <f>IF(C2=1,I2,0)</f>
        <v>0.14285714285714285</v>
      </c>
      <c r="K2" s="18">
        <f>SUMIF(J2:J9,"&gt;0",J2:J9)/COUNTIF(J2:J10,"&gt;0")</f>
        <v>0.5714285714285714</v>
      </c>
      <c r="L2">
        <f>IF(C2=1,1,0)</f>
        <v>1</v>
      </c>
      <c r="M2" s="19">
        <f>MAX(L2:L9)</f>
        <v>1</v>
      </c>
    </row>
    <row r="3" spans="1:13" x14ac:dyDescent="0.2">
      <c r="A3" s="5">
        <v>4</v>
      </c>
      <c r="B3" s="7" t="s">
        <v>515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COUNTIF(C2:C3,1)/COUNTIF(C2:C9,1)</f>
        <v>0.2857142857142857</v>
      </c>
      <c r="J3" s="21">
        <f t="shared" ref="J3:J9" si="0">IF(C3=1,I3,0)</f>
        <v>0.2857142857142857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516</v>
      </c>
      <c r="C4">
        <v>1</v>
      </c>
      <c r="F4">
        <f>COUNTIF(C2:C4,1)/COUNT(C2:C4)</f>
        <v>1</v>
      </c>
      <c r="G4">
        <f t="shared" ref="G4:G9" si="1">IF(C4=1,F4,)</f>
        <v>1</v>
      </c>
      <c r="I4">
        <f>COUNTIF(C2:C4,1)/COUNTIF(C2:C9,1)</f>
        <v>0.42857142857142855</v>
      </c>
      <c r="J4">
        <f t="shared" si="0"/>
        <v>0.42857142857142855</v>
      </c>
      <c r="L4">
        <f>IF(C4=1,1/3,0)</f>
        <v>0.33333333333333331</v>
      </c>
    </row>
    <row r="5" spans="1:13" x14ac:dyDescent="0.2">
      <c r="A5" s="5">
        <v>4</v>
      </c>
      <c r="B5" s="7" t="s">
        <v>517</v>
      </c>
      <c r="C5" s="5">
        <v>0</v>
      </c>
      <c r="E5" s="21"/>
      <c r="F5" s="21">
        <f>COUNTIF(C2:C5,1)/COUNT(C2:C5)</f>
        <v>0.75</v>
      </c>
      <c r="G5" s="21">
        <f t="shared" si="1"/>
        <v>0</v>
      </c>
      <c r="H5" s="21"/>
      <c r="I5" s="21">
        <f>COUNTIF(C2:C5,1)/COUNTIF(C2:C9,1)</f>
        <v>0.42857142857142855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3</v>
      </c>
      <c r="B6" s="6" t="s">
        <v>518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COUNTIF(C2:C6,1)/COUNTIF(C2:C9,1)</f>
        <v>0.5714285714285714</v>
      </c>
      <c r="J6">
        <f t="shared" si="0"/>
        <v>0.5714285714285714</v>
      </c>
      <c r="L6">
        <f>IF(C6=1,1/5,0)</f>
        <v>0.2</v>
      </c>
    </row>
    <row r="7" spans="1:13" x14ac:dyDescent="0.2">
      <c r="A7" s="5">
        <v>3</v>
      </c>
      <c r="B7" s="7" t="s">
        <v>519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COUNTIF(C2:C7,1)/COUNTIF(C2:C9,1)</f>
        <v>0.7142857142857143</v>
      </c>
      <c r="J7" s="21">
        <f t="shared" si="0"/>
        <v>0.7142857142857143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520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COUNTIF(C2:C8,1)/COUNTIF(C2:C9,1)</f>
        <v>0.8571428571428571</v>
      </c>
      <c r="J8">
        <f t="shared" si="0"/>
        <v>0.8571428571428571</v>
      </c>
      <c r="L8">
        <f>IF(C8=1,1/7,0)</f>
        <v>0.14285714285714285</v>
      </c>
    </row>
    <row r="9" spans="1:13" x14ac:dyDescent="0.2">
      <c r="A9" s="5">
        <v>2</v>
      </c>
      <c r="B9" s="7" t="s">
        <v>521</v>
      </c>
      <c r="C9" s="5">
        <v>1</v>
      </c>
      <c r="E9" s="21"/>
      <c r="F9" s="21">
        <f>COUNTIF(C2:C9,1)/COUNT(C2:C9)</f>
        <v>0.875</v>
      </c>
      <c r="G9" s="21">
        <f t="shared" si="1"/>
        <v>0.875</v>
      </c>
      <c r="H9" s="21"/>
      <c r="I9" s="21">
        <f>COUNTIF(C2:C9,1)/COUNTIF(C2:C9,1)</f>
        <v>1</v>
      </c>
      <c r="J9" s="21">
        <f t="shared" si="0"/>
        <v>1</v>
      </c>
      <c r="K9" s="21"/>
      <c r="L9" s="21">
        <f>IF(C9=1,1/8,0)</f>
        <v>0.125</v>
      </c>
      <c r="M9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M8"/>
  <sheetViews>
    <sheetView rightToLeft="1" workbookViewId="0">
      <pane ySplit="1" topLeftCell="A2" activePane="bottomLeft" state="frozen"/>
      <selection pane="bottomLeft" activeCell="B6" sqref="B6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10" t="s">
        <v>59</v>
      </c>
      <c r="C1" s="2">
        <f>SUM(C2:C11)</f>
        <v>3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6</v>
      </c>
      <c r="B2" s="6" t="s">
        <v>522</v>
      </c>
      <c r="C2">
        <v>1</v>
      </c>
      <c r="E2" s="20">
        <f>COUNTIF(C2:C8,1)/COUNT(C2:C8)</f>
        <v>0.42857142857142855</v>
      </c>
      <c r="F2">
        <f>IF(C2=1,1,0)</f>
        <v>1</v>
      </c>
      <c r="G2">
        <f>IF(C2=1,F2,)</f>
        <v>1</v>
      </c>
      <c r="H2" s="17">
        <f>SUMIF(G2:G8,"&gt;0",G2:G8)/COUNTIF(G2:G8,"&gt;0")</f>
        <v>0.91666666666666663</v>
      </c>
      <c r="I2">
        <f>C2/COUNTIF(C2:C8,1)</f>
        <v>0.33333333333333331</v>
      </c>
      <c r="J2">
        <f>IF(C2=1,I2,0)</f>
        <v>0.33333333333333331</v>
      </c>
      <c r="K2" s="18">
        <f>SUMIF(J2:J8,"&gt;0",J2:J8)/COUNTIF(J2:J9,"&gt;0")</f>
        <v>0.66666666666666663</v>
      </c>
      <c r="L2">
        <f>IF(C2=1,1,0)</f>
        <v>1</v>
      </c>
      <c r="M2" s="19">
        <f>MAX(L2:L8)</f>
        <v>1</v>
      </c>
    </row>
    <row r="3" spans="1:13" x14ac:dyDescent="0.2">
      <c r="A3" s="5">
        <v>6</v>
      </c>
      <c r="B3" s="7" t="s">
        <v>523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COUNTIF(C2:C3,1)/COUNTIF(C2:C8,1)</f>
        <v>0.66666666666666663</v>
      </c>
      <c r="J3" s="21">
        <f t="shared" ref="J3:J8" si="0">IF(C3=1,I3,0)</f>
        <v>0.66666666666666663</v>
      </c>
      <c r="K3" s="21"/>
      <c r="L3" s="21">
        <f>IF(C3=1,1/2,0)</f>
        <v>0.5</v>
      </c>
      <c r="M3" s="21"/>
    </row>
    <row r="4" spans="1:13" x14ac:dyDescent="0.2">
      <c r="A4">
        <v>6</v>
      </c>
      <c r="B4" s="6" t="s">
        <v>524</v>
      </c>
      <c r="C4">
        <v>0</v>
      </c>
      <c r="F4">
        <f>COUNTIF(C2:C4,1)/COUNT(C2:C4)</f>
        <v>0.66666666666666663</v>
      </c>
      <c r="G4">
        <f t="shared" ref="G4:G8" si="1">IF(C4=1,F4,)</f>
        <v>0</v>
      </c>
      <c r="I4">
        <f>COUNTIF(C2:C4,1)/COUNTIF(C2:C8,1)</f>
        <v>0.66666666666666663</v>
      </c>
      <c r="J4">
        <f t="shared" si="0"/>
        <v>0</v>
      </c>
      <c r="L4">
        <f>IF(C4=1,1/3,0)</f>
        <v>0</v>
      </c>
    </row>
    <row r="5" spans="1:13" x14ac:dyDescent="0.2">
      <c r="A5" s="5">
        <v>2</v>
      </c>
      <c r="B5" s="7" t="s">
        <v>525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COUNTIF(C2:C5,1)/COUNTIF(C2:C8,1)</f>
        <v>1</v>
      </c>
      <c r="J5" s="21">
        <f t="shared" si="0"/>
        <v>1</v>
      </c>
      <c r="K5" s="21"/>
      <c r="L5" s="21">
        <f>IF(C5=1,1/4,0)</f>
        <v>0.25</v>
      </c>
      <c r="M5" s="21"/>
    </row>
    <row r="6" spans="1:13" x14ac:dyDescent="0.2">
      <c r="A6">
        <v>3</v>
      </c>
      <c r="B6" s="6" t="s">
        <v>526</v>
      </c>
      <c r="C6">
        <v>0</v>
      </c>
      <c r="F6">
        <f>COUNTIF(C2:C6,1)/COUNT(C2:C6)</f>
        <v>0.6</v>
      </c>
      <c r="G6">
        <f t="shared" si="1"/>
        <v>0</v>
      </c>
      <c r="I6">
        <f>COUNTIF(C2:C6,1)/COUNTIF(C2:C8,1)</f>
        <v>1</v>
      </c>
      <c r="J6">
        <f t="shared" si="0"/>
        <v>0</v>
      </c>
      <c r="L6">
        <f>IF(C6=1,1/5,0)</f>
        <v>0</v>
      </c>
    </row>
    <row r="7" spans="1:13" x14ac:dyDescent="0.2">
      <c r="A7" s="5">
        <v>3</v>
      </c>
      <c r="B7" s="7" t="s">
        <v>527</v>
      </c>
      <c r="C7" s="5">
        <v>0</v>
      </c>
      <c r="E7" s="21"/>
      <c r="F7" s="21">
        <f>COUNTIF(C2:C7,1)/COUNT(C2:C7)</f>
        <v>0.5</v>
      </c>
      <c r="G7" s="21">
        <f t="shared" si="1"/>
        <v>0</v>
      </c>
      <c r="H7" s="21"/>
      <c r="I7" s="21">
        <f>COUNTIF(C2:C7,1)/COUNTIF(C2:C8,1)</f>
        <v>1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2</v>
      </c>
      <c r="B8" s="6" t="s">
        <v>475</v>
      </c>
      <c r="C8">
        <v>0</v>
      </c>
      <c r="F8">
        <f>COUNTIF(C2:C8,1)/COUNT(C2:C8)</f>
        <v>0.42857142857142855</v>
      </c>
      <c r="G8">
        <f t="shared" si="1"/>
        <v>0</v>
      </c>
      <c r="I8">
        <f>COUNTIF(C2:C8,1)/COUNTIF(C2:C8,1)</f>
        <v>1</v>
      </c>
      <c r="J8">
        <f t="shared" si="0"/>
        <v>0</v>
      </c>
      <c r="L8">
        <f>IF(C8=1,1/7,0)</f>
        <v>0</v>
      </c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M10"/>
  <sheetViews>
    <sheetView rightToLeft="1" workbookViewId="0">
      <pane ySplit="1" topLeftCell="A2" activePane="bottomLeft" state="frozen"/>
      <selection pane="bottomLeft" activeCell="A11" sqref="A11:XFD11"/>
    </sheetView>
  </sheetViews>
  <sheetFormatPr defaultRowHeight="14.25" x14ac:dyDescent="0.2"/>
  <cols>
    <col min="2" max="2" width="96.125" customWidth="1" collapsed="1"/>
  </cols>
  <sheetData>
    <row r="1" spans="1:13" ht="15" x14ac:dyDescent="0.25">
      <c r="A1" s="1"/>
      <c r="B1" s="11" t="s">
        <v>60</v>
      </c>
      <c r="C1" s="2">
        <f>SUM(C2:C11)</f>
        <v>5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528</v>
      </c>
      <c r="C2">
        <v>0</v>
      </c>
      <c r="E2" s="20">
        <f>COUNTIF(C2:C10,1)/COUNT(C2:C10)</f>
        <v>0.55555555555555558</v>
      </c>
      <c r="F2">
        <f>IF(C2=1,1,0)</f>
        <v>0</v>
      </c>
      <c r="G2">
        <f>IF(C2=1,F2,)</f>
        <v>0</v>
      </c>
      <c r="H2" s="17">
        <f>SUMIF(G2:G10,"&gt;0",G2:G10)/COUNTIF(G2:G10,"&gt;0")</f>
        <v>0.56285714285714283</v>
      </c>
      <c r="I2">
        <f>C2/COUNTIF(C2:C10,1)</f>
        <v>0</v>
      </c>
      <c r="J2">
        <f>IF(C2=1,I2,0)</f>
        <v>0</v>
      </c>
      <c r="K2" s="18">
        <f>SUMIF(J2:J10,"&gt;0",J2:J10)/COUNTIF(J2:J11,"&gt;0")</f>
        <v>0.6</v>
      </c>
      <c r="L2">
        <f>IF(C2=1,1,0)</f>
        <v>0</v>
      </c>
      <c r="M2" s="19">
        <f>MAX(L2:L10)</f>
        <v>0.33333333333333331</v>
      </c>
    </row>
    <row r="3" spans="1:13" x14ac:dyDescent="0.2">
      <c r="A3" s="5">
        <v>4</v>
      </c>
      <c r="B3" s="7" t="s">
        <v>529</v>
      </c>
      <c r="C3" s="5">
        <v>0</v>
      </c>
      <c r="E3" s="21"/>
      <c r="F3" s="21">
        <f>COUNTIF(C2:C3,1)/COUNT(C2:C3)</f>
        <v>0</v>
      </c>
      <c r="G3" s="21">
        <f>IF(C3=1,F3,)</f>
        <v>0</v>
      </c>
      <c r="H3" s="21"/>
      <c r="I3" s="21">
        <f>COUNTIF(C2:C3,1)/COUNTIF(C2:C10,1)</f>
        <v>0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>
        <v>3</v>
      </c>
      <c r="B4" s="6" t="s">
        <v>530</v>
      </c>
      <c r="C4">
        <v>1</v>
      </c>
      <c r="F4">
        <f>COUNTIF(C2:C4,1)/COUNT(C2:C4)</f>
        <v>0.33333333333333331</v>
      </c>
      <c r="G4">
        <f t="shared" ref="G4:G10" si="1">IF(C4=1,F4,)</f>
        <v>0.33333333333333331</v>
      </c>
      <c r="I4">
        <f>COUNTIF(C2:C4,1)/COUNTIF(C2:C10,1)</f>
        <v>0.2</v>
      </c>
      <c r="J4">
        <f t="shared" si="0"/>
        <v>0.2</v>
      </c>
      <c r="L4">
        <f>IF(C4=1,1/3,0)</f>
        <v>0.33333333333333331</v>
      </c>
    </row>
    <row r="5" spans="1:13" x14ac:dyDescent="0.2">
      <c r="A5" s="5">
        <v>2</v>
      </c>
      <c r="B5" s="7" t="s">
        <v>531</v>
      </c>
      <c r="C5" s="5">
        <v>1</v>
      </c>
      <c r="E5" s="21"/>
      <c r="F5" s="21">
        <f>COUNTIF(C2:C5,1)/COUNT(C2:C5)</f>
        <v>0.5</v>
      </c>
      <c r="G5" s="21">
        <f t="shared" si="1"/>
        <v>0.5</v>
      </c>
      <c r="H5" s="21"/>
      <c r="I5" s="21">
        <f>COUNTIF(C2:C5,1)/COUNTIF(C2:C10,1)</f>
        <v>0.4</v>
      </c>
      <c r="J5" s="21">
        <f t="shared" si="0"/>
        <v>0.4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489</v>
      </c>
      <c r="C6">
        <v>1</v>
      </c>
      <c r="F6">
        <f>COUNTIF(C2:C6,1)/COUNT(C2:C6)</f>
        <v>0.6</v>
      </c>
      <c r="G6">
        <f t="shared" si="1"/>
        <v>0.6</v>
      </c>
      <c r="I6">
        <f>COUNTIF(C2:C6,1)/COUNTIF(C2:C10,1)</f>
        <v>0.6</v>
      </c>
      <c r="J6">
        <f t="shared" si="0"/>
        <v>0.6</v>
      </c>
      <c r="L6">
        <f>IF(C6=1,1/5,0)</f>
        <v>0.2</v>
      </c>
    </row>
    <row r="7" spans="1:13" x14ac:dyDescent="0.2">
      <c r="A7" s="5">
        <v>2</v>
      </c>
      <c r="B7" s="7" t="s">
        <v>532</v>
      </c>
      <c r="C7" s="5">
        <v>1</v>
      </c>
      <c r="E7" s="21"/>
      <c r="F7" s="21">
        <f>COUNTIF(C2:C7,1)/COUNT(C2:C7)</f>
        <v>0.66666666666666663</v>
      </c>
      <c r="G7" s="21">
        <f t="shared" si="1"/>
        <v>0.66666666666666663</v>
      </c>
      <c r="H7" s="21"/>
      <c r="I7" s="21">
        <f>COUNTIF(C2:C7,1)/COUNTIF(C2:C10,1)</f>
        <v>0.8</v>
      </c>
      <c r="J7" s="21">
        <f t="shared" si="0"/>
        <v>0.8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387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COUNTIF(C2:C8,1)/COUNTIF(C2:C10,1)</f>
        <v>1</v>
      </c>
      <c r="J8">
        <f t="shared" si="0"/>
        <v>1</v>
      </c>
      <c r="L8">
        <f>IF(C8=1,1/7,0)</f>
        <v>0.14285714285714285</v>
      </c>
    </row>
    <row r="9" spans="1:13" x14ac:dyDescent="0.2">
      <c r="A9" s="5">
        <v>2</v>
      </c>
      <c r="B9" s="7" t="s">
        <v>427</v>
      </c>
      <c r="C9" s="5">
        <v>0</v>
      </c>
      <c r="E9" s="21"/>
      <c r="F9" s="21">
        <f>COUNTIF(C2:C9,1)/COUNT(C2:C9)</f>
        <v>0.625</v>
      </c>
      <c r="G9" s="21">
        <f t="shared" si="1"/>
        <v>0</v>
      </c>
      <c r="H9" s="21"/>
      <c r="I9" s="21">
        <f>COUNTIF(C2:C9,1)/COUNTIF(C2:C10,1)</f>
        <v>1</v>
      </c>
      <c r="J9" s="21">
        <f t="shared" si="0"/>
        <v>0</v>
      </c>
      <c r="K9" s="21"/>
      <c r="L9" s="21">
        <f>IF(C9=1,1/8,0)</f>
        <v>0</v>
      </c>
      <c r="M9" s="21"/>
    </row>
    <row r="10" spans="1:13" x14ac:dyDescent="0.2">
      <c r="A10">
        <v>2</v>
      </c>
      <c r="B10" s="6" t="s">
        <v>533</v>
      </c>
      <c r="C10">
        <v>0</v>
      </c>
      <c r="F10">
        <f>COUNTIF(C2:C10,1)/COUNT(C2:C10)</f>
        <v>0.55555555555555558</v>
      </c>
      <c r="G10">
        <f t="shared" si="1"/>
        <v>0</v>
      </c>
      <c r="I10">
        <f>COUNTIF(C2:C10,1)/COUNTIF(C2:C10,1)</f>
        <v>1</v>
      </c>
      <c r="J10">
        <f t="shared" si="0"/>
        <v>0</v>
      </c>
      <c r="L10">
        <f>IF(C10=1,1/9,0)</f>
        <v>0</v>
      </c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M8"/>
  <sheetViews>
    <sheetView rightToLeft="1" workbookViewId="0">
      <pane ySplit="1" topLeftCell="A2" activePane="bottomLeft" state="frozen"/>
      <selection pane="bottomLeft" activeCell="B6" sqref="B6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10" t="s">
        <v>98</v>
      </c>
      <c r="C1" s="2">
        <f>SUM(C2:C11)</f>
        <v>5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4</v>
      </c>
      <c r="B2" s="6" t="s">
        <v>534</v>
      </c>
      <c r="C2">
        <v>1</v>
      </c>
      <c r="E2" s="20">
        <f>COUNTIF(C2:C8,1)/COUNT(C2:C8)</f>
        <v>0.7142857142857143</v>
      </c>
      <c r="F2">
        <f>IF(C2=1,1,0)</f>
        <v>1</v>
      </c>
      <c r="G2">
        <f>IF(C2=1,F2,)</f>
        <v>1</v>
      </c>
      <c r="H2" s="17">
        <f>SUMIF(G2:G8,"&gt;0",G2:G8)/COUNTIF(G2:G8,"&gt;0")</f>
        <v>0.87666666666666659</v>
      </c>
      <c r="I2">
        <f>C2/COUNTIF(C2:C8,1)</f>
        <v>0.2</v>
      </c>
      <c r="J2">
        <f>IF(C2=1,I2,0)</f>
        <v>0.2</v>
      </c>
      <c r="K2" s="18">
        <f>SUMIF(J2:J8,"&gt;0",J2:J8)/COUNTIF(J2:J9,"&gt;0")</f>
        <v>0.6</v>
      </c>
      <c r="L2">
        <f>IF(C2=1,1,0)</f>
        <v>1</v>
      </c>
      <c r="M2" s="19">
        <f>MAX(L2:L8)</f>
        <v>1</v>
      </c>
    </row>
    <row r="3" spans="1:13" x14ac:dyDescent="0.2">
      <c r="A3" s="5">
        <v>4</v>
      </c>
      <c r="B3" s="7" t="s">
        <v>535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COUNTIF(C2:C3,1)/COUNTIF(C2:C8,1)</f>
        <v>0.4</v>
      </c>
      <c r="J3" s="21">
        <f t="shared" ref="J3:J8" si="0">IF(C3=1,I3,0)</f>
        <v>0.4</v>
      </c>
      <c r="K3" s="21"/>
      <c r="L3" s="21">
        <f>IF(C3=1,1/2,0)</f>
        <v>0.5</v>
      </c>
      <c r="M3" s="21"/>
    </row>
    <row r="4" spans="1:13" x14ac:dyDescent="0.2">
      <c r="A4">
        <v>3</v>
      </c>
      <c r="B4" s="6" t="s">
        <v>536</v>
      </c>
      <c r="C4">
        <v>0</v>
      </c>
      <c r="F4">
        <f>COUNTIF(C2:C4,1)/COUNT(C2:C4)</f>
        <v>0.66666666666666663</v>
      </c>
      <c r="G4">
        <f t="shared" ref="G4:G8" si="1">IF(C4=1,F4,)</f>
        <v>0</v>
      </c>
      <c r="I4">
        <f>COUNTIF(C2:C4,1)/COUNTIF(C2:C8,1)</f>
        <v>0.4</v>
      </c>
      <c r="J4">
        <f t="shared" si="0"/>
        <v>0</v>
      </c>
      <c r="L4">
        <f>IF(C4=1,1/3,0)</f>
        <v>0</v>
      </c>
    </row>
    <row r="5" spans="1:13" x14ac:dyDescent="0.2">
      <c r="A5" s="5">
        <v>2</v>
      </c>
      <c r="B5" s="7" t="s">
        <v>389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COUNTIF(C2:C5,1)/COUNTIF(C2:C8,1)</f>
        <v>0.6</v>
      </c>
      <c r="J5" s="21">
        <f t="shared" si="0"/>
        <v>0.6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537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COUNTIF(C2:C6,1)/COUNTIF(C2:C8,1)</f>
        <v>0.8</v>
      </c>
      <c r="J6">
        <f t="shared" si="0"/>
        <v>0.8</v>
      </c>
      <c r="L6">
        <f>IF(C6=1,1/5,0)</f>
        <v>0.2</v>
      </c>
    </row>
    <row r="7" spans="1:13" x14ac:dyDescent="0.2">
      <c r="A7" s="5">
        <v>2</v>
      </c>
      <c r="B7" s="7" t="s">
        <v>538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COUNTIF(C2:C7,1)/COUNTIF(C2:C8,1)</f>
        <v>1</v>
      </c>
      <c r="J7" s="21">
        <f t="shared" si="0"/>
        <v>1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539</v>
      </c>
      <c r="C8">
        <v>0</v>
      </c>
      <c r="F8">
        <f>COUNTIF(C2:C8,1)/COUNT(C2:C8)</f>
        <v>0.7142857142857143</v>
      </c>
      <c r="G8">
        <f t="shared" si="1"/>
        <v>0</v>
      </c>
      <c r="I8">
        <f>COUNTIF(C2:C8,1)/COUNTIF(C2:C8,1)</f>
        <v>1</v>
      </c>
      <c r="J8">
        <f t="shared" si="0"/>
        <v>0</v>
      </c>
      <c r="L8">
        <f>IF(C8=1,1/7,0)</f>
        <v>0</v>
      </c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M11"/>
  <sheetViews>
    <sheetView rightToLeft="1" workbookViewId="0">
      <pane ySplit="1" topLeftCell="A2" activePane="bottomLeft" state="frozen"/>
      <selection pane="bottomLeft" activeCell="D12" sqref="A12:D15"/>
    </sheetView>
  </sheetViews>
  <sheetFormatPr defaultRowHeight="14.25" x14ac:dyDescent="0.2"/>
  <cols>
    <col min="2" max="2" width="77.125" customWidth="1" collapsed="1"/>
  </cols>
  <sheetData>
    <row r="1" spans="1:13" ht="15" x14ac:dyDescent="0.25">
      <c r="A1" s="1"/>
      <c r="B1" s="12" t="s">
        <v>61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540</v>
      </c>
      <c r="C2">
        <v>1</v>
      </c>
      <c r="E2" s="20">
        <f>COUNTIF(C2:C11,1)/COUNT(C2:C11)</f>
        <v>0.7</v>
      </c>
      <c r="F2">
        <f>IF(C2=1,1,0)</f>
        <v>1</v>
      </c>
      <c r="G2">
        <f>IF(C2=1,F2,)</f>
        <v>1</v>
      </c>
      <c r="H2" s="17">
        <f>SUMIF(G2:G11,"&gt;0",G2:G11)/COUNTIF(G2:G11,"&gt;0")</f>
        <v>0.87363945578231283</v>
      </c>
      <c r="I2">
        <f>C2/COUNTIF(C2:C11,1)</f>
        <v>0.14285714285714285</v>
      </c>
      <c r="J2">
        <f>IF(C2=1,I2,0)</f>
        <v>0.14285714285714285</v>
      </c>
      <c r="K2" s="18">
        <f>SUMIF(J2:J11,"&gt;0",J2:J11)/COUNTIF(J2:J12,"&gt;0")</f>
        <v>0.5714285714285714</v>
      </c>
      <c r="L2">
        <f>IF(C2=1,1,0)</f>
        <v>1</v>
      </c>
      <c r="M2" s="19">
        <f>MAX(L2:L11)</f>
        <v>1</v>
      </c>
    </row>
    <row r="3" spans="1:13" x14ac:dyDescent="0.2">
      <c r="A3" s="5">
        <v>4</v>
      </c>
      <c r="B3" s="7" t="s">
        <v>479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0.2857142857142857</v>
      </c>
      <c r="J3" s="21">
        <f t="shared" ref="J3:J10" si="0">IF(C3=1,I3,0)</f>
        <v>0.2857142857142857</v>
      </c>
      <c r="K3" s="21"/>
      <c r="L3" s="21">
        <f>IF(C3=1,1/2,0)</f>
        <v>0.5</v>
      </c>
      <c r="M3" s="21"/>
    </row>
    <row r="4" spans="1:13" x14ac:dyDescent="0.2">
      <c r="A4">
        <v>3</v>
      </c>
      <c r="B4" s="6" t="s">
        <v>351</v>
      </c>
      <c r="C4">
        <v>0</v>
      </c>
      <c r="F4">
        <f>COUNTIF(C2:C4,1)/COUNT(C2:C4)</f>
        <v>0.66666666666666663</v>
      </c>
      <c r="G4">
        <f t="shared" ref="G4:G11" si="1">IF(C4=1,F4,)</f>
        <v>0</v>
      </c>
      <c r="I4">
        <f>COUNTIF(C2:C4,1)/COUNTIF(C2:C11,1)</f>
        <v>0.2857142857142857</v>
      </c>
      <c r="J4">
        <f t="shared" si="0"/>
        <v>0</v>
      </c>
      <c r="L4">
        <f>IF(C4=1,1/3,0)</f>
        <v>0</v>
      </c>
    </row>
    <row r="5" spans="1:13" x14ac:dyDescent="0.2">
      <c r="A5" s="5">
        <v>2</v>
      </c>
      <c r="B5" s="7" t="s">
        <v>541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COUNTIF(C2:C5,1)/COUNTIF(C2:C11,1)</f>
        <v>0.42857142857142855</v>
      </c>
      <c r="J5" s="21">
        <f t="shared" si="0"/>
        <v>0.42857142857142855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345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COUNTIF(C2:C6,1)/COUNTIF(C2:C11,1)</f>
        <v>0.5714285714285714</v>
      </c>
      <c r="J6">
        <f t="shared" si="0"/>
        <v>0.5714285714285714</v>
      </c>
      <c r="L6">
        <f>IF(C6=1,1/5,0)</f>
        <v>0.2</v>
      </c>
    </row>
    <row r="7" spans="1:13" x14ac:dyDescent="0.2">
      <c r="A7" s="5">
        <v>2</v>
      </c>
      <c r="B7" s="7" t="s">
        <v>542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0.7142857142857143</v>
      </c>
      <c r="J7" s="21">
        <f t="shared" si="0"/>
        <v>0.7142857142857143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543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COUNTIF(C2:C8,1)/COUNTIF(C2:C11,1)</f>
        <v>0.8571428571428571</v>
      </c>
      <c r="J8">
        <f t="shared" si="0"/>
        <v>0.8571428571428571</v>
      </c>
      <c r="L8">
        <f>IF(C8=1,1/7,0)</f>
        <v>0.14285714285714285</v>
      </c>
    </row>
    <row r="9" spans="1:13" x14ac:dyDescent="0.2">
      <c r="A9" s="5">
        <v>2</v>
      </c>
      <c r="B9" s="7" t="s">
        <v>544</v>
      </c>
      <c r="C9" s="5">
        <v>1</v>
      </c>
      <c r="E9" s="21"/>
      <c r="F9" s="21">
        <f>COUNTIF(C2:C9,1)/COUNT(C2:C9)</f>
        <v>0.875</v>
      </c>
      <c r="G9" s="21">
        <f t="shared" si="1"/>
        <v>0.875</v>
      </c>
      <c r="H9" s="21"/>
      <c r="I9" s="21">
        <f>COUNTIF(C2:C9,1)/COUNTIF(C2:C11,1)</f>
        <v>1</v>
      </c>
      <c r="J9" s="21">
        <f t="shared" si="0"/>
        <v>1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539</v>
      </c>
      <c r="C10">
        <v>0</v>
      </c>
      <c r="F10">
        <f>COUNTIF(C2:C10,1)/COUNT(C2:C10)</f>
        <v>0.77777777777777779</v>
      </c>
      <c r="G10">
        <f t="shared" si="1"/>
        <v>0</v>
      </c>
      <c r="I10">
        <f>COUNTIF(C2:C10,1)/COUNTIF(C2:C11,1)</f>
        <v>1</v>
      </c>
      <c r="J10">
        <f t="shared" si="0"/>
        <v>0</v>
      </c>
      <c r="L10">
        <f>IF(C10=1,1/9,0)</f>
        <v>0</v>
      </c>
    </row>
    <row r="11" spans="1:13" x14ac:dyDescent="0.2">
      <c r="A11" s="5">
        <v>2</v>
      </c>
      <c r="B11" s="7" t="s">
        <v>537</v>
      </c>
      <c r="C11" s="5">
        <v>0</v>
      </c>
      <c r="E11" s="21"/>
      <c r="F11">
        <f>COUNTIF(C2:C11,1)/COUNT(C2:C11)</f>
        <v>0.7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M10"/>
  <sheetViews>
    <sheetView rightToLeft="1" workbookViewId="0">
      <pane ySplit="1" topLeftCell="A2" activePane="bottomLeft" state="frozen"/>
      <selection pane="bottomLeft" activeCell="A11" sqref="A11:XFD11"/>
    </sheetView>
  </sheetViews>
  <sheetFormatPr defaultRowHeight="14.25" x14ac:dyDescent="0.2"/>
  <cols>
    <col min="2" max="2" width="66.25" customWidth="1" collapsed="1"/>
  </cols>
  <sheetData>
    <row r="1" spans="1:13" ht="15" x14ac:dyDescent="0.25">
      <c r="A1" s="1"/>
      <c r="B1" s="13" t="s">
        <v>62</v>
      </c>
      <c r="C1" s="2">
        <f>SUM(C2:C11)</f>
        <v>5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6</v>
      </c>
      <c r="B2" s="6" t="s">
        <v>545</v>
      </c>
      <c r="C2">
        <v>1</v>
      </c>
      <c r="E2" s="20">
        <f>COUNTIF(C2:C10,1)/COUNT(C2:C10)</f>
        <v>0.55555555555555558</v>
      </c>
      <c r="F2">
        <f>IF(C2=1,1,0)</f>
        <v>1</v>
      </c>
      <c r="G2">
        <f>IF(C2=1,F2,)</f>
        <v>1</v>
      </c>
      <c r="H2" s="17">
        <f>SUMIF(G2:G10,"&gt;0",G2:G10)/COUNTIF(G2:G10,"&gt;0")</f>
        <v>0.69261904761904758</v>
      </c>
      <c r="I2">
        <f>C2/COUNTIF(C2:C10,1)</f>
        <v>0.2</v>
      </c>
      <c r="J2">
        <f>IF(C2=1,I2,0)</f>
        <v>0.2</v>
      </c>
      <c r="K2" s="18">
        <f>SUMIF(J2:J10,"&gt;0",J2:J10)/COUNTIF(J2:J11,"&gt;0")</f>
        <v>0.6</v>
      </c>
      <c r="L2">
        <f>IF(C2=1,1,0)</f>
        <v>1</v>
      </c>
      <c r="M2" s="19">
        <f>MAX(L2:L10)</f>
        <v>1</v>
      </c>
    </row>
    <row r="3" spans="1:13" x14ac:dyDescent="0.2">
      <c r="A3" s="5">
        <v>5</v>
      </c>
      <c r="B3" s="7" t="s">
        <v>546</v>
      </c>
      <c r="C3" s="5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COUNTIF(C2:C3,1)/COUNTIF(C2:C10,1)</f>
        <v>0.2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>
        <v>5</v>
      </c>
      <c r="B4" s="6" t="s">
        <v>547</v>
      </c>
      <c r="C4">
        <v>1</v>
      </c>
      <c r="F4">
        <f>COUNTIF(C2:C4,1)/COUNT(C2:C4)</f>
        <v>0.66666666666666663</v>
      </c>
      <c r="G4">
        <f t="shared" ref="G4:G10" si="1">IF(C4=1,F4,)</f>
        <v>0.66666666666666663</v>
      </c>
      <c r="I4">
        <f>COUNTIF(C2:C4,1)/COUNTIF(C2:C10,1)</f>
        <v>0.4</v>
      </c>
      <c r="J4">
        <f t="shared" si="0"/>
        <v>0.4</v>
      </c>
      <c r="L4">
        <f>IF(C4=1,1/3,0)</f>
        <v>0.33333333333333331</v>
      </c>
    </row>
    <row r="5" spans="1:13" x14ac:dyDescent="0.2">
      <c r="A5" s="5">
        <v>5</v>
      </c>
      <c r="B5" s="7" t="s">
        <v>548</v>
      </c>
      <c r="C5" s="5">
        <v>0</v>
      </c>
      <c r="E5" s="21"/>
      <c r="F5" s="21">
        <f>COUNTIF(C2:C5,1)/COUNT(C2:C5)</f>
        <v>0.5</v>
      </c>
      <c r="G5" s="21">
        <f t="shared" si="1"/>
        <v>0</v>
      </c>
      <c r="H5" s="21"/>
      <c r="I5" s="21">
        <f>COUNTIF(C2:C5,1)/COUNTIF(C2:C10,1)</f>
        <v>0.4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4</v>
      </c>
      <c r="B6" s="6" t="s">
        <v>389</v>
      </c>
      <c r="C6">
        <v>1</v>
      </c>
      <c r="F6">
        <f>COUNTIF(C2:C6,1)/COUNT(C2:C6)</f>
        <v>0.6</v>
      </c>
      <c r="G6">
        <f t="shared" si="1"/>
        <v>0.6</v>
      </c>
      <c r="I6">
        <f>COUNTIF(C2:C6,1)/COUNTIF(C2:C10,1)</f>
        <v>0.6</v>
      </c>
      <c r="J6">
        <f t="shared" si="0"/>
        <v>0.6</v>
      </c>
      <c r="L6">
        <f>IF(C6=1,1/5,0)</f>
        <v>0.2</v>
      </c>
    </row>
    <row r="7" spans="1:13" x14ac:dyDescent="0.2">
      <c r="A7" s="5">
        <v>2</v>
      </c>
      <c r="B7" s="7" t="s">
        <v>549</v>
      </c>
      <c r="C7" s="5">
        <v>0</v>
      </c>
      <c r="E7" s="21"/>
      <c r="F7" s="21">
        <f>COUNTIF(C2:C7,1)/COUNT(C2:C7)</f>
        <v>0.5</v>
      </c>
      <c r="G7" s="21">
        <f t="shared" si="1"/>
        <v>0</v>
      </c>
      <c r="H7" s="21"/>
      <c r="I7" s="21">
        <f>COUNTIF(C2:C7,1)/COUNTIF(C2:C10,1)</f>
        <v>0.6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2</v>
      </c>
      <c r="B8" s="6" t="s">
        <v>550</v>
      </c>
      <c r="C8">
        <v>1</v>
      </c>
      <c r="F8">
        <f>COUNTIF(C2:C8,1)/COUNT(C2:C8)</f>
        <v>0.5714285714285714</v>
      </c>
      <c r="G8">
        <f t="shared" si="1"/>
        <v>0.5714285714285714</v>
      </c>
      <c r="I8">
        <f>COUNTIF(C2:C8,1)/COUNTIF(C2:C10,1)</f>
        <v>0.8</v>
      </c>
      <c r="J8">
        <f t="shared" si="0"/>
        <v>0.8</v>
      </c>
      <c r="L8">
        <f>IF(C8=1,1/7,0)</f>
        <v>0.14285714285714285</v>
      </c>
    </row>
    <row r="9" spans="1:13" x14ac:dyDescent="0.2">
      <c r="A9" s="5">
        <v>2</v>
      </c>
      <c r="B9" s="7" t="s">
        <v>509</v>
      </c>
      <c r="C9" s="5">
        <v>1</v>
      </c>
      <c r="E9" s="21"/>
      <c r="F9" s="21">
        <f>COUNTIF(C2:C9,1)/COUNT(C2:C9)</f>
        <v>0.625</v>
      </c>
      <c r="G9" s="21">
        <f t="shared" si="1"/>
        <v>0.625</v>
      </c>
      <c r="H9" s="21"/>
      <c r="I9" s="21">
        <f>COUNTIF(C2:C9,1)/COUNTIF(C2:C10,1)</f>
        <v>1</v>
      </c>
      <c r="J9" s="21">
        <f t="shared" si="0"/>
        <v>1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544</v>
      </c>
      <c r="C10">
        <v>0</v>
      </c>
      <c r="F10">
        <f>COUNTIF(C2:C10,1)/COUNT(C2:C10)</f>
        <v>0.55555555555555558</v>
      </c>
      <c r="G10">
        <f t="shared" si="1"/>
        <v>0</v>
      </c>
      <c r="I10">
        <f>COUNTIF(C2:C10,1)/COUNTIF(C2:C10,1)</f>
        <v>1</v>
      </c>
      <c r="J10">
        <f t="shared" si="0"/>
        <v>0</v>
      </c>
      <c r="L10">
        <f>IF(C10=1,1/9,0)</f>
        <v>0</v>
      </c>
    </row>
  </sheetData>
  <hyperlinks>
    <hyperlink ref="B1" r:id="rId1" tooltip="http://dlvr.it/NKmK5b" display="https://t.co/j36NUF5zeA"/>
    <hyperlink ref="F1" r:id="rId2"/>
    <hyperlink ref="I1" r:id="rId3"/>
    <hyperlink ref="E1" r:id="rId4" display="P@k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M9"/>
  <sheetViews>
    <sheetView rightToLeft="1" workbookViewId="0">
      <pane ySplit="1" topLeftCell="A2" activePane="bottomLeft" state="frozen"/>
      <selection pane="bottomLeft" activeCell="A10" sqref="A10:XFD11"/>
    </sheetView>
  </sheetViews>
  <sheetFormatPr defaultRowHeight="14.25" x14ac:dyDescent="0.2"/>
  <cols>
    <col min="2" max="2" width="66.875" customWidth="1" collapsed="1"/>
  </cols>
  <sheetData>
    <row r="1" spans="1:13" ht="15" x14ac:dyDescent="0.25">
      <c r="A1" s="1"/>
      <c r="B1" s="10" t="s">
        <v>63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6</v>
      </c>
      <c r="B2" s="6" t="s">
        <v>551</v>
      </c>
      <c r="C2">
        <v>1</v>
      </c>
      <c r="E2" s="20">
        <f>COUNTIF(C2:C9,1)/COUNT(C2:C9)</f>
        <v>0.875</v>
      </c>
      <c r="F2">
        <f>IF(C2=1,1,0)</f>
        <v>1</v>
      </c>
      <c r="G2">
        <f>IF(C2=1,F2,)</f>
        <v>1</v>
      </c>
      <c r="H2" s="17">
        <f>SUMIF(G2:G9,"&gt;0",G2:G9)/COUNTIF(G2:G9,"&gt;0")</f>
        <v>0.82602040816326527</v>
      </c>
      <c r="I2">
        <f>C2/COUNTIF(C2:C9,1)</f>
        <v>0.14285714285714285</v>
      </c>
      <c r="J2">
        <f>IF(C2=1,I2,0)</f>
        <v>0.14285714285714285</v>
      </c>
      <c r="K2" s="18">
        <f>SUMIF(J2:J9,"&gt;0",J2:J9)/COUNTIF(J2:J10,"&gt;0")</f>
        <v>0.5714285714285714</v>
      </c>
      <c r="L2">
        <f>IF(C2=1,1,0)</f>
        <v>1</v>
      </c>
      <c r="M2" s="19">
        <f>MAX(L2:L9)</f>
        <v>1</v>
      </c>
    </row>
    <row r="3" spans="1:13" x14ac:dyDescent="0.2">
      <c r="A3" s="5">
        <v>6</v>
      </c>
      <c r="B3" s="7" t="s">
        <v>552</v>
      </c>
      <c r="C3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COUNTIF(C2:C3,1)/COUNTIF(C2:C9,1)</f>
        <v>0.14285714285714285</v>
      </c>
      <c r="J3" s="21">
        <f t="shared" ref="J3:J9" si="0">IF(C3=1,I3,0)</f>
        <v>0</v>
      </c>
      <c r="K3" s="21"/>
      <c r="L3" s="21">
        <f>IF(C3=1,1/2,0)</f>
        <v>0</v>
      </c>
      <c r="M3" s="21"/>
    </row>
    <row r="4" spans="1:13" x14ac:dyDescent="0.2">
      <c r="A4">
        <v>5</v>
      </c>
      <c r="B4" s="6" t="s">
        <v>553</v>
      </c>
      <c r="C4">
        <v>1</v>
      </c>
      <c r="F4">
        <f>COUNTIF(C2:C4,1)/COUNT(C2:C4)</f>
        <v>0.66666666666666663</v>
      </c>
      <c r="G4">
        <f t="shared" ref="G4:G9" si="1">IF(C4=1,F4,)</f>
        <v>0.66666666666666663</v>
      </c>
      <c r="I4">
        <f>COUNTIF(C2:C4,1)/COUNTIF(C2:C9,1)</f>
        <v>0.2857142857142857</v>
      </c>
      <c r="J4">
        <f t="shared" si="0"/>
        <v>0.2857142857142857</v>
      </c>
      <c r="L4">
        <f>IF(C4=1,1/3,0)</f>
        <v>0.33333333333333331</v>
      </c>
    </row>
    <row r="5" spans="1:13" x14ac:dyDescent="0.2">
      <c r="A5" s="5">
        <v>5</v>
      </c>
      <c r="B5" s="7" t="s">
        <v>554</v>
      </c>
      <c r="C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COUNTIF(C2:C5,1)/COUNTIF(C2:C9,1)</f>
        <v>0.42857142857142855</v>
      </c>
      <c r="J5" s="21">
        <f t="shared" si="0"/>
        <v>0.42857142857142855</v>
      </c>
      <c r="K5" s="21"/>
      <c r="L5" s="21">
        <f>IF(C5=1,1/4,0)</f>
        <v>0.25</v>
      </c>
      <c r="M5" s="21"/>
    </row>
    <row r="6" spans="1:13" x14ac:dyDescent="0.2">
      <c r="A6">
        <v>4</v>
      </c>
      <c r="B6" s="6" t="s">
        <v>555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COUNTIF(C2:C6,1)/COUNTIF(C2:C9,1)</f>
        <v>0.5714285714285714</v>
      </c>
      <c r="J6">
        <f t="shared" si="0"/>
        <v>0.5714285714285714</v>
      </c>
      <c r="L6">
        <f>IF(C6=1,1/5,0)</f>
        <v>0.2</v>
      </c>
    </row>
    <row r="7" spans="1:13" x14ac:dyDescent="0.2">
      <c r="A7" s="5">
        <v>4</v>
      </c>
      <c r="B7" s="7" t="s">
        <v>556</v>
      </c>
      <c r="C7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COUNTIF(C2:C7,1)/COUNTIF(C2:C9,1)</f>
        <v>0.7142857142857143</v>
      </c>
      <c r="J7" s="21">
        <f t="shared" si="0"/>
        <v>0.7142857142857143</v>
      </c>
      <c r="K7" s="21"/>
      <c r="L7" s="21">
        <f>IF(C7=1,1/6,0)</f>
        <v>0.16666666666666666</v>
      </c>
      <c r="M7" s="21"/>
    </row>
    <row r="8" spans="1:13" x14ac:dyDescent="0.2">
      <c r="A8">
        <v>3</v>
      </c>
      <c r="B8" s="6" t="s">
        <v>557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COUNTIF(C2:C8,1)/COUNTIF(C2:C9,1)</f>
        <v>0.8571428571428571</v>
      </c>
      <c r="J8">
        <f t="shared" si="0"/>
        <v>0.8571428571428571</v>
      </c>
      <c r="L8">
        <f>IF(C8=1,1/7,0)</f>
        <v>0.14285714285714285</v>
      </c>
    </row>
    <row r="9" spans="1:13" x14ac:dyDescent="0.2">
      <c r="A9" s="5">
        <v>2</v>
      </c>
      <c r="B9" s="7" t="s">
        <v>558</v>
      </c>
      <c r="C9">
        <v>1</v>
      </c>
      <c r="E9" s="21"/>
      <c r="F9" s="21">
        <f>COUNTIF(C2:C9,1)/COUNT(C2:C9)</f>
        <v>0.875</v>
      </c>
      <c r="G9" s="21">
        <f t="shared" si="1"/>
        <v>0.875</v>
      </c>
      <c r="H9" s="21"/>
      <c r="I9" s="21">
        <f>COUNTIF(C2:C9,1)/COUNTIF(C2:C9,1)</f>
        <v>1</v>
      </c>
      <c r="J9" s="21">
        <f t="shared" si="0"/>
        <v>1</v>
      </c>
      <c r="K9" s="21"/>
      <c r="L9" s="21">
        <f>IF(C9=1,1/8,0)</f>
        <v>0.125</v>
      </c>
      <c r="M9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0"/>
  <sheetViews>
    <sheetView rightToLeft="1" workbookViewId="0">
      <pane ySplit="1" topLeftCell="A2" activePane="bottomLeft" state="frozen"/>
      <selection pane="bottomLeft" activeCell="A11" sqref="A11:XFD11"/>
    </sheetView>
  </sheetViews>
  <sheetFormatPr defaultRowHeight="14.25" x14ac:dyDescent="0.2"/>
  <cols>
    <col min="2" max="2" width="33.375" customWidth="1" collapsed="1"/>
    <col min="7" max="7" width="30.375" customWidth="1" collapsed="1"/>
  </cols>
  <sheetData>
    <row r="1" spans="1:13" ht="15" x14ac:dyDescent="0.25">
      <c r="A1" s="1"/>
      <c r="B1" s="3" t="s">
        <v>2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134</v>
      </c>
      <c r="C2">
        <v>1</v>
      </c>
      <c r="E2" s="20">
        <f>COUNTIF(C2:C10,1)/COUNT(C2:C10)</f>
        <v>0.77777777777777779</v>
      </c>
      <c r="F2">
        <f>IF(C2=1,1,0)</f>
        <v>1</v>
      </c>
      <c r="G2">
        <f>IF(C2=1,F2,)</f>
        <v>1</v>
      </c>
      <c r="H2" s="17">
        <f>SUMIF(G2:G10,"&gt;0",G2:G10)/COUNTIF(G2:G10,"&gt;0")</f>
        <v>0.90873015873015872</v>
      </c>
      <c r="I2">
        <f>C2/COUNTIF(C2:C10,1)</f>
        <v>0.14285714285714285</v>
      </c>
      <c r="J2">
        <f>IF(C2=1,I2,0)</f>
        <v>0.14285714285714285</v>
      </c>
      <c r="K2" s="18">
        <f>SUMIF(J2:J10,"&gt;0",J2:J10)/COUNTIF(J2:J11,"&gt;0")</f>
        <v>0.5714285714285714</v>
      </c>
      <c r="L2">
        <f>IF(C2=1,1,0)</f>
        <v>1</v>
      </c>
      <c r="M2" s="19">
        <f>MAX(L2:L10)</f>
        <v>1</v>
      </c>
    </row>
    <row r="3" spans="1:13" x14ac:dyDescent="0.2">
      <c r="A3" s="5">
        <v>5</v>
      </c>
      <c r="B3" s="7" t="s">
        <v>102</v>
      </c>
      <c r="C3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COUNTIF(C2:C3,1)/COUNTIF(C2:C10,1)</f>
        <v>0.2857142857142857</v>
      </c>
      <c r="J3" s="21">
        <f t="shared" ref="J3:J10" si="0">IF(C3=1,I3,0)</f>
        <v>0.2857142857142857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110</v>
      </c>
      <c r="C4">
        <v>1</v>
      </c>
      <c r="F4">
        <f>COUNTIF(C2:C4,1)/COUNT(C2:C4)</f>
        <v>1</v>
      </c>
      <c r="G4">
        <f t="shared" ref="G4:G10" si="1">IF(C4=1,F4,)</f>
        <v>1</v>
      </c>
      <c r="I4">
        <f>COUNTIF(C2:C4,1)/COUNTIF(C2:C10,1)</f>
        <v>0.42857142857142855</v>
      </c>
      <c r="J4">
        <f t="shared" si="0"/>
        <v>0.42857142857142855</v>
      </c>
      <c r="L4">
        <f>IF(C4=1,1/3,0)</f>
        <v>0.33333333333333331</v>
      </c>
    </row>
    <row r="5" spans="1:13" x14ac:dyDescent="0.2">
      <c r="A5" s="5">
        <v>3</v>
      </c>
      <c r="B5" s="7" t="s">
        <v>106</v>
      </c>
      <c r="C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COUNTIF(C2:C5,1)/COUNTIF(C2:C10,1)</f>
        <v>0.5714285714285714</v>
      </c>
      <c r="J5" s="21">
        <f t="shared" si="0"/>
        <v>0.5714285714285714</v>
      </c>
      <c r="K5" s="21"/>
      <c r="L5" s="21">
        <f>IF(C5=1,1/4,0)</f>
        <v>0.25</v>
      </c>
      <c r="M5" s="21"/>
    </row>
    <row r="6" spans="1:13" x14ac:dyDescent="0.2">
      <c r="A6">
        <v>3</v>
      </c>
      <c r="B6" s="6" t="s">
        <v>109</v>
      </c>
      <c r="C6">
        <v>0</v>
      </c>
      <c r="F6">
        <f>COUNTIF(C2:C6,1)/COUNT(C2:C6)</f>
        <v>0.8</v>
      </c>
      <c r="G6">
        <f t="shared" si="1"/>
        <v>0</v>
      </c>
      <c r="I6">
        <f>COUNTIF(C2:C6,1)/COUNTIF(C2:C10,1)</f>
        <v>0.5714285714285714</v>
      </c>
      <c r="J6">
        <f t="shared" si="0"/>
        <v>0</v>
      </c>
      <c r="L6">
        <f>IF(C6=1,1/5,0)</f>
        <v>0</v>
      </c>
    </row>
    <row r="7" spans="1:13" x14ac:dyDescent="0.2">
      <c r="A7" s="5">
        <v>3</v>
      </c>
      <c r="B7" s="7" t="s">
        <v>108</v>
      </c>
      <c r="C7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COUNTIF(C2:C7,1)/COUNTIF(C2:C10,1)</f>
        <v>0.7142857142857143</v>
      </c>
      <c r="J7" s="21">
        <f t="shared" si="0"/>
        <v>0.7142857142857143</v>
      </c>
      <c r="K7" s="21"/>
      <c r="L7" s="21">
        <f>IF(C7=1,1/6,0)</f>
        <v>0.16666666666666666</v>
      </c>
      <c r="M7" s="21"/>
    </row>
    <row r="8" spans="1:13" x14ac:dyDescent="0.2">
      <c r="A8">
        <v>3</v>
      </c>
      <c r="B8" s="6" t="s">
        <v>122</v>
      </c>
      <c r="C8">
        <v>0</v>
      </c>
      <c r="F8">
        <f>COUNTIF(C2:C8,1)/COUNT(C2:C8)</f>
        <v>0.7142857142857143</v>
      </c>
      <c r="G8">
        <f t="shared" si="1"/>
        <v>0</v>
      </c>
      <c r="I8">
        <f>COUNTIF(C2:C8,1)/COUNTIF(C2:C10,1)</f>
        <v>0.7142857142857143</v>
      </c>
      <c r="J8">
        <f t="shared" si="0"/>
        <v>0</v>
      </c>
      <c r="L8">
        <f>IF(C8=1,1/7,0)</f>
        <v>0</v>
      </c>
    </row>
    <row r="9" spans="1:13" x14ac:dyDescent="0.2">
      <c r="A9" s="5">
        <v>2</v>
      </c>
      <c r="B9" s="7" t="s">
        <v>135</v>
      </c>
      <c r="C9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COUNTIF(C2:C9,1)/COUNTIF(C2:C10,1)</f>
        <v>0.8571428571428571</v>
      </c>
      <c r="J9" s="21">
        <f t="shared" si="0"/>
        <v>0.8571428571428571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136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COUNTIF(C2:C10,1)/COUNTIF(C2:C10,1)</f>
        <v>1</v>
      </c>
      <c r="J10">
        <f t="shared" si="0"/>
        <v>1</v>
      </c>
      <c r="L10">
        <f>IF(C10=1,1/9,0)</f>
        <v>0.1111111111111111</v>
      </c>
    </row>
  </sheetData>
  <sortState ref="B2:B63">
    <sortCondition ref="B63"/>
  </sortState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M8"/>
  <sheetViews>
    <sheetView rightToLeft="1" workbookViewId="0">
      <pane ySplit="1" topLeftCell="A2" activePane="bottomLeft" state="frozen"/>
      <selection pane="bottomLeft" activeCell="A9" sqref="A9:XFD11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10" t="s">
        <v>64</v>
      </c>
      <c r="C1" s="2">
        <f>SUM(C2:C11)</f>
        <v>5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4</v>
      </c>
      <c r="B2" s="6" t="s">
        <v>387</v>
      </c>
      <c r="C2">
        <v>1</v>
      </c>
      <c r="E2" s="20">
        <f>COUNTIF(C2:C8,1)/COUNT(C2:C8)</f>
        <v>0.7142857142857143</v>
      </c>
      <c r="F2">
        <f>IF(C2=1,1,0)</f>
        <v>1</v>
      </c>
      <c r="G2">
        <f>IF(C2=1,F2,)</f>
        <v>1</v>
      </c>
      <c r="H2" s="17">
        <f>SUMIF(G2:G8,"&gt;0",G2:G8)/COUNTIF(G2:G8,"&gt;0")</f>
        <v>1</v>
      </c>
      <c r="I2">
        <f>C2/COUNTIF(C2:C8,1)</f>
        <v>0.2</v>
      </c>
      <c r="J2">
        <f>IF(C2=1,I2,0)</f>
        <v>0.2</v>
      </c>
      <c r="K2" s="18">
        <f>SUMIF(J2:J8,"&gt;0",J2:J8)/COUNTIF(J2:J9,"&gt;0")</f>
        <v>0.6</v>
      </c>
      <c r="L2">
        <f>IF(C2=1,1,0)</f>
        <v>1</v>
      </c>
      <c r="M2" s="19">
        <f>MAX(L2:L8)</f>
        <v>1</v>
      </c>
    </row>
    <row r="3" spans="1:13" x14ac:dyDescent="0.2">
      <c r="A3" s="5">
        <v>3</v>
      </c>
      <c r="B3" s="7" t="s">
        <v>559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COUNTIF(C2:C3,1)/COUNTIF(C2:C8,1)</f>
        <v>0.4</v>
      </c>
      <c r="J3" s="21">
        <f t="shared" ref="J3:J8" si="0">IF(C3=1,I3,0)</f>
        <v>0.4</v>
      </c>
      <c r="K3" s="21"/>
      <c r="L3" s="21">
        <f>IF(C3=1,1/2,0)</f>
        <v>0.5</v>
      </c>
      <c r="M3" s="21"/>
    </row>
    <row r="4" spans="1:13" x14ac:dyDescent="0.2">
      <c r="A4">
        <v>2</v>
      </c>
      <c r="B4" s="6" t="s">
        <v>560</v>
      </c>
      <c r="C4">
        <v>1</v>
      </c>
      <c r="F4">
        <f>COUNTIF(C2:C4,1)/COUNT(C2:C4)</f>
        <v>1</v>
      </c>
      <c r="G4">
        <f t="shared" ref="G4:G8" si="1">IF(C4=1,F4,)</f>
        <v>1</v>
      </c>
      <c r="I4">
        <f>COUNTIF(C2:C4,1)/COUNTIF(C2:C8,1)</f>
        <v>0.6</v>
      </c>
      <c r="J4">
        <f t="shared" si="0"/>
        <v>0.6</v>
      </c>
      <c r="L4">
        <f>IF(C4=1,1/3,0)</f>
        <v>0.33333333333333331</v>
      </c>
    </row>
    <row r="5" spans="1:13" x14ac:dyDescent="0.2">
      <c r="A5" s="5">
        <v>2</v>
      </c>
      <c r="B5" s="7" t="s">
        <v>561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COUNTIF(C2:C5,1)/COUNTIF(C2:C8,1)</f>
        <v>0.8</v>
      </c>
      <c r="J5" s="21">
        <f t="shared" si="0"/>
        <v>0.8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562</v>
      </c>
      <c r="C6">
        <v>1</v>
      </c>
      <c r="F6">
        <f>COUNTIF(C2:C6,1)/COUNT(C2:C6)</f>
        <v>1</v>
      </c>
      <c r="G6">
        <f t="shared" si="1"/>
        <v>1</v>
      </c>
      <c r="I6">
        <f>COUNTIF(C2:C6,1)/COUNTIF(C2:C8,1)</f>
        <v>1</v>
      </c>
      <c r="J6">
        <f t="shared" si="0"/>
        <v>1</v>
      </c>
      <c r="L6">
        <f>IF(C6=1,1/5,0)</f>
        <v>0.2</v>
      </c>
    </row>
    <row r="7" spans="1:13" x14ac:dyDescent="0.2">
      <c r="A7" s="5">
        <v>2</v>
      </c>
      <c r="B7" s="7" t="s">
        <v>350</v>
      </c>
      <c r="C7" s="5">
        <v>0</v>
      </c>
      <c r="E7" s="21"/>
      <c r="F7" s="21">
        <f>COUNTIF(C2:C7,1)/COUNT(C2:C7)</f>
        <v>0.83333333333333337</v>
      </c>
      <c r="G7" s="21">
        <f t="shared" si="1"/>
        <v>0</v>
      </c>
      <c r="H7" s="21"/>
      <c r="I7" s="21">
        <f>COUNTIF(C2:C7,1)/COUNTIF(C2:C8,1)</f>
        <v>1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2</v>
      </c>
      <c r="B8" s="6" t="s">
        <v>351</v>
      </c>
      <c r="C8">
        <v>0</v>
      </c>
      <c r="F8">
        <f>COUNTIF(C2:C8,1)/COUNT(C2:C8)</f>
        <v>0.7142857142857143</v>
      </c>
      <c r="G8">
        <f t="shared" si="1"/>
        <v>0</v>
      </c>
      <c r="I8">
        <f>COUNTIF(C2:C8,1)/COUNTIF(C2:C8,1)</f>
        <v>1</v>
      </c>
      <c r="J8">
        <f t="shared" si="0"/>
        <v>0</v>
      </c>
      <c r="L8">
        <f>IF(C8=1,1/7,0)</f>
        <v>0</v>
      </c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M10"/>
  <sheetViews>
    <sheetView rightToLeft="1" workbookViewId="0">
      <pane ySplit="1" topLeftCell="A2" activePane="bottomLeft" state="frozen"/>
      <selection pane="bottomLeft" activeCell="A11" sqref="A11:XFD11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3" t="s">
        <v>65</v>
      </c>
      <c r="C1" s="2">
        <f>SUM(C2:C11)</f>
        <v>6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4</v>
      </c>
      <c r="B2" s="6" t="s">
        <v>563</v>
      </c>
      <c r="C2">
        <v>1</v>
      </c>
      <c r="E2" s="20">
        <f>COUNTIF(C2:C10,1)/COUNT(C2:C10)</f>
        <v>0.66666666666666663</v>
      </c>
      <c r="F2">
        <f>IF(C2=1,1,0)</f>
        <v>1</v>
      </c>
      <c r="G2">
        <f>IF(C2=1,F2,)</f>
        <v>1</v>
      </c>
      <c r="H2" s="17">
        <f>SUMIF(G2:G10,"&gt;0",G2:G10)/COUNTIF(G2:G10,"&gt;0")</f>
        <v>0.87341269841269831</v>
      </c>
      <c r="I2">
        <f>C2/COUNTIF(C2:C10,1)</f>
        <v>0.16666666666666666</v>
      </c>
      <c r="J2">
        <f>IF(C2=1,I2,0)</f>
        <v>0.16666666666666666</v>
      </c>
      <c r="K2" s="18">
        <f>SUMIF(J2:J10,"&gt;0",J2:J10)/COUNTIF(J2:J11,"&gt;0")</f>
        <v>0.58333333333333337</v>
      </c>
      <c r="L2">
        <f>IF(C2=1,1,0)</f>
        <v>1</v>
      </c>
      <c r="M2" s="19">
        <f>MAX(L2:L10)</f>
        <v>1</v>
      </c>
    </row>
    <row r="3" spans="1:13" x14ac:dyDescent="0.2">
      <c r="A3" s="5">
        <v>4</v>
      </c>
      <c r="B3" s="7" t="s">
        <v>564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COUNTIF(C2:C3,1)/COUNTIF(C2:C10,1)</f>
        <v>0.33333333333333331</v>
      </c>
      <c r="J3" s="21">
        <f t="shared" ref="J3:J10" si="0">IF(C3=1,I3,0)</f>
        <v>0.33333333333333331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565</v>
      </c>
      <c r="C4">
        <v>0</v>
      </c>
      <c r="F4">
        <f>COUNTIF(C2:C4,1)/COUNT(C2:C4)</f>
        <v>0.66666666666666663</v>
      </c>
      <c r="G4">
        <f t="shared" ref="G4:G10" si="1">IF(C4=1,F4,)</f>
        <v>0</v>
      </c>
      <c r="I4">
        <f>COUNTIF(C2:C4,1)/COUNTIF(C2:C10,1)</f>
        <v>0.33333333333333331</v>
      </c>
      <c r="J4">
        <f t="shared" si="0"/>
        <v>0</v>
      </c>
      <c r="L4">
        <f>IF(C4=1,1/3,0)</f>
        <v>0</v>
      </c>
    </row>
    <row r="5" spans="1:13" x14ac:dyDescent="0.2">
      <c r="A5" s="5">
        <v>3</v>
      </c>
      <c r="B5" s="7" t="s">
        <v>368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COUNTIF(C2:C5,1)/COUNTIF(C2:C10,1)</f>
        <v>0.5</v>
      </c>
      <c r="J5" s="21">
        <f t="shared" si="0"/>
        <v>0.5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566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COUNTIF(C2:C6,1)/COUNTIF(C2:C10,1)</f>
        <v>0.66666666666666663</v>
      </c>
      <c r="J6">
        <f t="shared" si="0"/>
        <v>0.66666666666666663</v>
      </c>
      <c r="L6">
        <f>IF(C6=1,1/5,0)</f>
        <v>0.2</v>
      </c>
    </row>
    <row r="7" spans="1:13" x14ac:dyDescent="0.2">
      <c r="A7" s="5">
        <v>2</v>
      </c>
      <c r="B7" s="7" t="s">
        <v>568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COUNTIF(C2:C7,1)/COUNTIF(C2:C10,1)</f>
        <v>0.83333333333333337</v>
      </c>
      <c r="J7" s="21">
        <f t="shared" si="0"/>
        <v>0.83333333333333337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570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COUNTIF(C2:C8,1)/COUNTIF(C2:C10,1)</f>
        <v>1</v>
      </c>
      <c r="J8">
        <f t="shared" si="0"/>
        <v>1</v>
      </c>
      <c r="L8">
        <f>IF(C8=1,1/7,0)</f>
        <v>0.14285714285714285</v>
      </c>
    </row>
    <row r="9" spans="1:13" x14ac:dyDescent="0.2">
      <c r="A9" s="5">
        <v>2</v>
      </c>
      <c r="B9" s="7" t="s">
        <v>567</v>
      </c>
      <c r="C9" s="5">
        <v>0</v>
      </c>
      <c r="E9" s="21"/>
      <c r="F9" s="21">
        <f>COUNTIF(C2:C9,1)/COUNT(C2:C9)</f>
        <v>0.75</v>
      </c>
      <c r="G9" s="21">
        <f t="shared" si="1"/>
        <v>0</v>
      </c>
      <c r="H9" s="21"/>
      <c r="I9" s="21">
        <f>COUNTIF(C2:C9,1)/COUNTIF(C2:C10,1)</f>
        <v>1</v>
      </c>
      <c r="J9" s="21">
        <f t="shared" si="0"/>
        <v>0</v>
      </c>
      <c r="K9" s="21"/>
      <c r="L9" s="21">
        <f>IF(C9=1,1/8,0)</f>
        <v>0</v>
      </c>
      <c r="M9" s="21"/>
    </row>
    <row r="10" spans="1:13" x14ac:dyDescent="0.2">
      <c r="A10">
        <v>2</v>
      </c>
      <c r="B10" s="6" t="s">
        <v>569</v>
      </c>
      <c r="C10">
        <v>0</v>
      </c>
      <c r="F10">
        <f>COUNTIF(C2:C10,1)/COUNT(C2:C10)</f>
        <v>0.66666666666666663</v>
      </c>
      <c r="G10">
        <f t="shared" si="1"/>
        <v>0</v>
      </c>
      <c r="I10">
        <f>COUNTIF(C2:C10,1)/COUNTIF(C2:C10,1)</f>
        <v>1</v>
      </c>
      <c r="J10">
        <f t="shared" si="0"/>
        <v>0</v>
      </c>
      <c r="L10">
        <f>IF(C10=1,1/9,0)</f>
        <v>0</v>
      </c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M12"/>
  <sheetViews>
    <sheetView rightToLeft="1" workbookViewId="0">
      <pane ySplit="1" topLeftCell="A2" activePane="bottomLeft" state="frozen"/>
      <selection pane="bottomLeft" activeCell="D12" sqref="A12:D12"/>
    </sheetView>
  </sheetViews>
  <sheetFormatPr defaultRowHeight="14.25" x14ac:dyDescent="0.2"/>
  <cols>
    <col min="2" max="2" width="57.25" customWidth="1" collapsed="1"/>
  </cols>
  <sheetData>
    <row r="1" spans="1:13" ht="15" x14ac:dyDescent="0.25">
      <c r="A1" s="1"/>
      <c r="B1" s="10" t="s">
        <v>66</v>
      </c>
      <c r="C1" s="2">
        <f>SUM(C2:C11)</f>
        <v>9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571</v>
      </c>
      <c r="C2">
        <v>1</v>
      </c>
      <c r="E2" s="20">
        <f>COUNTIF(C2:C11,1)/COUNT(C2:C11)</f>
        <v>0.9</v>
      </c>
      <c r="F2">
        <f>IF(C2=1,1,0)</f>
        <v>1</v>
      </c>
      <c r="G2">
        <f>IF(C2=1,F2,)</f>
        <v>1</v>
      </c>
      <c r="H2" s="17">
        <f>SUMIF(G2:G11,"&gt;0",G2:G11)/COUNTIF(G2:G11,"&gt;0")</f>
        <v>0.92826278659611994</v>
      </c>
      <c r="I2">
        <f>C2/COUNTIF(C2:C11,1)</f>
        <v>0.1111111111111111</v>
      </c>
      <c r="J2">
        <f>IF(C2=1,I2,0)</f>
        <v>0.1111111111111111</v>
      </c>
      <c r="K2" s="18">
        <f>SUMIF(J2:J11,"&gt;0",J2:J11)/COUNTIF(J2:J12,"&gt;0")</f>
        <v>0.55555555555555558</v>
      </c>
      <c r="L2">
        <f>IF(C2=1,1,0)</f>
        <v>1</v>
      </c>
      <c r="M2" s="19">
        <f>MAX(L2:L11)</f>
        <v>1</v>
      </c>
    </row>
    <row r="3" spans="1:13" x14ac:dyDescent="0.2">
      <c r="A3" s="5">
        <v>5</v>
      </c>
      <c r="B3" s="7" t="s">
        <v>572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0.22222222222222221</v>
      </c>
      <c r="J3" s="21">
        <f t="shared" ref="J3:J10" si="0">IF(C3=1,I3,0)</f>
        <v>0.22222222222222221</v>
      </c>
      <c r="K3" s="21"/>
      <c r="L3" s="21">
        <f>IF(C3=1,1/2,0)</f>
        <v>0.5</v>
      </c>
      <c r="M3" s="21"/>
    </row>
    <row r="4" spans="1:13" x14ac:dyDescent="0.2">
      <c r="A4">
        <v>5</v>
      </c>
      <c r="B4" s="6" t="s">
        <v>563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0.33333333333333331</v>
      </c>
      <c r="J4">
        <f t="shared" si="0"/>
        <v>0.33333333333333331</v>
      </c>
      <c r="L4">
        <f>IF(C4=1,1/3,0)</f>
        <v>0.33333333333333331</v>
      </c>
    </row>
    <row r="5" spans="1:13" x14ac:dyDescent="0.2">
      <c r="A5" s="5">
        <v>5</v>
      </c>
      <c r="B5" s="7" t="s">
        <v>573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COUNTIF(C2:C5,1)/COUNTIF(C2:C11,1)</f>
        <v>0.44444444444444442</v>
      </c>
      <c r="J5" s="21">
        <f t="shared" si="0"/>
        <v>0.44444444444444442</v>
      </c>
      <c r="K5" s="21"/>
      <c r="L5" s="21">
        <f>IF(C5=1,1/4,0)</f>
        <v>0.25</v>
      </c>
      <c r="M5" s="21"/>
    </row>
    <row r="6" spans="1:13" x14ac:dyDescent="0.2">
      <c r="A6">
        <v>5</v>
      </c>
      <c r="B6" s="6" t="s">
        <v>574</v>
      </c>
      <c r="C6">
        <v>0</v>
      </c>
      <c r="F6">
        <f>COUNTIF(C2:C6,1)/COUNT(C2:C6)</f>
        <v>0.8</v>
      </c>
      <c r="G6">
        <f t="shared" si="1"/>
        <v>0</v>
      </c>
      <c r="I6">
        <f>COUNTIF(C2:C6,1)/COUNTIF(C2:C11,1)</f>
        <v>0.44444444444444442</v>
      </c>
      <c r="J6">
        <f t="shared" si="0"/>
        <v>0</v>
      </c>
      <c r="L6">
        <f>IF(C6=1,1/5,0)</f>
        <v>0</v>
      </c>
    </row>
    <row r="7" spans="1:13" x14ac:dyDescent="0.2">
      <c r="A7" s="5">
        <v>4</v>
      </c>
      <c r="B7" s="7" t="s">
        <v>575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0.55555555555555558</v>
      </c>
      <c r="J7" s="21">
        <f t="shared" si="0"/>
        <v>0.55555555555555558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368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COUNTIF(C2:C8,1)/COUNTIF(C2:C11,1)</f>
        <v>0.66666666666666663</v>
      </c>
      <c r="J8">
        <f t="shared" si="0"/>
        <v>0.66666666666666663</v>
      </c>
      <c r="L8">
        <f>IF(C8=1,1/7,0)</f>
        <v>0.14285714285714285</v>
      </c>
    </row>
    <row r="9" spans="1:13" x14ac:dyDescent="0.2">
      <c r="A9" s="5">
        <v>2</v>
      </c>
      <c r="B9" s="7" t="s">
        <v>570</v>
      </c>
      <c r="C9" s="5">
        <v>1</v>
      </c>
      <c r="E9" s="21"/>
      <c r="F9" s="21">
        <f>COUNTIF(C2:C9,1)/COUNT(C2:C9)</f>
        <v>0.875</v>
      </c>
      <c r="G9" s="21">
        <f t="shared" si="1"/>
        <v>0.875</v>
      </c>
      <c r="H9" s="21"/>
      <c r="I9" s="21">
        <f>COUNTIF(C2:C9,1)/COUNTIF(C2:C11,1)</f>
        <v>0.77777777777777779</v>
      </c>
      <c r="J9" s="21">
        <f t="shared" si="0"/>
        <v>0.77777777777777779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576</v>
      </c>
      <c r="C10">
        <v>1</v>
      </c>
      <c r="F10">
        <f>COUNTIF(C2:C10,1)/COUNT(C2:C10)</f>
        <v>0.88888888888888884</v>
      </c>
      <c r="G10">
        <f t="shared" si="1"/>
        <v>0.88888888888888884</v>
      </c>
      <c r="I10">
        <f>COUNTIF(C2:C10,1)/COUNTIF(C2:C11,1)</f>
        <v>0.88888888888888884</v>
      </c>
      <c r="J10">
        <f t="shared" si="0"/>
        <v>0.88888888888888884</v>
      </c>
      <c r="L10">
        <f>IF(C10=1,1/9,0)</f>
        <v>0.1111111111111111</v>
      </c>
    </row>
    <row r="11" spans="1:13" x14ac:dyDescent="0.2">
      <c r="A11" s="5">
        <v>2</v>
      </c>
      <c r="B11" s="7" t="s">
        <v>577</v>
      </c>
      <c r="C11" s="5">
        <v>1</v>
      </c>
      <c r="E11" s="21"/>
      <c r="F11">
        <f>COUNTIF(C2:C11,1)/COUNT(C2:C11)</f>
        <v>0.9</v>
      </c>
      <c r="G11" s="21">
        <f t="shared" si="1"/>
        <v>0.9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  <row r="12" spans="1:13" x14ac:dyDescent="0.2">
      <c r="B12" s="6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M12"/>
  <sheetViews>
    <sheetView rightToLeft="1" workbookViewId="0">
      <pane ySplit="1" topLeftCell="A2" activePane="bottomLeft" state="frozen"/>
      <selection pane="bottomLeft" activeCell="C12" sqref="A12:C12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10" t="s">
        <v>67</v>
      </c>
      <c r="C1" s="2">
        <f>SUM(C2:C11)</f>
        <v>9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6</v>
      </c>
      <c r="B2" s="6" t="s">
        <v>578</v>
      </c>
      <c r="C2">
        <v>1</v>
      </c>
      <c r="E2" s="20">
        <f>COUNTIF(C2:C11,1)/COUNT(C2:C11)</f>
        <v>0.9</v>
      </c>
      <c r="F2">
        <f>IF(C2=1,1,0)</f>
        <v>1</v>
      </c>
      <c r="G2">
        <f>IF(C2=1,F2,)</f>
        <v>1</v>
      </c>
      <c r="H2" s="17">
        <f>SUMIF(G2:G11,"&gt;0",G2:G11)/COUNTIF(G2:G11,"&gt;0")</f>
        <v>0.98888888888888893</v>
      </c>
      <c r="I2">
        <f>C2/COUNTIF(C2:C11,1)</f>
        <v>0.1111111111111111</v>
      </c>
      <c r="J2">
        <f>IF(C2=1,I2,0)</f>
        <v>0.1111111111111111</v>
      </c>
      <c r="K2" s="18">
        <f>SUMIF(J2:J11,"&gt;0",J2:J11)/COUNTIF(J2:J12,"&gt;0")</f>
        <v>0.55555555555555558</v>
      </c>
      <c r="L2">
        <f>IF(C2=1,1,0)</f>
        <v>1</v>
      </c>
      <c r="M2" s="19">
        <f>MAX(L2:L11)</f>
        <v>1</v>
      </c>
    </row>
    <row r="3" spans="1:13" x14ac:dyDescent="0.2">
      <c r="A3" s="5">
        <v>6</v>
      </c>
      <c r="B3" s="7" t="s">
        <v>579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0.22222222222222221</v>
      </c>
      <c r="J3" s="21">
        <f t="shared" ref="J3:J10" si="0">IF(C3=1,I3,0)</f>
        <v>0.22222222222222221</v>
      </c>
      <c r="K3" s="21"/>
      <c r="L3" s="21">
        <f>IF(C3=1,1/2,0)</f>
        <v>0.5</v>
      </c>
      <c r="M3" s="21"/>
    </row>
    <row r="4" spans="1:13" x14ac:dyDescent="0.2">
      <c r="A4">
        <v>5</v>
      </c>
      <c r="B4" s="6" t="s">
        <v>580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0.33333333333333331</v>
      </c>
      <c r="J4">
        <f t="shared" si="0"/>
        <v>0.33333333333333331</v>
      </c>
      <c r="L4">
        <f>IF(C4=1,1/3,0)</f>
        <v>0.33333333333333331</v>
      </c>
    </row>
    <row r="5" spans="1:13" x14ac:dyDescent="0.2">
      <c r="A5" s="5">
        <v>2</v>
      </c>
      <c r="B5" s="7" t="s">
        <v>581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COUNTIF(C2:C5,1)/COUNTIF(C2:C11,1)</f>
        <v>0.44444444444444442</v>
      </c>
      <c r="J5" s="21">
        <f t="shared" si="0"/>
        <v>0.44444444444444442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582</v>
      </c>
      <c r="C6">
        <v>1</v>
      </c>
      <c r="F6">
        <f>COUNTIF(C2:C6,1)/COUNT(C2:C6)</f>
        <v>1</v>
      </c>
      <c r="G6">
        <f t="shared" si="1"/>
        <v>1</v>
      </c>
      <c r="I6">
        <f>COUNTIF(C2:C6,1)/COUNTIF(C2:C11,1)</f>
        <v>0.55555555555555558</v>
      </c>
      <c r="J6">
        <f t="shared" si="0"/>
        <v>0.55555555555555558</v>
      </c>
      <c r="L6">
        <f>IF(C6=1,1/5,0)</f>
        <v>0.2</v>
      </c>
    </row>
    <row r="7" spans="1:13" x14ac:dyDescent="0.2">
      <c r="A7" s="5">
        <v>2</v>
      </c>
      <c r="B7" s="7" t="s">
        <v>583</v>
      </c>
      <c r="C7" s="5">
        <v>1</v>
      </c>
      <c r="E7" s="21"/>
      <c r="F7" s="21">
        <f>COUNTIF(C2:C7,1)/COUNT(C2:C7)</f>
        <v>1</v>
      </c>
      <c r="G7" s="21">
        <f t="shared" si="1"/>
        <v>1</v>
      </c>
      <c r="H7" s="21"/>
      <c r="I7" s="21">
        <f>COUNTIF(C2:C7,1)/COUNTIF(C2:C11,1)</f>
        <v>0.66666666666666663</v>
      </c>
      <c r="J7" s="21">
        <f t="shared" si="0"/>
        <v>0.66666666666666663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584</v>
      </c>
      <c r="C8">
        <v>1</v>
      </c>
      <c r="F8">
        <f>COUNTIF(C2:C8,1)/COUNT(C2:C8)</f>
        <v>1</v>
      </c>
      <c r="G8">
        <f t="shared" si="1"/>
        <v>1</v>
      </c>
      <c r="I8">
        <f>COUNTIF(C2:C8,1)/COUNTIF(C2:C11,1)</f>
        <v>0.77777777777777779</v>
      </c>
      <c r="J8">
        <f t="shared" si="0"/>
        <v>0.77777777777777779</v>
      </c>
      <c r="L8">
        <f>IF(C8=1,1/7,0)</f>
        <v>0.14285714285714285</v>
      </c>
    </row>
    <row r="9" spans="1:13" x14ac:dyDescent="0.2">
      <c r="A9" s="5">
        <v>2</v>
      </c>
      <c r="B9" s="7" t="s">
        <v>585</v>
      </c>
      <c r="C9" s="5">
        <v>1</v>
      </c>
      <c r="E9" s="21"/>
      <c r="F9" s="21">
        <f>COUNTIF(C2:C9,1)/COUNT(C2:C9)</f>
        <v>1</v>
      </c>
      <c r="G9" s="21">
        <f t="shared" si="1"/>
        <v>1</v>
      </c>
      <c r="H9" s="21"/>
      <c r="I9" s="21">
        <f>COUNTIF(C2:C9,1)/COUNTIF(C2:C11,1)</f>
        <v>0.88888888888888884</v>
      </c>
      <c r="J9" s="21">
        <f t="shared" si="0"/>
        <v>0.88888888888888884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586</v>
      </c>
      <c r="C10">
        <v>0</v>
      </c>
      <c r="F10">
        <f>COUNTIF(C2:C10,1)/COUNT(C2:C10)</f>
        <v>0.88888888888888884</v>
      </c>
      <c r="G10">
        <f t="shared" si="1"/>
        <v>0</v>
      </c>
      <c r="I10">
        <f>COUNTIF(C2:C10,1)/COUNTIF(C2:C11,1)</f>
        <v>0.88888888888888884</v>
      </c>
      <c r="J10">
        <f t="shared" si="0"/>
        <v>0</v>
      </c>
      <c r="L10">
        <f>IF(C10=1,1/9,0)</f>
        <v>0</v>
      </c>
    </row>
    <row r="11" spans="1:13" x14ac:dyDescent="0.2">
      <c r="A11" s="5">
        <v>2</v>
      </c>
      <c r="B11" s="7" t="s">
        <v>587</v>
      </c>
      <c r="C11" s="5">
        <v>1</v>
      </c>
      <c r="E11" s="21"/>
      <c r="F11">
        <f>COUNTIF(C2:C11,1)/COUNT(C2:C11)</f>
        <v>0.9</v>
      </c>
      <c r="G11" s="21">
        <f t="shared" si="1"/>
        <v>0.9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  <row r="12" spans="1:13" x14ac:dyDescent="0.2">
      <c r="B12" s="6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M12"/>
  <sheetViews>
    <sheetView rightToLeft="1" workbookViewId="0">
      <pane ySplit="1" topLeftCell="A2" activePane="bottomLeft" state="frozen"/>
      <selection pane="bottomLeft" activeCell="C12" sqref="A12:C12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10" t="s">
        <v>91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6</v>
      </c>
      <c r="B2" s="6" t="s">
        <v>430</v>
      </c>
      <c r="C2">
        <v>1</v>
      </c>
      <c r="E2" s="20">
        <f>COUNTIF(C2:C11,1)/COUNT(C2:C11)</f>
        <v>0.7</v>
      </c>
      <c r="F2">
        <f>IF(C2=1,1,0)</f>
        <v>1</v>
      </c>
      <c r="G2">
        <f>IF(C2=1,F2,)</f>
        <v>1</v>
      </c>
      <c r="H2" s="17">
        <f>SUMIF(G2:G11,"&gt;0",G2:G11)/COUNTIF(G2:G11,"&gt;0")</f>
        <v>1</v>
      </c>
      <c r="I2">
        <f>C2/COUNTIF(C2:C11,1)</f>
        <v>0.14285714285714285</v>
      </c>
      <c r="J2">
        <f>IF(C2=1,I2,0)</f>
        <v>0.14285714285714285</v>
      </c>
      <c r="K2" s="18">
        <f>SUMIF(J2:J11,"&gt;0",J2:J11)/COUNTIF(J2:J12,"&gt;0")</f>
        <v>0.5714285714285714</v>
      </c>
      <c r="L2">
        <f>IF(C2=1,1,0)</f>
        <v>1</v>
      </c>
      <c r="M2" s="19">
        <f>MAX(L2:L11)</f>
        <v>1</v>
      </c>
    </row>
    <row r="3" spans="1:13" x14ac:dyDescent="0.2">
      <c r="A3" s="5">
        <v>5</v>
      </c>
      <c r="B3" s="7" t="s">
        <v>355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0.2857142857142857</v>
      </c>
      <c r="J3" s="21">
        <f t="shared" ref="J3:J10" si="0">IF(C3=1,I3,0)</f>
        <v>0.2857142857142857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426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0.42857142857142855</v>
      </c>
      <c r="J4">
        <f t="shared" si="0"/>
        <v>0.42857142857142855</v>
      </c>
      <c r="L4">
        <f>IF(C4=1,1/3,0)</f>
        <v>0.33333333333333331</v>
      </c>
    </row>
    <row r="5" spans="1:13" x14ac:dyDescent="0.2">
      <c r="A5" s="5">
        <v>4</v>
      </c>
      <c r="B5" s="7" t="s">
        <v>353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COUNTIF(C2:C5,1)/COUNTIF(C2:C11,1)</f>
        <v>0.5714285714285714</v>
      </c>
      <c r="J5" s="21">
        <f t="shared" si="0"/>
        <v>0.5714285714285714</v>
      </c>
      <c r="K5" s="21"/>
      <c r="L5" s="21">
        <f>IF(C5=1,1/4,0)</f>
        <v>0.25</v>
      </c>
      <c r="M5" s="21"/>
    </row>
    <row r="6" spans="1:13" x14ac:dyDescent="0.2">
      <c r="A6">
        <v>3</v>
      </c>
      <c r="B6" s="6" t="s">
        <v>434</v>
      </c>
      <c r="C6">
        <v>1</v>
      </c>
      <c r="F6">
        <f>COUNTIF(C2:C6,1)/COUNT(C2:C6)</f>
        <v>1</v>
      </c>
      <c r="G6">
        <f t="shared" si="1"/>
        <v>1</v>
      </c>
      <c r="I6">
        <f>COUNTIF(C2:C6,1)/COUNTIF(C2:C11,1)</f>
        <v>0.7142857142857143</v>
      </c>
      <c r="J6">
        <f t="shared" si="0"/>
        <v>0.7142857142857143</v>
      </c>
      <c r="L6">
        <f>IF(C6=1,1/5,0)</f>
        <v>0.2</v>
      </c>
    </row>
    <row r="7" spans="1:13" x14ac:dyDescent="0.2">
      <c r="A7" s="5">
        <v>3</v>
      </c>
      <c r="B7" s="7" t="s">
        <v>432</v>
      </c>
      <c r="C7" s="5">
        <v>1</v>
      </c>
      <c r="E7" s="21"/>
      <c r="F7" s="21">
        <f>COUNTIF(C2:C7,1)/COUNT(C2:C7)</f>
        <v>1</v>
      </c>
      <c r="G7" s="21">
        <f t="shared" si="1"/>
        <v>1</v>
      </c>
      <c r="H7" s="21"/>
      <c r="I7" s="21">
        <f>COUNTIF(C2:C7,1)/COUNTIF(C2:C11,1)</f>
        <v>0.8571428571428571</v>
      </c>
      <c r="J7" s="21">
        <f t="shared" si="0"/>
        <v>0.8571428571428571</v>
      </c>
      <c r="K7" s="21"/>
      <c r="L7" s="21">
        <f>IF(C7=1,1/6,0)</f>
        <v>0.16666666666666666</v>
      </c>
      <c r="M7" s="21"/>
    </row>
    <row r="8" spans="1:13" x14ac:dyDescent="0.2">
      <c r="A8">
        <v>3</v>
      </c>
      <c r="B8" s="6" t="s">
        <v>357</v>
      </c>
      <c r="C8">
        <v>1</v>
      </c>
      <c r="F8">
        <f>COUNTIF(C2:C8,1)/COUNT(C2:C8)</f>
        <v>1</v>
      </c>
      <c r="G8">
        <f t="shared" si="1"/>
        <v>1</v>
      </c>
      <c r="I8">
        <f>COUNTIF(C2:C8,1)/COUNTIF(C2:C11,1)</f>
        <v>1</v>
      </c>
      <c r="J8">
        <f t="shared" si="0"/>
        <v>1</v>
      </c>
      <c r="L8">
        <f>IF(C8=1,1/7,0)</f>
        <v>0.14285714285714285</v>
      </c>
    </row>
    <row r="9" spans="1:13" x14ac:dyDescent="0.2">
      <c r="A9" s="5">
        <v>2</v>
      </c>
      <c r="B9" s="7" t="s">
        <v>358</v>
      </c>
      <c r="C9" s="5">
        <v>0</v>
      </c>
      <c r="E9" s="21"/>
      <c r="F9" s="21">
        <f>COUNTIF(C2:C9,1)/COUNT(C2:C9)</f>
        <v>0.875</v>
      </c>
      <c r="G9" s="21">
        <f t="shared" si="1"/>
        <v>0</v>
      </c>
      <c r="H9" s="21"/>
      <c r="I9" s="21">
        <f>COUNTIF(C2:C9,1)/COUNTIF(C2:C11,1)</f>
        <v>1</v>
      </c>
      <c r="J9" s="21">
        <f t="shared" si="0"/>
        <v>0</v>
      </c>
      <c r="K9" s="21"/>
      <c r="L9" s="21">
        <f>IF(C9=1,1/8,0)</f>
        <v>0</v>
      </c>
      <c r="M9" s="21"/>
    </row>
    <row r="10" spans="1:13" x14ac:dyDescent="0.2">
      <c r="A10">
        <v>2</v>
      </c>
      <c r="B10" s="6" t="s">
        <v>359</v>
      </c>
      <c r="C10">
        <v>0</v>
      </c>
      <c r="F10">
        <f>COUNTIF(C2:C10,1)/COUNT(C2:C10)</f>
        <v>0.77777777777777779</v>
      </c>
      <c r="G10">
        <f t="shared" si="1"/>
        <v>0</v>
      </c>
      <c r="I10">
        <f>COUNTIF(C2:C10,1)/COUNTIF(C2:C11,1)</f>
        <v>1</v>
      </c>
      <c r="J10">
        <f t="shared" si="0"/>
        <v>0</v>
      </c>
      <c r="L10">
        <f>IF(C10=1,1/9,0)</f>
        <v>0</v>
      </c>
    </row>
    <row r="11" spans="1:13" x14ac:dyDescent="0.2">
      <c r="A11" s="5">
        <v>2</v>
      </c>
      <c r="B11" s="7" t="s">
        <v>588</v>
      </c>
      <c r="C11" s="5">
        <v>0</v>
      </c>
      <c r="E11" s="21"/>
      <c r="F11">
        <f>COUNTIF(C2:C11,1)/COUNT(C2:C11)</f>
        <v>0.7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  <row r="12" spans="1:13" x14ac:dyDescent="0.2">
      <c r="B12" s="6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M7"/>
  <sheetViews>
    <sheetView rightToLeft="1" workbookViewId="0">
      <pane ySplit="1" topLeftCell="A2" activePane="bottomLeft" state="frozen"/>
      <selection pane="bottomLeft" activeCell="A8" sqref="A8:XFD11"/>
    </sheetView>
  </sheetViews>
  <sheetFormatPr defaultRowHeight="14.25" x14ac:dyDescent="0.2"/>
  <cols>
    <col min="2" max="2" width="47.75" customWidth="1" collapsed="1"/>
  </cols>
  <sheetData>
    <row r="1" spans="1:13" ht="15" x14ac:dyDescent="0.25">
      <c r="A1" s="1"/>
      <c r="B1" s="10" t="s">
        <v>92</v>
      </c>
      <c r="C1" s="2">
        <f>SUM(C2:C11)</f>
        <v>4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ht="13.5" customHeight="1" x14ac:dyDescent="0.2">
      <c r="A2">
        <v>7</v>
      </c>
      <c r="B2" s="6" t="s">
        <v>589</v>
      </c>
      <c r="C2">
        <v>1</v>
      </c>
      <c r="E2" s="20">
        <f>COUNTIF(C2:C7,1)/COUNT(C2:C7)</f>
        <v>0.8</v>
      </c>
      <c r="F2">
        <f>IF(C2=1,1,0)</f>
        <v>1</v>
      </c>
      <c r="G2">
        <f>IF(C2=1,F2,)</f>
        <v>1</v>
      </c>
      <c r="H2" s="17">
        <f>SUMIF(G2:G7,"&gt;0",G2:G7)/COUNTIF(G2:G7,"&gt;0")</f>
        <v>0.88749999999999996</v>
      </c>
      <c r="I2">
        <f>C2/COUNTIF(C2:C7,1)</f>
        <v>0.25</v>
      </c>
      <c r="J2">
        <f>IF(C2=1,I2,0)</f>
        <v>0.25</v>
      </c>
      <c r="K2" s="18">
        <f>SUMIF(J2:J7,"&gt;0",J2:J7)/COUNTIF(J2:J8,"&gt;0")</f>
        <v>0.625</v>
      </c>
      <c r="L2">
        <f>IF(C2=1,1,0)</f>
        <v>1</v>
      </c>
      <c r="M2" s="19">
        <f>MAX(L2:L7)</f>
        <v>1</v>
      </c>
    </row>
    <row r="3" spans="1:13" x14ac:dyDescent="0.2">
      <c r="A3" s="5">
        <v>7</v>
      </c>
      <c r="B3" s="7" t="s">
        <v>592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COUNTIF(C2:C3,1)/COUNTIF(C2:C7,1)</f>
        <v>0.5</v>
      </c>
      <c r="J3" s="21">
        <f t="shared" ref="J3:J7" si="0">IF(C3=1,I3,0)</f>
        <v>0.5</v>
      </c>
      <c r="K3" s="21"/>
      <c r="L3" s="21">
        <f>IF(C3=1,1/2,0)</f>
        <v>0.5</v>
      </c>
      <c r="M3" s="21"/>
    </row>
    <row r="4" spans="1:13" x14ac:dyDescent="0.2">
      <c r="A4">
        <v>7</v>
      </c>
      <c r="B4" s="6" t="s">
        <v>590</v>
      </c>
      <c r="C4">
        <v>0</v>
      </c>
      <c r="F4">
        <f>COUNTIF(C2:C4,1)/COUNT(C2:C4)</f>
        <v>0.66666666666666663</v>
      </c>
      <c r="G4">
        <f t="shared" ref="G4:G7" si="1">IF(C4=1,F4,)</f>
        <v>0</v>
      </c>
      <c r="I4">
        <f>COUNTIF(C2:C4,1)/COUNTIF(C2:C7,1)</f>
        <v>0.5</v>
      </c>
      <c r="J4">
        <f t="shared" si="0"/>
        <v>0</v>
      </c>
      <c r="L4">
        <f>IF(C4=1,1/3,0)</f>
        <v>0</v>
      </c>
    </row>
    <row r="5" spans="1:13" x14ac:dyDescent="0.2">
      <c r="A5" s="5">
        <v>7</v>
      </c>
      <c r="B5" s="7" t="s">
        <v>591</v>
      </c>
      <c r="C5" s="5"/>
      <c r="E5" s="21"/>
      <c r="F5" s="21">
        <f>COUNTIF(C2:C5,1)/COUNT(C2:C5)</f>
        <v>0.66666666666666663</v>
      </c>
      <c r="G5" s="21">
        <f t="shared" si="1"/>
        <v>0</v>
      </c>
      <c r="H5" s="21"/>
      <c r="I5" s="21">
        <f>COUNTIF(C2:C5,1)/COUNTIF(C2:C7,1)</f>
        <v>0.5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3</v>
      </c>
      <c r="B6" s="6" t="s">
        <v>593</v>
      </c>
      <c r="C6">
        <v>1</v>
      </c>
      <c r="F6">
        <f>COUNTIF(C2:C6,1)/COUNT(C2:C6)</f>
        <v>0.75</v>
      </c>
      <c r="G6">
        <f t="shared" si="1"/>
        <v>0.75</v>
      </c>
      <c r="I6">
        <f>COUNTIF(C2:C6,1)/COUNTIF(C2:C7,1)</f>
        <v>0.75</v>
      </c>
      <c r="J6">
        <f t="shared" si="0"/>
        <v>0.75</v>
      </c>
      <c r="L6">
        <f>IF(C6=1,1/5,0)</f>
        <v>0.2</v>
      </c>
    </row>
    <row r="7" spans="1:13" x14ac:dyDescent="0.2">
      <c r="A7" s="5">
        <v>2</v>
      </c>
      <c r="B7" s="7" t="s">
        <v>594</v>
      </c>
      <c r="C7" s="5">
        <v>1</v>
      </c>
      <c r="E7" s="21"/>
      <c r="F7" s="21">
        <f>COUNTIF(C2:C7,1)/COUNT(C2:C7)</f>
        <v>0.8</v>
      </c>
      <c r="G7" s="21">
        <f t="shared" si="1"/>
        <v>0.8</v>
      </c>
      <c r="H7" s="21"/>
      <c r="I7" s="21">
        <f>COUNTIF(C2:C7,1)/COUNTIF(C2:C7,1)</f>
        <v>1</v>
      </c>
      <c r="J7" s="21">
        <f t="shared" si="0"/>
        <v>1</v>
      </c>
      <c r="K7" s="21"/>
      <c r="L7" s="21">
        <f>IF(C7=1,1/6,0)</f>
        <v>0.16666666666666666</v>
      </c>
      <c r="M7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M8"/>
  <sheetViews>
    <sheetView rightToLeft="1" workbookViewId="0">
      <pane ySplit="1" topLeftCell="A2" activePane="bottomLeft" state="frozen"/>
      <selection pane="bottomLeft" activeCell="A9" sqref="A9:XFD11"/>
    </sheetView>
  </sheetViews>
  <sheetFormatPr defaultRowHeight="14.25" x14ac:dyDescent="0.2"/>
  <cols>
    <col min="2" max="2" width="53.875" customWidth="1" collapsed="1"/>
  </cols>
  <sheetData>
    <row r="1" spans="1:13" ht="15" x14ac:dyDescent="0.25">
      <c r="A1" s="1"/>
      <c r="B1" s="10" t="s">
        <v>90</v>
      </c>
      <c r="C1" s="2">
        <f>SUM(C2:C11)</f>
        <v>4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4</v>
      </c>
      <c r="B2" s="6" t="s">
        <v>595</v>
      </c>
      <c r="C2">
        <v>1</v>
      </c>
      <c r="E2" s="20">
        <f>COUNTIF(C2:C8,1)/COUNT(C2:C8)</f>
        <v>0.5714285714285714</v>
      </c>
      <c r="F2">
        <f>IF(C2=1,1,0)</f>
        <v>1</v>
      </c>
      <c r="G2">
        <f>IF(C2=1,F2,)</f>
        <v>1</v>
      </c>
      <c r="H2" s="17">
        <f>SUMIF(G2:G8,"&gt;0",G2:G8)/COUNTIF(G2:G8,"&gt;0")</f>
        <v>0.8041666666666667</v>
      </c>
      <c r="I2">
        <f>C2/COUNTIF(C2:C8,1)</f>
        <v>0.25</v>
      </c>
      <c r="J2">
        <f>IF(C2=1,I2,0)</f>
        <v>0.25</v>
      </c>
      <c r="K2" s="18">
        <f>SUMIF(J2:J8,"&gt;0",J2:J8)/COUNTIF(J2:J9,"&gt;0")</f>
        <v>0.625</v>
      </c>
      <c r="L2">
        <f>IF(C2=1,1,0)</f>
        <v>1</v>
      </c>
      <c r="M2" s="19">
        <f>MAX(L2:L8)</f>
        <v>1</v>
      </c>
    </row>
    <row r="3" spans="1:13" x14ac:dyDescent="0.2">
      <c r="A3" s="5">
        <v>3</v>
      </c>
      <c r="B3" s="7" t="s">
        <v>596</v>
      </c>
      <c r="C3" s="5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COUNTIF(C2:C3,1)/COUNTIF(C2:C8,1)</f>
        <v>0.25</v>
      </c>
      <c r="J3" s="21">
        <f t="shared" ref="J3:J8" si="0">IF(C3=1,I3,0)</f>
        <v>0</v>
      </c>
      <c r="K3" s="21"/>
      <c r="L3" s="21">
        <f>IF(C3=1,1/2,0)</f>
        <v>0</v>
      </c>
      <c r="M3" s="21"/>
    </row>
    <row r="4" spans="1:13" x14ac:dyDescent="0.2">
      <c r="A4">
        <v>2</v>
      </c>
      <c r="B4" s="6" t="s">
        <v>598</v>
      </c>
      <c r="C4">
        <v>1</v>
      </c>
      <c r="F4">
        <f>COUNTIF(C2:C4,1)/COUNT(C2:C4)</f>
        <v>0.66666666666666663</v>
      </c>
      <c r="G4">
        <f t="shared" ref="G4:G8" si="1">IF(C4=1,F4,)</f>
        <v>0.66666666666666663</v>
      </c>
      <c r="I4">
        <f>COUNTIF(C2:C4,1)/COUNTIF(C2:C8,1)</f>
        <v>0.5</v>
      </c>
      <c r="J4">
        <f t="shared" si="0"/>
        <v>0.5</v>
      </c>
      <c r="L4">
        <f>IF(C4=1,1/3,0)</f>
        <v>0.33333333333333331</v>
      </c>
    </row>
    <row r="5" spans="1:13" x14ac:dyDescent="0.2">
      <c r="A5" s="5">
        <v>2</v>
      </c>
      <c r="B5" s="7" t="s">
        <v>600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COUNTIF(C2:C5,1)/COUNTIF(C2:C8,1)</f>
        <v>0.75</v>
      </c>
      <c r="J5" s="21">
        <f t="shared" si="0"/>
        <v>0.75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601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COUNTIF(C2:C6,1)/COUNTIF(C2:C8,1)</f>
        <v>1</v>
      </c>
      <c r="J6">
        <f t="shared" si="0"/>
        <v>1</v>
      </c>
      <c r="L6">
        <f>IF(C6=1,1/5,0)</f>
        <v>0.2</v>
      </c>
    </row>
    <row r="7" spans="1:13" x14ac:dyDescent="0.2">
      <c r="A7" s="5">
        <v>2</v>
      </c>
      <c r="B7" s="7" t="s">
        <v>597</v>
      </c>
      <c r="C7" s="5">
        <v>0</v>
      </c>
      <c r="E7" s="21"/>
      <c r="F7" s="21">
        <f>COUNTIF(C2:C7,1)/COUNT(C2:C7)</f>
        <v>0.66666666666666663</v>
      </c>
      <c r="G7" s="21">
        <f t="shared" si="1"/>
        <v>0</v>
      </c>
      <c r="H7" s="21"/>
      <c r="I7" s="21">
        <f>COUNTIF(C2:C7,1)/COUNTIF(C2:C8,1)</f>
        <v>1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2</v>
      </c>
      <c r="B8" s="6" t="s">
        <v>599</v>
      </c>
      <c r="C8">
        <v>0</v>
      </c>
      <c r="F8">
        <f>COUNTIF(C2:C8,1)/COUNT(C2:C8)</f>
        <v>0.5714285714285714</v>
      </c>
      <c r="G8">
        <f t="shared" si="1"/>
        <v>0</v>
      </c>
      <c r="I8">
        <f>COUNTIF(C2:C8,1)/COUNTIF(C2:C8,1)</f>
        <v>1</v>
      </c>
      <c r="J8">
        <f t="shared" si="0"/>
        <v>0</v>
      </c>
      <c r="L8">
        <f>IF(C8=1,1/7,0)</f>
        <v>0</v>
      </c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M9"/>
  <sheetViews>
    <sheetView rightToLeft="1" workbookViewId="0">
      <pane ySplit="1" topLeftCell="A2" activePane="bottomLeft" state="frozen"/>
      <selection pane="bottomLeft" activeCell="A10" sqref="A10:XFD11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10" t="s">
        <v>93</v>
      </c>
      <c r="C1" s="2">
        <f>SUM(C2:C11)</f>
        <v>3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6</v>
      </c>
      <c r="B2" s="6" t="s">
        <v>602</v>
      </c>
      <c r="C2">
        <v>1</v>
      </c>
      <c r="E2" s="20">
        <f>COUNTIF(C2:C9,1)/COUNT(C2:C9)</f>
        <v>0.375</v>
      </c>
      <c r="F2">
        <f>IF(C2=1,1,0)</f>
        <v>1</v>
      </c>
      <c r="G2">
        <f>IF(C2=1,F2,)</f>
        <v>1</v>
      </c>
      <c r="H2" s="17">
        <f>SUMIF(G2:G9,"&gt;0",G2:G9)/COUNTIF(G2:G9,"&gt;0")</f>
        <v>0.8666666666666667</v>
      </c>
      <c r="I2">
        <f>C2/COUNTIF(C2:C9,1)</f>
        <v>0.33333333333333331</v>
      </c>
      <c r="J2">
        <f>IF(C2=1,I2,0)</f>
        <v>0.33333333333333331</v>
      </c>
      <c r="K2" s="18">
        <f>SUMIF(J2:J9,"&gt;0",J2:J9)/COUNTIF(J2:J10,"&gt;0")</f>
        <v>0.66666666666666663</v>
      </c>
      <c r="L2">
        <f>IF(C2=1,1,0)</f>
        <v>1</v>
      </c>
      <c r="M2" s="19">
        <f>MAX(L2:L9)</f>
        <v>1</v>
      </c>
    </row>
    <row r="3" spans="1:13" x14ac:dyDescent="0.2">
      <c r="A3" s="5">
        <v>6</v>
      </c>
      <c r="B3" s="7" t="s">
        <v>603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COUNTIF(C2:C3,1)/COUNTIF(C2:C9,1)</f>
        <v>0.66666666666666663</v>
      </c>
      <c r="J3" s="21">
        <f t="shared" ref="J3:J9" si="0">IF(C3=1,I3,0)</f>
        <v>0.66666666666666663</v>
      </c>
      <c r="K3" s="21"/>
      <c r="L3" s="21">
        <f>IF(C3=1,1/2,0)</f>
        <v>0.5</v>
      </c>
      <c r="M3" s="21"/>
    </row>
    <row r="4" spans="1:13" x14ac:dyDescent="0.2">
      <c r="A4">
        <v>5</v>
      </c>
      <c r="B4" s="6" t="s">
        <v>604</v>
      </c>
      <c r="C4">
        <v>0</v>
      </c>
      <c r="F4">
        <f>COUNTIF(C2:C4,1)/COUNT(C2:C4)</f>
        <v>0.66666666666666663</v>
      </c>
      <c r="G4">
        <f t="shared" ref="G4:G9" si="1">IF(C4=1,F4,)</f>
        <v>0</v>
      </c>
      <c r="I4">
        <f>COUNTIF(C2:C4,1)/COUNTIF(C2:C9,1)</f>
        <v>0.66666666666666663</v>
      </c>
      <c r="J4">
        <f t="shared" si="0"/>
        <v>0</v>
      </c>
      <c r="L4">
        <f>IF(C4=1,1/3,0)</f>
        <v>0</v>
      </c>
    </row>
    <row r="5" spans="1:13" x14ac:dyDescent="0.2">
      <c r="A5" s="5">
        <v>5</v>
      </c>
      <c r="B5" s="7" t="s">
        <v>605</v>
      </c>
      <c r="C5" s="5">
        <v>0</v>
      </c>
      <c r="E5" s="21"/>
      <c r="F5" s="21">
        <f>COUNTIF(C2:C5,1)/COUNT(C2:C5)</f>
        <v>0.5</v>
      </c>
      <c r="G5" s="21">
        <f t="shared" si="1"/>
        <v>0</v>
      </c>
      <c r="H5" s="21"/>
      <c r="I5" s="21">
        <f>COUNTIF(C2:C5,1)/COUNTIF(C2:C9,1)</f>
        <v>0.66666666666666663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4</v>
      </c>
      <c r="B6" s="6" t="s">
        <v>606</v>
      </c>
      <c r="C6">
        <v>1</v>
      </c>
      <c r="F6">
        <f>COUNTIF(C2:C6,1)/COUNT(C2:C6)</f>
        <v>0.6</v>
      </c>
      <c r="G6">
        <f t="shared" si="1"/>
        <v>0.6</v>
      </c>
      <c r="I6">
        <f>COUNTIF(C2:C6,1)/COUNTIF(C2:C9,1)</f>
        <v>1</v>
      </c>
      <c r="J6">
        <f t="shared" si="0"/>
        <v>1</v>
      </c>
      <c r="L6">
        <f>IF(C6=1,1/5,0)</f>
        <v>0.2</v>
      </c>
    </row>
    <row r="7" spans="1:13" x14ac:dyDescent="0.2">
      <c r="A7" s="5">
        <v>2</v>
      </c>
      <c r="B7" s="7" t="s">
        <v>607</v>
      </c>
      <c r="C7" s="5">
        <v>0</v>
      </c>
      <c r="E7" s="21"/>
      <c r="F7" s="21">
        <f>COUNTIF(C2:C7,1)/COUNT(C2:C7)</f>
        <v>0.5</v>
      </c>
      <c r="G7" s="21">
        <f t="shared" si="1"/>
        <v>0</v>
      </c>
      <c r="H7" s="21"/>
      <c r="I7" s="21">
        <f>COUNTIF(C2:C7,1)/COUNTIF(C2:C9,1)</f>
        <v>1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2</v>
      </c>
      <c r="B8" s="6" t="s">
        <v>608</v>
      </c>
      <c r="C8">
        <v>0</v>
      </c>
      <c r="F8">
        <f>COUNTIF(C2:C8,1)/COUNT(C2:C8)</f>
        <v>0.42857142857142855</v>
      </c>
      <c r="G8">
        <f t="shared" si="1"/>
        <v>0</v>
      </c>
      <c r="I8">
        <f>COUNTIF(C2:C8,1)/COUNTIF(C2:C9,1)</f>
        <v>1</v>
      </c>
      <c r="J8">
        <f t="shared" si="0"/>
        <v>0</v>
      </c>
      <c r="L8">
        <f>IF(C8=1,1/7,0)</f>
        <v>0</v>
      </c>
    </row>
    <row r="9" spans="1:13" x14ac:dyDescent="0.2">
      <c r="A9" s="5">
        <v>2</v>
      </c>
      <c r="B9" s="7" t="s">
        <v>609</v>
      </c>
      <c r="C9" s="5">
        <v>0</v>
      </c>
      <c r="E9" s="21"/>
      <c r="F9" s="21">
        <f>COUNTIF(C2:C9,1)/COUNT(C2:C9)</f>
        <v>0.375</v>
      </c>
      <c r="G9" s="21">
        <f t="shared" si="1"/>
        <v>0</v>
      </c>
      <c r="H9" s="21"/>
      <c r="I9" s="21">
        <f>COUNTIF(C2:C9,1)/COUNTIF(C2:C9,1)</f>
        <v>1</v>
      </c>
      <c r="J9" s="21">
        <f t="shared" si="0"/>
        <v>0</v>
      </c>
      <c r="K9" s="21"/>
      <c r="L9" s="21">
        <f>IF(C9=1,1/8,0)</f>
        <v>0</v>
      </c>
      <c r="M9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M11"/>
  <sheetViews>
    <sheetView rightToLeft="1" workbookViewId="0">
      <pane ySplit="1" topLeftCell="A2" activePane="bottomLeft" state="frozen"/>
      <selection pane="bottomLeft" activeCell="D12" sqref="A12:D21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10" t="s">
        <v>89</v>
      </c>
      <c r="C1" s="2">
        <f>SUM(C2:C11)</f>
        <v>8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6</v>
      </c>
      <c r="B2" s="6" t="s">
        <v>363</v>
      </c>
      <c r="C2">
        <v>1</v>
      </c>
      <c r="E2" s="20">
        <f>COUNTIF(C2:C11,1)/COUNT(C2:C11)</f>
        <v>0.8</v>
      </c>
      <c r="F2">
        <f>IF(C2=1,1,0)</f>
        <v>1</v>
      </c>
      <c r="G2">
        <f>IF(C2=1,F2,)</f>
        <v>1</v>
      </c>
      <c r="H2" s="17">
        <f>SUMIF(G2:G11,"&gt;0",G2:G11)/COUNTIF(G2:G11,"&gt;0")</f>
        <v>0.78859126984126982</v>
      </c>
      <c r="I2">
        <f>C2/COUNTIF(C2:C11,1)</f>
        <v>0.125</v>
      </c>
      <c r="J2">
        <f>IF(C2=1,I2,0)</f>
        <v>0.125</v>
      </c>
      <c r="K2" s="18">
        <f>SUMIF(J2:J11,"&gt;0",J2:J11)/COUNTIF(J2:J12,"&gt;0")</f>
        <v>0.5625</v>
      </c>
      <c r="L2">
        <f>IF(C2=1,1,0)</f>
        <v>1</v>
      </c>
      <c r="M2" s="19">
        <f>MAX(L2:L11)</f>
        <v>1</v>
      </c>
    </row>
    <row r="3" spans="1:13" x14ac:dyDescent="0.2">
      <c r="A3" s="5">
        <v>5</v>
      </c>
      <c r="B3" s="7" t="s">
        <v>610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0.25</v>
      </c>
      <c r="J3" s="21">
        <f t="shared" ref="J3:J10" si="0">IF(C3=1,I3,0)</f>
        <v>0.25</v>
      </c>
      <c r="K3" s="21"/>
      <c r="L3" s="21">
        <f>IF(C3=1,1/2,0)</f>
        <v>0.5</v>
      </c>
      <c r="M3" s="21"/>
    </row>
    <row r="4" spans="1:13" x14ac:dyDescent="0.2">
      <c r="A4">
        <v>5</v>
      </c>
      <c r="B4" s="6" t="s">
        <v>611</v>
      </c>
      <c r="C4">
        <v>0</v>
      </c>
      <c r="F4">
        <f>COUNTIF(C2:C4,1)/COUNT(C2:C4)</f>
        <v>0.66666666666666663</v>
      </c>
      <c r="G4">
        <f t="shared" ref="G4:G11" si="1">IF(C4=1,F4,)</f>
        <v>0</v>
      </c>
      <c r="I4">
        <f>COUNTIF(C2:C4,1)/COUNTIF(C2:C11,1)</f>
        <v>0.25</v>
      </c>
      <c r="J4">
        <f t="shared" si="0"/>
        <v>0</v>
      </c>
      <c r="L4">
        <f>IF(C4=1,1/3,0)</f>
        <v>0</v>
      </c>
    </row>
    <row r="5" spans="1:13" x14ac:dyDescent="0.2">
      <c r="A5" s="5">
        <v>5</v>
      </c>
      <c r="B5" s="7" t="s">
        <v>364</v>
      </c>
      <c r="C5" s="5">
        <v>0</v>
      </c>
      <c r="E5" s="21"/>
      <c r="F5" s="21">
        <f>COUNTIF(C2:C5,1)/COUNT(C2:C5)</f>
        <v>0.5</v>
      </c>
      <c r="G5" s="21">
        <f t="shared" si="1"/>
        <v>0</v>
      </c>
      <c r="H5" s="21"/>
      <c r="I5" s="21">
        <f>COUNTIF(C2:C5,1)/COUNTIF(C2:C11,1)</f>
        <v>0.25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4</v>
      </c>
      <c r="B6" s="6" t="s">
        <v>350</v>
      </c>
      <c r="C6">
        <v>1</v>
      </c>
      <c r="F6">
        <f>COUNTIF(C2:C6,1)/COUNT(C2:C6)</f>
        <v>0.6</v>
      </c>
      <c r="G6">
        <f t="shared" si="1"/>
        <v>0.6</v>
      </c>
      <c r="I6">
        <f>COUNTIF(C2:C6,1)/COUNTIF(C2:C11,1)</f>
        <v>0.375</v>
      </c>
      <c r="J6">
        <f t="shared" si="0"/>
        <v>0.375</v>
      </c>
      <c r="L6">
        <f>IF(C6=1,1/5,0)</f>
        <v>0.2</v>
      </c>
    </row>
    <row r="7" spans="1:13" x14ac:dyDescent="0.2">
      <c r="A7" s="5">
        <v>4</v>
      </c>
      <c r="B7" s="7" t="s">
        <v>351</v>
      </c>
      <c r="C7" s="5">
        <v>1</v>
      </c>
      <c r="E7" s="21"/>
      <c r="F7" s="21">
        <f>COUNTIF(C2:C7,1)/COUNT(C2:C7)</f>
        <v>0.66666666666666663</v>
      </c>
      <c r="G7" s="21">
        <f t="shared" si="1"/>
        <v>0.66666666666666663</v>
      </c>
      <c r="H7" s="21"/>
      <c r="I7" s="21">
        <f>COUNTIF(C2:C7,1)/COUNTIF(C2:C11,1)</f>
        <v>0.5</v>
      </c>
      <c r="J7" s="21">
        <f t="shared" si="0"/>
        <v>0.5</v>
      </c>
      <c r="K7" s="21"/>
      <c r="L7" s="21">
        <f>IF(C7=1,1/6,0)</f>
        <v>0.16666666666666666</v>
      </c>
      <c r="M7" s="21"/>
    </row>
    <row r="8" spans="1:13" x14ac:dyDescent="0.2">
      <c r="A8">
        <v>4</v>
      </c>
      <c r="B8" s="6" t="s">
        <v>347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COUNTIF(C2:C8,1)/COUNTIF(C2:C11,1)</f>
        <v>0.625</v>
      </c>
      <c r="J8">
        <f t="shared" si="0"/>
        <v>0.625</v>
      </c>
      <c r="L8">
        <f>IF(C8=1,1/7,0)</f>
        <v>0.14285714285714285</v>
      </c>
    </row>
    <row r="9" spans="1:13" x14ac:dyDescent="0.2">
      <c r="A9" s="5">
        <v>2</v>
      </c>
      <c r="B9" s="7" t="s">
        <v>344</v>
      </c>
      <c r="C9" s="5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COUNTIF(C2:C9,1)/COUNTIF(C2:C11,1)</f>
        <v>0.75</v>
      </c>
      <c r="J9" s="21">
        <f t="shared" si="0"/>
        <v>0.75</v>
      </c>
      <c r="K9" s="21"/>
      <c r="L9" s="21">
        <f>IF(C9=1,1/8,0)</f>
        <v>0.125</v>
      </c>
      <c r="M9" s="21"/>
    </row>
    <row r="10" spans="1:13" x14ac:dyDescent="0.2">
      <c r="A10">
        <v>3</v>
      </c>
      <c r="B10" s="6" t="s">
        <v>348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COUNTIF(C2:C10,1)/COUNTIF(C2:C11,1)</f>
        <v>0.875</v>
      </c>
      <c r="J10">
        <f t="shared" si="0"/>
        <v>0.875</v>
      </c>
      <c r="L10">
        <f>IF(C10=1,1/9,0)</f>
        <v>0.1111111111111111</v>
      </c>
    </row>
    <row r="11" spans="1:13" x14ac:dyDescent="0.2">
      <c r="A11" s="5">
        <v>2</v>
      </c>
      <c r="B11" s="7" t="s">
        <v>427</v>
      </c>
      <c r="C11" s="5">
        <v>1</v>
      </c>
      <c r="E11" s="21"/>
      <c r="F11">
        <f>COUNTIF(C2:C11,1)/COUNT(C2:C11)</f>
        <v>0.8</v>
      </c>
      <c r="G11" s="21">
        <f t="shared" si="1"/>
        <v>0.8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M11"/>
  <sheetViews>
    <sheetView rightToLeft="1" workbookViewId="0">
      <pane ySplit="1" topLeftCell="A2" activePane="bottomLeft" state="frozen"/>
      <selection pane="bottomLeft" activeCell="D12" sqref="A12:D17"/>
    </sheetView>
  </sheetViews>
  <sheetFormatPr defaultRowHeight="14.25" x14ac:dyDescent="0.2"/>
  <cols>
    <col min="2" max="2" width="59.125" customWidth="1" collapsed="1"/>
  </cols>
  <sheetData>
    <row r="1" spans="1:13" ht="15" x14ac:dyDescent="0.25">
      <c r="A1" s="1"/>
      <c r="B1" s="10" t="s">
        <v>94</v>
      </c>
      <c r="C1" s="2">
        <f>SUM(C2:C11)</f>
        <v>8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612</v>
      </c>
      <c r="C2">
        <v>1</v>
      </c>
      <c r="E2" s="20">
        <f>COUNTIF(C2:C11,1)/COUNT(C2:C11)</f>
        <v>0.8</v>
      </c>
      <c r="F2">
        <f>IF(C2=1,1,0)</f>
        <v>1</v>
      </c>
      <c r="G2">
        <f>IF(C2=1,F2,)</f>
        <v>1</v>
      </c>
      <c r="H2" s="17">
        <f>SUMIF(G2:G11,"&gt;0",G2:G11)/COUNTIF(G2:G11,"&gt;0")</f>
        <v>0.83859126984126975</v>
      </c>
      <c r="I2">
        <f>C2/COUNTIF(C2:C11,1)</f>
        <v>0.125</v>
      </c>
      <c r="J2">
        <f>IF(C2=1,I2,0)</f>
        <v>0.125</v>
      </c>
      <c r="K2" s="18">
        <f>SUMIF(J2:J11,"&gt;0",J2:J11)/COUNTIF(J2:J12,"&gt;0")</f>
        <v>0.5625</v>
      </c>
      <c r="L2">
        <f>IF(C2=1,1,0)</f>
        <v>1</v>
      </c>
      <c r="M2" s="19">
        <f>MAX(L2:L11)</f>
        <v>1</v>
      </c>
    </row>
    <row r="3" spans="1:13" x14ac:dyDescent="0.2">
      <c r="A3" s="5">
        <v>5</v>
      </c>
      <c r="B3" s="7" t="s">
        <v>613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0.25</v>
      </c>
      <c r="J3" s="21">
        <f t="shared" ref="J3:J10" si="0">IF(C3=1,I3,0)</f>
        <v>0.25</v>
      </c>
      <c r="K3" s="21"/>
      <c r="L3" s="21">
        <f>IF(C3=1,1/2,0)</f>
        <v>0.5</v>
      </c>
      <c r="M3" s="21"/>
    </row>
    <row r="4" spans="1:13" x14ac:dyDescent="0.2">
      <c r="A4">
        <v>5</v>
      </c>
      <c r="B4" s="6" t="s">
        <v>559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0.375</v>
      </c>
      <c r="J4">
        <f t="shared" si="0"/>
        <v>0.375</v>
      </c>
      <c r="L4">
        <f>IF(C4=1,1/3,0)</f>
        <v>0.33333333333333331</v>
      </c>
    </row>
    <row r="5" spans="1:13" x14ac:dyDescent="0.2">
      <c r="A5" s="5">
        <v>4</v>
      </c>
      <c r="B5" s="7" t="s">
        <v>614</v>
      </c>
      <c r="C5" s="5">
        <v>0</v>
      </c>
      <c r="E5" s="21"/>
      <c r="F5" s="21">
        <f>COUNTIF(C2:C5,1)/COUNT(C2:C5)</f>
        <v>0.75</v>
      </c>
      <c r="G5" s="21">
        <f t="shared" si="1"/>
        <v>0</v>
      </c>
      <c r="H5" s="21"/>
      <c r="I5" s="21">
        <f>COUNTIF(C2:C5,1)/COUNTIF(C2:C11,1)</f>
        <v>0.375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4</v>
      </c>
      <c r="B6" s="6" t="s">
        <v>352</v>
      </c>
      <c r="C6">
        <v>0</v>
      </c>
      <c r="F6">
        <f>COUNTIF(C2:C6,1)/COUNT(C2:C6)</f>
        <v>0.6</v>
      </c>
      <c r="G6">
        <f t="shared" si="1"/>
        <v>0</v>
      </c>
      <c r="I6">
        <f>COUNTIF(C2:C6,1)/COUNTIF(C2:C11,1)</f>
        <v>0.375</v>
      </c>
      <c r="J6">
        <f t="shared" si="0"/>
        <v>0</v>
      </c>
      <c r="L6">
        <f>IF(C6=1,1/5,0)</f>
        <v>0</v>
      </c>
    </row>
    <row r="7" spans="1:13" x14ac:dyDescent="0.2">
      <c r="A7" s="5">
        <v>3</v>
      </c>
      <c r="B7" s="7" t="s">
        <v>387</v>
      </c>
      <c r="C7" s="5">
        <v>1</v>
      </c>
      <c r="E7" s="21"/>
      <c r="F7" s="21">
        <f>COUNTIF(C2:C7,1)/COUNT(C2:C7)</f>
        <v>0.66666666666666663</v>
      </c>
      <c r="G7" s="21">
        <f t="shared" si="1"/>
        <v>0.66666666666666663</v>
      </c>
      <c r="H7" s="21"/>
      <c r="I7" s="21">
        <f>COUNTIF(C2:C7,1)/COUNTIF(C2:C11,1)</f>
        <v>0.5</v>
      </c>
      <c r="J7" s="21">
        <f t="shared" si="0"/>
        <v>0.5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615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COUNTIF(C2:C8,1)/COUNTIF(C2:C11,1)</f>
        <v>0.625</v>
      </c>
      <c r="J8">
        <f t="shared" si="0"/>
        <v>0.625</v>
      </c>
      <c r="L8">
        <f>IF(C8=1,1/7,0)</f>
        <v>0.14285714285714285</v>
      </c>
    </row>
    <row r="9" spans="1:13" x14ac:dyDescent="0.2">
      <c r="A9" s="5">
        <v>2</v>
      </c>
      <c r="B9" s="7" t="s">
        <v>616</v>
      </c>
      <c r="C9" s="5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COUNTIF(C2:C9,1)/COUNTIF(C2:C11,1)</f>
        <v>0.75</v>
      </c>
      <c r="J9" s="21">
        <f t="shared" si="0"/>
        <v>0.75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617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COUNTIF(C2:C10,1)/COUNTIF(C2:C11,1)</f>
        <v>0.875</v>
      </c>
      <c r="J10">
        <f t="shared" si="0"/>
        <v>0.875</v>
      </c>
      <c r="L10">
        <f>IF(C10=1,1/9,0)</f>
        <v>0.1111111111111111</v>
      </c>
    </row>
    <row r="11" spans="1:13" x14ac:dyDescent="0.2">
      <c r="A11" s="5">
        <v>2</v>
      </c>
      <c r="B11" s="7" t="s">
        <v>618</v>
      </c>
      <c r="C11" s="5">
        <v>1</v>
      </c>
      <c r="E11" s="21"/>
      <c r="F11">
        <f>COUNTIF(C2:C11,1)/COUNT(C2:C11)</f>
        <v>0.8</v>
      </c>
      <c r="G11" s="21">
        <f t="shared" si="1"/>
        <v>0.8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1"/>
  <sheetViews>
    <sheetView rightToLeft="1" zoomScaleNormal="100" workbookViewId="0">
      <pane ySplit="1" topLeftCell="A21" activePane="bottomLeft" state="frozen"/>
      <selection pane="bottomLeft" activeCell="D12" sqref="A12:D42"/>
    </sheetView>
  </sheetViews>
  <sheetFormatPr defaultRowHeight="14.25" x14ac:dyDescent="0.2"/>
  <cols>
    <col min="2" max="2" width="41.125" customWidth="1" collapsed="1"/>
    <col min="7" max="7" width="32.25" customWidth="1" collapsed="1"/>
  </cols>
  <sheetData>
    <row r="1" spans="1:13" ht="15" x14ac:dyDescent="0.25">
      <c r="A1" s="1"/>
      <c r="B1" s="3" t="s">
        <v>1</v>
      </c>
      <c r="C1" s="2">
        <f>SUM(C2:C11)</f>
        <v>8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8</v>
      </c>
      <c r="B2" s="6" t="s">
        <v>146</v>
      </c>
      <c r="C2">
        <v>1</v>
      </c>
      <c r="E2" s="20">
        <f>COUNTIF(C2:C11,1)/COUNT(C2:C11)</f>
        <v>0.8</v>
      </c>
      <c r="F2">
        <f>IF(C2=1,1,0)</f>
        <v>1</v>
      </c>
      <c r="G2">
        <f>IF(C2=1,F2,)</f>
        <v>1</v>
      </c>
      <c r="H2" s="17">
        <f>SUMIF(G2:G11,"&gt;0",G2:G11)/COUNTIF(G2:G11,"&gt;0")</f>
        <v>0.72609126984126982</v>
      </c>
      <c r="I2">
        <f>C2/COUNTIF(C2:C11,1)</f>
        <v>0.125</v>
      </c>
      <c r="J2">
        <f>IF(C2=1,I2,0)</f>
        <v>0.125</v>
      </c>
      <c r="K2" s="18">
        <f>SUMIF(J2:J11,"&gt;0",J2:J11)/COUNTIF(J2:J12,"&gt;0")</f>
        <v>0.5625</v>
      </c>
      <c r="L2">
        <f>IF(C2=1,1,0)</f>
        <v>1</v>
      </c>
      <c r="M2" s="19">
        <f>MAX(L2:L11)</f>
        <v>1</v>
      </c>
    </row>
    <row r="3" spans="1:13" x14ac:dyDescent="0.2">
      <c r="A3" s="5">
        <v>7</v>
      </c>
      <c r="B3" s="7" t="s">
        <v>147</v>
      </c>
      <c r="C3" s="5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COUNTIF(C2:C3,1)/COUNTIF(C2:C11,1)</f>
        <v>0.125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>
        <v>6</v>
      </c>
      <c r="B4" s="6" t="s">
        <v>148</v>
      </c>
      <c r="C4">
        <v>0</v>
      </c>
      <c r="F4">
        <f>COUNTIF(C2:C4,1)/COUNT(C2:C4)</f>
        <v>0.33333333333333331</v>
      </c>
      <c r="G4">
        <f t="shared" ref="G4:G11" si="1">IF(C4=1,F4,)</f>
        <v>0</v>
      </c>
      <c r="I4">
        <f>COUNTIF(C2:C4,1)/COUNTIF(C2:C11,1)</f>
        <v>0.125</v>
      </c>
      <c r="J4">
        <f t="shared" si="0"/>
        <v>0</v>
      </c>
      <c r="L4">
        <f>IF(C4=1,1/3,0)</f>
        <v>0</v>
      </c>
    </row>
    <row r="5" spans="1:13" x14ac:dyDescent="0.2">
      <c r="A5" s="5">
        <v>5</v>
      </c>
      <c r="B5" s="7" t="s">
        <v>149</v>
      </c>
      <c r="C5" s="5">
        <v>1</v>
      </c>
      <c r="E5" s="21"/>
      <c r="F5" s="21">
        <f>COUNTIF(C2:C5,1)/COUNT(C2:C5)</f>
        <v>0.5</v>
      </c>
      <c r="G5" s="21">
        <f t="shared" si="1"/>
        <v>0.5</v>
      </c>
      <c r="H5" s="21"/>
      <c r="I5" s="21">
        <f>COUNTIF(C2:C5,1)/COUNTIF(C2:C11,1)</f>
        <v>0.25</v>
      </c>
      <c r="J5" s="21">
        <f t="shared" si="0"/>
        <v>0.25</v>
      </c>
      <c r="K5" s="21"/>
      <c r="L5" s="21">
        <f>IF(C5=1,1/4,0)</f>
        <v>0.25</v>
      </c>
      <c r="M5" s="21"/>
    </row>
    <row r="6" spans="1:13" x14ac:dyDescent="0.2">
      <c r="A6">
        <v>4</v>
      </c>
      <c r="B6" s="6" t="s">
        <v>150</v>
      </c>
      <c r="C6">
        <v>1</v>
      </c>
      <c r="F6">
        <f>COUNTIF(C2:C6,1)/COUNT(C2:C6)</f>
        <v>0.6</v>
      </c>
      <c r="G6">
        <f t="shared" si="1"/>
        <v>0.6</v>
      </c>
      <c r="I6">
        <f>COUNTIF(C2:C6,1)/COUNTIF(C2:C11,1)</f>
        <v>0.375</v>
      </c>
      <c r="J6">
        <f t="shared" si="0"/>
        <v>0.375</v>
      </c>
      <c r="L6">
        <f>IF(C6=1,1/5,0)</f>
        <v>0.2</v>
      </c>
    </row>
    <row r="7" spans="1:13" x14ac:dyDescent="0.2">
      <c r="A7" s="5">
        <v>4</v>
      </c>
      <c r="B7" s="7" t="s">
        <v>151</v>
      </c>
      <c r="C7" s="5">
        <v>1</v>
      </c>
      <c r="E7" s="21"/>
      <c r="F7" s="21">
        <f>COUNTIF(C2:C7,1)/COUNT(C2:C7)</f>
        <v>0.66666666666666663</v>
      </c>
      <c r="G7" s="21">
        <f t="shared" si="1"/>
        <v>0.66666666666666663</v>
      </c>
      <c r="H7" s="21"/>
      <c r="I7" s="21">
        <f>COUNTIF(C2:C7,1)/COUNTIF(C2:C11,1)</f>
        <v>0.5</v>
      </c>
      <c r="J7" s="21">
        <f t="shared" si="0"/>
        <v>0.5</v>
      </c>
      <c r="K7" s="21"/>
      <c r="L7" s="21">
        <f>IF(C7=1,1/6,0)</f>
        <v>0.16666666666666666</v>
      </c>
      <c r="M7" s="21"/>
    </row>
    <row r="8" spans="1:13" x14ac:dyDescent="0.2">
      <c r="A8">
        <v>4</v>
      </c>
      <c r="B8" s="6" t="s">
        <v>152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COUNTIF(C2:C8,1)/COUNTIF(C2:C11,1)</f>
        <v>0.625</v>
      </c>
      <c r="J8">
        <f t="shared" si="0"/>
        <v>0.625</v>
      </c>
      <c r="L8">
        <f>IF(C8=1,1/7,0)</f>
        <v>0.14285714285714285</v>
      </c>
    </row>
    <row r="9" spans="1:13" x14ac:dyDescent="0.2">
      <c r="A9" s="5">
        <v>4</v>
      </c>
      <c r="B9" s="7" t="s">
        <v>153</v>
      </c>
      <c r="C9" s="5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COUNTIF(C2:C9,1)/COUNTIF(C2:C11,1)</f>
        <v>0.75</v>
      </c>
      <c r="J9" s="21">
        <f t="shared" si="0"/>
        <v>0.75</v>
      </c>
      <c r="K9" s="21"/>
      <c r="L9" s="21">
        <f>IF(C9=1,1/8,0)</f>
        <v>0.125</v>
      </c>
      <c r="M9" s="21"/>
    </row>
    <row r="10" spans="1:13" x14ac:dyDescent="0.2">
      <c r="A10">
        <v>3</v>
      </c>
      <c r="B10" s="6" t="s">
        <v>154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COUNTIF(C2:C10,1)/COUNTIF(C2:C11,1)</f>
        <v>0.875</v>
      </c>
      <c r="J10">
        <f t="shared" si="0"/>
        <v>0.875</v>
      </c>
      <c r="L10">
        <f>IF(C10=1,1/9,0)</f>
        <v>0.1111111111111111</v>
      </c>
    </row>
    <row r="11" spans="1:13" x14ac:dyDescent="0.2">
      <c r="A11" s="5">
        <v>3</v>
      </c>
      <c r="B11" s="7" t="s">
        <v>155</v>
      </c>
      <c r="C11" s="5">
        <v>1</v>
      </c>
      <c r="E11" s="21"/>
      <c r="F11">
        <f>COUNTIF(C2:C11,1)/COUNT(C2:C11)</f>
        <v>0.8</v>
      </c>
      <c r="G11" s="21">
        <f t="shared" si="1"/>
        <v>0.8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sortState ref="B2:B172">
    <sortCondition ref="B2"/>
  </sortState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M11"/>
  <sheetViews>
    <sheetView rightToLeft="1" workbookViewId="0">
      <pane ySplit="1" topLeftCell="A2" activePane="bottomLeft" state="frozen"/>
      <selection pane="bottomLeft" activeCell="C13" sqref="C13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12" t="s">
        <v>88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6</v>
      </c>
      <c r="B2" s="6" t="s">
        <v>619</v>
      </c>
      <c r="C2">
        <v>1</v>
      </c>
      <c r="E2" s="20">
        <f>COUNTIF(C2:C11,1)/COUNT(C2:C11)</f>
        <v>0.7</v>
      </c>
      <c r="F2">
        <f>IF(C2=1,1,0)</f>
        <v>1</v>
      </c>
      <c r="G2">
        <f>IF(C2=1,F2,)</f>
        <v>1</v>
      </c>
      <c r="H2" s="17">
        <f>SUMIF(G2:G11,"&gt;0",G2:G11)/COUNTIF(G2:G11,"&gt;0")</f>
        <v>0.89172335600907027</v>
      </c>
      <c r="I2">
        <f>C2/COUNTIF(C2:C11,1)</f>
        <v>0.14285714285714285</v>
      </c>
      <c r="J2">
        <f>IF(C2=1,I2,0)</f>
        <v>0.14285714285714285</v>
      </c>
      <c r="K2" s="18">
        <f>SUMIF(J2:J11,"&gt;0",J2:J11)/COUNTIF(J2:J12,"&gt;0")</f>
        <v>0.5714285714285714</v>
      </c>
      <c r="L2">
        <f>IF(C2=1,1,0)</f>
        <v>1</v>
      </c>
      <c r="M2" s="19">
        <f>MAX(L2:L11)</f>
        <v>1</v>
      </c>
    </row>
    <row r="3" spans="1:13" x14ac:dyDescent="0.2">
      <c r="A3" s="5">
        <v>5</v>
      </c>
      <c r="B3" s="7" t="s">
        <v>620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0.2857142857142857</v>
      </c>
      <c r="J3" s="21">
        <f t="shared" ref="J3:J10" si="0">IF(C3=1,I3,0)</f>
        <v>0.2857142857142857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621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0.42857142857142855</v>
      </c>
      <c r="J4">
        <f t="shared" si="0"/>
        <v>0.42857142857142855</v>
      </c>
      <c r="L4">
        <f>IF(C4=1,1/3,0)</f>
        <v>0.33333333333333331</v>
      </c>
    </row>
    <row r="5" spans="1:13" x14ac:dyDescent="0.2">
      <c r="A5" s="5">
        <v>4</v>
      </c>
      <c r="B5" s="7" t="s">
        <v>622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COUNTIF(C2:C5,1)/COUNTIF(C2:C11,1)</f>
        <v>0.5714285714285714</v>
      </c>
      <c r="J5" s="21">
        <f t="shared" si="0"/>
        <v>0.5714285714285714</v>
      </c>
      <c r="K5" s="21"/>
      <c r="L5" s="21">
        <f>IF(C5=1,1/4,0)</f>
        <v>0.25</v>
      </c>
      <c r="M5" s="21"/>
    </row>
    <row r="6" spans="1:13" x14ac:dyDescent="0.2">
      <c r="A6">
        <v>4</v>
      </c>
      <c r="B6" s="6" t="s">
        <v>623</v>
      </c>
      <c r="C6">
        <v>0</v>
      </c>
      <c r="F6">
        <f>COUNTIF(C2:C6,1)/COUNT(C2:C6)</f>
        <v>0.8</v>
      </c>
      <c r="G6">
        <f t="shared" si="1"/>
        <v>0</v>
      </c>
      <c r="I6">
        <f>COUNTIF(C2:C6,1)/COUNTIF(C2:C11,1)</f>
        <v>0.5714285714285714</v>
      </c>
      <c r="J6">
        <f t="shared" si="0"/>
        <v>0</v>
      </c>
      <c r="L6">
        <f>IF(C6=1,1/5,0)</f>
        <v>0</v>
      </c>
    </row>
    <row r="7" spans="1:13" x14ac:dyDescent="0.2">
      <c r="A7" s="5">
        <v>3</v>
      </c>
      <c r="B7" s="7" t="s">
        <v>624</v>
      </c>
      <c r="C7" s="5">
        <v>0</v>
      </c>
      <c r="E7" s="21"/>
      <c r="F7" s="21">
        <f>COUNTIF(C2:C7,1)/COUNT(C2:C7)</f>
        <v>0.66666666666666663</v>
      </c>
      <c r="G7" s="21">
        <f t="shared" si="1"/>
        <v>0</v>
      </c>
      <c r="H7" s="21"/>
      <c r="I7" s="21">
        <f>COUNTIF(C2:C7,1)/COUNTIF(C2:C11,1)</f>
        <v>0.5714285714285714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2</v>
      </c>
      <c r="B8" s="6" t="s">
        <v>626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COUNTIF(C2:C8,1)/COUNTIF(C2:C11,1)</f>
        <v>0.7142857142857143</v>
      </c>
      <c r="J8">
        <f t="shared" si="0"/>
        <v>0.7142857142857143</v>
      </c>
      <c r="L8">
        <f>IF(C8=1,1/7,0)</f>
        <v>0.14285714285714285</v>
      </c>
    </row>
    <row r="9" spans="1:13" x14ac:dyDescent="0.2">
      <c r="A9" s="5">
        <v>2</v>
      </c>
      <c r="B9" s="7" t="s">
        <v>627</v>
      </c>
      <c r="C9" s="5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COUNTIF(C2:C9,1)/COUNTIF(C2:C11,1)</f>
        <v>0.8571428571428571</v>
      </c>
      <c r="J9" s="21">
        <f t="shared" si="0"/>
        <v>0.8571428571428571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628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COUNTIF(C2:C10,1)/COUNTIF(C2:C11,1)</f>
        <v>1</v>
      </c>
      <c r="J10">
        <f t="shared" si="0"/>
        <v>1</v>
      </c>
      <c r="L10">
        <f>IF(C10=1,1/9,0)</f>
        <v>0.1111111111111111</v>
      </c>
    </row>
    <row r="11" spans="1:13" x14ac:dyDescent="0.2">
      <c r="A11" s="5">
        <v>2</v>
      </c>
      <c r="B11" s="7" t="s">
        <v>625</v>
      </c>
      <c r="C11" s="5">
        <v>0</v>
      </c>
      <c r="E11" s="21"/>
      <c r="F11">
        <f>COUNTIF(C2:C11,1)/COUNT(C2:C11)</f>
        <v>0.7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M11"/>
  <sheetViews>
    <sheetView rightToLeft="1" workbookViewId="0">
      <pane ySplit="1" topLeftCell="A2" activePane="bottomLeft" state="frozen"/>
      <selection pane="bottomLeft" activeCell="D12" sqref="A12:D18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3" t="s">
        <v>87</v>
      </c>
      <c r="C1" s="2">
        <f>SUM(C2:C11)</f>
        <v>8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592</v>
      </c>
      <c r="C2">
        <v>1</v>
      </c>
      <c r="E2" s="20">
        <f>COUNTIF(C2:C11,1)/COUNT(C2:C11)</f>
        <v>0.8</v>
      </c>
      <c r="F2">
        <f>IF(C2=1,1,0)</f>
        <v>1</v>
      </c>
      <c r="G2">
        <f>IF(C2=1,F2,)</f>
        <v>1</v>
      </c>
      <c r="H2" s="17">
        <f>SUMIF(G2:G11,"&gt;0",G2:G11)/COUNTIF(G2:G11,"&gt;0")</f>
        <v>0.89513888888888882</v>
      </c>
      <c r="I2">
        <f>C2/COUNTIF(C2:C11,1)</f>
        <v>0.125</v>
      </c>
      <c r="J2">
        <f>IF(C2=1,I2,0)</f>
        <v>0.125</v>
      </c>
      <c r="K2" s="18">
        <f>SUMIF(J2:J11,"&gt;0",J2:J11)/COUNTIF(J2:J12,"&gt;0")</f>
        <v>0.5625</v>
      </c>
      <c r="L2">
        <f>IF(C2=1,1,0)</f>
        <v>1</v>
      </c>
      <c r="M2" s="19">
        <f>MAX(L2:L11)</f>
        <v>1</v>
      </c>
    </row>
    <row r="3" spans="1:13" x14ac:dyDescent="0.2">
      <c r="A3" s="5">
        <v>5</v>
      </c>
      <c r="B3" s="7" t="s">
        <v>629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0.25</v>
      </c>
      <c r="J3" s="21">
        <f t="shared" ref="J3:J10" si="0">IF(C3=1,I3,0)</f>
        <v>0.25</v>
      </c>
      <c r="K3" s="21"/>
      <c r="L3" s="21">
        <f>IF(C3=1,1/2,0)</f>
        <v>0.5</v>
      </c>
      <c r="M3" s="21"/>
    </row>
    <row r="4" spans="1:13" x14ac:dyDescent="0.2">
      <c r="A4">
        <v>5</v>
      </c>
      <c r="B4" s="6" t="s">
        <v>630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0.375</v>
      </c>
      <c r="J4">
        <f t="shared" si="0"/>
        <v>0.375</v>
      </c>
      <c r="L4">
        <f>IF(C4=1,1/3,0)</f>
        <v>0.33333333333333331</v>
      </c>
    </row>
    <row r="5" spans="1:13" x14ac:dyDescent="0.2">
      <c r="A5" s="5">
        <v>5</v>
      </c>
      <c r="B5" s="7" t="s">
        <v>631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COUNTIF(C2:C5,1)/COUNTIF(C2:C11,1)</f>
        <v>0.5</v>
      </c>
      <c r="J5" s="21">
        <f t="shared" si="0"/>
        <v>0.5</v>
      </c>
      <c r="K5" s="21"/>
      <c r="L5" s="21">
        <f>IF(C5=1,1/4,0)</f>
        <v>0.25</v>
      </c>
      <c r="M5" s="21"/>
    </row>
    <row r="6" spans="1:13" x14ac:dyDescent="0.2">
      <c r="A6">
        <v>5</v>
      </c>
      <c r="B6" s="6" t="s">
        <v>632</v>
      </c>
      <c r="C6">
        <v>0</v>
      </c>
      <c r="F6">
        <f>COUNTIF(C2:C6,1)/COUNT(C2:C6)</f>
        <v>0.8</v>
      </c>
      <c r="G6">
        <f t="shared" si="1"/>
        <v>0</v>
      </c>
      <c r="I6">
        <f>COUNTIF(C2:C6,1)/COUNTIF(C2:C11,1)</f>
        <v>0.5</v>
      </c>
      <c r="J6">
        <f t="shared" si="0"/>
        <v>0</v>
      </c>
      <c r="L6">
        <f>IF(C6=1,1/5,0)</f>
        <v>0</v>
      </c>
    </row>
    <row r="7" spans="1:13" x14ac:dyDescent="0.2">
      <c r="A7" s="5">
        <v>3</v>
      </c>
      <c r="B7" s="7" t="s">
        <v>594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0.625</v>
      </c>
      <c r="J7" s="21">
        <f t="shared" si="0"/>
        <v>0.625</v>
      </c>
      <c r="K7" s="21"/>
      <c r="L7" s="21">
        <f>IF(C7=1,1/6,0)</f>
        <v>0.16666666666666666</v>
      </c>
      <c r="M7" s="21"/>
    </row>
    <row r="8" spans="1:13" x14ac:dyDescent="0.2">
      <c r="A8">
        <v>3</v>
      </c>
      <c r="B8" s="6" t="s">
        <v>633</v>
      </c>
      <c r="C8">
        <v>0</v>
      </c>
      <c r="F8">
        <f>COUNTIF(C2:C8,1)/COUNT(C2:C8)</f>
        <v>0.7142857142857143</v>
      </c>
      <c r="G8">
        <f t="shared" si="1"/>
        <v>0</v>
      </c>
      <c r="I8">
        <f>COUNTIF(C2:C8,1)/COUNTIF(C2:C11,1)</f>
        <v>0.625</v>
      </c>
      <c r="J8">
        <f t="shared" si="0"/>
        <v>0</v>
      </c>
      <c r="L8">
        <f>IF(C8=1,1/7,0)</f>
        <v>0</v>
      </c>
    </row>
    <row r="9" spans="1:13" x14ac:dyDescent="0.2">
      <c r="A9" s="5">
        <v>2</v>
      </c>
      <c r="B9" s="7" t="s">
        <v>634</v>
      </c>
      <c r="C9" s="5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COUNTIF(C2:C9,1)/COUNTIF(C2:C11,1)</f>
        <v>0.75</v>
      </c>
      <c r="J9" s="21">
        <f t="shared" si="0"/>
        <v>0.75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635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COUNTIF(C2:C10,1)/COUNTIF(C2:C11,1)</f>
        <v>0.875</v>
      </c>
      <c r="J10">
        <f t="shared" si="0"/>
        <v>0.875</v>
      </c>
      <c r="L10">
        <f>IF(C10=1,1/9,0)</f>
        <v>0.1111111111111111</v>
      </c>
    </row>
    <row r="11" spans="1:13" x14ac:dyDescent="0.2">
      <c r="A11" s="5">
        <v>2</v>
      </c>
      <c r="B11" s="7" t="s">
        <v>593</v>
      </c>
      <c r="C11" s="5">
        <v>1</v>
      </c>
      <c r="E11" s="21"/>
      <c r="F11">
        <f>COUNTIF(C2:C11,1)/COUNT(C2:C11)</f>
        <v>0.8</v>
      </c>
      <c r="G11" s="21">
        <f t="shared" si="1"/>
        <v>0.8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M11"/>
  <sheetViews>
    <sheetView rightToLeft="1" workbookViewId="0">
      <pane ySplit="1" topLeftCell="A2" activePane="bottomLeft" state="frozen"/>
      <selection pane="bottomLeft" activeCell="D12" sqref="A12:D18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8" t="s">
        <v>86</v>
      </c>
      <c r="C1" s="2">
        <f>SUM(C2:C11)</f>
        <v>3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3</v>
      </c>
      <c r="B2" s="6" t="s">
        <v>636</v>
      </c>
      <c r="C2">
        <v>1</v>
      </c>
      <c r="E2" s="20">
        <f>COUNTIF(C2:C11,1)/COUNT(C2:C11)</f>
        <v>0.3</v>
      </c>
      <c r="F2">
        <f>IF(C2=1,1,0)</f>
        <v>1</v>
      </c>
      <c r="G2">
        <f>IF(C2=1,F2,)</f>
        <v>1</v>
      </c>
      <c r="H2" s="17">
        <f>SUMIF(G2:G11,"&gt;0",G2:G11)/COUNTIF(G2:G11,"&gt;0")</f>
        <v>1</v>
      </c>
      <c r="I2">
        <f>C2/COUNTIF(C2:C11,1)</f>
        <v>0.33333333333333331</v>
      </c>
      <c r="J2">
        <f>IF(C2=1,I2,0)</f>
        <v>0.33333333333333331</v>
      </c>
      <c r="K2" s="18">
        <f>SUMIF(J2:J11,"&gt;0",J2:J11)/COUNTIF(J2:J12,"&gt;0")</f>
        <v>0.66666666666666663</v>
      </c>
      <c r="L2">
        <f>IF(C2=1,1,0)</f>
        <v>1</v>
      </c>
      <c r="M2" s="19">
        <f>MAX(L2:L11)</f>
        <v>1</v>
      </c>
    </row>
    <row r="3" spans="1:13" x14ac:dyDescent="0.2">
      <c r="A3" s="5">
        <v>3</v>
      </c>
      <c r="B3" s="7" t="s">
        <v>637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0.66666666666666663</v>
      </c>
      <c r="J3" s="21">
        <f t="shared" ref="J3:J10" si="0">IF(C3=1,I3,0)</f>
        <v>0.66666666666666663</v>
      </c>
      <c r="K3" s="21"/>
      <c r="L3" s="21">
        <f>IF(C3=1,1/2,0)</f>
        <v>0.5</v>
      </c>
      <c r="M3" s="21"/>
    </row>
    <row r="4" spans="1:13" x14ac:dyDescent="0.2">
      <c r="A4">
        <v>3</v>
      </c>
      <c r="B4" s="6" t="s">
        <v>638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1</v>
      </c>
      <c r="J4">
        <f t="shared" si="0"/>
        <v>1</v>
      </c>
      <c r="L4">
        <f>IF(C4=1,1/3,0)</f>
        <v>0.33333333333333331</v>
      </c>
    </row>
    <row r="5" spans="1:13" x14ac:dyDescent="0.2">
      <c r="A5" s="5">
        <v>2</v>
      </c>
      <c r="B5" s="7" t="s">
        <v>639</v>
      </c>
      <c r="C5" s="5">
        <v>0</v>
      </c>
      <c r="E5" s="21"/>
      <c r="F5" s="21">
        <f>COUNTIF(C2:C5,1)/COUNT(C2:C5)</f>
        <v>0.75</v>
      </c>
      <c r="G5" s="21">
        <f t="shared" si="1"/>
        <v>0</v>
      </c>
      <c r="H5" s="21"/>
      <c r="I5" s="21">
        <f>COUNTIF(C2:C5,1)/COUNTIF(C2:C11,1)</f>
        <v>1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2</v>
      </c>
      <c r="B6" s="6" t="s">
        <v>640</v>
      </c>
      <c r="C6">
        <v>0</v>
      </c>
      <c r="F6">
        <f>COUNTIF(C2:C6,1)/COUNT(C2:C6)</f>
        <v>0.6</v>
      </c>
      <c r="G6">
        <f t="shared" si="1"/>
        <v>0</v>
      </c>
      <c r="I6">
        <f>COUNTIF(C2:C6,1)/COUNTIF(C2:C11,1)</f>
        <v>1</v>
      </c>
      <c r="J6">
        <f t="shared" si="0"/>
        <v>0</v>
      </c>
      <c r="L6">
        <f>IF(C6=1,1/5,0)</f>
        <v>0</v>
      </c>
    </row>
    <row r="7" spans="1:13" x14ac:dyDescent="0.2">
      <c r="A7" s="5">
        <v>2</v>
      </c>
      <c r="B7" s="7" t="s">
        <v>641</v>
      </c>
      <c r="C7" s="5">
        <v>0</v>
      </c>
      <c r="E7" s="21"/>
      <c r="F7" s="21">
        <f>COUNTIF(C2:C7,1)/COUNT(C2:C7)</f>
        <v>0.5</v>
      </c>
      <c r="G7" s="21">
        <f t="shared" si="1"/>
        <v>0</v>
      </c>
      <c r="H7" s="21"/>
      <c r="I7" s="21">
        <f>COUNTIF(C2:C7,1)/COUNTIF(C2:C11,1)</f>
        <v>1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2</v>
      </c>
      <c r="B8" s="6" t="s">
        <v>642</v>
      </c>
      <c r="C8">
        <v>0</v>
      </c>
      <c r="F8">
        <f>COUNTIF(C2:C8,1)/COUNT(C2:C8)</f>
        <v>0.42857142857142855</v>
      </c>
      <c r="G8">
        <f t="shared" si="1"/>
        <v>0</v>
      </c>
      <c r="I8">
        <f>COUNTIF(C2:C8,1)/COUNTIF(C2:C11,1)</f>
        <v>1</v>
      </c>
      <c r="J8">
        <f t="shared" si="0"/>
        <v>0</v>
      </c>
      <c r="L8">
        <f>IF(C8=1,1/7,0)</f>
        <v>0</v>
      </c>
    </row>
    <row r="9" spans="1:13" x14ac:dyDescent="0.2">
      <c r="A9" s="5">
        <v>2</v>
      </c>
      <c r="B9" s="7" t="s">
        <v>643</v>
      </c>
      <c r="C9" s="5">
        <v>0</v>
      </c>
      <c r="E9" s="21"/>
      <c r="F9" s="21">
        <f>COUNTIF(C2:C9,1)/COUNT(C2:C9)</f>
        <v>0.375</v>
      </c>
      <c r="G9" s="21">
        <f t="shared" si="1"/>
        <v>0</v>
      </c>
      <c r="H9" s="21"/>
      <c r="I9" s="21">
        <f>COUNTIF(C2:C9,1)/COUNTIF(C2:C11,1)</f>
        <v>1</v>
      </c>
      <c r="J9" s="21">
        <f t="shared" si="0"/>
        <v>0</v>
      </c>
      <c r="K9" s="21"/>
      <c r="L9" s="21">
        <f>IF(C9=1,1/8,0)</f>
        <v>0</v>
      </c>
      <c r="M9" s="21"/>
    </row>
    <row r="10" spans="1:13" x14ac:dyDescent="0.2">
      <c r="A10">
        <v>2</v>
      </c>
      <c r="B10" s="6" t="s">
        <v>644</v>
      </c>
      <c r="C10">
        <v>0</v>
      </c>
      <c r="F10">
        <f>COUNTIF(C2:C10,1)/COUNT(C2:C10)</f>
        <v>0.33333333333333331</v>
      </c>
      <c r="G10">
        <f t="shared" si="1"/>
        <v>0</v>
      </c>
      <c r="I10">
        <f>COUNTIF(C2:C10,1)/COUNTIF(C2:C11,1)</f>
        <v>1</v>
      </c>
      <c r="J10">
        <f t="shared" si="0"/>
        <v>0</v>
      </c>
      <c r="L10">
        <f>IF(C10=1,1/9,0)</f>
        <v>0</v>
      </c>
    </row>
    <row r="11" spans="1:13" x14ac:dyDescent="0.2">
      <c r="A11" s="5">
        <v>2</v>
      </c>
      <c r="B11" s="7" t="s">
        <v>645</v>
      </c>
      <c r="C11" s="5">
        <v>0</v>
      </c>
      <c r="E11" s="21"/>
      <c r="F11">
        <f>COUNTIF(C2:C11,1)/COUNT(C2:C11)</f>
        <v>0.3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M11"/>
  <sheetViews>
    <sheetView rightToLeft="1" workbookViewId="0">
      <pane ySplit="1" topLeftCell="A2" activePane="bottomLeft" state="frozen"/>
      <selection pane="bottomLeft" activeCell="D12" sqref="A12:D21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10" t="s">
        <v>85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4</v>
      </c>
      <c r="B2" s="6" t="s">
        <v>646</v>
      </c>
      <c r="C2">
        <v>1</v>
      </c>
      <c r="E2" s="20">
        <f>COUNTIF(C2:C11,1)/COUNT(C2:C11)</f>
        <v>0.7</v>
      </c>
      <c r="F2">
        <f>IF(C2=1,1,0)</f>
        <v>1</v>
      </c>
      <c r="G2">
        <f>IF(C2=1,F2,)</f>
        <v>1</v>
      </c>
      <c r="H2" s="17">
        <f>SUMIF(G2:G11,"&gt;0",G2:G11)/COUNTIF(G2:G11,"&gt;0")</f>
        <v>1</v>
      </c>
      <c r="I2">
        <f>C2/COUNTIF(C2:C11,1)</f>
        <v>0.14285714285714285</v>
      </c>
      <c r="J2">
        <f>IF(C2=1,I2,0)</f>
        <v>0.14285714285714285</v>
      </c>
      <c r="K2" s="18">
        <f>SUMIF(J2:J11,"&gt;0",J2:J11)/COUNTIF(J2:J12,"&gt;0")</f>
        <v>0.5714285714285714</v>
      </c>
      <c r="L2">
        <f>IF(C2=1,1,0)</f>
        <v>1</v>
      </c>
      <c r="M2" s="19">
        <f>MAX(L2:L11)</f>
        <v>1</v>
      </c>
    </row>
    <row r="3" spans="1:13" x14ac:dyDescent="0.2">
      <c r="A3" s="5">
        <v>3</v>
      </c>
      <c r="B3" s="7" t="s">
        <v>647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0.2857142857142857</v>
      </c>
      <c r="J3" s="21">
        <f t="shared" ref="J3:J10" si="0">IF(C3=1,I3,0)</f>
        <v>0.2857142857142857</v>
      </c>
      <c r="K3" s="21"/>
      <c r="L3" s="21">
        <f>IF(C3=1,1/2,0)</f>
        <v>0.5</v>
      </c>
      <c r="M3" s="21"/>
    </row>
    <row r="4" spans="1:13" x14ac:dyDescent="0.2">
      <c r="A4">
        <v>3</v>
      </c>
      <c r="B4" s="6" t="s">
        <v>648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0.42857142857142855</v>
      </c>
      <c r="J4">
        <f t="shared" si="0"/>
        <v>0.42857142857142855</v>
      </c>
      <c r="L4">
        <f>IF(C4=1,1/3,0)</f>
        <v>0.33333333333333331</v>
      </c>
    </row>
    <row r="5" spans="1:13" x14ac:dyDescent="0.2">
      <c r="A5" s="5">
        <v>2</v>
      </c>
      <c r="B5" s="7" t="s">
        <v>649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COUNTIF(C2:C5,1)/COUNTIF(C2:C11,1)</f>
        <v>0.5714285714285714</v>
      </c>
      <c r="J5" s="21">
        <f t="shared" si="0"/>
        <v>0.5714285714285714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650</v>
      </c>
      <c r="C6">
        <v>1</v>
      </c>
      <c r="F6">
        <f>COUNTIF(C2:C6,1)/COUNT(C2:C6)</f>
        <v>1</v>
      </c>
      <c r="G6">
        <f t="shared" si="1"/>
        <v>1</v>
      </c>
      <c r="I6">
        <f>COUNTIF(C2:C6,1)/COUNTIF(C2:C11,1)</f>
        <v>0.7142857142857143</v>
      </c>
      <c r="J6">
        <f t="shared" si="0"/>
        <v>0.7142857142857143</v>
      </c>
      <c r="L6">
        <f>IF(C6=1,1/5,0)</f>
        <v>0.2</v>
      </c>
    </row>
    <row r="7" spans="1:13" x14ac:dyDescent="0.2">
      <c r="A7" s="5">
        <v>2</v>
      </c>
      <c r="B7" s="7" t="s">
        <v>654</v>
      </c>
      <c r="C7" s="5">
        <v>1</v>
      </c>
      <c r="E7" s="21"/>
      <c r="F7" s="21">
        <f>COUNTIF(C2:C7,1)/COUNT(C2:C7)</f>
        <v>1</v>
      </c>
      <c r="G7" s="21">
        <f t="shared" si="1"/>
        <v>1</v>
      </c>
      <c r="H7" s="21"/>
      <c r="I7" s="21">
        <f>COUNTIF(C2:C7,1)/COUNTIF(C2:C11,1)</f>
        <v>0.8571428571428571</v>
      </c>
      <c r="J7" s="21">
        <f t="shared" si="0"/>
        <v>0.8571428571428571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655</v>
      </c>
      <c r="C8">
        <v>1</v>
      </c>
      <c r="F8">
        <f>COUNTIF(C2:C8,1)/COUNT(C2:C8)</f>
        <v>1</v>
      </c>
      <c r="G8">
        <f t="shared" si="1"/>
        <v>1</v>
      </c>
      <c r="I8">
        <f>COUNTIF(C2:C8,1)/COUNTIF(C2:C11,1)</f>
        <v>1</v>
      </c>
      <c r="J8">
        <f t="shared" si="0"/>
        <v>1</v>
      </c>
      <c r="L8">
        <f>IF(C8=1,1/7,0)</f>
        <v>0.14285714285714285</v>
      </c>
    </row>
    <row r="9" spans="1:13" x14ac:dyDescent="0.2">
      <c r="A9" s="5">
        <v>2</v>
      </c>
      <c r="B9" s="7" t="s">
        <v>651</v>
      </c>
      <c r="C9" s="5">
        <v>0</v>
      </c>
      <c r="E9" s="21"/>
      <c r="F9" s="21">
        <f>COUNTIF(C2:C9,1)/COUNT(C2:C9)</f>
        <v>0.875</v>
      </c>
      <c r="G9" s="21">
        <f t="shared" si="1"/>
        <v>0</v>
      </c>
      <c r="H9" s="21"/>
      <c r="I9" s="21">
        <f>COUNTIF(C2:C9,1)/COUNTIF(C2:C11,1)</f>
        <v>1</v>
      </c>
      <c r="J9" s="21">
        <f t="shared" si="0"/>
        <v>0</v>
      </c>
      <c r="K9" s="21"/>
      <c r="L9" s="21">
        <f>IF(C9=1,1/8,0)</f>
        <v>0</v>
      </c>
      <c r="M9" s="21"/>
    </row>
    <row r="10" spans="1:13" x14ac:dyDescent="0.2">
      <c r="A10">
        <v>2</v>
      </c>
      <c r="B10" s="6" t="s">
        <v>652</v>
      </c>
      <c r="C10">
        <v>0</v>
      </c>
      <c r="F10">
        <f>COUNTIF(C2:C10,1)/COUNT(C2:C10)</f>
        <v>0.77777777777777779</v>
      </c>
      <c r="G10">
        <f t="shared" si="1"/>
        <v>0</v>
      </c>
      <c r="I10">
        <f>COUNTIF(C2:C10,1)/COUNTIF(C2:C11,1)</f>
        <v>1</v>
      </c>
      <c r="J10">
        <f t="shared" si="0"/>
        <v>0</v>
      </c>
      <c r="L10">
        <f>IF(C10=1,1/9,0)</f>
        <v>0</v>
      </c>
    </row>
    <row r="11" spans="1:13" x14ac:dyDescent="0.2">
      <c r="A11" s="5">
        <v>2</v>
      </c>
      <c r="B11" s="7" t="s">
        <v>653</v>
      </c>
      <c r="C11" s="5">
        <v>0</v>
      </c>
      <c r="E11" s="21"/>
      <c r="F11">
        <f>COUNTIF(C2:C11,1)/COUNT(C2:C11)</f>
        <v>0.7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M11"/>
  <sheetViews>
    <sheetView rightToLeft="1" workbookViewId="0">
      <pane ySplit="1" topLeftCell="A2" activePane="bottomLeft" state="frozen"/>
      <selection pane="bottomLeft" activeCell="C12" sqref="C12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12" t="s">
        <v>83</v>
      </c>
      <c r="C1" s="2">
        <f>SUM(C2:C11)</f>
        <v>5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656</v>
      </c>
      <c r="C2">
        <v>1</v>
      </c>
      <c r="E2" s="20">
        <f>COUNTIF(C2:C11,1)/COUNT(C2:C11)</f>
        <v>0.5</v>
      </c>
      <c r="F2">
        <f>IF(C2=1,1,0)</f>
        <v>1</v>
      </c>
      <c r="G2">
        <f>IF(C2=1,F2,)</f>
        <v>1</v>
      </c>
      <c r="H2" s="17">
        <f>SUMIF(G2:G11,"&gt;0",G2:G11)/COUNTIF(G2:G11,"&gt;0")</f>
        <v>0.96666666666666656</v>
      </c>
      <c r="I2">
        <f>C2/COUNTIF(C2:C11,1)</f>
        <v>0.2</v>
      </c>
      <c r="J2">
        <f>IF(C2=1,I2,0)</f>
        <v>0.2</v>
      </c>
      <c r="K2" s="18">
        <f>SUMIF(J2:J11,"&gt;0",J2:J11)/COUNTIF(J2:J12,"&gt;0")</f>
        <v>0.6</v>
      </c>
      <c r="L2">
        <f>IF(C2=1,1,0)</f>
        <v>1</v>
      </c>
      <c r="M2" s="19">
        <f>MAX(L2:L11)</f>
        <v>1</v>
      </c>
    </row>
    <row r="3" spans="1:13" x14ac:dyDescent="0.2">
      <c r="A3" s="5">
        <v>5</v>
      </c>
      <c r="B3" s="7" t="s">
        <v>657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0.4</v>
      </c>
      <c r="J3" s="21">
        <f t="shared" ref="J3:J10" si="0">IF(C3=1,I3,0)</f>
        <v>0.4</v>
      </c>
      <c r="K3" s="21"/>
      <c r="L3" s="21">
        <f>IF(C3=1,1/2,0)</f>
        <v>0.5</v>
      </c>
      <c r="M3" s="21"/>
    </row>
    <row r="4" spans="1:13" x14ac:dyDescent="0.2">
      <c r="A4">
        <v>5</v>
      </c>
      <c r="B4" s="6" t="s">
        <v>658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0.6</v>
      </c>
      <c r="J4">
        <f t="shared" si="0"/>
        <v>0.6</v>
      </c>
      <c r="L4">
        <f>IF(C4=1,1/3,0)</f>
        <v>0.33333333333333331</v>
      </c>
    </row>
    <row r="5" spans="1:13" x14ac:dyDescent="0.2">
      <c r="A5" s="5">
        <v>5</v>
      </c>
      <c r="B5" s="7" t="s">
        <v>659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COUNTIF(C2:C5,1)/COUNTIF(C2:C11,1)</f>
        <v>0.8</v>
      </c>
      <c r="J5" s="21">
        <f t="shared" si="0"/>
        <v>0.8</v>
      </c>
      <c r="K5" s="21"/>
      <c r="L5" s="21">
        <f>IF(C5=1,1/4,0)</f>
        <v>0.25</v>
      </c>
      <c r="M5" s="21"/>
    </row>
    <row r="6" spans="1:13" x14ac:dyDescent="0.2">
      <c r="A6">
        <v>3</v>
      </c>
      <c r="B6" s="6" t="s">
        <v>660</v>
      </c>
      <c r="C6">
        <v>0</v>
      </c>
      <c r="F6">
        <f>COUNTIF(C2:C6,1)/COUNT(C2:C6)</f>
        <v>0.8</v>
      </c>
      <c r="G6">
        <f t="shared" si="1"/>
        <v>0</v>
      </c>
      <c r="I6">
        <f>COUNTIF(C2:C6,1)/COUNTIF(C2:C11,1)</f>
        <v>0.8</v>
      </c>
      <c r="J6">
        <f t="shared" si="0"/>
        <v>0</v>
      </c>
      <c r="L6">
        <f>IF(C6=1,1/5,0)</f>
        <v>0</v>
      </c>
    </row>
    <row r="7" spans="1:13" x14ac:dyDescent="0.2">
      <c r="A7" s="5">
        <v>2</v>
      </c>
      <c r="B7" s="7" t="s">
        <v>661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1</v>
      </c>
      <c r="J7" s="21">
        <f t="shared" si="0"/>
        <v>1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662</v>
      </c>
      <c r="C8">
        <v>0</v>
      </c>
      <c r="F8">
        <f>COUNTIF(C2:C8,1)/COUNT(C2:C8)</f>
        <v>0.7142857142857143</v>
      </c>
      <c r="G8">
        <f t="shared" si="1"/>
        <v>0</v>
      </c>
      <c r="I8">
        <f>COUNTIF(C2:C8,1)/COUNTIF(C2:C11,1)</f>
        <v>1</v>
      </c>
      <c r="J8">
        <f t="shared" si="0"/>
        <v>0</v>
      </c>
      <c r="L8">
        <f>IF(C8=1,1/7,0)</f>
        <v>0</v>
      </c>
    </row>
    <row r="9" spans="1:13" x14ac:dyDescent="0.2">
      <c r="A9" s="5">
        <v>2</v>
      </c>
      <c r="B9" s="7" t="s">
        <v>663</v>
      </c>
      <c r="C9" s="5">
        <v>0</v>
      </c>
      <c r="E9" s="21"/>
      <c r="F9" s="21">
        <f>COUNTIF(C2:C9,1)/COUNT(C2:C9)</f>
        <v>0.625</v>
      </c>
      <c r="G9" s="21">
        <f t="shared" si="1"/>
        <v>0</v>
      </c>
      <c r="H9" s="21"/>
      <c r="I9" s="21">
        <f>COUNTIF(C2:C9,1)/COUNTIF(C2:C11,1)</f>
        <v>1</v>
      </c>
      <c r="J9" s="21">
        <f t="shared" si="0"/>
        <v>0</v>
      </c>
      <c r="K9" s="21"/>
      <c r="L9" s="21">
        <f>IF(C9=1,1/8,0)</f>
        <v>0</v>
      </c>
      <c r="M9" s="21"/>
    </row>
    <row r="10" spans="1:13" x14ac:dyDescent="0.2">
      <c r="A10">
        <v>2</v>
      </c>
      <c r="B10" s="6" t="s">
        <v>664</v>
      </c>
      <c r="C10">
        <v>0</v>
      </c>
      <c r="F10">
        <f>COUNTIF(C2:C10,1)/COUNT(C2:C10)</f>
        <v>0.55555555555555558</v>
      </c>
      <c r="G10">
        <f t="shared" si="1"/>
        <v>0</v>
      </c>
      <c r="I10">
        <f>COUNTIF(C2:C10,1)/COUNTIF(C2:C11,1)</f>
        <v>1</v>
      </c>
      <c r="J10">
        <f t="shared" si="0"/>
        <v>0</v>
      </c>
      <c r="L10">
        <f>IF(C10=1,1/9,0)</f>
        <v>0</v>
      </c>
    </row>
    <row r="11" spans="1:13" x14ac:dyDescent="0.2">
      <c r="A11" s="5">
        <v>2</v>
      </c>
      <c r="B11" s="7" t="s">
        <v>665</v>
      </c>
      <c r="C11" s="5">
        <v>0</v>
      </c>
      <c r="E11" s="21"/>
      <c r="F11">
        <f>COUNTIF(C2:C11,1)/COUNT(C2:C11)</f>
        <v>0.5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M11"/>
  <sheetViews>
    <sheetView rightToLeft="1" workbookViewId="0">
      <pane ySplit="1" topLeftCell="A2" activePane="bottomLeft" state="frozen"/>
      <selection pane="bottomLeft" activeCell="D12" sqref="A12:D15"/>
    </sheetView>
  </sheetViews>
  <sheetFormatPr defaultRowHeight="14.25" x14ac:dyDescent="0.2"/>
  <cols>
    <col min="2" max="2" width="59.625" customWidth="1" collapsed="1"/>
  </cols>
  <sheetData>
    <row r="1" spans="1:13" ht="15" x14ac:dyDescent="0.25">
      <c r="A1" s="1"/>
      <c r="B1" s="12" t="s">
        <v>84</v>
      </c>
      <c r="C1" s="2">
        <f>SUM(C2:C11)</f>
        <v>5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4</v>
      </c>
      <c r="B2" s="14" t="s">
        <v>666</v>
      </c>
      <c r="C2">
        <v>1</v>
      </c>
      <c r="E2" s="20">
        <f>COUNTIF(C2:C11,1)/COUNT(C2:C11)</f>
        <v>0.5</v>
      </c>
      <c r="F2">
        <f>IF(C2=1,1,0)</f>
        <v>1</v>
      </c>
      <c r="G2">
        <f>IF(C2=1,F2,)</f>
        <v>1</v>
      </c>
      <c r="H2" s="17">
        <f>SUMIF(G2:G11,"&gt;0",G2:G11)/COUNTIF(G2:G11,"&gt;0")</f>
        <v>0.78619047619047622</v>
      </c>
      <c r="I2">
        <f>C2/COUNTIF(C2:C11,1)</f>
        <v>0.2</v>
      </c>
      <c r="J2">
        <f>IF(C2=1,I2,0)</f>
        <v>0.2</v>
      </c>
      <c r="K2" s="18">
        <f>SUMIF(J2:J11,"&gt;0",J2:J11)/COUNTIF(J2:J12,"&gt;0")</f>
        <v>0.6</v>
      </c>
      <c r="L2">
        <f>IF(C2=1,1,0)</f>
        <v>1</v>
      </c>
      <c r="M2" s="19">
        <f>MAX(L2:L11)</f>
        <v>1</v>
      </c>
    </row>
    <row r="3" spans="1:13" x14ac:dyDescent="0.2">
      <c r="A3" s="5">
        <v>4</v>
      </c>
      <c r="B3" s="7" t="s">
        <v>667</v>
      </c>
      <c r="C3" s="5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COUNTIF(C2:C3,1)/COUNTIF(C2:C11,1)</f>
        <v>0.2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>
        <v>3</v>
      </c>
      <c r="B4" s="6" t="s">
        <v>276</v>
      </c>
      <c r="C4">
        <v>1</v>
      </c>
      <c r="F4">
        <f>COUNTIF(C2:C4,1)/COUNT(C2:C4)</f>
        <v>0.66666666666666663</v>
      </c>
      <c r="G4">
        <f t="shared" ref="G4:G11" si="1">IF(C4=1,F4,)</f>
        <v>0.66666666666666663</v>
      </c>
      <c r="I4">
        <f>COUNTIF(C2:C4,1)/COUNTIF(C2:C11,1)</f>
        <v>0.4</v>
      </c>
      <c r="J4">
        <f t="shared" si="0"/>
        <v>0.4</v>
      </c>
      <c r="L4">
        <f>IF(C4=1,1/3,0)</f>
        <v>0.33333333333333331</v>
      </c>
    </row>
    <row r="5" spans="1:13" x14ac:dyDescent="0.2">
      <c r="A5" s="5">
        <v>3</v>
      </c>
      <c r="B5" s="7" t="s">
        <v>668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COUNTIF(C2:C5,1)/COUNTIF(C2:C11,1)</f>
        <v>0.6</v>
      </c>
      <c r="J5" s="21">
        <f t="shared" si="0"/>
        <v>0.6</v>
      </c>
      <c r="K5" s="21"/>
      <c r="L5" s="21">
        <f>IF(C5=1,1/4,0)</f>
        <v>0.25</v>
      </c>
      <c r="M5" s="21"/>
    </row>
    <row r="6" spans="1:13" x14ac:dyDescent="0.2">
      <c r="A6">
        <v>3</v>
      </c>
      <c r="B6" s="6" t="s">
        <v>669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COUNTIF(C2:C6,1)/COUNTIF(C2:C11,1)</f>
        <v>0.8</v>
      </c>
      <c r="J6">
        <f t="shared" si="0"/>
        <v>0.8</v>
      </c>
      <c r="L6">
        <f>IF(C6=1,1/5,0)</f>
        <v>0.2</v>
      </c>
    </row>
    <row r="7" spans="1:13" x14ac:dyDescent="0.2">
      <c r="A7" s="5">
        <v>2</v>
      </c>
      <c r="B7" s="7" t="s">
        <v>670</v>
      </c>
      <c r="C7" s="5">
        <v>0</v>
      </c>
      <c r="E7" s="21"/>
      <c r="F7" s="21">
        <f>COUNTIF(C2:C7,1)/COUNT(C2:C7)</f>
        <v>0.66666666666666663</v>
      </c>
      <c r="G7" s="21">
        <f t="shared" si="1"/>
        <v>0</v>
      </c>
      <c r="H7" s="21"/>
      <c r="I7" s="21">
        <f>COUNTIF(C2:C7,1)/COUNTIF(C2:C11,1)</f>
        <v>0.8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2</v>
      </c>
      <c r="B8" s="6" t="s">
        <v>671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COUNTIF(C2:C8,1)/COUNTIF(C2:C11,1)</f>
        <v>1</v>
      </c>
      <c r="J8">
        <f t="shared" si="0"/>
        <v>1</v>
      </c>
      <c r="L8">
        <f>IF(C8=1,1/7,0)</f>
        <v>0.14285714285714285</v>
      </c>
    </row>
    <row r="9" spans="1:13" x14ac:dyDescent="0.2">
      <c r="A9" s="5">
        <v>2</v>
      </c>
      <c r="B9" s="7" t="s">
        <v>280</v>
      </c>
      <c r="C9" s="5">
        <v>0</v>
      </c>
      <c r="E9" s="21"/>
      <c r="F9" s="21">
        <f>COUNTIF(C2:C9,1)/COUNT(C2:C9)</f>
        <v>0.625</v>
      </c>
      <c r="G9" s="21">
        <f t="shared" si="1"/>
        <v>0</v>
      </c>
      <c r="H9" s="21"/>
      <c r="I9" s="21">
        <f>COUNTIF(C2:C9,1)/COUNTIF(C2:C11,1)</f>
        <v>1</v>
      </c>
      <c r="J9" s="21">
        <f t="shared" si="0"/>
        <v>0</v>
      </c>
      <c r="K9" s="21"/>
      <c r="L9" s="21">
        <f>IF(C9=1,1/8,0)</f>
        <v>0</v>
      </c>
      <c r="M9" s="21"/>
    </row>
    <row r="10" spans="1:13" x14ac:dyDescent="0.2">
      <c r="A10">
        <v>2</v>
      </c>
      <c r="B10" s="6" t="s">
        <v>672</v>
      </c>
      <c r="C10">
        <v>0</v>
      </c>
      <c r="F10">
        <f>COUNTIF(C2:C10,1)/COUNT(C2:C10)</f>
        <v>0.55555555555555558</v>
      </c>
      <c r="G10">
        <f t="shared" si="1"/>
        <v>0</v>
      </c>
      <c r="I10">
        <f>COUNTIF(C2:C10,1)/COUNTIF(C2:C11,1)</f>
        <v>1</v>
      </c>
      <c r="J10">
        <f t="shared" si="0"/>
        <v>0</v>
      </c>
      <c r="L10">
        <f>IF(C10=1,1/9,0)</f>
        <v>0</v>
      </c>
    </row>
    <row r="11" spans="1:13" x14ac:dyDescent="0.2">
      <c r="A11" s="5">
        <v>2</v>
      </c>
      <c r="B11" s="7" t="s">
        <v>278</v>
      </c>
      <c r="C11" s="5">
        <v>0</v>
      </c>
      <c r="E11" s="21"/>
      <c r="F11">
        <f>COUNTIF(C2:C11,1)/COUNT(C2:C11)</f>
        <v>0.5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M11"/>
  <sheetViews>
    <sheetView rightToLeft="1" workbookViewId="0">
      <pane ySplit="1" topLeftCell="A9" activePane="bottomLeft" state="frozen"/>
      <selection pane="bottomLeft" activeCell="D12" sqref="A12:D30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10" t="s">
        <v>82</v>
      </c>
      <c r="C1" s="2">
        <f>SUM(C2:C11)</f>
        <v>6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6</v>
      </c>
      <c r="B2" s="6" t="s">
        <v>673</v>
      </c>
      <c r="C2">
        <v>1</v>
      </c>
      <c r="E2" s="20">
        <f>COUNTIF(C2:C11,1)/COUNT(C2:C11)</f>
        <v>0.6</v>
      </c>
      <c r="F2">
        <f>IF(C2=1,1,0)</f>
        <v>1</v>
      </c>
      <c r="G2">
        <f>IF(C2=1,F2,)</f>
        <v>1</v>
      </c>
      <c r="H2" s="17">
        <f>SUMIF(G2:G11,"&gt;0",G2:G11)/COUNTIF(G2:G11,"&gt;0")</f>
        <v>0.75138888888888899</v>
      </c>
      <c r="I2">
        <f>C2/COUNTIF(C2:C11,1)</f>
        <v>0.16666666666666666</v>
      </c>
      <c r="J2">
        <f>IF(C2=1,I2,0)</f>
        <v>0.16666666666666666</v>
      </c>
      <c r="K2" s="18">
        <f>SUMIF(J2:J11,"&gt;0",J2:J11)/COUNTIF(J2:J12,"&gt;0")</f>
        <v>0.58333333333333337</v>
      </c>
      <c r="L2">
        <f>IF(C2=1,1,0)</f>
        <v>1</v>
      </c>
      <c r="M2" s="19">
        <f>MAX(L2:L11)</f>
        <v>1</v>
      </c>
    </row>
    <row r="3" spans="1:13" x14ac:dyDescent="0.2">
      <c r="A3" s="5">
        <v>6</v>
      </c>
      <c r="B3" s="7" t="s">
        <v>674</v>
      </c>
      <c r="C3" s="5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COUNTIF(C2:C3,1)/COUNTIF(C2:C11,1)</f>
        <v>0.16666666666666666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>
        <v>5</v>
      </c>
      <c r="B4" s="6" t="s">
        <v>675</v>
      </c>
      <c r="C4">
        <v>1</v>
      </c>
      <c r="F4">
        <f>COUNTIF(C2:C4,1)/COUNT(C2:C4)</f>
        <v>0.66666666666666663</v>
      </c>
      <c r="G4">
        <f t="shared" ref="G4:G11" si="1">IF(C4=1,F4,)</f>
        <v>0.66666666666666663</v>
      </c>
      <c r="I4">
        <f>COUNTIF(C2:C4,1)/COUNTIF(C2:C11,1)</f>
        <v>0.33333333333333331</v>
      </c>
      <c r="J4">
        <f t="shared" si="0"/>
        <v>0.33333333333333331</v>
      </c>
      <c r="L4">
        <f>IF(C4=1,1/3,0)</f>
        <v>0.33333333333333331</v>
      </c>
    </row>
    <row r="5" spans="1:13" x14ac:dyDescent="0.2">
      <c r="A5" s="5">
        <v>5</v>
      </c>
      <c r="B5" s="7" t="s">
        <v>676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COUNTIF(C2:C5,1)/COUNTIF(C2:C11,1)</f>
        <v>0.5</v>
      </c>
      <c r="J5" s="21">
        <f t="shared" si="0"/>
        <v>0.5</v>
      </c>
      <c r="K5" s="21"/>
      <c r="L5" s="21">
        <f>IF(C5=1,1/4,0)</f>
        <v>0.25</v>
      </c>
      <c r="M5" s="21"/>
    </row>
    <row r="6" spans="1:13" x14ac:dyDescent="0.2">
      <c r="A6">
        <v>4</v>
      </c>
      <c r="B6" s="6" t="s">
        <v>678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COUNTIF(C2:C6,1)/COUNTIF(C2:C11,1)</f>
        <v>0.66666666666666663</v>
      </c>
      <c r="J6">
        <f t="shared" si="0"/>
        <v>0.66666666666666663</v>
      </c>
      <c r="L6">
        <f>IF(C6=1,1/5,0)</f>
        <v>0.2</v>
      </c>
    </row>
    <row r="7" spans="1:13" x14ac:dyDescent="0.2">
      <c r="A7" s="5">
        <v>4</v>
      </c>
      <c r="B7" s="7" t="s">
        <v>148</v>
      </c>
      <c r="C7" s="5">
        <v>0</v>
      </c>
      <c r="E7" s="21"/>
      <c r="F7" s="21">
        <f>COUNTIF(C2:C7,1)/COUNT(C2:C7)</f>
        <v>0.66666666666666663</v>
      </c>
      <c r="G7" s="21">
        <f t="shared" si="1"/>
        <v>0</v>
      </c>
      <c r="H7" s="21"/>
      <c r="I7" s="21">
        <f>COUNTIF(C2:C7,1)/COUNTIF(C2:C11,1)</f>
        <v>0.66666666666666663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4</v>
      </c>
      <c r="B8" s="6" t="s">
        <v>677</v>
      </c>
      <c r="C8">
        <v>0</v>
      </c>
      <c r="F8">
        <f>COUNTIF(C2:C8,1)/COUNT(C2:C8)</f>
        <v>0.5714285714285714</v>
      </c>
      <c r="G8">
        <f t="shared" si="1"/>
        <v>0</v>
      </c>
      <c r="I8">
        <f>COUNTIF(C2:C8,1)/COUNTIF(C2:C11,1)</f>
        <v>0.66666666666666663</v>
      </c>
      <c r="J8">
        <f t="shared" si="0"/>
        <v>0</v>
      </c>
      <c r="L8">
        <f>IF(C8=1,1/7,0)</f>
        <v>0</v>
      </c>
    </row>
    <row r="9" spans="1:13" x14ac:dyDescent="0.2">
      <c r="A9" s="5">
        <v>3</v>
      </c>
      <c r="B9" s="7" t="s">
        <v>679</v>
      </c>
      <c r="C9" s="5">
        <v>1</v>
      </c>
      <c r="E9" s="21"/>
      <c r="F9" s="21">
        <f>COUNTIF(C2:C9,1)/COUNT(C2:C9)</f>
        <v>0.625</v>
      </c>
      <c r="G9" s="21">
        <f t="shared" si="1"/>
        <v>0.625</v>
      </c>
      <c r="H9" s="21"/>
      <c r="I9" s="21">
        <f>COUNTIF(C2:C9,1)/COUNTIF(C2:C11,1)</f>
        <v>0.83333333333333337</v>
      </c>
      <c r="J9" s="21">
        <f t="shared" si="0"/>
        <v>0.83333333333333337</v>
      </c>
      <c r="K9" s="21"/>
      <c r="L9" s="21">
        <f>IF(C9=1,1/8,0)</f>
        <v>0.125</v>
      </c>
      <c r="M9" s="21"/>
    </row>
    <row r="10" spans="1:13" x14ac:dyDescent="0.2">
      <c r="A10">
        <v>3</v>
      </c>
      <c r="B10" s="6" t="s">
        <v>681</v>
      </c>
      <c r="C10">
        <v>1</v>
      </c>
      <c r="F10">
        <f>COUNTIF(C2:C10,1)/COUNT(C2:C10)</f>
        <v>0.66666666666666663</v>
      </c>
      <c r="G10">
        <f t="shared" si="1"/>
        <v>0.66666666666666663</v>
      </c>
      <c r="I10">
        <f>COUNTIF(C2:C10,1)/COUNTIF(C2:C11,1)</f>
        <v>1</v>
      </c>
      <c r="J10">
        <f t="shared" si="0"/>
        <v>1</v>
      </c>
      <c r="L10">
        <f>IF(C10=1,1/9,0)</f>
        <v>0.1111111111111111</v>
      </c>
    </row>
    <row r="11" spans="1:13" x14ac:dyDescent="0.2">
      <c r="A11" s="5">
        <v>3</v>
      </c>
      <c r="B11" s="7" t="s">
        <v>680</v>
      </c>
      <c r="C11" s="5">
        <v>0</v>
      </c>
      <c r="E11" s="21"/>
      <c r="F11">
        <f>COUNTIF(C2:C11,1)/COUNT(C2:C11)</f>
        <v>0.6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M11"/>
  <sheetViews>
    <sheetView rightToLeft="1" workbookViewId="0">
      <pane ySplit="1" topLeftCell="A2" activePane="bottomLeft" state="frozen"/>
      <selection pane="bottomLeft" activeCell="D20" sqref="D20"/>
    </sheetView>
  </sheetViews>
  <sheetFormatPr defaultRowHeight="14.25" x14ac:dyDescent="0.2"/>
  <cols>
    <col min="2" max="2" width="50.25" customWidth="1" collapsed="1"/>
  </cols>
  <sheetData>
    <row r="1" spans="1:13" ht="15" x14ac:dyDescent="0.25">
      <c r="A1" s="1"/>
      <c r="B1" s="11" t="s">
        <v>79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6</v>
      </c>
      <c r="B2" s="6" t="s">
        <v>682</v>
      </c>
      <c r="C2">
        <v>1</v>
      </c>
      <c r="E2" s="20">
        <f>COUNTIF(C2:C11,1)/COUNT(C2:C11)</f>
        <v>0.7</v>
      </c>
      <c r="F2">
        <f>IF(C2=1,1,0)</f>
        <v>1</v>
      </c>
      <c r="G2">
        <f>IF(C2=1,F2,)</f>
        <v>1</v>
      </c>
      <c r="H2" s="17">
        <f>SUMIF(G2:G11,"&gt;0",G2:G11)/COUNTIF(G2:G11,"&gt;0")</f>
        <v>0.88015873015873003</v>
      </c>
      <c r="I2">
        <f>C2/COUNTIF(C2:C11,1)</f>
        <v>0.14285714285714285</v>
      </c>
      <c r="J2">
        <f>IF(C2=1,I2,0)</f>
        <v>0.14285714285714285</v>
      </c>
      <c r="K2" s="18">
        <f>SUMIF(J2:J11,"&gt;0",J2:J11)/COUNTIF(J2:J12,"&gt;0")</f>
        <v>0.5714285714285714</v>
      </c>
      <c r="L2">
        <f>IF(C2=1,1,0)</f>
        <v>1</v>
      </c>
      <c r="M2" s="19">
        <f>MAX(L2:L11)</f>
        <v>1</v>
      </c>
    </row>
    <row r="3" spans="1:13" x14ac:dyDescent="0.2">
      <c r="A3" s="5">
        <v>6</v>
      </c>
      <c r="B3" s="7" t="s">
        <v>683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0.2857142857142857</v>
      </c>
      <c r="J3" s="21">
        <f t="shared" ref="J3:J10" si="0">IF(C3=1,I3,0)</f>
        <v>0.2857142857142857</v>
      </c>
      <c r="K3" s="21"/>
      <c r="L3" s="21">
        <f>IF(C3=1,1/2,0)</f>
        <v>0.5</v>
      </c>
      <c r="M3" s="21"/>
    </row>
    <row r="4" spans="1:13" x14ac:dyDescent="0.2">
      <c r="A4">
        <v>5</v>
      </c>
      <c r="B4" s="6" t="s">
        <v>684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0.42857142857142855</v>
      </c>
      <c r="J4">
        <f t="shared" si="0"/>
        <v>0.42857142857142855</v>
      </c>
      <c r="L4">
        <f>IF(C4=1,1/3,0)</f>
        <v>0.33333333333333331</v>
      </c>
    </row>
    <row r="5" spans="1:13" x14ac:dyDescent="0.2">
      <c r="A5" s="5">
        <v>4</v>
      </c>
      <c r="B5" s="7" t="s">
        <v>685</v>
      </c>
      <c r="C5" s="5">
        <v>0</v>
      </c>
      <c r="E5" s="21"/>
      <c r="F5" s="21">
        <f>COUNTIF(C2:C5,1)/COUNT(C2:C5)</f>
        <v>0.75</v>
      </c>
      <c r="G5" s="21">
        <f t="shared" si="1"/>
        <v>0</v>
      </c>
      <c r="H5" s="21"/>
      <c r="I5" s="21">
        <f>COUNTIF(C2:C5,1)/COUNTIF(C2:C11,1)</f>
        <v>0.42857142857142855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3</v>
      </c>
      <c r="B6" s="6" t="s">
        <v>686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COUNTIF(C2:C6,1)/COUNTIF(C2:C11,1)</f>
        <v>0.5714285714285714</v>
      </c>
      <c r="J6">
        <f t="shared" si="0"/>
        <v>0.5714285714285714</v>
      </c>
      <c r="L6">
        <f>IF(C6=1,1/5,0)</f>
        <v>0.2</v>
      </c>
    </row>
    <row r="7" spans="1:13" x14ac:dyDescent="0.2">
      <c r="A7" s="5">
        <v>2</v>
      </c>
      <c r="B7" s="7" t="s">
        <v>687</v>
      </c>
      <c r="C7" s="5">
        <v>1</v>
      </c>
      <c r="E7" s="21"/>
      <c r="F7" s="21">
        <f>COUNTIF(C2:C7,1)/COUNT(C2:C7)</f>
        <v>0.83333333333333337</v>
      </c>
      <c r="G7" s="21">
        <f t="shared" si="1"/>
        <v>0.83333333333333337</v>
      </c>
      <c r="H7" s="21"/>
      <c r="I7" s="21">
        <f>COUNTIF(C2:C7,1)/COUNTIF(C2:C11,1)</f>
        <v>0.7142857142857143</v>
      </c>
      <c r="J7" s="21">
        <f t="shared" si="0"/>
        <v>0.7142857142857143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688</v>
      </c>
      <c r="C8">
        <v>0</v>
      </c>
      <c r="F8">
        <f>COUNTIF(C2:C8,1)/COUNT(C2:C8)</f>
        <v>0.7142857142857143</v>
      </c>
      <c r="G8">
        <f t="shared" si="1"/>
        <v>0</v>
      </c>
      <c r="I8">
        <f>COUNTIF(C2:C8,1)/COUNTIF(C2:C11,1)</f>
        <v>0.7142857142857143</v>
      </c>
      <c r="J8">
        <f t="shared" si="0"/>
        <v>0</v>
      </c>
      <c r="L8">
        <f>IF(C8=1,1/7,0)</f>
        <v>0</v>
      </c>
    </row>
    <row r="9" spans="1:13" x14ac:dyDescent="0.2">
      <c r="A9" s="5">
        <v>2</v>
      </c>
      <c r="B9" s="7" t="s">
        <v>689</v>
      </c>
      <c r="C9" s="5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COUNTIF(C2:C9,1)/COUNTIF(C2:C11,1)</f>
        <v>0.8571428571428571</v>
      </c>
      <c r="J9" s="21">
        <f t="shared" si="0"/>
        <v>0.8571428571428571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647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COUNTIF(C2:C10,1)/COUNTIF(C2:C11,1)</f>
        <v>1</v>
      </c>
      <c r="J10">
        <f t="shared" si="0"/>
        <v>1</v>
      </c>
      <c r="L10">
        <f>IF(C10=1,1/9,0)</f>
        <v>0.1111111111111111</v>
      </c>
    </row>
    <row r="11" spans="1:13" x14ac:dyDescent="0.2">
      <c r="A11" s="5">
        <v>2</v>
      </c>
      <c r="B11" s="7" t="s">
        <v>690</v>
      </c>
      <c r="C11" s="5">
        <v>0</v>
      </c>
      <c r="E11" s="21"/>
      <c r="F11">
        <f>COUNTIF(C2:C11,1)/COUNT(C2:C11)</f>
        <v>0.7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M11"/>
  <sheetViews>
    <sheetView rightToLeft="1" workbookViewId="0">
      <pane ySplit="1" topLeftCell="A2" activePane="bottomLeft" state="frozen"/>
      <selection pane="bottomLeft" activeCell="D12" sqref="A12:D17"/>
    </sheetView>
  </sheetViews>
  <sheetFormatPr defaultRowHeight="14.25" x14ac:dyDescent="0.2"/>
  <cols>
    <col min="2" max="2" width="93.75" customWidth="1" collapsed="1"/>
  </cols>
  <sheetData>
    <row r="1" spans="1:13" ht="15" x14ac:dyDescent="0.25">
      <c r="A1" s="1"/>
      <c r="B1" s="3" t="s">
        <v>78</v>
      </c>
      <c r="C1" s="2">
        <f>SUM(C2:C11)</f>
        <v>4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7</v>
      </c>
      <c r="B2" s="6" t="s">
        <v>691</v>
      </c>
      <c r="C2">
        <v>0</v>
      </c>
      <c r="E2" s="20">
        <f>COUNTIF(C2:C11,1)/COUNT(C2:C11)</f>
        <v>0.4</v>
      </c>
      <c r="F2">
        <f>IF(C2=1,1,0)</f>
        <v>0</v>
      </c>
      <c r="G2">
        <f>IF(C2=1,F2,)</f>
        <v>0</v>
      </c>
      <c r="H2" s="17">
        <f>SUMIF(G2:G11,"&gt;0",G2:G11)/COUNTIF(G2:G11,"&gt;0")</f>
        <v>0.57916666666666661</v>
      </c>
      <c r="I2">
        <f>C2/COUNTIF(C2:C11,1)</f>
        <v>0</v>
      </c>
      <c r="J2">
        <f>IF(C2=1,I2,0)</f>
        <v>0</v>
      </c>
      <c r="K2" s="18">
        <f>SUMIF(J2:J11,"&gt;0",J2:J11)/COUNTIF(J2:J12,"&gt;0")</f>
        <v>0.625</v>
      </c>
      <c r="L2">
        <f>IF(C2=1,1,0)</f>
        <v>0</v>
      </c>
      <c r="M2" s="19">
        <f>MAX(L2:L11)</f>
        <v>0.5</v>
      </c>
    </row>
    <row r="3" spans="1:13" x14ac:dyDescent="0.2">
      <c r="A3" s="5">
        <v>7</v>
      </c>
      <c r="B3" s="7" t="s">
        <v>692</v>
      </c>
      <c r="C3" s="5">
        <v>1</v>
      </c>
      <c r="E3" s="21"/>
      <c r="F3" s="21">
        <f>COUNTIF(C2:C3,1)/COUNT(C2:C3)</f>
        <v>0.5</v>
      </c>
      <c r="G3" s="21">
        <f>IF(C3=1,F3,)</f>
        <v>0.5</v>
      </c>
      <c r="H3" s="21"/>
      <c r="I3" s="21">
        <f>COUNTIF(C2:C3,1)/COUNTIF(C2:C11,1)</f>
        <v>0.25</v>
      </c>
      <c r="J3" s="21">
        <f t="shared" ref="J3:J10" si="0">IF(C3=1,I3,0)</f>
        <v>0.25</v>
      </c>
      <c r="K3" s="21"/>
      <c r="L3" s="21">
        <f>IF(C3=1,1/2,0)</f>
        <v>0.5</v>
      </c>
      <c r="M3" s="21"/>
    </row>
    <row r="4" spans="1:13" x14ac:dyDescent="0.2">
      <c r="A4">
        <v>6</v>
      </c>
      <c r="B4" s="6" t="s">
        <v>684</v>
      </c>
      <c r="C4">
        <v>1</v>
      </c>
      <c r="F4">
        <f>COUNTIF(C2:C4,1)/COUNT(C2:C4)</f>
        <v>0.66666666666666663</v>
      </c>
      <c r="G4">
        <f t="shared" ref="G4:G11" si="1">IF(C4=1,F4,)</f>
        <v>0.66666666666666663</v>
      </c>
      <c r="I4">
        <f>COUNTIF(C2:C4,1)/COUNTIF(C2:C11,1)</f>
        <v>0.5</v>
      </c>
      <c r="J4">
        <f t="shared" si="0"/>
        <v>0.5</v>
      </c>
      <c r="L4">
        <f>IF(C4=1,1/3,0)</f>
        <v>0.33333333333333331</v>
      </c>
    </row>
    <row r="5" spans="1:13" x14ac:dyDescent="0.2">
      <c r="A5" s="5">
        <v>3</v>
      </c>
      <c r="B5" s="7" t="s">
        <v>693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COUNTIF(C2:C5,1)/COUNTIF(C2:C11,1)</f>
        <v>0.75</v>
      </c>
      <c r="J5" s="21">
        <f t="shared" si="0"/>
        <v>0.75</v>
      </c>
      <c r="K5" s="21"/>
      <c r="L5" s="21">
        <f>IF(C5=1,1/4,0)</f>
        <v>0.25</v>
      </c>
      <c r="M5" s="21"/>
    </row>
    <row r="6" spans="1:13" x14ac:dyDescent="0.2">
      <c r="A6">
        <v>4</v>
      </c>
      <c r="B6" s="6" t="s">
        <v>685</v>
      </c>
      <c r="C6">
        <v>0</v>
      </c>
      <c r="F6">
        <f>COUNTIF(C2:C6,1)/COUNT(C2:C6)</f>
        <v>0.6</v>
      </c>
      <c r="G6">
        <f t="shared" si="1"/>
        <v>0</v>
      </c>
      <c r="I6">
        <f>COUNTIF(C2:C6,1)/COUNTIF(C2:C11,1)</f>
        <v>0.75</v>
      </c>
      <c r="J6">
        <f t="shared" si="0"/>
        <v>0</v>
      </c>
      <c r="L6">
        <f>IF(C6=1,1/5,0)</f>
        <v>0</v>
      </c>
    </row>
    <row r="7" spans="1:13" x14ac:dyDescent="0.2">
      <c r="A7" s="5">
        <v>3</v>
      </c>
      <c r="B7" s="7" t="s">
        <v>694</v>
      </c>
      <c r="C7" s="5">
        <v>0</v>
      </c>
      <c r="E7" s="21"/>
      <c r="F7" s="21">
        <f>COUNTIF(C2:C7,1)/COUNT(C2:C7)</f>
        <v>0.5</v>
      </c>
      <c r="G7" s="21">
        <f t="shared" si="1"/>
        <v>0</v>
      </c>
      <c r="H7" s="21"/>
      <c r="I7" s="21">
        <f>COUNTIF(C2:C7,1)/COUNTIF(C2:C11,1)</f>
        <v>0.75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3</v>
      </c>
      <c r="B8" s="6" t="s">
        <v>695</v>
      </c>
      <c r="C8">
        <v>0</v>
      </c>
      <c r="F8">
        <f>COUNTIF(C2:C8,1)/COUNT(C2:C8)</f>
        <v>0.42857142857142855</v>
      </c>
      <c r="G8">
        <f t="shared" si="1"/>
        <v>0</v>
      </c>
      <c r="I8">
        <f>COUNTIF(C2:C8,1)/COUNTIF(C2:C11,1)</f>
        <v>0.75</v>
      </c>
      <c r="J8">
        <f t="shared" si="0"/>
        <v>0</v>
      </c>
      <c r="L8">
        <f>IF(C8=1,1/7,0)</f>
        <v>0</v>
      </c>
    </row>
    <row r="9" spans="1:13" x14ac:dyDescent="0.2">
      <c r="A9" s="5">
        <v>3</v>
      </c>
      <c r="B9" s="7" t="s">
        <v>696</v>
      </c>
      <c r="C9" s="5">
        <v>0</v>
      </c>
      <c r="E9" s="21"/>
      <c r="F9" s="21">
        <f>COUNTIF(C2:C9,1)/COUNT(C2:C9)</f>
        <v>0.375</v>
      </c>
      <c r="G9" s="21">
        <f t="shared" si="1"/>
        <v>0</v>
      </c>
      <c r="H9" s="21"/>
      <c r="I9" s="21">
        <f>COUNTIF(C2:C9,1)/COUNTIF(C2:C11,1)</f>
        <v>0.75</v>
      </c>
      <c r="J9" s="21">
        <f t="shared" si="0"/>
        <v>0</v>
      </c>
      <c r="K9" s="21"/>
      <c r="L9" s="21">
        <f>IF(C9=1,1/8,0)</f>
        <v>0</v>
      </c>
      <c r="M9" s="21"/>
    </row>
    <row r="10" spans="1:13" x14ac:dyDescent="0.2">
      <c r="A10">
        <v>3</v>
      </c>
      <c r="B10" s="6" t="s">
        <v>697</v>
      </c>
      <c r="C10">
        <v>0</v>
      </c>
      <c r="F10">
        <f>COUNTIF(C2:C10,1)/COUNT(C2:C10)</f>
        <v>0.33333333333333331</v>
      </c>
      <c r="G10">
        <f t="shared" si="1"/>
        <v>0</v>
      </c>
      <c r="I10">
        <f>COUNTIF(C2:C10,1)/COUNTIF(C2:C11,1)</f>
        <v>0.75</v>
      </c>
      <c r="J10">
        <f t="shared" si="0"/>
        <v>0</v>
      </c>
      <c r="L10">
        <f>IF(C10=1,1/9,0)</f>
        <v>0</v>
      </c>
    </row>
    <row r="11" spans="1:13" x14ac:dyDescent="0.2">
      <c r="A11" s="5">
        <v>2</v>
      </c>
      <c r="B11" s="7" t="s">
        <v>700</v>
      </c>
      <c r="C11" s="5">
        <v>1</v>
      </c>
      <c r="E11" s="21"/>
      <c r="F11">
        <f>COUNTIF(C2:C11,1)/COUNT(C2:C11)</f>
        <v>0.4</v>
      </c>
      <c r="G11" s="21">
        <f t="shared" si="1"/>
        <v>0.4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M10"/>
  <sheetViews>
    <sheetView rightToLeft="1" workbookViewId="0">
      <pane ySplit="1" topLeftCell="A2" activePane="bottomLeft" state="frozen"/>
      <selection pane="bottomLeft" activeCell="A11" sqref="A11:XFD11"/>
    </sheetView>
  </sheetViews>
  <sheetFormatPr defaultRowHeight="14.25" x14ac:dyDescent="0.2"/>
  <cols>
    <col min="2" max="2" width="80" customWidth="1" collapsed="1"/>
  </cols>
  <sheetData>
    <row r="1" spans="1:13" ht="15" x14ac:dyDescent="0.25">
      <c r="A1" s="1"/>
      <c r="B1" s="10" t="s">
        <v>80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8</v>
      </c>
      <c r="B2" s="6" t="s">
        <v>702</v>
      </c>
      <c r="C2">
        <v>1</v>
      </c>
      <c r="E2" s="20">
        <f>COUNTIF(C2:C10,1)/COUNT(C2:C10)</f>
        <v>0.77777777777777779</v>
      </c>
      <c r="F2">
        <f>IF(C2=1,1,0)</f>
        <v>1</v>
      </c>
      <c r="G2">
        <f>IF(C2=1,F2,)</f>
        <v>1</v>
      </c>
      <c r="H2" s="17">
        <f>SUMIF(G2:G10,"&gt;0",G2:G10)/COUNTIF(G2:G10,"&gt;0")</f>
        <v>0.9821428571428571</v>
      </c>
      <c r="I2">
        <f>C2/COUNTIF(C2:C10,1)</f>
        <v>0.14285714285714285</v>
      </c>
      <c r="J2">
        <f>IF(C2=1,I2,0)</f>
        <v>0.14285714285714285</v>
      </c>
      <c r="K2" s="18">
        <f>SUMIF(J2:J10,"&gt;0",J2:J10)/COUNTIF(J2:J11,"&gt;0")</f>
        <v>0.5714285714285714</v>
      </c>
      <c r="L2">
        <f>IF(C2=1,1,0)</f>
        <v>1</v>
      </c>
      <c r="M2" s="19">
        <f>MAX(L2:L10)</f>
        <v>1</v>
      </c>
    </row>
    <row r="3" spans="1:13" x14ac:dyDescent="0.2">
      <c r="A3" s="5">
        <v>7</v>
      </c>
      <c r="B3" s="7" t="s">
        <v>684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COUNTIF(C2:C3,1)/COUNTIF(C2:C10,1)</f>
        <v>0.2857142857142857</v>
      </c>
      <c r="J3" s="21">
        <f t="shared" ref="J3:J10" si="0">IF(C3=1,I3,0)</f>
        <v>0.2857142857142857</v>
      </c>
      <c r="K3" s="21"/>
      <c r="L3" s="21">
        <f>IF(C3=1,1/2,0)</f>
        <v>0.5</v>
      </c>
      <c r="M3" s="21"/>
    </row>
    <row r="4" spans="1:13" x14ac:dyDescent="0.2">
      <c r="A4">
        <v>6</v>
      </c>
      <c r="B4" s="6" t="s">
        <v>703</v>
      </c>
      <c r="C4">
        <v>1</v>
      </c>
      <c r="F4">
        <f>COUNTIF(C2:C4,1)/COUNT(C2:C4)</f>
        <v>1</v>
      </c>
      <c r="G4">
        <f t="shared" ref="G4:G10" si="1">IF(C4=1,F4,)</f>
        <v>1</v>
      </c>
      <c r="I4">
        <f>COUNTIF(C2:C4,1)/COUNTIF(C2:C10,1)</f>
        <v>0.42857142857142855</v>
      </c>
      <c r="J4">
        <f t="shared" si="0"/>
        <v>0.42857142857142855</v>
      </c>
      <c r="L4">
        <f>IF(C4=1,1/3,0)</f>
        <v>0.33333333333333331</v>
      </c>
    </row>
    <row r="5" spans="1:13" x14ac:dyDescent="0.2">
      <c r="A5" s="5">
        <v>3</v>
      </c>
      <c r="B5" s="7" t="s">
        <v>687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COUNTIF(C2:C5,1)/COUNTIF(C2:C10,1)</f>
        <v>0.5714285714285714</v>
      </c>
      <c r="J5" s="21">
        <f t="shared" si="0"/>
        <v>0.5714285714285714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685</v>
      </c>
      <c r="C6">
        <v>1</v>
      </c>
      <c r="F6">
        <f>COUNTIF(C2:C6,1)/COUNT(C2:C6)</f>
        <v>1</v>
      </c>
      <c r="G6">
        <f t="shared" si="1"/>
        <v>1</v>
      </c>
      <c r="I6">
        <f>COUNTIF(C2:C6,1)/COUNTIF(C2:C10,1)</f>
        <v>0.7142857142857143</v>
      </c>
      <c r="J6">
        <f t="shared" si="0"/>
        <v>0.7142857142857143</v>
      </c>
      <c r="L6">
        <f>IF(C6=1,1/5,0)</f>
        <v>0.2</v>
      </c>
    </row>
    <row r="7" spans="1:13" x14ac:dyDescent="0.2">
      <c r="A7" s="5">
        <v>2</v>
      </c>
      <c r="B7" s="7" t="s">
        <v>704</v>
      </c>
      <c r="C7" s="5">
        <v>1</v>
      </c>
      <c r="E7" s="21"/>
      <c r="F7" s="21">
        <f>COUNTIF(C2:C7,1)/COUNT(C2:C7)</f>
        <v>1</v>
      </c>
      <c r="G7" s="21">
        <f t="shared" si="1"/>
        <v>1</v>
      </c>
      <c r="H7" s="21"/>
      <c r="I7" s="21">
        <f>COUNTIF(C2:C7,1)/COUNTIF(C2:C10,1)</f>
        <v>0.8571428571428571</v>
      </c>
      <c r="J7" s="21">
        <f t="shared" si="0"/>
        <v>0.8571428571428571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686</v>
      </c>
      <c r="C8">
        <v>0</v>
      </c>
      <c r="F8">
        <f>COUNTIF(C2:C8,1)/COUNT(C2:C8)</f>
        <v>0.8571428571428571</v>
      </c>
      <c r="G8">
        <f t="shared" si="1"/>
        <v>0</v>
      </c>
      <c r="I8">
        <f>COUNTIF(C2:C8,1)/COUNTIF(C2:C10,1)</f>
        <v>0.8571428571428571</v>
      </c>
      <c r="J8">
        <f t="shared" si="0"/>
        <v>0</v>
      </c>
      <c r="L8">
        <f>IF(C8=1,1/7,0)</f>
        <v>0</v>
      </c>
    </row>
    <row r="9" spans="1:13" x14ac:dyDescent="0.2">
      <c r="A9" s="5">
        <v>2</v>
      </c>
      <c r="B9" s="7" t="s">
        <v>647</v>
      </c>
      <c r="C9" s="5">
        <v>1</v>
      </c>
      <c r="E9" s="21"/>
      <c r="F9" s="21">
        <f>COUNTIF(C2:C9,1)/COUNT(C2:C9)</f>
        <v>0.875</v>
      </c>
      <c r="G9" s="21">
        <f t="shared" si="1"/>
        <v>0.875</v>
      </c>
      <c r="H9" s="21"/>
      <c r="I9" s="21">
        <f>COUNTIF(C2:C9,1)/COUNTIF(C2:C10,1)</f>
        <v>1</v>
      </c>
      <c r="J9" s="21">
        <f t="shared" si="0"/>
        <v>1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690</v>
      </c>
      <c r="C10">
        <v>0</v>
      </c>
      <c r="F10">
        <f>COUNTIF(C2:C10,1)/COUNT(C2:C10)</f>
        <v>0.77777777777777779</v>
      </c>
      <c r="G10">
        <f t="shared" si="1"/>
        <v>0</v>
      </c>
      <c r="I10">
        <f>COUNTIF(C2:C10,1)/COUNTIF(C2:C10,1)</f>
        <v>1</v>
      </c>
      <c r="J10">
        <f t="shared" si="0"/>
        <v>0</v>
      </c>
      <c r="L10">
        <f>IF(C10=1,1/9,0)</f>
        <v>0</v>
      </c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9"/>
  <sheetViews>
    <sheetView rightToLeft="1" workbookViewId="0">
      <pane ySplit="1" topLeftCell="A2" activePane="bottomLeft" state="frozen"/>
      <selection pane="bottomLeft" activeCell="A10" sqref="A10:XFD11"/>
    </sheetView>
  </sheetViews>
  <sheetFormatPr defaultRowHeight="14.25" x14ac:dyDescent="0.2"/>
  <cols>
    <col min="2" max="2" width="49.125" customWidth="1" collapsed="1"/>
    <col min="7" max="7" width="29.625" customWidth="1" collapsed="1"/>
  </cols>
  <sheetData>
    <row r="1" spans="1:13" ht="15" x14ac:dyDescent="0.25">
      <c r="A1" s="1"/>
      <c r="B1" s="3" t="s">
        <v>9</v>
      </c>
      <c r="C1" s="2">
        <f>SUM(C2:C11)</f>
        <v>2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3</v>
      </c>
      <c r="B2" s="6" t="s">
        <v>161</v>
      </c>
      <c r="C2">
        <v>1</v>
      </c>
      <c r="E2" s="20">
        <f>COUNTIF(C2:C9,1)/COUNT(C2:C9)</f>
        <v>0.25</v>
      </c>
      <c r="F2">
        <f>IF(C2=1,1,0)</f>
        <v>1</v>
      </c>
      <c r="G2">
        <f>IF(C2=1,F2,)</f>
        <v>1</v>
      </c>
      <c r="H2" s="17">
        <f>SUMIF(G2:G9,"&gt;0",G2:G9)/COUNTIF(G2:G9,"&gt;0")</f>
        <v>1</v>
      </c>
      <c r="I2">
        <f>C2/COUNTIF(C2:C9,1)</f>
        <v>0.5</v>
      </c>
      <c r="J2">
        <f>IF(C2=1,I2,0)</f>
        <v>0.5</v>
      </c>
      <c r="K2" s="18">
        <f>SUMIF(J2:J9,"&gt;0",J2:J9)/COUNTIF(J2:J10,"&gt;0")</f>
        <v>0.75</v>
      </c>
      <c r="L2">
        <f>IF(C2=1,1,0)</f>
        <v>1</v>
      </c>
      <c r="M2" s="19">
        <f>MAX(L2:L9)</f>
        <v>1</v>
      </c>
    </row>
    <row r="3" spans="1:13" x14ac:dyDescent="0.2">
      <c r="A3" s="5">
        <v>2</v>
      </c>
      <c r="B3" s="7" t="s">
        <v>122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COUNTIF(C2:C3,1)/COUNTIF(C2:C9,1)</f>
        <v>1</v>
      </c>
      <c r="J3" s="21">
        <f t="shared" ref="J3:J9" si="0">IF(C3=1,I3,0)</f>
        <v>1</v>
      </c>
      <c r="K3" s="21"/>
      <c r="L3" s="21">
        <f>IF(C3=1,1/2,0)</f>
        <v>0.5</v>
      </c>
      <c r="M3" s="21"/>
    </row>
    <row r="4" spans="1:13" x14ac:dyDescent="0.2">
      <c r="A4">
        <v>2</v>
      </c>
      <c r="B4" s="6" t="s">
        <v>116</v>
      </c>
      <c r="C4">
        <v>0</v>
      </c>
      <c r="F4">
        <f>COUNTIF(C2:C4,1)/COUNT(C2:C4)</f>
        <v>0.66666666666666663</v>
      </c>
      <c r="G4">
        <f t="shared" ref="G4:G9" si="1">IF(C4=1,F4,)</f>
        <v>0</v>
      </c>
      <c r="I4">
        <f>COUNTIF(C2:C4,1)/COUNTIF(C2:C9,1)</f>
        <v>1</v>
      </c>
      <c r="J4">
        <f t="shared" si="0"/>
        <v>0</v>
      </c>
      <c r="L4">
        <f>IF(C4=1,1/3,0)</f>
        <v>0</v>
      </c>
    </row>
    <row r="5" spans="1:13" x14ac:dyDescent="0.2">
      <c r="A5" s="5">
        <v>2</v>
      </c>
      <c r="B5" s="7" t="s">
        <v>162</v>
      </c>
      <c r="C5" s="5">
        <v>0</v>
      </c>
      <c r="E5" s="21"/>
      <c r="F5" s="21">
        <f>COUNTIF(C2:C5,1)/COUNT(C2:C5)</f>
        <v>0.5</v>
      </c>
      <c r="G5" s="21">
        <f t="shared" si="1"/>
        <v>0</v>
      </c>
      <c r="H5" s="21"/>
      <c r="I5" s="21">
        <f>COUNTIF(C2:C5,1)/COUNTIF(C2:C9,1)</f>
        <v>1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2</v>
      </c>
      <c r="B6" s="6" t="s">
        <v>115</v>
      </c>
      <c r="C6">
        <v>0</v>
      </c>
      <c r="F6">
        <f>COUNTIF(C2:C6,1)/COUNT(C2:C6)</f>
        <v>0.4</v>
      </c>
      <c r="G6">
        <f t="shared" si="1"/>
        <v>0</v>
      </c>
      <c r="I6">
        <f>COUNTIF(C2:C6,1)/COUNTIF(C2:C9,1)</f>
        <v>1</v>
      </c>
      <c r="J6">
        <f t="shared" si="0"/>
        <v>0</v>
      </c>
      <c r="L6">
        <f>IF(C6=1,1/5,0)</f>
        <v>0</v>
      </c>
    </row>
    <row r="7" spans="1:13" x14ac:dyDescent="0.2">
      <c r="A7" s="5">
        <v>2</v>
      </c>
      <c r="B7" s="7" t="s">
        <v>121</v>
      </c>
      <c r="C7" s="5">
        <v>0</v>
      </c>
      <c r="E7" s="21"/>
      <c r="F7" s="21">
        <f>COUNTIF(C2:C7,1)/COUNT(C2:C7)</f>
        <v>0.33333333333333331</v>
      </c>
      <c r="G7" s="21">
        <f t="shared" si="1"/>
        <v>0</v>
      </c>
      <c r="H7" s="21"/>
      <c r="I7" s="21">
        <f>COUNTIF(C2:C7,1)/COUNTIF(C2:C9,1)</f>
        <v>1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2</v>
      </c>
      <c r="B8" s="6" t="s">
        <v>163</v>
      </c>
      <c r="C8">
        <v>0</v>
      </c>
      <c r="F8">
        <f>COUNTIF(C2:C8,1)/COUNT(C2:C8)</f>
        <v>0.2857142857142857</v>
      </c>
      <c r="G8">
        <f t="shared" si="1"/>
        <v>0</v>
      </c>
      <c r="I8">
        <f>COUNTIF(C2:C8,1)/COUNTIF(C2:C9,1)</f>
        <v>1</v>
      </c>
      <c r="J8">
        <f t="shared" si="0"/>
        <v>0</v>
      </c>
      <c r="L8">
        <f>IF(C8=1,1/7,0)</f>
        <v>0</v>
      </c>
    </row>
    <row r="9" spans="1:13" x14ac:dyDescent="0.2">
      <c r="A9" s="5">
        <v>2</v>
      </c>
      <c r="B9" s="7" t="s">
        <v>164</v>
      </c>
      <c r="C9" s="5">
        <v>0</v>
      </c>
      <c r="E9" s="21"/>
      <c r="F9" s="21">
        <f>COUNTIF(C2:C9,1)/COUNT(C2:C9)</f>
        <v>0.25</v>
      </c>
      <c r="G9" s="21">
        <f t="shared" si="1"/>
        <v>0</v>
      </c>
      <c r="H9" s="21"/>
      <c r="I9" s="21">
        <f>COUNTIF(C2:C9,1)/COUNTIF(C2:C9,1)</f>
        <v>1</v>
      </c>
      <c r="J9" s="21">
        <f t="shared" si="0"/>
        <v>0</v>
      </c>
      <c r="K9" s="21"/>
      <c r="L9" s="21">
        <f>IF(C9=1,1/8,0)</f>
        <v>0</v>
      </c>
      <c r="M9" s="21"/>
    </row>
  </sheetData>
  <sortState ref="B2:B67">
    <sortCondition ref="B67"/>
  </sortState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M11"/>
  <sheetViews>
    <sheetView rightToLeft="1" workbookViewId="0">
      <pane ySplit="1" topLeftCell="A2" activePane="bottomLeft" state="frozen"/>
      <selection pane="bottomLeft" activeCell="D12" sqref="A12:D22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10" t="s">
        <v>81</v>
      </c>
      <c r="C1" s="2">
        <f>SUM(C2:C11)</f>
        <v>8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7</v>
      </c>
      <c r="B2" s="6" t="s">
        <v>705</v>
      </c>
      <c r="C2">
        <v>1</v>
      </c>
      <c r="E2" s="20">
        <f>COUNTIF(C2:C11,1)/COUNT(C2:C11)</f>
        <v>0.8</v>
      </c>
      <c r="F2">
        <f>IF(C2=1,1,0)</f>
        <v>1</v>
      </c>
      <c r="G2">
        <f>IF(C2=1,F2,)</f>
        <v>1</v>
      </c>
      <c r="H2" s="17">
        <f>SUMIF(G2:G11,"&gt;0",G2:G11)/COUNTIF(G2:G11,"&gt;0")</f>
        <v>0.72609126984126982</v>
      </c>
      <c r="I2">
        <f>C2/COUNTIF(C2:C11,1)</f>
        <v>0.125</v>
      </c>
      <c r="J2">
        <f>IF(C2=1,I2,0)</f>
        <v>0.125</v>
      </c>
      <c r="K2" s="18">
        <f>SUMIF(J2:J11,"&gt;0",J2:J11)/COUNTIF(J2:J12,"&gt;0")</f>
        <v>0.5625</v>
      </c>
      <c r="L2">
        <f>IF(C2=1,1,0)</f>
        <v>1</v>
      </c>
      <c r="M2" s="19">
        <f>MAX(L2:L11)</f>
        <v>1</v>
      </c>
    </row>
    <row r="3" spans="1:13" x14ac:dyDescent="0.2">
      <c r="A3" s="5">
        <v>6</v>
      </c>
      <c r="B3" s="7" t="s">
        <v>683</v>
      </c>
      <c r="C3" s="5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COUNTIF(C2:C3,1)/COUNTIF(C2:C11,1)</f>
        <v>0.125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>
        <v>6</v>
      </c>
      <c r="B4" s="6" t="s">
        <v>706</v>
      </c>
      <c r="C4">
        <v>0</v>
      </c>
      <c r="F4">
        <f>COUNTIF(C2:C4,1)/COUNT(C2:C4)</f>
        <v>0.33333333333333331</v>
      </c>
      <c r="G4">
        <f t="shared" ref="G4:G11" si="1">IF(C4=1,F4,)</f>
        <v>0</v>
      </c>
      <c r="I4">
        <f>COUNTIF(C2:C4,1)/COUNTIF(C2:C11,1)</f>
        <v>0.125</v>
      </c>
      <c r="J4">
        <f t="shared" si="0"/>
        <v>0</v>
      </c>
      <c r="L4">
        <f>IF(C4=1,1/3,0)</f>
        <v>0</v>
      </c>
    </row>
    <row r="5" spans="1:13" x14ac:dyDescent="0.2">
      <c r="A5" s="5">
        <v>4</v>
      </c>
      <c r="B5" s="7" t="s">
        <v>684</v>
      </c>
      <c r="C5" s="5">
        <v>1</v>
      </c>
      <c r="E5" s="21"/>
      <c r="F5" s="21">
        <f>COUNTIF(C2:C5,1)/COUNT(C2:C5)</f>
        <v>0.5</v>
      </c>
      <c r="G5" s="21">
        <f t="shared" si="1"/>
        <v>0.5</v>
      </c>
      <c r="H5" s="21"/>
      <c r="I5" s="21">
        <f>COUNTIF(C2:C5,1)/COUNTIF(C2:C11,1)</f>
        <v>0.25</v>
      </c>
      <c r="J5" s="21">
        <f t="shared" si="0"/>
        <v>0.25</v>
      </c>
      <c r="K5" s="21"/>
      <c r="L5" s="21">
        <f>IF(C5=1,1/4,0)</f>
        <v>0.25</v>
      </c>
      <c r="M5" s="21"/>
    </row>
    <row r="6" spans="1:13" x14ac:dyDescent="0.2">
      <c r="A6">
        <v>4</v>
      </c>
      <c r="B6" s="6" t="s">
        <v>707</v>
      </c>
      <c r="C6">
        <v>1</v>
      </c>
      <c r="F6">
        <f>COUNTIF(C2:C6,1)/COUNT(C2:C6)</f>
        <v>0.6</v>
      </c>
      <c r="G6">
        <f t="shared" si="1"/>
        <v>0.6</v>
      </c>
      <c r="I6">
        <f>COUNTIF(C2:C6,1)/COUNTIF(C2:C11,1)</f>
        <v>0.375</v>
      </c>
      <c r="J6">
        <f t="shared" si="0"/>
        <v>0.375</v>
      </c>
      <c r="L6">
        <f>IF(C6=1,1/5,0)</f>
        <v>0.2</v>
      </c>
    </row>
    <row r="7" spans="1:13" x14ac:dyDescent="0.2">
      <c r="A7" s="5">
        <v>3</v>
      </c>
      <c r="B7" s="7" t="s">
        <v>708</v>
      </c>
      <c r="C7" s="5">
        <v>1</v>
      </c>
      <c r="E7" s="21"/>
      <c r="F7" s="21">
        <f>COUNTIF(C2:C7,1)/COUNT(C2:C7)</f>
        <v>0.66666666666666663</v>
      </c>
      <c r="G7" s="21">
        <f t="shared" si="1"/>
        <v>0.66666666666666663</v>
      </c>
      <c r="H7" s="21"/>
      <c r="I7" s="21">
        <f>COUNTIF(C2:C7,1)/COUNTIF(C2:C11,1)</f>
        <v>0.5</v>
      </c>
      <c r="J7" s="21">
        <f t="shared" si="0"/>
        <v>0.5</v>
      </c>
      <c r="K7" s="21"/>
      <c r="L7" s="21">
        <f>IF(C7=1,1/6,0)</f>
        <v>0.16666666666666666</v>
      </c>
      <c r="M7" s="21"/>
    </row>
    <row r="8" spans="1:13" x14ac:dyDescent="0.2">
      <c r="A8">
        <v>3</v>
      </c>
      <c r="B8" s="6" t="s">
        <v>709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COUNTIF(C2:C8,1)/COUNTIF(C2:C11,1)</f>
        <v>0.625</v>
      </c>
      <c r="J8">
        <f t="shared" si="0"/>
        <v>0.625</v>
      </c>
      <c r="L8">
        <f>IF(C8=1,1/7,0)</f>
        <v>0.14285714285714285</v>
      </c>
    </row>
    <row r="9" spans="1:13" x14ac:dyDescent="0.2">
      <c r="A9" s="5">
        <v>3</v>
      </c>
      <c r="B9" s="7" t="s">
        <v>700</v>
      </c>
      <c r="C9" s="5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COUNTIF(C2:C9,1)/COUNTIF(C2:C11,1)</f>
        <v>0.75</v>
      </c>
      <c r="J9" s="21">
        <f t="shared" si="0"/>
        <v>0.75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710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COUNTIF(C2:C10,1)/COUNTIF(C2:C11,1)</f>
        <v>0.875</v>
      </c>
      <c r="J10">
        <f t="shared" si="0"/>
        <v>0.875</v>
      </c>
      <c r="L10">
        <f>IF(C10=1,1/9,0)</f>
        <v>0.1111111111111111</v>
      </c>
    </row>
    <row r="11" spans="1:13" x14ac:dyDescent="0.2">
      <c r="A11" s="5">
        <v>2</v>
      </c>
      <c r="B11" s="7" t="s">
        <v>711</v>
      </c>
      <c r="C11" s="5">
        <v>1</v>
      </c>
      <c r="E11" s="21"/>
      <c r="F11">
        <f>COUNTIF(C2:C11,1)/COUNT(C2:C11)</f>
        <v>0.8</v>
      </c>
      <c r="G11" s="21">
        <f t="shared" si="1"/>
        <v>0.8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M11"/>
  <sheetViews>
    <sheetView rightToLeft="1" workbookViewId="0">
      <pane ySplit="1" topLeftCell="A2" activePane="bottomLeft" state="frozen"/>
      <selection pane="bottomLeft" activeCell="D12" sqref="A12:D15"/>
    </sheetView>
  </sheetViews>
  <sheetFormatPr defaultRowHeight="14.25" x14ac:dyDescent="0.2"/>
  <cols>
    <col min="2" max="2" width="51" customWidth="1" collapsed="1"/>
  </cols>
  <sheetData>
    <row r="1" spans="1:13" ht="15" x14ac:dyDescent="0.25">
      <c r="A1" s="1"/>
      <c r="B1" s="10" t="s">
        <v>77</v>
      </c>
      <c r="C1" s="2">
        <f>SUM(C2:C11)</f>
        <v>9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6</v>
      </c>
      <c r="B2" s="6" t="s">
        <v>684</v>
      </c>
      <c r="C2">
        <v>1</v>
      </c>
      <c r="E2" s="20">
        <f>COUNTIF(C2:C11,1)/COUNT(C2:C11)</f>
        <v>0.9</v>
      </c>
      <c r="F2">
        <f>IF(C2=1,1,0)</f>
        <v>1</v>
      </c>
      <c r="G2">
        <f>IF(C2=1,F2,)</f>
        <v>1</v>
      </c>
      <c r="H2" s="17">
        <f>SUMIF(G2:G11,"&gt;0",G2:G11)/COUNTIF(G2:G11,"&gt;0")</f>
        <v>0.96265432098765435</v>
      </c>
      <c r="I2">
        <f>C2/COUNTIF(C2:C11,1)</f>
        <v>0.1111111111111111</v>
      </c>
      <c r="J2">
        <f>IF(C2=1,I2,0)</f>
        <v>0.1111111111111111</v>
      </c>
      <c r="K2" s="18">
        <f>SUMIF(J2:J11,"&gt;0",J2:J11)/COUNTIF(J2:J12,"&gt;0")</f>
        <v>0.55555555555555558</v>
      </c>
      <c r="L2">
        <f>IF(C2=1,1,0)</f>
        <v>1</v>
      </c>
      <c r="M2" s="19">
        <f>MAX(L2:L11)</f>
        <v>1</v>
      </c>
    </row>
    <row r="3" spans="1:13" x14ac:dyDescent="0.2">
      <c r="A3" s="5">
        <v>4</v>
      </c>
      <c r="B3" s="7" t="s">
        <v>712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0.22222222222222221</v>
      </c>
      <c r="J3" s="21">
        <f t="shared" ref="J3:J10" si="0">IF(C3=1,I3,0)</f>
        <v>0.22222222222222221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695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0.33333333333333331</v>
      </c>
      <c r="J4">
        <f t="shared" si="0"/>
        <v>0.33333333333333331</v>
      </c>
      <c r="L4">
        <f>IF(C4=1,1/3,0)</f>
        <v>0.33333333333333331</v>
      </c>
    </row>
    <row r="5" spans="1:13" x14ac:dyDescent="0.2">
      <c r="A5" s="5">
        <v>3</v>
      </c>
      <c r="B5" s="7" t="s">
        <v>685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COUNTIF(C2:C5,1)/COUNTIF(C2:C11,1)</f>
        <v>0.44444444444444442</v>
      </c>
      <c r="J5" s="21">
        <f t="shared" si="0"/>
        <v>0.44444444444444442</v>
      </c>
      <c r="K5" s="21"/>
      <c r="L5" s="21">
        <f>IF(C5=1,1/4,0)</f>
        <v>0.25</v>
      </c>
      <c r="M5" s="21"/>
    </row>
    <row r="6" spans="1:13" x14ac:dyDescent="0.2">
      <c r="A6">
        <v>3</v>
      </c>
      <c r="B6" s="6" t="s">
        <v>713</v>
      </c>
      <c r="C6">
        <v>1</v>
      </c>
      <c r="F6">
        <f>COUNTIF(C2:C6,1)/COUNT(C2:C6)</f>
        <v>1</v>
      </c>
      <c r="G6">
        <f t="shared" si="1"/>
        <v>1</v>
      </c>
      <c r="I6">
        <f>COUNTIF(C2:C6,1)/COUNTIF(C2:C11,1)</f>
        <v>0.55555555555555558</v>
      </c>
      <c r="J6">
        <f t="shared" si="0"/>
        <v>0.55555555555555558</v>
      </c>
      <c r="L6">
        <f>IF(C6=1,1/5,0)</f>
        <v>0.2</v>
      </c>
    </row>
    <row r="7" spans="1:13" x14ac:dyDescent="0.2">
      <c r="A7" s="5">
        <v>3</v>
      </c>
      <c r="B7" s="7" t="s">
        <v>714</v>
      </c>
      <c r="C7" s="5">
        <v>1</v>
      </c>
      <c r="E7" s="21"/>
      <c r="F7" s="21">
        <f>COUNTIF(C2:C7,1)/COUNT(C2:C7)</f>
        <v>1</v>
      </c>
      <c r="G7" s="21">
        <f t="shared" si="1"/>
        <v>1</v>
      </c>
      <c r="H7" s="21"/>
      <c r="I7" s="21">
        <f>COUNTIF(C2:C7,1)/COUNTIF(C2:C11,1)</f>
        <v>0.66666666666666663</v>
      </c>
      <c r="J7" s="21">
        <f t="shared" si="0"/>
        <v>0.66666666666666663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693</v>
      </c>
      <c r="C8">
        <v>0</v>
      </c>
      <c r="F8">
        <f>COUNTIF(C2:C8,1)/COUNT(C2:C8)</f>
        <v>0.8571428571428571</v>
      </c>
      <c r="G8">
        <f t="shared" si="1"/>
        <v>0</v>
      </c>
      <c r="I8">
        <f>COUNTIF(C2:C8,1)/COUNTIF(C2:C11,1)</f>
        <v>0.66666666666666663</v>
      </c>
      <c r="J8">
        <f t="shared" si="0"/>
        <v>0</v>
      </c>
      <c r="L8">
        <f>IF(C8=1,1/7,0)</f>
        <v>0</v>
      </c>
    </row>
    <row r="9" spans="1:13" x14ac:dyDescent="0.2">
      <c r="A9" s="5">
        <v>2</v>
      </c>
      <c r="B9" s="7" t="s">
        <v>716</v>
      </c>
      <c r="C9" s="5">
        <v>1</v>
      </c>
      <c r="E9" s="21"/>
      <c r="F9" s="21">
        <f>COUNTIF(C2:C9,1)/COUNT(C2:C9)</f>
        <v>0.875</v>
      </c>
      <c r="G9" s="21">
        <f t="shared" si="1"/>
        <v>0.875</v>
      </c>
      <c r="H9" s="21"/>
      <c r="I9" s="21">
        <f>COUNTIF(C2:C9,1)/COUNTIF(C2:C11,1)</f>
        <v>0.77777777777777779</v>
      </c>
      <c r="J9" s="21">
        <f t="shared" si="0"/>
        <v>0.77777777777777779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700</v>
      </c>
      <c r="C10">
        <v>1</v>
      </c>
      <c r="F10">
        <f>COUNTIF(C2:C10,1)/COUNT(C2:C10)</f>
        <v>0.88888888888888884</v>
      </c>
      <c r="G10">
        <f t="shared" si="1"/>
        <v>0.88888888888888884</v>
      </c>
      <c r="I10">
        <f>COUNTIF(C2:C10,1)/COUNTIF(C2:C11,1)</f>
        <v>0.88888888888888884</v>
      </c>
      <c r="J10">
        <f t="shared" si="0"/>
        <v>0.88888888888888884</v>
      </c>
      <c r="L10">
        <f>IF(C10=1,1/9,0)</f>
        <v>0.1111111111111111</v>
      </c>
    </row>
    <row r="11" spans="1:13" x14ac:dyDescent="0.2">
      <c r="A11" s="5">
        <v>2</v>
      </c>
      <c r="B11" s="7" t="s">
        <v>715</v>
      </c>
      <c r="C11" s="5">
        <v>1</v>
      </c>
      <c r="E11" s="21"/>
      <c r="F11">
        <f>COUNTIF(C2:C11,1)/COUNT(C2:C11)</f>
        <v>0.9</v>
      </c>
      <c r="G11" s="21">
        <f t="shared" si="1"/>
        <v>0.9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M11"/>
  <sheetViews>
    <sheetView rightToLeft="1" workbookViewId="0">
      <pane ySplit="1" topLeftCell="A2" activePane="bottomLeft" state="frozen"/>
      <selection pane="bottomLeft" activeCell="D12" sqref="A12:D13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8" t="s">
        <v>75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717</v>
      </c>
      <c r="C2">
        <v>1</v>
      </c>
      <c r="E2" s="20">
        <f>COUNTIF(C2:C11,1)/COUNT(C2:C11)</f>
        <v>0.7</v>
      </c>
      <c r="F2">
        <f>IF(C2=1,1,0)</f>
        <v>1</v>
      </c>
      <c r="G2">
        <f>IF(C2=1,F2,)</f>
        <v>1</v>
      </c>
      <c r="H2" s="17">
        <f>SUMIF(G2:G11,"&gt;0",G2:G11)/COUNTIF(G2:G11,"&gt;0")</f>
        <v>0.70442176870748308</v>
      </c>
      <c r="I2">
        <f>C2/COUNTIF(C2:C11,1)</f>
        <v>0.14285714285714285</v>
      </c>
      <c r="J2">
        <f>IF(C2=1,I2,0)</f>
        <v>0.14285714285714285</v>
      </c>
      <c r="K2" s="18">
        <f>SUMIF(J2:J11,"&gt;0",J2:J11)/COUNTIF(J2:J12,"&gt;0")</f>
        <v>0.5714285714285714</v>
      </c>
      <c r="L2">
        <f>IF(C2=1,1,0)</f>
        <v>1</v>
      </c>
      <c r="M2" s="19">
        <f>MAX(L2:L11)</f>
        <v>1</v>
      </c>
    </row>
    <row r="3" spans="1:13" x14ac:dyDescent="0.2">
      <c r="A3" s="5">
        <v>5</v>
      </c>
      <c r="B3" s="7" t="s">
        <v>718</v>
      </c>
      <c r="C3" s="5">
        <v>0</v>
      </c>
      <c r="E3" s="21"/>
      <c r="F3" s="21">
        <f>COUNTIF(C2:C3,1)/COUNT(C2:C3)</f>
        <v>0.5</v>
      </c>
      <c r="G3" s="21">
        <f>IF(C3=1,F3,)</f>
        <v>0</v>
      </c>
      <c r="H3" s="21"/>
      <c r="I3" s="21">
        <f>COUNTIF(C2:C3,1)/COUNTIF(C2:C11,1)</f>
        <v>0.14285714285714285</v>
      </c>
      <c r="J3" s="21">
        <f t="shared" ref="J3:J10" si="0">IF(C3=1,I3,0)</f>
        <v>0</v>
      </c>
      <c r="K3" s="21"/>
      <c r="L3" s="21">
        <f>IF(C3=1,1/2,0)</f>
        <v>0</v>
      </c>
      <c r="M3" s="21"/>
    </row>
    <row r="4" spans="1:13" x14ac:dyDescent="0.2">
      <c r="A4">
        <v>5</v>
      </c>
      <c r="B4" s="6" t="s">
        <v>719</v>
      </c>
      <c r="C4">
        <v>0</v>
      </c>
      <c r="F4">
        <f>COUNTIF(C2:C4,1)/COUNT(C2:C4)</f>
        <v>0.33333333333333331</v>
      </c>
      <c r="G4">
        <f t="shared" ref="G4:G11" si="1">IF(C4=1,F4,)</f>
        <v>0</v>
      </c>
      <c r="I4">
        <f>COUNTIF(C2:C4,1)/COUNTIF(C2:C11,1)</f>
        <v>0.14285714285714285</v>
      </c>
      <c r="J4">
        <f t="shared" si="0"/>
        <v>0</v>
      </c>
      <c r="L4">
        <f>IF(C4=1,1/3,0)</f>
        <v>0</v>
      </c>
    </row>
    <row r="5" spans="1:13" x14ac:dyDescent="0.2">
      <c r="A5" s="5">
        <v>4</v>
      </c>
      <c r="B5" s="7" t="s">
        <v>720</v>
      </c>
      <c r="C5" s="5">
        <v>1</v>
      </c>
      <c r="E5" s="21"/>
      <c r="F5" s="21">
        <f>COUNTIF(C2:C5,1)/COUNT(C2:C5)</f>
        <v>0.5</v>
      </c>
      <c r="G5" s="21">
        <f t="shared" si="1"/>
        <v>0.5</v>
      </c>
      <c r="H5" s="21"/>
      <c r="I5" s="21">
        <f>COUNTIF(C2:C5,1)/COUNTIF(C2:C11,1)</f>
        <v>0.2857142857142857</v>
      </c>
      <c r="J5" s="21">
        <f t="shared" si="0"/>
        <v>0.2857142857142857</v>
      </c>
      <c r="K5" s="21"/>
      <c r="L5" s="21">
        <f>IF(C5=1,1/4,0)</f>
        <v>0.25</v>
      </c>
      <c r="M5" s="21"/>
    </row>
    <row r="6" spans="1:13" x14ac:dyDescent="0.2">
      <c r="A6">
        <v>3</v>
      </c>
      <c r="B6" s="6" t="s">
        <v>721</v>
      </c>
      <c r="C6">
        <v>1</v>
      </c>
      <c r="F6">
        <f>COUNTIF(C2:C6,1)/COUNT(C2:C6)</f>
        <v>0.6</v>
      </c>
      <c r="G6">
        <f t="shared" si="1"/>
        <v>0.6</v>
      </c>
      <c r="I6">
        <f>COUNTIF(C2:C6,1)/COUNTIF(C2:C11,1)</f>
        <v>0.42857142857142855</v>
      </c>
      <c r="J6">
        <f t="shared" si="0"/>
        <v>0.42857142857142855</v>
      </c>
      <c r="L6">
        <f>IF(C6=1,1/5,0)</f>
        <v>0.2</v>
      </c>
    </row>
    <row r="7" spans="1:13" x14ac:dyDescent="0.2">
      <c r="A7" s="5">
        <v>3</v>
      </c>
      <c r="B7" s="7" t="s">
        <v>722</v>
      </c>
      <c r="C7" s="5">
        <v>1</v>
      </c>
      <c r="E7" s="21"/>
      <c r="F7" s="21">
        <f>COUNTIF(C2:C7,1)/COUNT(C2:C7)</f>
        <v>0.66666666666666663</v>
      </c>
      <c r="G7" s="21">
        <f t="shared" si="1"/>
        <v>0.66666666666666663</v>
      </c>
      <c r="H7" s="21"/>
      <c r="I7" s="21">
        <f>COUNTIF(C2:C7,1)/COUNTIF(C2:C11,1)</f>
        <v>0.5714285714285714</v>
      </c>
      <c r="J7" s="21">
        <f t="shared" si="0"/>
        <v>0.5714285714285714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723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COUNTIF(C2:C8,1)/COUNTIF(C2:C11,1)</f>
        <v>0.7142857142857143</v>
      </c>
      <c r="J8">
        <f t="shared" si="0"/>
        <v>0.7142857142857143</v>
      </c>
      <c r="L8">
        <f>IF(C8=1,1/7,0)</f>
        <v>0.14285714285714285</v>
      </c>
    </row>
    <row r="9" spans="1:13" x14ac:dyDescent="0.2">
      <c r="A9" s="5">
        <v>2</v>
      </c>
      <c r="B9" s="7" t="s">
        <v>724</v>
      </c>
      <c r="C9" s="5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COUNTIF(C2:C9,1)/COUNTIF(C2:C11,1)</f>
        <v>0.8571428571428571</v>
      </c>
      <c r="J9" s="21">
        <f t="shared" si="0"/>
        <v>0.8571428571428571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725</v>
      </c>
      <c r="C10">
        <v>0</v>
      </c>
      <c r="F10">
        <f>COUNTIF(C2:C10,1)/COUNT(C2:C10)</f>
        <v>0.66666666666666663</v>
      </c>
      <c r="G10">
        <f t="shared" si="1"/>
        <v>0</v>
      </c>
      <c r="I10">
        <f>COUNTIF(C2:C10,1)/COUNTIF(C2:C11,1)</f>
        <v>0.8571428571428571</v>
      </c>
      <c r="J10">
        <f t="shared" si="0"/>
        <v>0</v>
      </c>
      <c r="L10">
        <f>IF(C10=1,1/9,0)</f>
        <v>0</v>
      </c>
    </row>
    <row r="11" spans="1:13" x14ac:dyDescent="0.2">
      <c r="A11" s="5">
        <v>2</v>
      </c>
      <c r="B11" s="7" t="s">
        <v>726</v>
      </c>
      <c r="C11" s="5">
        <v>1</v>
      </c>
      <c r="E11" s="21"/>
      <c r="F11">
        <f>COUNTIF(C2:C11,1)/COUNT(C2:C11)</f>
        <v>0.7</v>
      </c>
      <c r="G11" s="21">
        <f t="shared" si="1"/>
        <v>0.7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M10"/>
  <sheetViews>
    <sheetView rightToLeft="1" workbookViewId="0">
      <pane ySplit="1" topLeftCell="A2" activePane="bottomLeft" state="frozen"/>
      <selection pane="bottomLeft" activeCell="B1" sqref="B1"/>
    </sheetView>
  </sheetViews>
  <sheetFormatPr defaultRowHeight="14.25" x14ac:dyDescent="0.2"/>
  <cols>
    <col min="2" max="2" width="60.625" customWidth="1" collapsed="1"/>
  </cols>
  <sheetData>
    <row r="1" spans="1:13" ht="15" x14ac:dyDescent="0.25">
      <c r="A1" s="1"/>
      <c r="B1" s="10" t="s">
        <v>95</v>
      </c>
      <c r="C1" s="2">
        <f>SUM(C2:C11)</f>
        <v>8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6</v>
      </c>
      <c r="B2" s="6" t="s">
        <v>727</v>
      </c>
      <c r="C2">
        <v>1</v>
      </c>
      <c r="E2" s="20">
        <f>COUNTIF(C2:C10,1)/COUNT(C2:C10)</f>
        <v>0.88888888888888884</v>
      </c>
      <c r="F2">
        <f>IF(C2=1,1,0)</f>
        <v>1</v>
      </c>
      <c r="G2">
        <f>IF(C2=1,F2,)</f>
        <v>1</v>
      </c>
      <c r="H2" s="17">
        <f>SUMIF(G2:G10,"&gt;0",G2:G10)/COUNTIF(G2:G10,"&gt;0")</f>
        <v>0.97048611111111116</v>
      </c>
      <c r="I2">
        <f>C2/COUNTIF(C2:C10,1)</f>
        <v>0.125</v>
      </c>
      <c r="J2">
        <f>IF(C2=1,I2,0)</f>
        <v>0.125</v>
      </c>
      <c r="K2" s="18">
        <f>SUMIF(J2:J10,"&gt;0",J2:J10)/COUNTIF(J2:J11,"&gt;0")</f>
        <v>0.5625</v>
      </c>
      <c r="L2">
        <f>IF(C2=1,1,0)</f>
        <v>1</v>
      </c>
      <c r="M2" s="19">
        <f>MAX(L2:L10)</f>
        <v>1</v>
      </c>
    </row>
    <row r="3" spans="1:13" x14ac:dyDescent="0.2">
      <c r="A3" s="5">
        <v>5</v>
      </c>
      <c r="B3" s="7" t="s">
        <v>728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COUNTIF(C2:C3,1)/COUNTIF(C2:C10,1)</f>
        <v>0.25</v>
      </c>
      <c r="J3" s="21">
        <f t="shared" ref="J3:J10" si="0">IF(C3=1,I3,0)</f>
        <v>0.25</v>
      </c>
      <c r="K3" s="21"/>
      <c r="L3" s="21">
        <f>IF(C3=1,1/2,0)</f>
        <v>0.5</v>
      </c>
      <c r="M3" s="21"/>
    </row>
    <row r="4" spans="1:13" x14ac:dyDescent="0.2">
      <c r="A4">
        <v>5</v>
      </c>
      <c r="B4" s="6" t="s">
        <v>729</v>
      </c>
      <c r="C4">
        <v>1</v>
      </c>
      <c r="F4">
        <f>COUNTIF(C2:C4,1)/COUNT(C2:C4)</f>
        <v>1</v>
      </c>
      <c r="G4">
        <f t="shared" ref="G4:G10" si="1">IF(C4=1,F4,)</f>
        <v>1</v>
      </c>
      <c r="I4">
        <f>COUNTIF(C2:C4,1)/COUNTIF(C2:C10,1)</f>
        <v>0.375</v>
      </c>
      <c r="J4">
        <f t="shared" si="0"/>
        <v>0.375</v>
      </c>
      <c r="L4">
        <f>IF(C4=1,1/3,0)</f>
        <v>0.33333333333333331</v>
      </c>
    </row>
    <row r="5" spans="1:13" x14ac:dyDescent="0.2">
      <c r="A5" s="5">
        <v>4</v>
      </c>
      <c r="B5" s="7" t="s">
        <v>684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COUNTIF(C2:C5,1)/COUNTIF(C2:C10,1)</f>
        <v>0.5</v>
      </c>
      <c r="J5" s="21">
        <f t="shared" si="0"/>
        <v>0.5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730</v>
      </c>
      <c r="C6">
        <v>1</v>
      </c>
      <c r="F6">
        <f>COUNTIF(C2:C6,1)/COUNT(C2:C6)</f>
        <v>1</v>
      </c>
      <c r="G6">
        <f t="shared" si="1"/>
        <v>1</v>
      </c>
      <c r="I6">
        <f>COUNTIF(C2:C6,1)/COUNTIF(C2:C10,1)</f>
        <v>0.625</v>
      </c>
      <c r="J6">
        <f t="shared" si="0"/>
        <v>0.625</v>
      </c>
      <c r="L6">
        <f>IF(C6=1,1/5,0)</f>
        <v>0.2</v>
      </c>
    </row>
    <row r="7" spans="1:13" x14ac:dyDescent="0.2">
      <c r="A7" s="5">
        <v>2</v>
      </c>
      <c r="B7" s="7" t="s">
        <v>731</v>
      </c>
      <c r="C7" s="5">
        <v>1</v>
      </c>
      <c r="E7" s="21"/>
      <c r="F7" s="21">
        <f>COUNTIF(C2:C7,1)/COUNT(C2:C7)</f>
        <v>1</v>
      </c>
      <c r="G7" s="21">
        <f t="shared" si="1"/>
        <v>1</v>
      </c>
      <c r="H7" s="21"/>
      <c r="I7" s="21">
        <f>COUNTIF(C2:C7,1)/COUNTIF(C2:C10,1)</f>
        <v>0.75</v>
      </c>
      <c r="J7" s="21">
        <f t="shared" si="0"/>
        <v>0.75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148</v>
      </c>
      <c r="C8">
        <v>0</v>
      </c>
      <c r="F8">
        <f>COUNTIF(C2:C8,1)/COUNT(C2:C8)</f>
        <v>0.8571428571428571</v>
      </c>
      <c r="G8">
        <f t="shared" si="1"/>
        <v>0</v>
      </c>
      <c r="I8">
        <f>COUNTIF(C2:C8,1)/COUNTIF(C2:C10,1)</f>
        <v>0.75</v>
      </c>
      <c r="J8">
        <f t="shared" si="0"/>
        <v>0</v>
      </c>
      <c r="L8">
        <f>IF(C8=1,1/7,0)</f>
        <v>0</v>
      </c>
    </row>
    <row r="9" spans="1:13" x14ac:dyDescent="0.2">
      <c r="A9" s="5">
        <v>2</v>
      </c>
      <c r="B9" s="7" t="s">
        <v>712</v>
      </c>
      <c r="C9" s="5">
        <v>1</v>
      </c>
      <c r="E9" s="21"/>
      <c r="F9" s="21">
        <f>COUNTIF(C2:C9,1)/COUNT(C2:C9)</f>
        <v>0.875</v>
      </c>
      <c r="G9" s="21">
        <f t="shared" si="1"/>
        <v>0.875</v>
      </c>
      <c r="H9" s="21"/>
      <c r="I9" s="21">
        <f>COUNTIF(C2:C9,1)/COUNTIF(C2:C10,1)</f>
        <v>0.875</v>
      </c>
      <c r="J9" s="21">
        <f t="shared" si="0"/>
        <v>0.875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732</v>
      </c>
      <c r="C10">
        <v>1</v>
      </c>
      <c r="F10">
        <f>COUNTIF(C2:C10,1)/COUNT(C2:C10)</f>
        <v>0.88888888888888884</v>
      </c>
      <c r="G10">
        <f t="shared" si="1"/>
        <v>0.88888888888888884</v>
      </c>
      <c r="I10">
        <f>COUNTIF(C2:C10,1)/COUNTIF(C2:C10,1)</f>
        <v>1</v>
      </c>
      <c r="J10">
        <f t="shared" si="0"/>
        <v>1</v>
      </c>
      <c r="L10">
        <f>IF(C10=1,1/9,0)</f>
        <v>0.1111111111111111</v>
      </c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M11"/>
  <sheetViews>
    <sheetView rightToLeft="1" workbookViewId="0">
      <pane ySplit="1" topLeftCell="A2" activePane="bottomLeft" state="frozen"/>
      <selection pane="bottomLeft" activeCell="D12" sqref="A12:D14"/>
    </sheetView>
  </sheetViews>
  <sheetFormatPr defaultRowHeight="14.25" x14ac:dyDescent="0.2"/>
  <cols>
    <col min="2" max="2" width="33" customWidth="1" collapsed="1"/>
  </cols>
  <sheetData>
    <row r="1" spans="1:13" ht="15" x14ac:dyDescent="0.25">
      <c r="A1" s="1"/>
      <c r="B1" s="10" t="s">
        <v>76</v>
      </c>
      <c r="C1" s="2">
        <f>SUM(C2:C11)</f>
        <v>9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4</v>
      </c>
      <c r="B2" s="6" t="s">
        <v>733</v>
      </c>
      <c r="C2">
        <v>1</v>
      </c>
      <c r="E2" s="20">
        <f>COUNTIF(C2:C11,1)/COUNT(C2:C11)</f>
        <v>0.9</v>
      </c>
      <c r="F2">
        <f>IF(C2=1,1,0)</f>
        <v>1</v>
      </c>
      <c r="G2">
        <f>IF(C2=1,F2,)</f>
        <v>1</v>
      </c>
      <c r="H2" s="17">
        <f>SUMIF(G2:G11,"&gt;0",G2:G11)/COUNTIF(G2:G11,"&gt;0")</f>
        <v>0.94678130511463843</v>
      </c>
      <c r="I2">
        <f>C2/COUNTIF(C2:C11,1)</f>
        <v>0.1111111111111111</v>
      </c>
      <c r="J2">
        <f>IF(C2=1,I2,0)</f>
        <v>0.1111111111111111</v>
      </c>
      <c r="K2" s="18">
        <f>SUMIF(J2:J11,"&gt;0",J2:J11)/COUNTIF(J2:J12,"&gt;0")</f>
        <v>0.55555555555555558</v>
      </c>
      <c r="L2">
        <f>IF(C2=1,1,0)</f>
        <v>1</v>
      </c>
      <c r="M2" s="19">
        <f>MAX(L2:L11)</f>
        <v>1</v>
      </c>
    </row>
    <row r="3" spans="1:13" x14ac:dyDescent="0.2">
      <c r="A3" s="5">
        <v>4</v>
      </c>
      <c r="B3" s="7" t="s">
        <v>734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0.22222222222222221</v>
      </c>
      <c r="J3" s="21">
        <f t="shared" ref="J3:J10" si="0">IF(C3=1,I3,0)</f>
        <v>0.22222222222222221</v>
      </c>
      <c r="K3" s="21"/>
      <c r="L3" s="21">
        <f>IF(C3=1,1/2,0)</f>
        <v>0.5</v>
      </c>
      <c r="M3" s="21"/>
    </row>
    <row r="4" spans="1:13" x14ac:dyDescent="0.2">
      <c r="A4">
        <v>3</v>
      </c>
      <c r="B4" s="6" t="s">
        <v>735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0.33333333333333331</v>
      </c>
      <c r="J4">
        <f t="shared" si="0"/>
        <v>0.33333333333333331</v>
      </c>
      <c r="L4">
        <f>IF(C4=1,1/3,0)</f>
        <v>0.33333333333333331</v>
      </c>
    </row>
    <row r="5" spans="1:13" x14ac:dyDescent="0.2">
      <c r="A5" s="5">
        <v>2</v>
      </c>
      <c r="B5" s="7" t="s">
        <v>684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COUNTIF(C2:C5,1)/COUNTIF(C2:C11,1)</f>
        <v>0.44444444444444442</v>
      </c>
      <c r="J5" s="21">
        <f t="shared" si="0"/>
        <v>0.44444444444444442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704</v>
      </c>
      <c r="C6">
        <v>1</v>
      </c>
      <c r="F6">
        <f>COUNTIF(C2:C6,1)/COUNT(C2:C6)</f>
        <v>1</v>
      </c>
      <c r="G6">
        <f t="shared" si="1"/>
        <v>1</v>
      </c>
      <c r="I6">
        <f>COUNTIF(C2:C6,1)/COUNTIF(C2:C11,1)</f>
        <v>0.55555555555555558</v>
      </c>
      <c r="J6">
        <f t="shared" si="0"/>
        <v>0.55555555555555558</v>
      </c>
      <c r="L6">
        <f>IF(C6=1,1/5,0)</f>
        <v>0.2</v>
      </c>
    </row>
    <row r="7" spans="1:13" x14ac:dyDescent="0.2">
      <c r="A7" s="5">
        <v>2</v>
      </c>
      <c r="B7" s="7" t="s">
        <v>736</v>
      </c>
      <c r="C7" s="5">
        <v>0</v>
      </c>
      <c r="E7" s="21"/>
      <c r="F7" s="21">
        <f>COUNTIF(C2:C7,1)/COUNT(C2:C7)</f>
        <v>0.83333333333333337</v>
      </c>
      <c r="G7" s="21">
        <f t="shared" si="1"/>
        <v>0</v>
      </c>
      <c r="H7" s="21"/>
      <c r="I7" s="21">
        <f>COUNTIF(C2:C7,1)/COUNTIF(C2:C11,1)</f>
        <v>0.55555555555555558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2</v>
      </c>
      <c r="B8" s="6" t="s">
        <v>737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COUNTIF(C2:C8,1)/COUNTIF(C2:C11,1)</f>
        <v>0.66666666666666663</v>
      </c>
      <c r="J8">
        <f t="shared" si="0"/>
        <v>0.66666666666666663</v>
      </c>
      <c r="L8">
        <f>IF(C8=1,1/7,0)</f>
        <v>0.14285714285714285</v>
      </c>
    </row>
    <row r="9" spans="1:13" x14ac:dyDescent="0.2">
      <c r="A9" s="5">
        <v>2</v>
      </c>
      <c r="B9" s="7" t="s">
        <v>738</v>
      </c>
      <c r="C9" s="5">
        <v>1</v>
      </c>
      <c r="E9" s="21"/>
      <c r="F9" s="21">
        <f>COUNTIF(C2:C9,1)/COUNT(C2:C9)</f>
        <v>0.875</v>
      </c>
      <c r="G9" s="21">
        <f t="shared" si="1"/>
        <v>0.875</v>
      </c>
      <c r="H9" s="21"/>
      <c r="I9" s="21">
        <f>COUNTIF(C2:C9,1)/COUNTIF(C2:C11,1)</f>
        <v>0.77777777777777779</v>
      </c>
      <c r="J9" s="21">
        <f t="shared" si="0"/>
        <v>0.77777777777777779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739</v>
      </c>
      <c r="C10">
        <v>1</v>
      </c>
      <c r="F10">
        <f>COUNTIF(C2:C10,1)/COUNT(C2:C10)</f>
        <v>0.88888888888888884</v>
      </c>
      <c r="G10">
        <f t="shared" si="1"/>
        <v>0.88888888888888884</v>
      </c>
      <c r="I10">
        <f>COUNTIF(C2:C10,1)/COUNTIF(C2:C11,1)</f>
        <v>0.88888888888888884</v>
      </c>
      <c r="J10">
        <f t="shared" si="0"/>
        <v>0.88888888888888884</v>
      </c>
      <c r="L10">
        <f>IF(C10=1,1/9,0)</f>
        <v>0.1111111111111111</v>
      </c>
    </row>
    <row r="11" spans="1:13" x14ac:dyDescent="0.2">
      <c r="A11" s="5">
        <v>2</v>
      </c>
      <c r="B11" s="7" t="s">
        <v>740</v>
      </c>
      <c r="C11" s="5">
        <v>1</v>
      </c>
      <c r="E11" s="21"/>
      <c r="F11">
        <f>COUNTIF(C2:C11,1)/COUNT(C2:C11)</f>
        <v>0.9</v>
      </c>
      <c r="G11" s="21">
        <f t="shared" si="1"/>
        <v>0.9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M9"/>
  <sheetViews>
    <sheetView rightToLeft="1" workbookViewId="0">
      <pane ySplit="1" topLeftCell="A2" activePane="bottomLeft" state="frozen"/>
      <selection pane="bottomLeft" activeCell="C1" sqref="C1"/>
    </sheetView>
  </sheetViews>
  <sheetFormatPr defaultRowHeight="14.25" x14ac:dyDescent="0.2"/>
  <cols>
    <col min="2" max="2" width="41.125" customWidth="1" collapsed="1"/>
  </cols>
  <sheetData>
    <row r="1" spans="1:13" ht="15" x14ac:dyDescent="0.25">
      <c r="A1" s="1"/>
      <c r="B1" s="3" t="s">
        <v>74</v>
      </c>
      <c r="C1" s="2">
        <f>SUM(C2:C11)</f>
        <v>6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4</v>
      </c>
      <c r="B2" s="6" t="s">
        <v>741</v>
      </c>
      <c r="C2">
        <v>1</v>
      </c>
      <c r="E2" s="20">
        <f>COUNTIF(C2:C9,1)/COUNT(C2:C9)</f>
        <v>0.75</v>
      </c>
      <c r="F2">
        <f>IF(C2=1,1,0)</f>
        <v>1</v>
      </c>
      <c r="G2">
        <f>IF(C2=1,F2,)</f>
        <v>1</v>
      </c>
      <c r="H2" s="17">
        <f>SUMIF(G2:G9,"&gt;0",G2:G9)/COUNTIF(G2:G9,"&gt;0")</f>
        <v>0.97619047619047616</v>
      </c>
      <c r="I2">
        <f>C2/COUNTIF(C2:C9,1)</f>
        <v>0.16666666666666666</v>
      </c>
      <c r="J2">
        <f>IF(C2=1,I2,0)</f>
        <v>0.16666666666666666</v>
      </c>
      <c r="K2" s="18">
        <f>SUMIF(J2:J9,"&gt;0",J2:J9)/COUNTIF(J2:J10,"&gt;0")</f>
        <v>0.58333333333333337</v>
      </c>
      <c r="L2">
        <f>IF(C2=1,1,0)</f>
        <v>1</v>
      </c>
      <c r="M2" s="19">
        <f>MAX(L2:L9)</f>
        <v>1</v>
      </c>
    </row>
    <row r="3" spans="1:13" x14ac:dyDescent="0.2">
      <c r="A3" s="5">
        <v>4</v>
      </c>
      <c r="B3" s="7" t="s">
        <v>742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COUNTIF(C2:C3,1)/COUNTIF(C2:C9,1)</f>
        <v>0.33333333333333331</v>
      </c>
      <c r="J3" s="21">
        <f t="shared" ref="J3:J9" si="0">IF(C3=1,I3,0)</f>
        <v>0.33333333333333331</v>
      </c>
      <c r="K3" s="21"/>
      <c r="L3" s="21">
        <f>IF(C3=1,1/2,0)</f>
        <v>0.5</v>
      </c>
      <c r="M3" s="21"/>
    </row>
    <row r="4" spans="1:13" x14ac:dyDescent="0.2">
      <c r="A4">
        <v>4</v>
      </c>
      <c r="B4" s="6" t="s">
        <v>743</v>
      </c>
      <c r="C4">
        <v>1</v>
      </c>
      <c r="F4">
        <f>COUNTIF(C2:C4,1)/COUNT(C2:C4)</f>
        <v>1</v>
      </c>
      <c r="G4">
        <f t="shared" ref="G4:G9" si="1">IF(C4=1,F4,)</f>
        <v>1</v>
      </c>
      <c r="I4">
        <f>COUNTIF(C2:C4,1)/COUNTIF(C2:C9,1)</f>
        <v>0.5</v>
      </c>
      <c r="J4">
        <f t="shared" si="0"/>
        <v>0.5</v>
      </c>
      <c r="L4">
        <f>IF(C4=1,1/3,0)</f>
        <v>0.33333333333333331</v>
      </c>
    </row>
    <row r="5" spans="1:13" x14ac:dyDescent="0.2">
      <c r="A5" s="5">
        <v>3</v>
      </c>
      <c r="B5" s="7" t="s">
        <v>712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COUNTIF(C2:C5,1)/COUNTIF(C2:C9,1)</f>
        <v>0.66666666666666663</v>
      </c>
      <c r="J5" s="21">
        <f t="shared" si="0"/>
        <v>0.66666666666666663</v>
      </c>
      <c r="K5" s="21"/>
      <c r="L5" s="21">
        <f>IF(C5=1,1/4,0)</f>
        <v>0.25</v>
      </c>
      <c r="M5" s="21"/>
    </row>
    <row r="6" spans="1:13" x14ac:dyDescent="0.2">
      <c r="A6">
        <v>3</v>
      </c>
      <c r="B6" s="6" t="s">
        <v>684</v>
      </c>
      <c r="C6">
        <v>1</v>
      </c>
      <c r="F6">
        <f>COUNTIF(C2:C6,1)/COUNT(C2:C6)</f>
        <v>1</v>
      </c>
      <c r="G6">
        <f t="shared" si="1"/>
        <v>1</v>
      </c>
      <c r="I6">
        <f>COUNTIF(C2:C6,1)/COUNTIF(C2:C9,1)</f>
        <v>0.83333333333333337</v>
      </c>
      <c r="J6">
        <f t="shared" si="0"/>
        <v>0.83333333333333337</v>
      </c>
      <c r="L6">
        <f>IF(C6=1,1/5,0)</f>
        <v>0.2</v>
      </c>
    </row>
    <row r="7" spans="1:13" x14ac:dyDescent="0.2">
      <c r="A7" s="5">
        <v>3</v>
      </c>
      <c r="B7" s="7" t="s">
        <v>685</v>
      </c>
      <c r="C7" s="5">
        <v>0</v>
      </c>
      <c r="E7" s="21"/>
      <c r="F7" s="21">
        <f>COUNTIF(C2:C7,1)/COUNT(C2:C7)</f>
        <v>0.83333333333333337</v>
      </c>
      <c r="G7" s="21">
        <f t="shared" si="1"/>
        <v>0</v>
      </c>
      <c r="H7" s="21"/>
      <c r="I7" s="21">
        <f>COUNTIF(C2:C7,1)/COUNTIF(C2:C9,1)</f>
        <v>0.83333333333333337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2</v>
      </c>
      <c r="B8" s="6" t="s">
        <v>688</v>
      </c>
      <c r="C8">
        <v>1</v>
      </c>
      <c r="F8">
        <f>COUNTIF(C2:C8,1)/COUNT(C2:C8)</f>
        <v>0.8571428571428571</v>
      </c>
      <c r="G8">
        <f t="shared" si="1"/>
        <v>0.8571428571428571</v>
      </c>
      <c r="I8">
        <f>COUNTIF(C2:C8,1)/COUNTIF(C2:C9,1)</f>
        <v>1</v>
      </c>
      <c r="J8">
        <f t="shared" si="0"/>
        <v>1</v>
      </c>
      <c r="L8">
        <f>IF(C8=1,1/7,0)</f>
        <v>0.14285714285714285</v>
      </c>
    </row>
    <row r="9" spans="1:13" x14ac:dyDescent="0.2">
      <c r="A9" s="5">
        <v>2</v>
      </c>
      <c r="B9" s="7" t="s">
        <v>695</v>
      </c>
      <c r="C9" s="5">
        <v>0</v>
      </c>
      <c r="E9" s="21"/>
      <c r="F9" s="21">
        <f>COUNTIF(C2:C9,1)/COUNT(C2:C9)</f>
        <v>0.75</v>
      </c>
      <c r="G9" s="21">
        <f t="shared" si="1"/>
        <v>0</v>
      </c>
      <c r="H9" s="21"/>
      <c r="I9" s="21">
        <f>COUNTIF(C2:C9,1)/COUNTIF(C2:C9,1)</f>
        <v>1</v>
      </c>
      <c r="J9" s="21">
        <f t="shared" si="0"/>
        <v>0</v>
      </c>
      <c r="K9" s="21"/>
      <c r="L9" s="21">
        <f>IF(C9=1,1/8,0)</f>
        <v>0</v>
      </c>
      <c r="M9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M12"/>
  <sheetViews>
    <sheetView rightToLeft="1" workbookViewId="0">
      <pane ySplit="1" topLeftCell="A2" activePane="bottomLeft" state="frozen"/>
      <selection pane="bottomLeft" activeCell="B12" sqref="A12:B12"/>
    </sheetView>
  </sheetViews>
  <sheetFormatPr defaultRowHeight="14.25" x14ac:dyDescent="0.2"/>
  <cols>
    <col min="2" max="2" width="62.875" customWidth="1" collapsed="1"/>
  </cols>
  <sheetData>
    <row r="1" spans="1:13" ht="15" x14ac:dyDescent="0.25">
      <c r="A1" s="1"/>
      <c r="B1" s="10" t="s">
        <v>101</v>
      </c>
      <c r="C1" s="2">
        <f>SUM(C2:C11)</f>
        <v>6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5</v>
      </c>
      <c r="B2" s="6" t="s">
        <v>735</v>
      </c>
      <c r="C2">
        <v>1</v>
      </c>
      <c r="E2" s="20">
        <f>COUNTIF(C2:C11,1)/COUNT(C2:C11)</f>
        <v>0.6</v>
      </c>
      <c r="F2">
        <f>IF(C2=1,1,0)</f>
        <v>1</v>
      </c>
      <c r="G2">
        <f>IF(C2=1,F2,)</f>
        <v>1</v>
      </c>
      <c r="H2" s="17">
        <f>SUMIF(G2:G11,"&gt;0",G2:G11)/COUNTIF(G2:G11,"&gt;0")</f>
        <v>0.81349206349206338</v>
      </c>
      <c r="I2">
        <f>C2/COUNTIF(C2:C11,1)</f>
        <v>0.16666666666666666</v>
      </c>
      <c r="J2">
        <f>IF(C2=1,I2,0)</f>
        <v>0.16666666666666666</v>
      </c>
      <c r="K2" s="18">
        <f>SUMIF(J2:J11,"&gt;0",J2:J11)/COUNTIF(J2:J12,"&gt;0")</f>
        <v>0.58333333333333337</v>
      </c>
      <c r="L2">
        <f>IF(C2=1,1,0)</f>
        <v>1</v>
      </c>
      <c r="M2" s="19">
        <f>MAX(L2:L11)</f>
        <v>1</v>
      </c>
    </row>
    <row r="3" spans="1:13" x14ac:dyDescent="0.2">
      <c r="A3" s="5">
        <v>5</v>
      </c>
      <c r="B3" s="7" t="s">
        <v>684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0.33333333333333331</v>
      </c>
      <c r="J3" s="21">
        <f t="shared" ref="J3:J10" si="0">IF(C3=1,I3,0)</f>
        <v>0.33333333333333331</v>
      </c>
      <c r="K3" s="21"/>
      <c r="L3" s="21">
        <f>IF(C3=1,1/2,0)</f>
        <v>0.5</v>
      </c>
      <c r="M3" s="21"/>
    </row>
    <row r="4" spans="1:13" x14ac:dyDescent="0.2">
      <c r="A4">
        <v>5</v>
      </c>
      <c r="B4" s="6" t="s">
        <v>744</v>
      </c>
      <c r="C4">
        <v>0</v>
      </c>
      <c r="F4">
        <f>COUNTIF(C2:C4,1)/COUNT(C2:C4)</f>
        <v>0.66666666666666663</v>
      </c>
      <c r="G4">
        <f t="shared" ref="G4:G11" si="1">IF(C4=1,F4,)</f>
        <v>0</v>
      </c>
      <c r="I4">
        <f>COUNTIF(C2:C4,1)/COUNTIF(C2:C11,1)</f>
        <v>0.33333333333333331</v>
      </c>
      <c r="J4">
        <f t="shared" si="0"/>
        <v>0</v>
      </c>
      <c r="L4">
        <f>IF(C4=1,1/3,0)</f>
        <v>0</v>
      </c>
    </row>
    <row r="5" spans="1:13" x14ac:dyDescent="0.2">
      <c r="A5" s="5">
        <v>2</v>
      </c>
      <c r="B5" s="7" t="s">
        <v>687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COUNTIF(C2:C5,1)/COUNTIF(C2:C11,1)</f>
        <v>0.5</v>
      </c>
      <c r="J5" s="21">
        <f t="shared" si="0"/>
        <v>0.5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712</v>
      </c>
      <c r="C6">
        <v>0</v>
      </c>
      <c r="F6">
        <f>COUNTIF(C2:C6,1)/COUNT(C2:C6)</f>
        <v>0.6</v>
      </c>
      <c r="G6">
        <f t="shared" si="1"/>
        <v>0</v>
      </c>
      <c r="I6">
        <f>COUNTIF(C2:C6,1)/COUNTIF(C2:C11,1)</f>
        <v>0.5</v>
      </c>
      <c r="J6">
        <f t="shared" si="0"/>
        <v>0</v>
      </c>
      <c r="L6">
        <f>IF(C6=1,1/5,0)</f>
        <v>0</v>
      </c>
    </row>
    <row r="7" spans="1:13" x14ac:dyDescent="0.2">
      <c r="A7" s="5">
        <v>2</v>
      </c>
      <c r="B7" s="7" t="s">
        <v>686</v>
      </c>
      <c r="C7" s="5">
        <v>1</v>
      </c>
      <c r="E7" s="21"/>
      <c r="F7" s="21">
        <f>COUNTIF(C2:C7,1)/COUNT(C2:C7)</f>
        <v>0.66666666666666663</v>
      </c>
      <c r="G7" s="21">
        <f t="shared" si="1"/>
        <v>0.66666666666666663</v>
      </c>
      <c r="H7" s="21"/>
      <c r="I7" s="21">
        <f>COUNTIF(C2:C7,1)/COUNTIF(C2:C11,1)</f>
        <v>0.66666666666666663</v>
      </c>
      <c r="J7" s="21">
        <f t="shared" si="0"/>
        <v>0.66666666666666663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745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COUNTIF(C2:C8,1)/COUNTIF(C2:C11,1)</f>
        <v>0.83333333333333337</v>
      </c>
      <c r="J8">
        <f t="shared" si="0"/>
        <v>0.83333333333333337</v>
      </c>
      <c r="L8">
        <f>IF(C8=1,1/7,0)</f>
        <v>0.14285714285714285</v>
      </c>
    </row>
    <row r="9" spans="1:13" x14ac:dyDescent="0.2">
      <c r="A9" s="5">
        <v>2</v>
      </c>
      <c r="B9" s="7" t="s">
        <v>647</v>
      </c>
      <c r="C9" s="5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COUNTIF(C2:C9,1)/COUNTIF(C2:C11,1)</f>
        <v>1</v>
      </c>
      <c r="J9" s="21">
        <f t="shared" si="0"/>
        <v>1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704</v>
      </c>
      <c r="C10">
        <v>0</v>
      </c>
      <c r="F10">
        <f>COUNTIF(C2:C10,1)/COUNT(C2:C10)</f>
        <v>0.66666666666666663</v>
      </c>
      <c r="G10">
        <f t="shared" si="1"/>
        <v>0</v>
      </c>
      <c r="I10">
        <f>COUNTIF(C2:C10,1)/COUNTIF(C2:C11,1)</f>
        <v>1</v>
      </c>
      <c r="J10">
        <f t="shared" si="0"/>
        <v>0</v>
      </c>
      <c r="L10">
        <f>IF(C10=1,1/9,0)</f>
        <v>0</v>
      </c>
    </row>
    <row r="11" spans="1:13" x14ac:dyDescent="0.2">
      <c r="A11" s="5">
        <v>2</v>
      </c>
      <c r="B11" s="7" t="s">
        <v>690</v>
      </c>
      <c r="C11" s="5">
        <v>0</v>
      </c>
      <c r="E11" s="21"/>
      <c r="F11">
        <f>COUNTIF(C2:C11,1)/COUNT(C2:C11)</f>
        <v>0.6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  <row r="12" spans="1:13" x14ac:dyDescent="0.2">
      <c r="B12" s="6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M11"/>
  <sheetViews>
    <sheetView rightToLeft="1" workbookViewId="0">
      <pane ySplit="1" topLeftCell="A2" activePane="bottomLeft" state="frozen"/>
      <selection pane="bottomLeft" activeCell="D12" sqref="A12:D16"/>
    </sheetView>
  </sheetViews>
  <sheetFormatPr defaultRowHeight="14.25" x14ac:dyDescent="0.2"/>
  <cols>
    <col min="2" max="2" width="37.5" customWidth="1" collapsed="1"/>
  </cols>
  <sheetData>
    <row r="1" spans="1:13" ht="15" x14ac:dyDescent="0.25">
      <c r="A1" s="1"/>
      <c r="B1" s="10" t="s">
        <v>73</v>
      </c>
      <c r="C1" s="2">
        <f>SUM(C2:C11)</f>
        <v>8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6</v>
      </c>
      <c r="B2" s="6" t="s">
        <v>746</v>
      </c>
      <c r="C2">
        <v>1</v>
      </c>
      <c r="E2" s="20">
        <f>COUNTIF(C2:C11,1)/COUNT(C2:C11)</f>
        <v>0.8</v>
      </c>
      <c r="F2">
        <f>IF(C2=1,1,0)</f>
        <v>1</v>
      </c>
      <c r="G2">
        <f>IF(C2=1,F2,)</f>
        <v>1</v>
      </c>
      <c r="H2" s="17">
        <f>SUMIF(G2:G11,"&gt;0",G2:G11)/COUNTIF(G2:G11,"&gt;0")</f>
        <v>0.85525793650793647</v>
      </c>
      <c r="I2">
        <f>C2/COUNTIF(C2:C11,1)</f>
        <v>0.125</v>
      </c>
      <c r="J2">
        <f>IF(C2=1,I2,0)</f>
        <v>0.125</v>
      </c>
      <c r="K2" s="18">
        <f>SUMIF(J2:J11,"&gt;0",J2:J11)/COUNTIF(J2:J12,"&gt;0")</f>
        <v>0.5625</v>
      </c>
      <c r="L2">
        <f>IF(C2=1,1,0)</f>
        <v>1</v>
      </c>
      <c r="M2" s="19">
        <f>MAX(L2:L11)</f>
        <v>1</v>
      </c>
    </row>
    <row r="3" spans="1:13" x14ac:dyDescent="0.2">
      <c r="A3" s="5">
        <v>5</v>
      </c>
      <c r="B3" s="7" t="s">
        <v>747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0.25</v>
      </c>
      <c r="J3" s="21">
        <f t="shared" ref="J3:J10" si="0">IF(C3=1,I3,0)</f>
        <v>0.25</v>
      </c>
      <c r="K3" s="21"/>
      <c r="L3" s="21">
        <f>IF(C3=1,1/2,0)</f>
        <v>0.5</v>
      </c>
      <c r="M3" s="21"/>
    </row>
    <row r="4" spans="1:13" x14ac:dyDescent="0.2">
      <c r="A4">
        <v>5</v>
      </c>
      <c r="B4" s="6" t="s">
        <v>748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0.375</v>
      </c>
      <c r="J4">
        <f t="shared" si="0"/>
        <v>0.375</v>
      </c>
      <c r="L4">
        <f>IF(C4=1,1/3,0)</f>
        <v>0.33333333333333331</v>
      </c>
    </row>
    <row r="5" spans="1:13" x14ac:dyDescent="0.2">
      <c r="A5" s="5">
        <v>5</v>
      </c>
      <c r="B5" s="7" t="s">
        <v>749</v>
      </c>
      <c r="C5" s="5">
        <v>0</v>
      </c>
      <c r="E5" s="21"/>
      <c r="F5" s="21">
        <f>COUNTIF(C2:C5,1)/COUNT(C2:C5)</f>
        <v>0.75</v>
      </c>
      <c r="G5" s="21">
        <f t="shared" si="1"/>
        <v>0</v>
      </c>
      <c r="H5" s="21"/>
      <c r="I5" s="21">
        <f>COUNTIF(C2:C5,1)/COUNTIF(C2:C11,1)</f>
        <v>0.375</v>
      </c>
      <c r="J5" s="21">
        <f t="shared" si="0"/>
        <v>0</v>
      </c>
      <c r="K5" s="21"/>
      <c r="L5" s="21">
        <f>IF(C5=1,1/4,0)</f>
        <v>0</v>
      </c>
      <c r="M5" s="21"/>
    </row>
    <row r="6" spans="1:13" x14ac:dyDescent="0.2">
      <c r="A6">
        <v>5</v>
      </c>
      <c r="B6" s="6" t="s">
        <v>750</v>
      </c>
      <c r="C6">
        <v>1</v>
      </c>
      <c r="F6">
        <f>COUNTIF(C2:C6,1)/COUNT(C2:C6)</f>
        <v>0.8</v>
      </c>
      <c r="G6">
        <f t="shared" si="1"/>
        <v>0.8</v>
      </c>
      <c r="I6">
        <f>COUNTIF(C2:C6,1)/COUNTIF(C2:C11,1)</f>
        <v>0.5</v>
      </c>
      <c r="J6">
        <f t="shared" si="0"/>
        <v>0.5</v>
      </c>
      <c r="L6">
        <f>IF(C6=1,1/5,0)</f>
        <v>0.2</v>
      </c>
    </row>
    <row r="7" spans="1:13" x14ac:dyDescent="0.2">
      <c r="A7" s="5">
        <v>5</v>
      </c>
      <c r="B7" s="7" t="s">
        <v>751</v>
      </c>
      <c r="C7" s="5">
        <v>0</v>
      </c>
      <c r="E7" s="21"/>
      <c r="F7" s="21">
        <f>COUNTIF(C2:C7,1)/COUNT(C2:C7)</f>
        <v>0.66666666666666663</v>
      </c>
      <c r="G7" s="21">
        <f t="shared" si="1"/>
        <v>0</v>
      </c>
      <c r="H7" s="21"/>
      <c r="I7" s="21">
        <f>COUNTIF(C2:C7,1)/COUNTIF(C2:C11,1)</f>
        <v>0.5</v>
      </c>
      <c r="J7" s="21">
        <f t="shared" si="0"/>
        <v>0</v>
      </c>
      <c r="K7" s="21"/>
      <c r="L7" s="21">
        <f>IF(C7=1,1/6,0)</f>
        <v>0</v>
      </c>
      <c r="M7" s="21"/>
    </row>
    <row r="8" spans="1:13" x14ac:dyDescent="0.2">
      <c r="A8">
        <v>4</v>
      </c>
      <c r="B8" s="6" t="s">
        <v>752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COUNTIF(C2:C8,1)/COUNTIF(C2:C11,1)</f>
        <v>0.625</v>
      </c>
      <c r="J8">
        <f t="shared" si="0"/>
        <v>0.625</v>
      </c>
      <c r="L8">
        <f>IF(C8=1,1/7,0)</f>
        <v>0.14285714285714285</v>
      </c>
    </row>
    <row r="9" spans="1:13" x14ac:dyDescent="0.2">
      <c r="A9" s="5">
        <v>3</v>
      </c>
      <c r="B9" s="7" t="s">
        <v>713</v>
      </c>
      <c r="C9" s="5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COUNTIF(C2:C9,1)/COUNTIF(C2:C11,1)</f>
        <v>0.75</v>
      </c>
      <c r="J9" s="21">
        <f t="shared" si="0"/>
        <v>0.75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731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COUNTIF(C2:C10,1)/COUNTIF(C2:C11,1)</f>
        <v>0.875</v>
      </c>
      <c r="J10">
        <f t="shared" si="0"/>
        <v>0.875</v>
      </c>
      <c r="L10">
        <f>IF(C10=1,1/9,0)</f>
        <v>0.1111111111111111</v>
      </c>
    </row>
    <row r="11" spans="1:13" x14ac:dyDescent="0.2">
      <c r="A11" s="5">
        <v>2</v>
      </c>
      <c r="B11" s="7" t="s">
        <v>684</v>
      </c>
      <c r="C11" s="5">
        <v>1</v>
      </c>
      <c r="E11" s="21"/>
      <c r="F11">
        <f>COUNTIF(C2:C11,1)/COUNT(C2:C11)</f>
        <v>0.8</v>
      </c>
      <c r="G11" s="21">
        <f t="shared" si="1"/>
        <v>0.8</v>
      </c>
      <c r="H11" s="21"/>
      <c r="I11" s="21">
        <f>COUNTIF(C2:C11,1)/COUNTIF(C2:C11,1)</f>
        <v>1</v>
      </c>
      <c r="J11" s="21">
        <f>IF(C11=1,I11,0)</f>
        <v>1</v>
      </c>
      <c r="K11" s="21"/>
      <c r="L11" s="21">
        <f>IF(C11=1,1/10,0)</f>
        <v>0.1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  <pageSetup paperSize="9" orientation="portrait" horizontalDpi="0" verticalDpi="0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M12"/>
  <sheetViews>
    <sheetView rightToLeft="1" workbookViewId="0">
      <pane ySplit="1" topLeftCell="A2" activePane="bottomLeft" state="frozen"/>
      <selection pane="bottomLeft" activeCell="C12" sqref="A12:C12"/>
    </sheetView>
  </sheetViews>
  <sheetFormatPr defaultRowHeight="14.25" x14ac:dyDescent="0.2"/>
  <cols>
    <col min="2" max="2" width="44.625" customWidth="1" collapsed="1"/>
    <col min="7" max="7" width="3.625" customWidth="1" collapsed="1"/>
    <col min="8" max="8" width="10.25" customWidth="1" collapsed="1"/>
  </cols>
  <sheetData>
    <row r="1" spans="1:13" ht="15" x14ac:dyDescent="0.25">
      <c r="A1" s="1"/>
      <c r="B1" s="10" t="s">
        <v>72</v>
      </c>
      <c r="C1" s="2">
        <f>SUM(C2:C11)</f>
        <v>7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8</v>
      </c>
      <c r="B2" s="6" t="s">
        <v>753</v>
      </c>
      <c r="C2">
        <v>1</v>
      </c>
      <c r="E2" s="20">
        <f>COUNTIF(C2:C11,1)/COUNT(C2:C11)</f>
        <v>0.7</v>
      </c>
      <c r="F2">
        <f>IF(C2=1,1,0)</f>
        <v>1</v>
      </c>
      <c r="G2">
        <f>IF(C2=1,F2,)</f>
        <v>1</v>
      </c>
      <c r="H2" s="17">
        <f>SUMIF(G2:G11,"&gt;0",G2:G11)/COUNTIF(G2:G11,"&gt;0")</f>
        <v>0.8083900226757369</v>
      </c>
      <c r="I2">
        <f>C2/COUNTIF(C2:C11,1)</f>
        <v>0.14285714285714285</v>
      </c>
      <c r="J2">
        <f>IF(C2=1,I2,0)</f>
        <v>0.14285714285714285</v>
      </c>
      <c r="K2" s="18">
        <f>SUMIF(J2:J11,"&gt;0",J2:J11)/COUNTIF(J2:J12,"&gt;0")</f>
        <v>0.5714285714285714</v>
      </c>
      <c r="L2">
        <f>IF(C2=1,1,0)</f>
        <v>1</v>
      </c>
      <c r="M2" s="19">
        <f>MAX(L2:L11)</f>
        <v>1</v>
      </c>
    </row>
    <row r="3" spans="1:13" x14ac:dyDescent="0.2">
      <c r="A3" s="5">
        <v>7</v>
      </c>
      <c r="B3" s="7" t="s">
        <v>684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0.2857142857142857</v>
      </c>
      <c r="J3" s="21">
        <f t="shared" ref="J3:J10" si="0">IF(C3=1,I3,0)</f>
        <v>0.2857142857142857</v>
      </c>
      <c r="K3" s="21"/>
      <c r="L3" s="21">
        <f>IF(C3=1,1/2,0)</f>
        <v>0.5</v>
      </c>
      <c r="M3" s="21"/>
    </row>
    <row r="4" spans="1:13" x14ac:dyDescent="0.2">
      <c r="A4">
        <v>8</v>
      </c>
      <c r="B4" s="6" t="s">
        <v>754</v>
      </c>
      <c r="C4">
        <v>0</v>
      </c>
      <c r="F4">
        <f>COUNTIF(C2:C4,1)/COUNT(C2:C4)</f>
        <v>0.66666666666666663</v>
      </c>
      <c r="G4">
        <f t="shared" ref="G4:G11" si="1">IF(C4=1,F4,)</f>
        <v>0</v>
      </c>
      <c r="I4">
        <f>COUNTIF(C2:C4,1)/COUNTIF(C2:C11,1)</f>
        <v>0.2857142857142857</v>
      </c>
      <c r="J4">
        <f t="shared" si="0"/>
        <v>0</v>
      </c>
      <c r="L4">
        <f>IF(C4=1,1/3,0)</f>
        <v>0</v>
      </c>
    </row>
    <row r="5" spans="1:13" x14ac:dyDescent="0.2">
      <c r="A5" s="5">
        <v>3</v>
      </c>
      <c r="B5" s="7" t="s">
        <v>742</v>
      </c>
      <c r="C5" s="5">
        <v>1</v>
      </c>
      <c r="E5" s="21"/>
      <c r="F5" s="21">
        <f>COUNTIF(C2:C5,1)/COUNT(C2:C5)</f>
        <v>0.75</v>
      </c>
      <c r="G5" s="21">
        <f t="shared" si="1"/>
        <v>0.75</v>
      </c>
      <c r="H5" s="21"/>
      <c r="I5" s="21">
        <f>COUNTIF(C2:C5,1)/COUNTIF(C2:C11,1)</f>
        <v>0.42857142857142855</v>
      </c>
      <c r="J5" s="21">
        <f t="shared" si="0"/>
        <v>0.42857142857142855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698</v>
      </c>
      <c r="C6">
        <v>0</v>
      </c>
      <c r="F6">
        <f>COUNTIF(C2:C6,1)/COUNT(C2:C6)</f>
        <v>0.6</v>
      </c>
      <c r="G6">
        <f t="shared" si="1"/>
        <v>0</v>
      </c>
      <c r="I6">
        <f>COUNTIF(C2:C6,1)/COUNTIF(C2:C11,1)</f>
        <v>0.42857142857142855</v>
      </c>
      <c r="J6">
        <f t="shared" si="0"/>
        <v>0</v>
      </c>
      <c r="L6">
        <f>IF(C6=1,1/5,0)</f>
        <v>0</v>
      </c>
    </row>
    <row r="7" spans="1:13" x14ac:dyDescent="0.2">
      <c r="A7" s="5">
        <v>2</v>
      </c>
      <c r="B7" s="7" t="s">
        <v>697</v>
      </c>
      <c r="C7" s="5">
        <v>1</v>
      </c>
      <c r="E7" s="21"/>
      <c r="F7" s="21">
        <f>COUNTIF(C2:C7,1)/COUNT(C2:C7)</f>
        <v>0.66666666666666663</v>
      </c>
      <c r="G7" s="21">
        <f t="shared" si="1"/>
        <v>0.66666666666666663</v>
      </c>
      <c r="H7" s="21"/>
      <c r="I7" s="21">
        <f>COUNTIF(C2:C7,1)/COUNTIF(C2:C11,1)</f>
        <v>0.5714285714285714</v>
      </c>
      <c r="J7" s="21">
        <f t="shared" si="0"/>
        <v>0.5714285714285714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693</v>
      </c>
      <c r="C8">
        <v>1</v>
      </c>
      <c r="F8">
        <f>COUNTIF(C2:C8,1)/COUNT(C2:C8)</f>
        <v>0.7142857142857143</v>
      </c>
      <c r="G8">
        <f t="shared" si="1"/>
        <v>0.7142857142857143</v>
      </c>
      <c r="I8">
        <f>COUNTIF(C2:C8,1)/COUNTIF(C2:C11,1)</f>
        <v>0.7142857142857143</v>
      </c>
      <c r="J8">
        <f t="shared" si="0"/>
        <v>0.7142857142857143</v>
      </c>
      <c r="L8">
        <f>IF(C8=1,1/7,0)</f>
        <v>0.14285714285714285</v>
      </c>
    </row>
    <row r="9" spans="1:13" x14ac:dyDescent="0.2">
      <c r="A9" s="5">
        <v>2</v>
      </c>
      <c r="B9" s="7" t="s">
        <v>687</v>
      </c>
      <c r="C9" s="5">
        <v>1</v>
      </c>
      <c r="E9" s="21"/>
      <c r="F9" s="21">
        <f>COUNTIF(C2:C9,1)/COUNT(C2:C9)</f>
        <v>0.75</v>
      </c>
      <c r="G9" s="21">
        <f t="shared" si="1"/>
        <v>0.75</v>
      </c>
      <c r="H9" s="21"/>
      <c r="I9" s="21">
        <f>COUNTIF(C2:C9,1)/COUNTIF(C2:C11,1)</f>
        <v>0.8571428571428571</v>
      </c>
      <c r="J9" s="21">
        <f t="shared" si="0"/>
        <v>0.8571428571428571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685</v>
      </c>
      <c r="C10">
        <v>1</v>
      </c>
      <c r="F10">
        <f>COUNTIF(C2:C10,1)/COUNT(C2:C10)</f>
        <v>0.77777777777777779</v>
      </c>
      <c r="G10">
        <f t="shared" si="1"/>
        <v>0.77777777777777779</v>
      </c>
      <c r="I10">
        <f>COUNTIF(C2:C10,1)/COUNTIF(C2:C11,1)</f>
        <v>1</v>
      </c>
      <c r="J10">
        <f t="shared" si="0"/>
        <v>1</v>
      </c>
      <c r="L10">
        <f>IF(C10=1,1/9,0)</f>
        <v>0.1111111111111111</v>
      </c>
    </row>
    <row r="11" spans="1:13" x14ac:dyDescent="0.2">
      <c r="A11" s="5">
        <v>2</v>
      </c>
      <c r="B11" s="7" t="s">
        <v>735</v>
      </c>
      <c r="C11" s="5">
        <v>0</v>
      </c>
      <c r="E11" s="21"/>
      <c r="F11">
        <f>COUNTIF(C2:C11,1)/COUNT(C2:C11)</f>
        <v>0.7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  <row r="12" spans="1:13" x14ac:dyDescent="0.2">
      <c r="B12" s="6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M11"/>
  <sheetViews>
    <sheetView rightToLeft="1" workbookViewId="0">
      <pane ySplit="1" topLeftCell="A2" activePane="bottomLeft" state="frozen"/>
      <selection pane="bottomLeft" activeCell="C1" sqref="C1"/>
    </sheetView>
  </sheetViews>
  <sheetFormatPr defaultRowHeight="14.25" x14ac:dyDescent="0.2"/>
  <cols>
    <col min="2" max="2" width="61.125" customWidth="1" collapsed="1"/>
  </cols>
  <sheetData>
    <row r="1" spans="1:13" ht="15" x14ac:dyDescent="0.25">
      <c r="A1" s="1"/>
      <c r="B1" s="10" t="s">
        <v>71</v>
      </c>
      <c r="C1" s="2">
        <f>SUM(C2:C11)</f>
        <v>9</v>
      </c>
      <c r="D1" s="2" t="s">
        <v>0</v>
      </c>
      <c r="E1" s="15" t="s">
        <v>761</v>
      </c>
      <c r="F1" s="16" t="s">
        <v>758</v>
      </c>
      <c r="G1" s="17"/>
      <c r="H1" s="17" t="s">
        <v>762</v>
      </c>
      <c r="I1" s="16" t="s">
        <v>763</v>
      </c>
      <c r="J1" s="18"/>
      <c r="K1" s="18" t="s">
        <v>764</v>
      </c>
      <c r="L1" s="19" t="s">
        <v>765</v>
      </c>
      <c r="M1" s="19" t="s">
        <v>766</v>
      </c>
    </row>
    <row r="2" spans="1:13" x14ac:dyDescent="0.2">
      <c r="A2">
        <v>8</v>
      </c>
      <c r="B2" s="6" t="s">
        <v>748</v>
      </c>
      <c r="C2">
        <v>1</v>
      </c>
      <c r="E2" s="20">
        <f>COUNTIF(C2:C11,1)/COUNT(C2:C11)</f>
        <v>0.9</v>
      </c>
      <c r="F2">
        <f>IF(C2=1,1,0)</f>
        <v>1</v>
      </c>
      <c r="G2">
        <f>IF(C2=1,F2,)</f>
        <v>1</v>
      </c>
      <c r="H2" s="17">
        <f>SUMIF(G2:G11,"&gt;0",G2:G11)/COUNTIF(G2:G11,"&gt;0")</f>
        <v>1</v>
      </c>
      <c r="I2">
        <f>C2/COUNTIF(C2:C11,1)</f>
        <v>0.1111111111111111</v>
      </c>
      <c r="J2">
        <f>IF(C2=1,I2,0)</f>
        <v>0.1111111111111111</v>
      </c>
      <c r="K2" s="18">
        <f>SUMIF(J2:J11,"&gt;0",J2:J11)/COUNTIF(J2:J12,"&gt;0")</f>
        <v>0.55555555555555558</v>
      </c>
      <c r="L2">
        <f>IF(C2=1,1,0)</f>
        <v>1</v>
      </c>
      <c r="M2" s="19">
        <f>MAX(L2:L11)</f>
        <v>1</v>
      </c>
    </row>
    <row r="3" spans="1:13" x14ac:dyDescent="0.2">
      <c r="A3" s="5">
        <v>8</v>
      </c>
      <c r="B3" s="7" t="s">
        <v>753</v>
      </c>
      <c r="C3" s="5">
        <v>1</v>
      </c>
      <c r="E3" s="21"/>
      <c r="F3" s="21">
        <f>COUNTIF(C2:C3,1)/COUNT(C2:C3)</f>
        <v>1</v>
      </c>
      <c r="G3" s="21">
        <f>IF(C3=1,F3,)</f>
        <v>1</v>
      </c>
      <c r="H3" s="21"/>
      <c r="I3" s="21">
        <f>COUNTIF(C2:C3,1)/COUNTIF(C2:C11,1)</f>
        <v>0.22222222222222221</v>
      </c>
      <c r="J3" s="21">
        <f t="shared" ref="J3:J10" si="0">IF(C3=1,I3,0)</f>
        <v>0.22222222222222221</v>
      </c>
      <c r="K3" s="21"/>
      <c r="L3" s="21">
        <f>IF(C3=1,1/2,0)</f>
        <v>0.5</v>
      </c>
      <c r="M3" s="21"/>
    </row>
    <row r="4" spans="1:13" x14ac:dyDescent="0.2">
      <c r="A4">
        <v>7</v>
      </c>
      <c r="B4" s="6" t="s">
        <v>684</v>
      </c>
      <c r="C4">
        <v>1</v>
      </c>
      <c r="F4">
        <f>COUNTIF(C2:C4,1)/COUNT(C2:C4)</f>
        <v>1</v>
      </c>
      <c r="G4">
        <f t="shared" ref="G4:G11" si="1">IF(C4=1,F4,)</f>
        <v>1</v>
      </c>
      <c r="I4">
        <f>COUNTIF(C2:C4,1)/COUNTIF(C2:C11,1)</f>
        <v>0.33333333333333331</v>
      </c>
      <c r="J4">
        <f t="shared" si="0"/>
        <v>0.33333333333333331</v>
      </c>
      <c r="L4">
        <f>IF(C4=1,1/3,0)</f>
        <v>0.33333333333333331</v>
      </c>
    </row>
    <row r="5" spans="1:13" x14ac:dyDescent="0.2">
      <c r="A5" s="5">
        <v>3</v>
      </c>
      <c r="B5" s="7" t="s">
        <v>742</v>
      </c>
      <c r="C5" s="5">
        <v>1</v>
      </c>
      <c r="E5" s="21"/>
      <c r="F5" s="21">
        <f>COUNTIF(C2:C5,1)/COUNT(C2:C5)</f>
        <v>1</v>
      </c>
      <c r="G5" s="21">
        <f t="shared" si="1"/>
        <v>1</v>
      </c>
      <c r="H5" s="21"/>
      <c r="I5" s="21">
        <f>COUNTIF(C2:C5,1)/COUNTIF(C2:C11,1)</f>
        <v>0.44444444444444442</v>
      </c>
      <c r="J5" s="21">
        <f t="shared" si="0"/>
        <v>0.44444444444444442</v>
      </c>
      <c r="K5" s="21"/>
      <c r="L5" s="21">
        <f>IF(C5=1,1/4,0)</f>
        <v>0.25</v>
      </c>
      <c r="M5" s="21"/>
    </row>
    <row r="6" spans="1:13" x14ac:dyDescent="0.2">
      <c r="A6">
        <v>2</v>
      </c>
      <c r="B6" s="6" t="s">
        <v>698</v>
      </c>
      <c r="C6">
        <v>1</v>
      </c>
      <c r="F6">
        <f>COUNTIF(C2:C6,1)/COUNT(C2:C6)</f>
        <v>1</v>
      </c>
      <c r="G6">
        <f t="shared" si="1"/>
        <v>1</v>
      </c>
      <c r="I6">
        <f>COUNTIF(C2:C6,1)/COUNTIF(C2:C11,1)</f>
        <v>0.55555555555555558</v>
      </c>
      <c r="J6">
        <f t="shared" si="0"/>
        <v>0.55555555555555558</v>
      </c>
      <c r="L6">
        <f>IF(C6=1,1/5,0)</f>
        <v>0.2</v>
      </c>
    </row>
    <row r="7" spans="1:13" x14ac:dyDescent="0.2">
      <c r="A7" s="5">
        <v>2</v>
      </c>
      <c r="B7" s="7" t="s">
        <v>697</v>
      </c>
      <c r="C7" s="5">
        <v>1</v>
      </c>
      <c r="E7" s="21"/>
      <c r="F7" s="21">
        <f>COUNTIF(C2:C7,1)/COUNT(C2:C7)</f>
        <v>1</v>
      </c>
      <c r="G7" s="21">
        <f t="shared" si="1"/>
        <v>1</v>
      </c>
      <c r="H7" s="21"/>
      <c r="I7" s="21">
        <f>COUNTIF(C2:C7,1)/COUNTIF(C2:C11,1)</f>
        <v>0.66666666666666663</v>
      </c>
      <c r="J7" s="21">
        <f t="shared" si="0"/>
        <v>0.66666666666666663</v>
      </c>
      <c r="K7" s="21"/>
      <c r="L7" s="21">
        <f>IF(C7=1,1/6,0)</f>
        <v>0.16666666666666666</v>
      </c>
      <c r="M7" s="21"/>
    </row>
    <row r="8" spans="1:13" x14ac:dyDescent="0.2">
      <c r="A8">
        <v>2</v>
      </c>
      <c r="B8" s="6" t="s">
        <v>755</v>
      </c>
      <c r="C8">
        <v>1</v>
      </c>
      <c r="F8">
        <f>COUNTIF(C2:C8,1)/COUNT(C2:C8)</f>
        <v>1</v>
      </c>
      <c r="G8">
        <f t="shared" si="1"/>
        <v>1</v>
      </c>
      <c r="I8">
        <f>COUNTIF(C2:C8,1)/COUNTIF(C2:C11,1)</f>
        <v>0.77777777777777779</v>
      </c>
      <c r="J8">
        <f t="shared" si="0"/>
        <v>0.77777777777777779</v>
      </c>
      <c r="L8">
        <f>IF(C8=1,1/7,0)</f>
        <v>0.14285714285714285</v>
      </c>
    </row>
    <row r="9" spans="1:13" x14ac:dyDescent="0.2">
      <c r="A9" s="5">
        <v>2</v>
      </c>
      <c r="B9" s="7" t="s">
        <v>712</v>
      </c>
      <c r="C9" s="5">
        <v>1</v>
      </c>
      <c r="E9" s="21"/>
      <c r="F9" s="21">
        <f>COUNTIF(C2:C9,1)/COUNT(C2:C9)</f>
        <v>1</v>
      </c>
      <c r="G9" s="21">
        <f t="shared" si="1"/>
        <v>1</v>
      </c>
      <c r="H9" s="21"/>
      <c r="I9" s="21">
        <f>COUNTIF(C2:C9,1)/COUNTIF(C2:C11,1)</f>
        <v>0.88888888888888884</v>
      </c>
      <c r="J9" s="21">
        <f t="shared" si="0"/>
        <v>0.88888888888888884</v>
      </c>
      <c r="K9" s="21"/>
      <c r="L9" s="21">
        <f>IF(C9=1,1/8,0)</f>
        <v>0.125</v>
      </c>
      <c r="M9" s="21"/>
    </row>
    <row r="10" spans="1:13" x14ac:dyDescent="0.2">
      <c r="A10">
        <v>2</v>
      </c>
      <c r="B10" s="6" t="s">
        <v>685</v>
      </c>
      <c r="C10">
        <v>1</v>
      </c>
      <c r="F10">
        <f>COUNTIF(C2:C10,1)/COUNT(C2:C10)</f>
        <v>1</v>
      </c>
      <c r="G10">
        <f t="shared" si="1"/>
        <v>1</v>
      </c>
      <c r="I10">
        <f>COUNTIF(C2:C10,1)/COUNTIF(C2:C11,1)</f>
        <v>1</v>
      </c>
      <c r="J10">
        <f t="shared" si="0"/>
        <v>1</v>
      </c>
      <c r="L10">
        <f>IF(C10=1,1/9,0)</f>
        <v>0.1111111111111111</v>
      </c>
    </row>
    <row r="11" spans="1:13" x14ac:dyDescent="0.2">
      <c r="A11" s="5">
        <v>2</v>
      </c>
      <c r="B11" s="7" t="s">
        <v>693</v>
      </c>
      <c r="C11" s="5">
        <v>0</v>
      </c>
      <c r="E11" s="21"/>
      <c r="F11">
        <f>COUNTIF(C2:C11,1)/COUNT(C2:C11)</f>
        <v>0.9</v>
      </c>
      <c r="G11" s="21">
        <f t="shared" si="1"/>
        <v>0</v>
      </c>
      <c r="H11" s="21"/>
      <c r="I11" s="21">
        <f>COUNTIF(C2:C11,1)/COUNTIF(C2:C11,1)</f>
        <v>1</v>
      </c>
      <c r="J11" s="21">
        <f>IF(C11=1,I11,0)</f>
        <v>0</v>
      </c>
      <c r="K11" s="21"/>
      <c r="L11" s="21">
        <f>IF(C11=1,1/10,0)</f>
        <v>0</v>
      </c>
      <c r="M11" s="21"/>
    </row>
  </sheetData>
  <hyperlinks>
    <hyperlink ref="F1" r:id="rId1"/>
    <hyperlink ref="I1" r:id="rId2"/>
    <hyperlink ref="E1" r:id="rId3" display="P@k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102</vt:i4>
      </vt:variant>
    </vt:vector>
  </HeadingPairs>
  <TitlesOfParts>
    <vt:vector size="102" baseType="lpstr">
      <vt:lpstr>P@K</vt:lpstr>
      <vt:lpstr>results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  <vt:lpstr>t30</vt:lpstr>
      <vt:lpstr>t31</vt:lpstr>
      <vt:lpstr>t32</vt:lpstr>
      <vt:lpstr>t33</vt:lpstr>
      <vt:lpstr>t34</vt:lpstr>
      <vt:lpstr>t35</vt:lpstr>
      <vt:lpstr>t36</vt:lpstr>
      <vt:lpstr>t37</vt:lpstr>
      <vt:lpstr>t38</vt:lpstr>
      <vt:lpstr>t39</vt:lpstr>
      <vt:lpstr>t40</vt:lpstr>
      <vt:lpstr>t41</vt:lpstr>
      <vt:lpstr>t42</vt:lpstr>
      <vt:lpstr>t43</vt:lpstr>
      <vt:lpstr>t44</vt:lpstr>
      <vt:lpstr>t45</vt:lpstr>
      <vt:lpstr>t46</vt:lpstr>
      <vt:lpstr>t47</vt:lpstr>
      <vt:lpstr>t48</vt:lpstr>
      <vt:lpstr>t49</vt:lpstr>
      <vt:lpstr>t50</vt:lpstr>
      <vt:lpstr>t51</vt:lpstr>
      <vt:lpstr>t52</vt:lpstr>
      <vt:lpstr>t53</vt:lpstr>
      <vt:lpstr>t54</vt:lpstr>
      <vt:lpstr>t55</vt:lpstr>
      <vt:lpstr>t56</vt:lpstr>
      <vt:lpstr>t57</vt:lpstr>
      <vt:lpstr>t58</vt:lpstr>
      <vt:lpstr>t59</vt:lpstr>
      <vt:lpstr>t60</vt:lpstr>
      <vt:lpstr>t61</vt:lpstr>
      <vt:lpstr>t62</vt:lpstr>
      <vt:lpstr>t63</vt:lpstr>
      <vt:lpstr>t64</vt:lpstr>
      <vt:lpstr>t65</vt:lpstr>
      <vt:lpstr>t66</vt:lpstr>
      <vt:lpstr>t67</vt:lpstr>
      <vt:lpstr>t68</vt:lpstr>
      <vt:lpstr>t69</vt:lpstr>
      <vt:lpstr>t70</vt:lpstr>
      <vt:lpstr>t71</vt:lpstr>
      <vt:lpstr>t72</vt:lpstr>
      <vt:lpstr>t73</vt:lpstr>
      <vt:lpstr>t74</vt:lpstr>
      <vt:lpstr>t75</vt:lpstr>
      <vt:lpstr>t76</vt:lpstr>
      <vt:lpstr>t77</vt:lpstr>
      <vt:lpstr>t78</vt:lpstr>
      <vt:lpstr>t79</vt:lpstr>
      <vt:lpstr>t80</vt:lpstr>
      <vt:lpstr>t81</vt:lpstr>
      <vt:lpstr>t82</vt:lpstr>
      <vt:lpstr>t83</vt:lpstr>
      <vt:lpstr>t84</vt:lpstr>
      <vt:lpstr>t85</vt:lpstr>
      <vt:lpstr>t86</vt:lpstr>
      <vt:lpstr>t87</vt:lpstr>
      <vt:lpstr>t88</vt:lpstr>
      <vt:lpstr>t89</vt:lpstr>
      <vt:lpstr>t90</vt:lpstr>
      <vt:lpstr>t91</vt:lpstr>
      <vt:lpstr>t92</vt:lpstr>
      <vt:lpstr>t93</vt:lpstr>
      <vt:lpstr>t94</vt:lpstr>
      <vt:lpstr>t95</vt:lpstr>
      <vt:lpstr>t96</vt:lpstr>
      <vt:lpstr>t97</vt:lpstr>
      <vt:lpstr>t98</vt:lpstr>
      <vt:lpstr>t99</vt:lpstr>
      <vt:lpstr>t100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2017-02-12T01:52:20Z</dcterms:created>
  <dcterms:modified xsi:type="dcterms:W3CDTF">2017-04-09T20:43:06Z</dcterms:modified>
</cp:coreProperties>
</file>