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ch\Dropbox\Career\CVs\"/>
    </mc:Choice>
  </mc:AlternateContent>
  <xr:revisionPtr revIDLastSave="0" documentId="13_ncr:1_{8E1A9889-C595-48DD-BC63-02B7CEF7CFA9}" xr6:coauthVersionLast="45" xr6:coauthVersionMax="45" xr10:uidLastSave="{00000000-0000-0000-0000-000000000000}"/>
  <bookViews>
    <workbookView xWindow="-120" yWindow="-120" windowWidth="20730" windowHeight="11760" xr2:uid="{85A6193D-6764-4870-9E6C-E861DF98152E}"/>
  </bookViews>
  <sheets>
    <sheet name="Sheet1" sheetId="1" r:id="rId1"/>
  </sheets>
  <definedNames>
    <definedName name="_xlnm._FilterDatabase" localSheetId="0" hidden="1">Sheet1!$A$1:$X$183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2" i="1" l="1"/>
  <c r="J72" i="1" s="1"/>
  <c r="I72" i="1"/>
  <c r="L72" i="1" s="1"/>
  <c r="O70" i="1"/>
  <c r="P70" i="1" s="1"/>
  <c r="J70" i="1" s="1"/>
  <c r="I70" i="1"/>
  <c r="L70" i="1" s="1"/>
  <c r="P71" i="1"/>
  <c r="J71" i="1" s="1"/>
  <c r="I71" i="1"/>
  <c r="L71" i="1" s="1"/>
  <c r="P76" i="1" l="1"/>
  <c r="J76" i="1" s="1"/>
  <c r="I76" i="1"/>
  <c r="L76" i="1" s="1"/>
  <c r="O75" i="1"/>
  <c r="P75" i="1" s="1"/>
  <c r="J75" i="1" s="1"/>
  <c r="P77" i="1"/>
  <c r="J77" i="1" s="1"/>
  <c r="I77" i="1"/>
  <c r="L77" i="1" s="1"/>
  <c r="I75" i="1"/>
  <c r="L75" i="1" s="1"/>
  <c r="W185" i="1" l="1"/>
  <c r="O19" i="1"/>
  <c r="P19" i="1" s="1"/>
  <c r="J19" i="1" s="1"/>
  <c r="I19" i="1"/>
  <c r="L19" i="1" s="1"/>
  <c r="O16" i="1"/>
  <c r="P16" i="1" s="1"/>
  <c r="J16" i="1" s="1"/>
  <c r="I16" i="1"/>
  <c r="L16" i="1" s="1"/>
  <c r="H109" i="1"/>
  <c r="Q109" i="1" s="1"/>
  <c r="O109" i="1" s="1"/>
  <c r="P109" i="1" s="1"/>
  <c r="O106" i="1"/>
  <c r="P106" i="1" s="1"/>
  <c r="J106" i="1" s="1"/>
  <c r="P107" i="1"/>
  <c r="J107" i="1" s="1"/>
  <c r="I107" i="1"/>
  <c r="I106" i="1"/>
  <c r="O15" i="1"/>
  <c r="P15" i="1" s="1"/>
  <c r="J15" i="1" s="1"/>
  <c r="I15" i="1"/>
  <c r="L15" i="1" s="1"/>
  <c r="O108" i="1"/>
  <c r="P108" i="1" s="1"/>
  <c r="I110" i="1"/>
  <c r="P110" i="1"/>
  <c r="J110" i="1" s="1"/>
  <c r="P105" i="1"/>
  <c r="J105" i="1" s="1"/>
  <c r="I105" i="1"/>
  <c r="P89" i="1"/>
  <c r="J89" i="1" s="1"/>
  <c r="I89" i="1"/>
  <c r="I4" i="1"/>
  <c r="J4" i="1"/>
  <c r="L89" i="1" l="1"/>
  <c r="L105" i="1"/>
  <c r="K105" i="1" s="1"/>
  <c r="L110" i="1"/>
  <c r="K110" i="1" s="1"/>
  <c r="L106" i="1"/>
  <c r="J109" i="1"/>
  <c r="I109" i="1"/>
  <c r="L107" i="1"/>
  <c r="K107" i="1" s="1"/>
  <c r="K4" i="1"/>
  <c r="P104" i="1"/>
  <c r="E104" i="1"/>
  <c r="P103" i="1"/>
  <c r="P102" i="1"/>
  <c r="P101" i="1"/>
  <c r="P99" i="1"/>
  <c r="E99" i="1"/>
  <c r="P98" i="1"/>
  <c r="P96" i="1"/>
  <c r="P94" i="1"/>
  <c r="P92" i="1"/>
  <c r="E92" i="1"/>
  <c r="P91" i="1"/>
  <c r="E91" i="1"/>
  <c r="P90" i="1"/>
  <c r="P88" i="1"/>
  <c r="P87" i="1"/>
  <c r="P86" i="1"/>
  <c r="P85" i="1"/>
  <c r="P84" i="1"/>
  <c r="P83" i="1"/>
  <c r="P81" i="1"/>
  <c r="P79" i="1"/>
  <c r="P78" i="1"/>
  <c r="P73" i="1"/>
  <c r="P68" i="1"/>
  <c r="P66" i="1"/>
  <c r="P65" i="1"/>
  <c r="P63" i="1"/>
  <c r="P61" i="1"/>
  <c r="E61" i="1"/>
  <c r="P60" i="1"/>
  <c r="P59" i="1"/>
  <c r="P58" i="1"/>
  <c r="P57" i="1"/>
  <c r="P56" i="1"/>
  <c r="P55" i="1"/>
  <c r="P54" i="1"/>
  <c r="P53" i="1"/>
  <c r="P52" i="1"/>
  <c r="P51" i="1"/>
  <c r="P49" i="1"/>
  <c r="P48" i="1"/>
  <c r="P47" i="1"/>
  <c r="E47" i="1"/>
  <c r="P46" i="1"/>
  <c r="P45" i="1"/>
  <c r="E45" i="1"/>
  <c r="P44" i="1"/>
  <c r="P43" i="1"/>
  <c r="P42" i="1"/>
  <c r="P41" i="1"/>
  <c r="P40" i="1"/>
  <c r="P39" i="1"/>
  <c r="P38" i="1"/>
  <c r="P37" i="1"/>
  <c r="P36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R28" i="1"/>
  <c r="P28" i="1"/>
  <c r="P26" i="1"/>
  <c r="E26" i="1"/>
  <c r="P25" i="1"/>
  <c r="P24" i="1"/>
  <c r="J24" i="1" s="1"/>
  <c r="P23" i="1"/>
  <c r="P22" i="1"/>
  <c r="P21" i="1"/>
  <c r="P10" i="1"/>
  <c r="J25" i="1"/>
  <c r="N111" i="1"/>
  <c r="I24" i="1"/>
  <c r="L24" i="1" s="1"/>
  <c r="I25" i="1"/>
  <c r="M185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3" i="1"/>
  <c r="N112" i="1"/>
  <c r="N114" i="1"/>
  <c r="K106" i="1" l="1"/>
  <c r="L109" i="1"/>
  <c r="K109" i="1" s="1"/>
  <c r="L25" i="1"/>
  <c r="K25" i="1" s="1"/>
  <c r="K24" i="1" s="1"/>
  <c r="N185" i="1"/>
  <c r="J52" i="1"/>
  <c r="I52" i="1"/>
  <c r="L52" i="1" s="1"/>
  <c r="O12" i="1"/>
  <c r="I12" i="1"/>
  <c r="L12" i="1" s="1"/>
  <c r="I13" i="1"/>
  <c r="L13" i="1" s="1"/>
  <c r="O82" i="1"/>
  <c r="P82" i="1" s="1"/>
  <c r="P12" i="1" l="1"/>
  <c r="J12" i="1" s="1"/>
  <c r="I42" i="1"/>
  <c r="L42" i="1" s="1"/>
  <c r="J42" i="1"/>
  <c r="J38" i="1"/>
  <c r="I38" i="1"/>
  <c r="L38" i="1" s="1"/>
  <c r="J43" i="1"/>
  <c r="J40" i="1"/>
  <c r="I40" i="1"/>
  <c r="L40" i="1" s="1"/>
  <c r="J41" i="1"/>
  <c r="I41" i="1"/>
  <c r="L41" i="1" s="1"/>
  <c r="J39" i="1"/>
  <c r="I39" i="1"/>
  <c r="L39" i="1" s="1"/>
  <c r="J37" i="1"/>
  <c r="I37" i="1"/>
  <c r="L37" i="1" s="1"/>
  <c r="I43" i="1"/>
  <c r="L43" i="1" s="1"/>
  <c r="I33" i="1"/>
  <c r="L33" i="1" s="1"/>
  <c r="I34" i="1"/>
  <c r="L34" i="1" s="1"/>
  <c r="I32" i="1"/>
  <c r="L32" i="1" s="1"/>
  <c r="I31" i="1"/>
  <c r="L31" i="1" s="1"/>
  <c r="I29" i="1"/>
  <c r="L29" i="1" s="1"/>
  <c r="I30" i="1"/>
  <c r="L30" i="1" s="1"/>
  <c r="O111" i="1"/>
  <c r="P111" i="1" s="1"/>
  <c r="I182" i="1"/>
  <c r="I112" i="1"/>
  <c r="O152" i="1"/>
  <c r="P152" i="1" s="1"/>
  <c r="J152" i="1"/>
  <c r="I152" i="1"/>
  <c r="O151" i="1"/>
  <c r="P151" i="1" s="1"/>
  <c r="J151" i="1"/>
  <c r="I151" i="1"/>
  <c r="O183" i="1"/>
  <c r="P183" i="1" s="1"/>
  <c r="O181" i="1"/>
  <c r="P181" i="1" s="1"/>
  <c r="I180" i="1"/>
  <c r="I181" i="1"/>
  <c r="I28" i="1"/>
  <c r="L28" i="1" s="1"/>
  <c r="I27" i="1"/>
  <c r="L27" i="1" s="1"/>
  <c r="J23" i="1"/>
  <c r="I23" i="1"/>
  <c r="L23" i="1" l="1"/>
  <c r="K23" i="1" s="1"/>
  <c r="Q180" i="1"/>
  <c r="O180" i="1" s="1"/>
  <c r="J34" i="1"/>
  <c r="J33" i="1"/>
  <c r="J32" i="1"/>
  <c r="J29" i="1"/>
  <c r="J30" i="1"/>
  <c r="J31" i="1"/>
  <c r="J28" i="1"/>
  <c r="Q112" i="1"/>
  <c r="O112" i="1" s="1"/>
  <c r="O27" i="1"/>
  <c r="Q182" i="1"/>
  <c r="O182" i="1" s="1"/>
  <c r="J181" i="1"/>
  <c r="J57" i="1"/>
  <c r="I57" i="1"/>
  <c r="L57" i="1" s="1"/>
  <c r="O20" i="1"/>
  <c r="I20" i="1"/>
  <c r="L20" i="1" s="1"/>
  <c r="O18" i="1"/>
  <c r="I18" i="1"/>
  <c r="L18" i="1" s="1"/>
  <c r="O17" i="1"/>
  <c r="I17" i="1"/>
  <c r="L17" i="1" s="1"/>
  <c r="O13" i="1"/>
  <c r="O11" i="1"/>
  <c r="I11" i="1"/>
  <c r="L11" i="1" s="1"/>
  <c r="O14" i="1"/>
  <c r="I14" i="1"/>
  <c r="L14" i="1" s="1"/>
  <c r="J58" i="1"/>
  <c r="I58" i="1"/>
  <c r="L58" i="1" s="1"/>
  <c r="J91" i="1"/>
  <c r="I91" i="1"/>
  <c r="J45" i="1"/>
  <c r="I45" i="1"/>
  <c r="J47" i="1"/>
  <c r="I47" i="1"/>
  <c r="L47" i="1" s="1"/>
  <c r="J61" i="1"/>
  <c r="I61" i="1"/>
  <c r="L61" i="1" s="1"/>
  <c r="J92" i="1"/>
  <c r="I92" i="1"/>
  <c r="L92" i="1" s="1"/>
  <c r="J99" i="1"/>
  <c r="I99" i="1"/>
  <c r="L99" i="1" s="1"/>
  <c r="J104" i="1"/>
  <c r="I104" i="1"/>
  <c r="I26" i="1"/>
  <c r="L26" i="1" s="1"/>
  <c r="J26" i="1"/>
  <c r="J53" i="1"/>
  <c r="I53" i="1"/>
  <c r="L53" i="1" s="1"/>
  <c r="I51" i="1"/>
  <c r="L51" i="1" s="1"/>
  <c r="J51" i="1"/>
  <c r="O80" i="1"/>
  <c r="P80" i="1" s="1"/>
  <c r="J183" i="1"/>
  <c r="I183" i="1"/>
  <c r="J48" i="1"/>
  <c r="I48" i="1"/>
  <c r="L48" i="1" s="1"/>
  <c r="J56" i="1"/>
  <c r="I56" i="1"/>
  <c r="L56" i="1" s="1"/>
  <c r="K183" i="1" l="1"/>
  <c r="L104" i="1"/>
  <c r="K104" i="1"/>
  <c r="L45" i="1"/>
  <c r="L91" i="1"/>
  <c r="K91" i="1"/>
  <c r="P14" i="1"/>
  <c r="J14" i="1" s="1"/>
  <c r="P11" i="1"/>
  <c r="J11" i="1" s="1"/>
  <c r="P182" i="1"/>
  <c r="J182" i="1" s="1"/>
  <c r="K182" i="1" s="1"/>
  <c r="K181" i="1" s="1"/>
  <c r="P112" i="1"/>
  <c r="J112" i="1" s="1"/>
  <c r="P13" i="1"/>
  <c r="J13" i="1" s="1"/>
  <c r="P17" i="1"/>
  <c r="J17" i="1" s="1"/>
  <c r="P18" i="1"/>
  <c r="J18" i="1" s="1"/>
  <c r="P20" i="1"/>
  <c r="J20" i="1" s="1"/>
  <c r="P180" i="1"/>
  <c r="J180" i="1" s="1"/>
  <c r="K180" i="1" s="1"/>
  <c r="P27" i="1"/>
  <c r="J27" i="1" s="1"/>
  <c r="O50" i="1"/>
  <c r="P50" i="1" s="1"/>
  <c r="J102" i="1" l="1"/>
  <c r="I102" i="1"/>
  <c r="J179" i="1"/>
  <c r="J178" i="1"/>
  <c r="J177" i="1"/>
  <c r="J176" i="1"/>
  <c r="J175" i="1"/>
  <c r="J172" i="1"/>
  <c r="J170" i="1"/>
  <c r="J169" i="1"/>
  <c r="J168" i="1"/>
  <c r="J165" i="1"/>
  <c r="J164" i="1"/>
  <c r="J157" i="1"/>
  <c r="J156" i="1"/>
  <c r="J155" i="1"/>
  <c r="J150" i="1"/>
  <c r="J149" i="1"/>
  <c r="J148" i="1"/>
  <c r="J145" i="1"/>
  <c r="J142" i="1"/>
  <c r="J139" i="1"/>
  <c r="J126" i="1"/>
  <c r="J60" i="1"/>
  <c r="I60" i="1"/>
  <c r="I108" i="1"/>
  <c r="I46" i="1"/>
  <c r="I36" i="1"/>
  <c r="L36" i="1" s="1"/>
  <c r="J108" i="1"/>
  <c r="J46" i="1"/>
  <c r="J36" i="1"/>
  <c r="I35" i="1"/>
  <c r="L35" i="1" s="1"/>
  <c r="J35" i="1"/>
  <c r="O97" i="1"/>
  <c r="P97" i="1" s="1"/>
  <c r="O95" i="1"/>
  <c r="P95" i="1" s="1"/>
  <c r="O93" i="1"/>
  <c r="P93" i="1" s="1"/>
  <c r="O64" i="1"/>
  <c r="P64" i="1" s="1"/>
  <c r="O74" i="1"/>
  <c r="P74" i="1" s="1"/>
  <c r="O100" i="1"/>
  <c r="P100" i="1" s="1"/>
  <c r="O69" i="1"/>
  <c r="P69" i="1" s="1"/>
  <c r="O67" i="1"/>
  <c r="P67" i="1" s="1"/>
  <c r="O62" i="1"/>
  <c r="P62" i="1" s="1"/>
  <c r="L108" i="1" l="1"/>
  <c r="K108" i="1" s="1"/>
  <c r="L102" i="1"/>
  <c r="L46" i="1"/>
  <c r="K46" i="1" s="1"/>
  <c r="K45" i="1" s="1"/>
  <c r="L60" i="1"/>
  <c r="K60" i="1" s="1"/>
  <c r="J82" i="1"/>
  <c r="J98" i="1"/>
  <c r="J97" i="1"/>
  <c r="J96" i="1"/>
  <c r="J95" i="1"/>
  <c r="J94" i="1"/>
  <c r="J93" i="1"/>
  <c r="J66" i="1"/>
  <c r="J64" i="1"/>
  <c r="J55" i="1"/>
  <c r="J54" i="1"/>
  <c r="J65" i="1"/>
  <c r="J79" i="1"/>
  <c r="J78" i="1"/>
  <c r="J74" i="1"/>
  <c r="J50" i="1"/>
  <c r="J49" i="1"/>
  <c r="J59" i="1"/>
  <c r="J101" i="1"/>
  <c r="J100" i="1"/>
  <c r="J73" i="1"/>
  <c r="J69" i="1"/>
  <c r="J68" i="1"/>
  <c r="J67" i="1"/>
  <c r="J63" i="1"/>
  <c r="J62" i="1"/>
  <c r="J80" i="1"/>
  <c r="J88" i="1"/>
  <c r="J90" i="1"/>
  <c r="J87" i="1"/>
  <c r="J86" i="1"/>
  <c r="J85" i="1"/>
  <c r="J84" i="1"/>
  <c r="J83" i="1"/>
  <c r="J81" i="1"/>
  <c r="J22" i="1"/>
  <c r="J21" i="1"/>
  <c r="J103" i="1"/>
  <c r="I155" i="1"/>
  <c r="I82" i="1"/>
  <c r="L82" i="1" s="1"/>
  <c r="I74" i="1"/>
  <c r="L74" i="1" s="1"/>
  <c r="I80" i="1"/>
  <c r="L80" i="1" s="1"/>
  <c r="I67" i="1"/>
  <c r="L67" i="1" s="1"/>
  <c r="I69" i="1"/>
  <c r="L69" i="1" s="1"/>
  <c r="I62" i="1"/>
  <c r="L62" i="1" s="1"/>
  <c r="I63" i="1"/>
  <c r="L63" i="1" s="1"/>
  <c r="I100" i="1"/>
  <c r="L100" i="1" s="1"/>
  <c r="I97" i="1"/>
  <c r="L97" i="1" s="1"/>
  <c r="I95" i="1"/>
  <c r="L95" i="1" s="1"/>
  <c r="I93" i="1"/>
  <c r="L93" i="1" s="1"/>
  <c r="I64" i="1"/>
  <c r="L64" i="1" s="1"/>
  <c r="I44" i="1"/>
  <c r="I98" i="1"/>
  <c r="I96" i="1"/>
  <c r="L96" i="1" s="1"/>
  <c r="I94" i="1"/>
  <c r="L94" i="1" s="1"/>
  <c r="I66" i="1"/>
  <c r="L66" i="1" s="1"/>
  <c r="I55" i="1"/>
  <c r="L55" i="1" s="1"/>
  <c r="I54" i="1"/>
  <c r="L54" i="1" s="1"/>
  <c r="I65" i="1"/>
  <c r="L65" i="1" s="1"/>
  <c r="I79" i="1"/>
  <c r="L79" i="1" s="1"/>
  <c r="I78" i="1"/>
  <c r="L78" i="1" s="1"/>
  <c r="I50" i="1"/>
  <c r="L50" i="1" s="1"/>
  <c r="I49" i="1"/>
  <c r="L49" i="1" s="1"/>
  <c r="I59" i="1"/>
  <c r="L59" i="1" s="1"/>
  <c r="I68" i="1"/>
  <c r="L68" i="1" s="1"/>
  <c r="I73" i="1"/>
  <c r="L73" i="1" s="1"/>
  <c r="I101" i="1"/>
  <c r="L101" i="1" s="1"/>
  <c r="I88" i="1"/>
  <c r="L88" i="1" s="1"/>
  <c r="I90" i="1"/>
  <c r="I87" i="1"/>
  <c r="L87" i="1" s="1"/>
  <c r="I86" i="1"/>
  <c r="L86" i="1" s="1"/>
  <c r="I85" i="1"/>
  <c r="L85" i="1" s="1"/>
  <c r="I84" i="1"/>
  <c r="L84" i="1" s="1"/>
  <c r="I83" i="1"/>
  <c r="L83" i="1" s="1"/>
  <c r="I81" i="1"/>
  <c r="L81" i="1" s="1"/>
  <c r="I22" i="1"/>
  <c r="I21" i="1"/>
  <c r="L21" i="1" s="1"/>
  <c r="I103" i="1"/>
  <c r="I10" i="1"/>
  <c r="L10" i="1" s="1"/>
  <c r="J44" i="1"/>
  <c r="J10" i="1"/>
  <c r="J111" i="1"/>
  <c r="I171" i="1"/>
  <c r="I132" i="1"/>
  <c r="Q132" i="1" s="1"/>
  <c r="I123" i="1"/>
  <c r="Q123" i="1" s="1"/>
  <c r="I119" i="1"/>
  <c r="Q119" i="1" s="1"/>
  <c r="I117" i="1"/>
  <c r="Q117" i="1" s="1"/>
  <c r="O179" i="1"/>
  <c r="P179" i="1" s="1"/>
  <c r="O177" i="1"/>
  <c r="P177" i="1" s="1"/>
  <c r="O175" i="1"/>
  <c r="P175" i="1" s="1"/>
  <c r="O178" i="1"/>
  <c r="P178" i="1" s="1"/>
  <c r="O176" i="1"/>
  <c r="P176" i="1" s="1"/>
  <c r="O172" i="1"/>
  <c r="P172" i="1" s="1"/>
  <c r="O170" i="1"/>
  <c r="P170" i="1" s="1"/>
  <c r="O169" i="1"/>
  <c r="P169" i="1" s="1"/>
  <c r="O168" i="1"/>
  <c r="P168" i="1" s="1"/>
  <c r="O165" i="1"/>
  <c r="P165" i="1" s="1"/>
  <c r="O164" i="1"/>
  <c r="P164" i="1" s="1"/>
  <c r="O157" i="1"/>
  <c r="P157" i="1" s="1"/>
  <c r="O156" i="1"/>
  <c r="P156" i="1" s="1"/>
  <c r="O150" i="1"/>
  <c r="P150" i="1" s="1"/>
  <c r="O149" i="1"/>
  <c r="P149" i="1" s="1"/>
  <c r="O148" i="1"/>
  <c r="P148" i="1" s="1"/>
  <c r="O145" i="1"/>
  <c r="P145" i="1" s="1"/>
  <c r="O142" i="1"/>
  <c r="P142" i="1" s="1"/>
  <c r="O139" i="1"/>
  <c r="P139" i="1" s="1"/>
  <c r="I179" i="1"/>
  <c r="K179" i="1" s="1"/>
  <c r="I178" i="1"/>
  <c r="I177" i="1"/>
  <c r="I176" i="1"/>
  <c r="I175" i="1"/>
  <c r="I174" i="1"/>
  <c r="I173" i="1"/>
  <c r="Q173" i="1" s="1"/>
  <c r="I172" i="1"/>
  <c r="I170" i="1"/>
  <c r="I169" i="1"/>
  <c r="I168" i="1"/>
  <c r="I167" i="1"/>
  <c r="I166" i="1"/>
  <c r="Q166" i="1" s="1"/>
  <c r="I165" i="1"/>
  <c r="I164" i="1"/>
  <c r="I163" i="1"/>
  <c r="I162" i="1"/>
  <c r="I161" i="1"/>
  <c r="I160" i="1"/>
  <c r="Q160" i="1" s="1"/>
  <c r="I159" i="1"/>
  <c r="Q159" i="1" s="1"/>
  <c r="I158" i="1"/>
  <c r="Q158" i="1" s="1"/>
  <c r="I157" i="1"/>
  <c r="I156" i="1"/>
  <c r="I154" i="1"/>
  <c r="Q154" i="1" s="1"/>
  <c r="I153" i="1"/>
  <c r="Q153" i="1" s="1"/>
  <c r="I150" i="1"/>
  <c r="I149" i="1"/>
  <c r="I148" i="1"/>
  <c r="I147" i="1"/>
  <c r="I146" i="1"/>
  <c r="Q146" i="1" s="1"/>
  <c r="I145" i="1"/>
  <c r="I144" i="1"/>
  <c r="I143" i="1"/>
  <c r="Q143" i="1" s="1"/>
  <c r="I142" i="1"/>
  <c r="I141" i="1"/>
  <c r="I140" i="1"/>
  <c r="Q140" i="1" s="1"/>
  <c r="O140" i="1" s="1"/>
  <c r="P140" i="1" s="1"/>
  <c r="I139" i="1"/>
  <c r="I138" i="1"/>
  <c r="I137" i="1"/>
  <c r="I136" i="1"/>
  <c r="I135" i="1"/>
  <c r="I134" i="1"/>
  <c r="Q134" i="1" s="1"/>
  <c r="I133" i="1"/>
  <c r="Q133" i="1" s="1"/>
  <c r="I131" i="1"/>
  <c r="I130" i="1"/>
  <c r="I129" i="1"/>
  <c r="Q129" i="1" s="1"/>
  <c r="I128" i="1"/>
  <c r="I127" i="1"/>
  <c r="I126" i="1"/>
  <c r="I125" i="1"/>
  <c r="Q125" i="1" s="1"/>
  <c r="I124" i="1"/>
  <c r="I122" i="1"/>
  <c r="Q122" i="1" s="1"/>
  <c r="I121" i="1"/>
  <c r="I120" i="1"/>
  <c r="Q120" i="1" s="1"/>
  <c r="I118" i="1"/>
  <c r="I116" i="1"/>
  <c r="I115" i="1"/>
  <c r="Q115" i="1" s="1"/>
  <c r="I114" i="1"/>
  <c r="Q114" i="1" s="1"/>
  <c r="I113" i="1"/>
  <c r="Q113" i="1" s="1"/>
  <c r="I111" i="1"/>
  <c r="X185" i="1"/>
  <c r="U185" i="1"/>
  <c r="H185" i="1"/>
  <c r="G185" i="1"/>
  <c r="F185" i="1"/>
  <c r="B185" i="1"/>
  <c r="A185" i="1"/>
  <c r="K59" i="1" l="1"/>
  <c r="K58" i="1" s="1"/>
  <c r="K57" i="1" s="1"/>
  <c r="K56" i="1" s="1"/>
  <c r="K55" i="1" s="1"/>
  <c r="K54" i="1" s="1"/>
  <c r="K53" i="1" s="1"/>
  <c r="K52" i="1" s="1"/>
  <c r="K51" i="1" s="1"/>
  <c r="K50" i="1" s="1"/>
  <c r="K49" i="1" s="1"/>
  <c r="K48" i="1" s="1"/>
  <c r="K47" i="1" s="1"/>
  <c r="K178" i="1"/>
  <c r="K177" i="1" s="1"/>
  <c r="K176" i="1" s="1"/>
  <c r="K175" i="1" s="1"/>
  <c r="L98" i="1"/>
  <c r="K98" i="1" s="1"/>
  <c r="K97" i="1" s="1"/>
  <c r="K96" i="1" s="1"/>
  <c r="K95" i="1" s="1"/>
  <c r="K94" i="1" s="1"/>
  <c r="K93" i="1" s="1"/>
  <c r="K92" i="1" s="1"/>
  <c r="L22" i="1"/>
  <c r="K22" i="1" s="1"/>
  <c r="K21" i="1" s="1"/>
  <c r="K20" i="1" s="1"/>
  <c r="K19" i="1" s="1"/>
  <c r="K18" i="1" s="1"/>
  <c r="K17" i="1" s="1"/>
  <c r="K16" i="1" s="1"/>
  <c r="K15" i="1" s="1"/>
  <c r="K14" i="1" s="1"/>
  <c r="K13" i="1" s="1"/>
  <c r="K12" i="1" s="1"/>
  <c r="K11" i="1" s="1"/>
  <c r="K10" i="1" s="1"/>
  <c r="L44" i="1"/>
  <c r="K44" i="1" s="1"/>
  <c r="K43" i="1" s="1"/>
  <c r="K42" i="1" s="1"/>
  <c r="K41" i="1" s="1"/>
  <c r="K40" i="1" s="1"/>
  <c r="K39" i="1" s="1"/>
  <c r="K38" i="1" s="1"/>
  <c r="K37" i="1" s="1"/>
  <c r="K36" i="1" s="1"/>
  <c r="K35" i="1" s="1"/>
  <c r="K34" i="1" s="1"/>
  <c r="K33" i="1" s="1"/>
  <c r="K32" i="1" s="1"/>
  <c r="K31" i="1" s="1"/>
  <c r="K30" i="1" s="1"/>
  <c r="K29" i="1" s="1"/>
  <c r="K28" i="1" s="1"/>
  <c r="K27" i="1" s="1"/>
  <c r="K26" i="1" s="1"/>
  <c r="L103" i="1"/>
  <c r="K103" i="1" s="1"/>
  <c r="K102" i="1" s="1"/>
  <c r="K101" i="1" s="1"/>
  <c r="K100" i="1" s="1"/>
  <c r="K99" i="1" s="1"/>
  <c r="L90" i="1"/>
  <c r="K90" i="1" s="1"/>
  <c r="K89" i="1" s="1"/>
  <c r="K88" i="1" s="1"/>
  <c r="K87" i="1" s="1"/>
  <c r="K86" i="1" s="1"/>
  <c r="K85" i="1" s="1"/>
  <c r="K84" i="1" s="1"/>
  <c r="K83" i="1" s="1"/>
  <c r="K82" i="1" s="1"/>
  <c r="K81" i="1" s="1"/>
  <c r="K80" i="1" s="1"/>
  <c r="K79" i="1" s="1"/>
  <c r="K78" i="1" s="1"/>
  <c r="K77" i="1" s="1"/>
  <c r="K76" i="1" s="1"/>
  <c r="K75" i="1" s="1"/>
  <c r="K74" i="1" s="1"/>
  <c r="K73" i="1" s="1"/>
  <c r="K72" i="1" s="1"/>
  <c r="K71" i="1" s="1"/>
  <c r="K70" i="1" s="1"/>
  <c r="K69" i="1" s="1"/>
  <c r="K68" i="1" s="1"/>
  <c r="K67" i="1" s="1"/>
  <c r="K66" i="1" s="1"/>
  <c r="K65" i="1" s="1"/>
  <c r="K64" i="1" s="1"/>
  <c r="K63" i="1" s="1"/>
  <c r="K62" i="1" s="1"/>
  <c r="K61" i="1" s="1"/>
  <c r="Q171" i="1"/>
  <c r="Q174" i="1"/>
  <c r="O174" i="1" s="1"/>
  <c r="P174" i="1" s="1"/>
  <c r="J140" i="1"/>
  <c r="O173" i="1"/>
  <c r="P173" i="1" s="1"/>
  <c r="O171" i="1"/>
  <c r="P171" i="1" s="1"/>
  <c r="O114" i="1"/>
  <c r="P114" i="1" s="1"/>
  <c r="Q116" i="1"/>
  <c r="O116" i="1" s="1"/>
  <c r="O120" i="1"/>
  <c r="P120" i="1" s="1"/>
  <c r="O122" i="1"/>
  <c r="P122" i="1" s="1"/>
  <c r="O125" i="1"/>
  <c r="P125" i="1" s="1"/>
  <c r="Q127" i="1"/>
  <c r="O127" i="1" s="1"/>
  <c r="O129" i="1"/>
  <c r="P129" i="1" s="1"/>
  <c r="Q131" i="1"/>
  <c r="O131" i="1" s="1"/>
  <c r="O134" i="1"/>
  <c r="P134" i="1" s="1"/>
  <c r="Q136" i="1"/>
  <c r="O136" i="1" s="1"/>
  <c r="Q138" i="1"/>
  <c r="O138" i="1" s="1"/>
  <c r="O146" i="1"/>
  <c r="P146" i="1" s="1"/>
  <c r="O154" i="1"/>
  <c r="P154" i="1" s="1"/>
  <c r="O159" i="1"/>
  <c r="P159" i="1" s="1"/>
  <c r="Q161" i="1"/>
  <c r="O161" i="1" s="1"/>
  <c r="Q163" i="1"/>
  <c r="O163" i="1" s="1"/>
  <c r="Q167" i="1"/>
  <c r="O167" i="1" s="1"/>
  <c r="O117" i="1"/>
  <c r="P117" i="1" s="1"/>
  <c r="O123" i="1"/>
  <c r="P123" i="1" s="1"/>
  <c r="O113" i="1"/>
  <c r="P113" i="1" s="1"/>
  <c r="O115" i="1"/>
  <c r="P115" i="1" s="1"/>
  <c r="Q118" i="1"/>
  <c r="O118" i="1" s="1"/>
  <c r="Q121" i="1"/>
  <c r="O121" i="1" s="1"/>
  <c r="Q128" i="1"/>
  <c r="O128" i="1" s="1"/>
  <c r="Q130" i="1"/>
  <c r="O130" i="1" s="1"/>
  <c r="O133" i="1"/>
  <c r="P133" i="1" s="1"/>
  <c r="Q135" i="1"/>
  <c r="O135" i="1" s="1"/>
  <c r="Q137" i="1"/>
  <c r="O137" i="1" s="1"/>
  <c r="Q141" i="1"/>
  <c r="O143" i="1"/>
  <c r="P143" i="1" s="1"/>
  <c r="Q147" i="1"/>
  <c r="O153" i="1"/>
  <c r="P153" i="1" s="1"/>
  <c r="O158" i="1"/>
  <c r="P158" i="1" s="1"/>
  <c r="O160" i="1"/>
  <c r="P160" i="1" s="1"/>
  <c r="Q162" i="1"/>
  <c r="O162" i="1" s="1"/>
  <c r="O166" i="1"/>
  <c r="P166" i="1" s="1"/>
  <c r="O119" i="1"/>
  <c r="P119" i="1" s="1"/>
  <c r="O132" i="1"/>
  <c r="P132" i="1" s="1"/>
  <c r="Q124" i="1"/>
  <c r="O124" i="1" s="1"/>
  <c r="O155" i="1"/>
  <c r="P155" i="1" s="1"/>
  <c r="O147" i="1"/>
  <c r="Q144" i="1"/>
  <c r="O144" i="1" s="1"/>
  <c r="O141" i="1"/>
  <c r="E185" i="1"/>
  <c r="O126" i="1"/>
  <c r="P126" i="1" s="1"/>
  <c r="R185" i="1"/>
  <c r="T185" i="1"/>
  <c r="V185" i="1"/>
  <c r="L185" i="1" l="1"/>
  <c r="P144" i="1"/>
  <c r="J144" i="1" s="1"/>
  <c r="P137" i="1"/>
  <c r="J137" i="1" s="1"/>
  <c r="P128" i="1"/>
  <c r="J128" i="1" s="1"/>
  <c r="P118" i="1"/>
  <c r="J118" i="1" s="1"/>
  <c r="P163" i="1"/>
  <c r="J163" i="1" s="1"/>
  <c r="P136" i="1"/>
  <c r="J136" i="1" s="1"/>
  <c r="P131" i="1"/>
  <c r="J131" i="1" s="1"/>
  <c r="P127" i="1"/>
  <c r="J127" i="1" s="1"/>
  <c r="P116" i="1"/>
  <c r="J116" i="1" s="1"/>
  <c r="P141" i="1"/>
  <c r="J141" i="1" s="1"/>
  <c r="P147" i="1"/>
  <c r="J147" i="1" s="1"/>
  <c r="P124" i="1"/>
  <c r="J124" i="1" s="1"/>
  <c r="P162" i="1"/>
  <c r="J162" i="1" s="1"/>
  <c r="P135" i="1"/>
  <c r="J135" i="1" s="1"/>
  <c r="P130" i="1"/>
  <c r="J130" i="1" s="1"/>
  <c r="P121" i="1"/>
  <c r="J121" i="1" s="1"/>
  <c r="P167" i="1"/>
  <c r="J167" i="1" s="1"/>
  <c r="P161" i="1"/>
  <c r="J161" i="1" s="1"/>
  <c r="P138" i="1"/>
  <c r="J138" i="1" s="1"/>
  <c r="J132" i="1"/>
  <c r="J166" i="1"/>
  <c r="J160" i="1"/>
  <c r="J153" i="1"/>
  <c r="J143" i="1"/>
  <c r="J133" i="1"/>
  <c r="J113" i="1"/>
  <c r="J117" i="1"/>
  <c r="J159" i="1"/>
  <c r="J146" i="1"/>
  <c r="J122" i="1"/>
  <c r="J171" i="1"/>
  <c r="J173" i="1"/>
  <c r="J119" i="1"/>
  <c r="J158" i="1"/>
  <c r="J115" i="1"/>
  <c r="J123" i="1"/>
  <c r="J154" i="1"/>
  <c r="J134" i="1"/>
  <c r="J129" i="1"/>
  <c r="J125" i="1"/>
  <c r="J120" i="1"/>
  <c r="J114" i="1"/>
  <c r="J174" i="1"/>
  <c r="K174" i="1" s="1"/>
  <c r="K173" i="1" s="1"/>
  <c r="K172" i="1" s="1"/>
  <c r="K171" i="1" s="1"/>
  <c r="K170" i="1" s="1"/>
  <c r="K169" i="1" s="1"/>
  <c r="K168" i="1" s="1"/>
  <c r="K167" i="1" s="1"/>
  <c r="K166" i="1" s="1"/>
  <c r="K165" i="1" s="1"/>
  <c r="K164" i="1" s="1"/>
  <c r="K163" i="1" s="1"/>
  <c r="K162" i="1" s="1"/>
  <c r="K161" i="1" s="1"/>
  <c r="K160" i="1" s="1"/>
  <c r="K159" i="1" s="1"/>
  <c r="K158" i="1" s="1"/>
  <c r="K157" i="1" s="1"/>
  <c r="K156" i="1" s="1"/>
  <c r="K155" i="1" s="1"/>
  <c r="K154" i="1" s="1"/>
  <c r="K153" i="1" s="1"/>
  <c r="K152" i="1" s="1"/>
  <c r="K151" i="1" s="1"/>
  <c r="K150" i="1" s="1"/>
  <c r="K149" i="1" s="1"/>
  <c r="K148" i="1" s="1"/>
  <c r="K147" i="1" s="1"/>
  <c r="K146" i="1" s="1"/>
  <c r="K145" i="1" s="1"/>
  <c r="K144" i="1" s="1"/>
  <c r="K143" i="1" s="1"/>
  <c r="K142" i="1" s="1"/>
  <c r="K141" i="1" s="1"/>
  <c r="K140" i="1" s="1"/>
  <c r="K139" i="1" s="1"/>
  <c r="K138" i="1" s="1"/>
  <c r="K137" i="1" s="1"/>
  <c r="K136" i="1" s="1"/>
  <c r="K135" i="1" s="1"/>
  <c r="K134" i="1" s="1"/>
  <c r="K133" i="1" s="1"/>
  <c r="K132" i="1" s="1"/>
  <c r="K131" i="1" s="1"/>
  <c r="K130" i="1" s="1"/>
  <c r="K129" i="1" s="1"/>
  <c r="K128" i="1" s="1"/>
  <c r="K127" i="1" s="1"/>
  <c r="K126" i="1" s="1"/>
  <c r="K125" i="1" s="1"/>
  <c r="K124" i="1" s="1"/>
  <c r="K123" i="1" s="1"/>
  <c r="K122" i="1" s="1"/>
  <c r="K121" i="1" s="1"/>
  <c r="K120" i="1" s="1"/>
  <c r="K119" i="1" s="1"/>
  <c r="K118" i="1" s="1"/>
  <c r="K117" i="1" s="1"/>
  <c r="K116" i="1" s="1"/>
  <c r="K115" i="1" s="1"/>
  <c r="K114" i="1" s="1"/>
  <c r="K113" i="1" s="1"/>
  <c r="K112" i="1" s="1"/>
  <c r="K111" i="1" s="1"/>
  <c r="D185" i="1"/>
  <c r="I185" i="1"/>
  <c r="S185" i="1"/>
  <c r="O185" i="1" l="1"/>
  <c r="Q185" i="1"/>
  <c r="P185" i="1" l="1"/>
  <c r="J185" i="1" l="1"/>
  <c r="K185" i="1" l="1"/>
</calcChain>
</file>

<file path=xl/sharedStrings.xml><?xml version="1.0" encoding="utf-8"?>
<sst xmlns="http://schemas.openxmlformats.org/spreadsheetml/2006/main" count="544" uniqueCount="258">
  <si>
    <t>start</t>
  </si>
  <si>
    <t>build</t>
  </si>
  <si>
    <t>test</t>
  </si>
  <si>
    <t>document</t>
  </si>
  <si>
    <t>deploy</t>
  </si>
  <si>
    <t>install</t>
  </si>
  <si>
    <t>environment</t>
  </si>
  <si>
    <t>package</t>
  </si>
  <si>
    <t>vulnerability</t>
  </si>
  <si>
    <t>unit</t>
  </si>
  <si>
    <t>integration</t>
  </si>
  <si>
    <t>report</t>
  </si>
  <si>
    <t>run</t>
  </si>
  <si>
    <t>Command</t>
  </si>
  <si>
    <t>Key</t>
  </si>
  <si>
    <t>Value</t>
  </si>
  <si>
    <t>codecover</t>
  </si>
  <si>
    <t>coveralls</t>
  </si>
  <si>
    <t>Tool 1</t>
  </si>
  <si>
    <t>Tools</t>
  </si>
  <si>
    <t>Tool 2</t>
  </si>
  <si>
    <t>Tool 3</t>
  </si>
  <si>
    <t>compodoc</t>
  </si>
  <si>
    <t>integrate</t>
  </si>
  <si>
    <t>ngsw-config</t>
  </si>
  <si>
    <t>ngsw-copy</t>
  </si>
  <si>
    <t>favicon-copy</t>
  </si>
  <si>
    <t>Tool 4</t>
  </si>
  <si>
    <t>Tool 5</t>
  </si>
  <si>
    <t>Tool 6</t>
  </si>
  <si>
    <t>Tool 7</t>
  </si>
  <si>
    <t>platform</t>
  </si>
  <si>
    <t>prepare</t>
  </si>
  <si>
    <t>npm run</t>
  </si>
  <si>
    <t>ng</t>
  </si>
  <si>
    <t>ver</t>
  </si>
  <si>
    <t>nvm v</t>
  </si>
  <si>
    <t>npm -v</t>
  </si>
  <si>
    <t>node -v</t>
  </si>
  <si>
    <t>ng version</t>
  </si>
  <si>
    <t>node server.js</t>
  </si>
  <si>
    <t>doc-copy</t>
  </si>
  <si>
    <t>cov-copy</t>
  </si>
  <si>
    <t>google-copy</t>
  </si>
  <si>
    <t>manifest-copy</t>
  </si>
  <si>
    <t>test-once</t>
  </si>
  <si>
    <t>cp src/manifest.json dist/</t>
  </si>
  <si>
    <t>cp src/google/*.* dist/</t>
  </si>
  <si>
    <t>cp -r documentation dist/documentation/</t>
  </si>
  <si>
    <t>cp src/favicon/* dist/favicon/</t>
  </si>
  <si>
    <t>vulnerability-check</t>
  </si>
  <si>
    <t>snyk test</t>
  </si>
  <si>
    <t>lint</t>
  </si>
  <si>
    <t>e2e</t>
  </si>
  <si>
    <t>update</t>
  </si>
  <si>
    <t>git add CHANGELOG.md</t>
  </si>
  <si>
    <t>auto-changelog -p</t>
  </si>
  <si>
    <t>version</t>
  </si>
  <si>
    <t>snyk-protect</t>
  </si>
  <si>
    <t>snyk protect</t>
  </si>
  <si>
    <t>dockerize</t>
  </si>
  <si>
    <t>docker image build -t jorich/cv-generator-fe:%npm_package_version% -t jorich/cv-generator-fe .</t>
  </si>
  <si>
    <t>docker push jorich/cv-generator-fe:%npm_package_version% &amp;&amp; docker push jorich/cv-generator-fe:latest</t>
  </si>
  <si>
    <t>cd ../cv-generator-life-terraform &amp;&amp; terraform apply</t>
  </si>
  <si>
    <t>codecov</t>
  </si>
  <si>
    <t>node ./node_modules/coveralls/bin/coveralls.js &lt; ./coverage/lcov.info</t>
  </si>
  <si>
    <t>provision</t>
  </si>
  <si>
    <t>push</t>
  </si>
  <si>
    <t>Level 1</t>
  </si>
  <si>
    <t>Level 2</t>
  </si>
  <si>
    <t>Level 3</t>
  </si>
  <si>
    <t>Level 4</t>
  </si>
  <si>
    <t>copy</t>
  </si>
  <si>
    <t>cp</t>
  </si>
  <si>
    <t>measure</t>
  </si>
  <si>
    <t>dockerize-build</t>
  </si>
  <si>
    <t>dockerize-push</t>
  </si>
  <si>
    <t>node wipe-dependencies.js &amp;&amp; rm -rf node_modules &amp;&amp; npm update --save-dev &amp;&amp; npm update --save</t>
  </si>
  <si>
    <t>PIPELINE</t>
  </si>
  <si>
    <t>release</t>
  </si>
  <si>
    <t>monitor</t>
  </si>
  <si>
    <t>Operate</t>
  </si>
  <si>
    <t>Configure</t>
  </si>
  <si>
    <t>Lifecycle hooks</t>
  </si>
  <si>
    <t>plan</t>
  </si>
  <si>
    <t>code</t>
  </si>
  <si>
    <t>health</t>
  </si>
  <si>
    <t>performance</t>
  </si>
  <si>
    <t>resilience</t>
  </si>
  <si>
    <t>security</t>
  </si>
  <si>
    <t>chaos</t>
  </si>
  <si>
    <t>orchestrate</t>
  </si>
  <si>
    <t>trail</t>
  </si>
  <si>
    <t>showcase</t>
  </si>
  <si>
    <t>Observe</t>
  </si>
  <si>
    <t>#</t>
  </si>
  <si>
    <t>Phases</t>
  </si>
  <si>
    <t>Package.json command</t>
  </si>
  <si>
    <t>Commands</t>
  </si>
  <si>
    <t>// TOOLS</t>
  </si>
  <si>
    <t>ng  lint</t>
  </si>
  <si>
    <t>Prefix</t>
  </si>
  <si>
    <t>Conjunction</t>
  </si>
  <si>
    <t>&amp;&amp;</t>
  </si>
  <si>
    <t>run-p</t>
  </si>
  <si>
    <t>npm-run-all</t>
  </si>
  <si>
    <t>ops</t>
  </si>
  <si>
    <t>dev</t>
  </si>
  <si>
    <t>Stage</t>
  </si>
  <si>
    <t>Level 0</t>
  </si>
  <si>
    <t>Test</t>
  </si>
  <si>
    <t>Release</t>
  </si>
  <si>
    <t>Plan</t>
  </si>
  <si>
    <t>Code</t>
  </si>
  <si>
    <t>Build</t>
  </si>
  <si>
    <t>echo Plan: Include a full SD process in CI/CD pipeline</t>
  </si>
  <si>
    <t>echo TODO: Code: Implement the new features planned</t>
  </si>
  <si>
    <t>echo Build: TODO: Link to Build logs</t>
  </si>
  <si>
    <t>echo Install: TODO: Link to install logs</t>
  </si>
  <si>
    <t>Opt-out</t>
  </si>
  <si>
    <t>START-PIPELINE</t>
  </si>
  <si>
    <t>wake-up-the-dynos:*</t>
  </si>
  <si>
    <t>ops:monitor:report:action</t>
  </si>
  <si>
    <t>ops:run:platform:action</t>
  </si>
  <si>
    <t>ops:deploy:package:dockerize:build:action</t>
  </si>
  <si>
    <t>ops:deploy:package:dockerize:push:action</t>
  </si>
  <si>
    <t>ops:deploy:package:provision:action</t>
  </si>
  <si>
    <t>// END PIPELINE</t>
  </si>
  <si>
    <t>update-packages</t>
  </si>
  <si>
    <t>echo Update: TODO: Update the dependencies to latest</t>
  </si>
  <si>
    <t>H</t>
  </si>
  <si>
    <t>npm install</t>
  </si>
  <si>
    <t>BUILD</t>
  </si>
  <si>
    <t>TEST</t>
  </si>
  <si>
    <t>PLAN</t>
  </si>
  <si>
    <t>CODE</t>
  </si>
  <si>
    <t>OPERATE</t>
  </si>
  <si>
    <t>OBSERVE</t>
  </si>
  <si>
    <t>RELEASE</t>
  </si>
  <si>
    <t>CONFIGURE</t>
  </si>
  <si>
    <t>ng build --configuration=\"heroku\"</t>
  </si>
  <si>
    <t>build-ci</t>
  </si>
  <si>
    <t>build-prod</t>
  </si>
  <si>
    <t>ng build --configuration=\"production\"</t>
  </si>
  <si>
    <t>ops:run</t>
  </si>
  <si>
    <t>plain</t>
  </si>
  <si>
    <t>rebuild-heroku</t>
  </si>
  <si>
    <t>git commit --allow-empty -m \"empty commit\"</t>
  </si>
  <si>
    <t>git push heroku master</t>
  </si>
  <si>
    <t>if [ ! \"$TRAVIS\" ] &amp;&amp; [ ! \"$HEROKU\" ] ; then ng test --code-coverage ; fi</t>
  </si>
  <si>
    <t>if [ ! \"$HEROKU\" ] ; then ng e2e ; fi</t>
  </si>
  <si>
    <t>if [ ! \"$HEROKU\" ] ; then curl https://cv-generator-fe.herokuapp.com/Webpage ; fi</t>
  </si>
  <si>
    <t>if [ ! \"$CI\" ] ; then curl cvgenerator.ml ; fi</t>
  </si>
  <si>
    <t>heroku-config</t>
  </si>
  <si>
    <t>heroku config</t>
  </si>
  <si>
    <t>heroku</t>
  </si>
  <si>
    <t>ml</t>
  </si>
  <si>
    <t>wake-up-the-dynos</t>
  </si>
  <si>
    <t>sys-info</t>
  </si>
  <si>
    <t>sys-info:*</t>
  </si>
  <si>
    <t>report-goal</t>
  </si>
  <si>
    <t>npm</t>
  </si>
  <si>
    <t>echo CI/CD pipeline START</t>
  </si>
  <si>
    <t>echo CI/CD pipeline FINISH</t>
  </si>
  <si>
    <t>pipeline</t>
  </si>
  <si>
    <t>finish</t>
  </si>
  <si>
    <t>pipeline:finish:action</t>
  </si>
  <si>
    <t>pipeline:start:action</t>
  </si>
  <si>
    <t>pipeline:start</t>
  </si>
  <si>
    <t>pipeline:finish</t>
  </si>
  <si>
    <t>appveyor</t>
  </si>
  <si>
    <t>travis</t>
  </si>
  <si>
    <t>node</t>
  </si>
  <si>
    <t>angular</t>
  </si>
  <si>
    <t>nvm</t>
  </si>
  <si>
    <t>Time opt-out</t>
  </si>
  <si>
    <t>env singleRun=true ng test --code-coverage</t>
  </si>
  <si>
    <t>cp -r coverage dist/coverage/</t>
  </si>
  <si>
    <t>npm outdated</t>
  </si>
  <si>
    <t>ng update</t>
  </si>
  <si>
    <t>npm update --save-dev</t>
  </si>
  <si>
    <t>npm update --save</t>
  </si>
  <si>
    <t>ng-update</t>
  </si>
  <si>
    <t>ng-update-all</t>
  </si>
  <si>
    <t>npm-update-save</t>
  </si>
  <si>
    <t>npx-npm-check-updates-u</t>
  </si>
  <si>
    <t>npm-outdated</t>
  </si>
  <si>
    <t>if [ \"$CI\" ] ; then npm run build-ci ; else npm run build ; fi</t>
  </si>
  <si>
    <t>if [ \"$CI\" ] ; then npm run PIPELINE ; else ng build ; fi</t>
  </si>
  <si>
    <t>if [ \"$HEROKU\" ] ; then npm run heroku-config | grep -v _TOKEN ; fi</t>
  </si>
  <si>
    <t>if [ ! \"$CI\" ] ; then npm-run-all update-packages:* ; fi</t>
  </si>
  <si>
    <t>deprecated</t>
  </si>
  <si>
    <t>npm-update-save-dev</t>
  </si>
  <si>
    <t>off</t>
  </si>
  <si>
    <t>ng update --all --allowDirty --force</t>
  </si>
  <si>
    <t>if [ \"$production\" ] ; then node_modules/.bin/ngsw-config dist src/ngsw-config.json ; fi</t>
  </si>
  <si>
    <t>if [ \"$production\" ] ; then cp node_modules/@angular/service-worker/ngsw-worker.js dist/ ; fi</t>
  </si>
  <si>
    <t>once</t>
  </si>
  <si>
    <t>postinstall</t>
  </si>
  <si>
    <t>ngcc</t>
  </si>
  <si>
    <t>if [ \"$CI\" ] ; then echo snyk auth $SNYK_TOKEN ; fi</t>
  </si>
  <si>
    <t>echo Observe: TODO: Launch the observability dashboard</t>
  </si>
  <si>
    <t>Log</t>
  </si>
  <si>
    <t>prometheus</t>
  </si>
  <si>
    <t>graphana</t>
  </si>
  <si>
    <t>docker run -p 3000:3000 grafana/grafana</t>
  </si>
  <si>
    <t xml:space="preserve">date &amp;&amp; time ( </t>
  </si>
  <si>
    <t xml:space="preserve"> )</t>
  </si>
  <si>
    <t>dev:build</t>
  </si>
  <si>
    <t>dev:test</t>
  </si>
  <si>
    <t>dev:plan:plan:report:action</t>
  </si>
  <si>
    <t>dev:plan:update:report:action</t>
  </si>
  <si>
    <t>dev:code:code:report:action</t>
  </si>
  <si>
    <t>dev:build:install:prepare:action</t>
  </si>
  <si>
    <t>dev:build:install:package:package:action</t>
  </si>
  <si>
    <t>dev:build:install:report:action</t>
  </si>
  <si>
    <t>dev:build:build:package:action</t>
  </si>
  <si>
    <t>dev:build:build:report:action</t>
  </si>
  <si>
    <t>dev:test:test:package:vulnerability:action</t>
  </si>
  <si>
    <t>dev:test:test:package:unit:action</t>
  </si>
  <si>
    <t>dev:test:test:package:integration:action</t>
  </si>
  <si>
    <t>dev:test:test:measure:action</t>
  </si>
  <si>
    <t>dev:test:codecover:package:action</t>
  </si>
  <si>
    <t>dev:test:document:package:action</t>
  </si>
  <si>
    <t>dev:test:integrate:package:action</t>
  </si>
  <si>
    <t>monitor:prometheus</t>
  </si>
  <si>
    <t>monitor:graphana</t>
  </si>
  <si>
    <t xml:space="preserve"> '</t>
  </si>
  <si>
    <t xml:space="preserve">bash ./launch ' </t>
  </si>
  <si>
    <t xml:space="preserve">mkdir -p ./logs &amp;&amp; </t>
  </si>
  <si>
    <t xml:space="preserve"> 2&gt;&amp;1 | tee ./logs/*.txt</t>
  </si>
  <si>
    <t>cp -r logs dist/logs/</t>
  </si>
  <si>
    <t>git --version</t>
  </si>
  <si>
    <t>echo Node, NPM, NVM and Git version:</t>
  </si>
  <si>
    <t>logs-copy</t>
  </si>
  <si>
    <t>action</t>
  </si>
  <si>
    <t>pipeline:finish:action:*</t>
  </si>
  <si>
    <t>pipeline:start:action:*</t>
  </si>
  <si>
    <t>START-dev</t>
  </si>
  <si>
    <t>START-ops</t>
  </si>
  <si>
    <t>START-build</t>
  </si>
  <si>
    <t>START-start</t>
  </si>
  <si>
    <t>START-test</t>
  </si>
  <si>
    <t>Tool 8</t>
  </si>
  <si>
    <t>compodoc -p src/tsconfig.compodoc.json --theme vagrant --hideGenerator --disableSourceCode --disablePrivate --disableTemplateTab --customFavicon \"./src/favicon/android-chrome-512x512.png\" -n \"CV Generator Documentation\"</t>
  </si>
  <si>
    <t>method1</t>
  </si>
  <si>
    <t>method2</t>
  </si>
  <si>
    <t>codecov:*</t>
  </si>
  <si>
    <t>env</t>
  </si>
  <si>
    <t>bash &lt;(curl -s https://codecov.io/env)</t>
  </si>
  <si>
    <t>if [ \"$APPVEYOR\" ] ; then codecov ; fi</t>
  </si>
  <si>
    <t>if [ ! \"$APPVEYOR\" ] ; then bash &lt;(curl -s https://codecov.io/bash) ; fi</t>
  </si>
  <si>
    <t>lighthouse</t>
  </si>
  <si>
    <t>measure:*</t>
  </si>
  <si>
    <t>static</t>
  </si>
  <si>
    <t>lighthouse-update</t>
  </si>
  <si>
    <t>env CV_GENERATOR_AUDITING=true npx lighthouse https://cv-generator-fe.herokuapp.com/ --chrome-flags=\"--headless --disable-gpu\" --output-path=./logs/lighthouse.report.html --only-categories=accessibility,best-practices,pwa,seo --max-wait-for-load=120000 &amp;&amp; unset CV_GENERATOR_AUDITING</t>
  </si>
  <si>
    <t>npx npm-check-updates -u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</si>
</sst>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F8E8-C4F8-4500-8DB7-FA9EF76D4FDE}">
  <dimension ref="A1:X185"/>
  <sheetViews>
    <sheetView tabSelected="1" zoomScale="55" zoomScaleNormal="55" workbookViewId="0">
      <pane xSplit="9" ySplit="9" topLeftCell="J10" activePane="bottomRight" state="frozen"/>
      <selection pane="topRight" activeCell="I1" sqref="I1"/>
      <selection pane="bottomLeft" activeCell="A8" sqref="A8"/>
      <selection pane="bottomRight" activeCell="K183" sqref="K10:K183"/>
    </sheetView>
  </sheetViews>
  <sheetFormatPr defaultRowHeight="15" x14ac:dyDescent="0.25"/>
  <cols>
    <col min="1" max="1" width="9.140625" customWidth="1"/>
    <col min="2" max="2" width="4.42578125" customWidth="1"/>
    <col min="3" max="3" width="8.28515625" customWidth="1"/>
    <col min="4" max="8" width="9.28515625" customWidth="1"/>
    <col min="9" max="9" width="38.85546875" style="1" bestFit="1" customWidth="1"/>
    <col min="10" max="10" width="76.42578125" customWidth="1"/>
    <col min="11" max="11" width="108.140625" customWidth="1"/>
    <col min="12" max="12" width="14.5703125" customWidth="1"/>
    <col min="13" max="13" width="11.7109375" bestFit="1" customWidth="1"/>
    <col min="14" max="14" width="11.7109375" customWidth="1"/>
    <col min="15" max="15" width="24.28515625" bestFit="1" customWidth="1"/>
    <col min="16" max="16" width="13.28515625" customWidth="1"/>
    <col min="17" max="17" width="38" customWidth="1"/>
    <col min="18" max="18" width="10.28515625" bestFit="1" customWidth="1"/>
    <col min="19" max="19" width="12.28515625" bestFit="1" customWidth="1"/>
    <col min="20" max="20" width="10.28515625" bestFit="1" customWidth="1"/>
    <col min="21" max="21" width="12.28515625" bestFit="1" customWidth="1"/>
    <col min="22" max="22" width="10.28515625" bestFit="1" customWidth="1"/>
    <col min="23" max="24" width="12.28515625" bestFit="1" customWidth="1"/>
  </cols>
  <sheetData>
    <row r="1" spans="1:24" x14ac:dyDescent="0.25">
      <c r="I1" s="1" t="s">
        <v>13</v>
      </c>
      <c r="Q1" t="s">
        <v>19</v>
      </c>
    </row>
    <row r="2" spans="1:24" s="1" customFormat="1" x14ac:dyDescent="0.25">
      <c r="A2" s="1" t="s">
        <v>96</v>
      </c>
      <c r="B2" s="1" t="s">
        <v>95</v>
      </c>
      <c r="C2" s="1" t="s">
        <v>108</v>
      </c>
      <c r="D2" s="1" t="s">
        <v>109</v>
      </c>
      <c r="E2" s="1" t="s">
        <v>68</v>
      </c>
      <c r="F2" s="1" t="s">
        <v>69</v>
      </c>
      <c r="G2" s="1" t="s">
        <v>70</v>
      </c>
      <c r="H2" s="1" t="s">
        <v>71</v>
      </c>
      <c r="I2" s="1" t="s">
        <v>14</v>
      </c>
      <c r="J2" s="1" t="s">
        <v>15</v>
      </c>
      <c r="K2" s="1" t="s">
        <v>97</v>
      </c>
      <c r="L2" s="1" t="s">
        <v>175</v>
      </c>
      <c r="M2" s="1" t="s">
        <v>119</v>
      </c>
      <c r="N2" s="1" t="s">
        <v>202</v>
      </c>
      <c r="O2" s="1" t="s">
        <v>101</v>
      </c>
      <c r="P2" s="1" t="s">
        <v>102</v>
      </c>
      <c r="Q2" s="1" t="s">
        <v>18</v>
      </c>
      <c r="R2" s="1" t="s">
        <v>20</v>
      </c>
      <c r="S2" s="1" t="s">
        <v>21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243</v>
      </c>
    </row>
    <row r="3" spans="1:24" x14ac:dyDescent="0.25">
      <c r="L3" s="2"/>
      <c r="M3" s="2"/>
      <c r="N3" s="2"/>
      <c r="O3" s="2" t="s">
        <v>228</v>
      </c>
      <c r="P3" s="3" t="s">
        <v>227</v>
      </c>
    </row>
    <row r="4" spans="1:24" x14ac:dyDescent="0.25">
      <c r="I4" s="1" t="str">
        <f xml:space="preserve"> _xlfn.TEXTJOIN(":",TRUE,D4:H4)</f>
        <v/>
      </c>
      <c r="J4" t="str">
        <f xml:space="preserve"> IF(NOT(COUNTA(Q4:X4)),":",_xlfn.TEXTJOIN(P4,TRUE,O4,_xlfn.TEXTJOIN(P4,TRUE,Q4:X4)))</f>
        <v>:</v>
      </c>
      <c r="K4" t="str">
        <f>IF(ISBLANK(I4),"",_xlfn.CONCAT("        """,I4,""": """,IF(LEN(J4)&lt;2,":",_xlfn.CONCAT(IF(L4,"",O$3),IF(M4,"echo ",""),IF(AND(LEN(J4)&gt;1,ISNUMBER(N4),NOT(ISBLANK(K6))),_xlfn.CONCAT(SUBSTITUTE($O$9,"*",SUBSTITUTE(I4,":","_"))),""),J4,_xlfn.CONCAT(IF(AND(LEN(J4)&gt;1,ISNUMBER(N4),NOT(ISBLANK(K6))),SUBSTITUTE($P$9,"*",SUBSTITUTE(I4,":","_")),""),IF(L4,"",P$3),""))),IF(ISBLANK(K6),"""",""",")))</f>
        <v xml:space="preserve">        "": ":"</v>
      </c>
      <c r="L4" s="2" t="s">
        <v>34</v>
      </c>
      <c r="M4" s="2"/>
      <c r="N4" s="2"/>
      <c r="O4" s="2" t="s">
        <v>206</v>
      </c>
      <c r="P4" s="2" t="s">
        <v>207</v>
      </c>
    </row>
    <row r="5" spans="1:24" x14ac:dyDescent="0.25">
      <c r="L5" t="s">
        <v>225</v>
      </c>
      <c r="M5" s="2"/>
      <c r="N5" s="2"/>
      <c r="O5" s="2" t="s">
        <v>33</v>
      </c>
      <c r="P5" s="2" t="s">
        <v>103</v>
      </c>
    </row>
    <row r="6" spans="1:24" x14ac:dyDescent="0.25">
      <c r="L6" s="2" t="s">
        <v>226</v>
      </c>
      <c r="M6" s="2"/>
      <c r="N6" s="2"/>
      <c r="O6" s="2" t="s">
        <v>73</v>
      </c>
      <c r="P6" s="2"/>
    </row>
    <row r="7" spans="1:24" x14ac:dyDescent="0.25">
      <c r="L7" s="2" t="s">
        <v>2</v>
      </c>
      <c r="M7" s="2"/>
      <c r="N7" s="2"/>
      <c r="O7" s="2" t="s">
        <v>105</v>
      </c>
      <c r="P7" s="2"/>
    </row>
    <row r="8" spans="1:24" x14ac:dyDescent="0.25">
      <c r="L8" s="2" t="s">
        <v>0</v>
      </c>
      <c r="M8" s="2"/>
      <c r="N8" s="2"/>
      <c r="O8" s="2" t="s">
        <v>104</v>
      </c>
      <c r="P8" s="2"/>
    </row>
    <row r="9" spans="1:24" x14ac:dyDescent="0.25">
      <c r="L9" s="2"/>
      <c r="M9" s="2"/>
      <c r="N9" s="2"/>
      <c r="O9" s="2" t="s">
        <v>229</v>
      </c>
      <c r="P9" s="2" t="s">
        <v>230</v>
      </c>
    </row>
    <row r="10" spans="1:24" x14ac:dyDescent="0.25">
      <c r="C10" t="s">
        <v>98</v>
      </c>
      <c r="E10" t="s">
        <v>99</v>
      </c>
      <c r="I10" s="1" t="str">
        <f t="shared" ref="I10:I23" si="0" xml:space="preserve"> _xlfn.TEXTJOIN(":",TRUE,D10:H10)</f>
        <v>// TOOLS</v>
      </c>
      <c r="J10" t="str">
        <f t="shared" ref="J10:J98" si="1" xml:space="preserve"> IF(NOT(COUNTA(Q10:X10)),":",_xlfn.TEXTJOIN(P10,TRUE,O10,_xlfn.TEXTJOIN(P10,TRUE,Q10:X10)))</f>
        <v>:</v>
      </c>
      <c r="K10" t="str">
        <f t="shared" ref="K10:K11" si="2">IF(ISBLANK(I10),"",_xlfn.CONCAT("    """,I10,""": """,IF(LEN(J10)&lt;2,":",_xlfn.CONCAT(IF(L10,"",O$3),IF(M10,"echo ",""),IF(AND(LEN(J10)&gt;1,ISNUMBER(N10),NOT(ISBLANK(K11))),_xlfn.CONCAT(SUBSTITUTE($O$9,"*",SUBSTITUTE(I10,":","_"))),""),J10,_xlfn.CONCAT(IF(AND(LEN(J10)&gt;1,ISNUMBER(N10),NOT(ISBLANK(K11))),SUBSTITUTE($P$9,"*",SUBSTITUTE(I10,":","_")),""),IF(L10,"",P$3),""))),IF(ISBLANK(K11),"""",""",")))</f>
        <v xml:space="preserve">    "// TOOLS": ":",</v>
      </c>
      <c r="L10" s="2">
        <f t="shared" ref="L10:L15" si="3">N(OR(NOT(ISERR(FIND(":action",I10))),COUNTIF($L$3:$L$9,I10)&gt;0))</f>
        <v>0</v>
      </c>
      <c r="M10" s="2"/>
      <c r="N10" s="2"/>
      <c r="O10" s="2"/>
      <c r="P10" s="2" t="str">
        <f t="shared" ref="P10:P46" si="4">IF(ISBLANK(O10),CONCATENATE(" ",$P$5," ")," ")</f>
        <v xml:space="preserve"> &amp;&amp; </v>
      </c>
    </row>
    <row r="11" spans="1:24" x14ac:dyDescent="0.25">
      <c r="F11" t="s">
        <v>1</v>
      </c>
      <c r="G11" t="s">
        <v>145</v>
      </c>
      <c r="I11" s="1" t="str">
        <f t="shared" ref="I11:I14" si="5" xml:space="preserve"> _xlfn.TEXTJOIN(":",TRUE,D11:H11)</f>
        <v>build:plain</v>
      </c>
      <c r="J11" t="str">
        <f xml:space="preserve"> IF(NOT(COUNTA(Q11:X11)),":",_xlfn.TEXTJOIN(P11,TRUE,O11,_xlfn.TEXTJOIN(P11,TRUE,Q11:X11)))</f>
        <v>npm-run-all build</v>
      </c>
      <c r="K11" t="str">
        <f t="shared" si="2"/>
        <v xml:space="preserve">    "build:plain": "bash ./launch ' npm-run-all build '",</v>
      </c>
      <c r="L11" s="2">
        <f t="shared" si="3"/>
        <v>0</v>
      </c>
      <c r="M11" s="2"/>
      <c r="N11" s="2"/>
      <c r="O11" s="2" t="str">
        <f t="shared" ref="O11:O14" si="6">IF(ISBLANK(Q11),"",$O$7)</f>
        <v>npm-run-all</v>
      </c>
      <c r="P11" s="2" t="str">
        <f>IF(ISBLANK(O11),CONCATENATE(" ",$P$5," ")," ")</f>
        <v xml:space="preserve"> </v>
      </c>
      <c r="Q11" t="s">
        <v>1</v>
      </c>
    </row>
    <row r="12" spans="1:24" x14ac:dyDescent="0.25">
      <c r="F12" t="s">
        <v>2</v>
      </c>
      <c r="G12" t="s">
        <v>197</v>
      </c>
      <c r="I12" s="1" t="str">
        <f t="shared" ref="I12" si="7" xml:space="preserve"> _xlfn.TEXTJOIN(":",TRUE,D12:H12)</f>
        <v>test:once</v>
      </c>
      <c r="J12" t="str">
        <f t="shared" ref="J12" si="8" xml:space="preserve"> IF(NOT(COUNTA(Q12:X12)),":",_xlfn.TEXTJOIN(P12,TRUE,O12,_xlfn.TEXTJOIN(P12,TRUE,Q12:X12)))</f>
        <v>npm-run-all test-once</v>
      </c>
      <c r="K12" t="str">
        <f>IF(ISBLANK(I12),"",_xlfn.CONCAT("    """,I12,""": """,IF(LEN(J12)&lt;2,":",_xlfn.CONCAT(IF(L12,"",O$3),IF(M12,"echo ",""),IF(AND(LEN(J12)&gt;1,ISNUMBER(N12),NOT(ISBLANK(K13))),_xlfn.CONCAT(SUBSTITUTE($O$9,"*",SUBSTITUTE(I12,":","_"))),""),J12,_xlfn.CONCAT(IF(AND(LEN(J12)&gt;1,ISNUMBER(N12),NOT(ISBLANK(K13))),SUBSTITUTE($P$9,"*",SUBSTITUTE(I12,":","_")),""),IF(L12,"",P$3),""))),IF(ISBLANK(K13),"""",""",")))</f>
        <v xml:space="preserve">    "test:once": "bash ./launch ' npm-run-all test-once '",</v>
      </c>
      <c r="L12" s="2">
        <f t="shared" si="3"/>
        <v>0</v>
      </c>
      <c r="M12" s="2"/>
      <c r="N12" s="2"/>
      <c r="O12" s="2" t="str">
        <f t="shared" ref="O12" si="9">IF(ISBLANK(Q12),"",$O$7)</f>
        <v>npm-run-all</v>
      </c>
      <c r="P12" s="2" t="str">
        <f>IF(ISBLANK(O12),CONCATENATE(" ",$P$5," ")," ")</f>
        <v xml:space="preserve"> </v>
      </c>
      <c r="Q12" t="s">
        <v>45</v>
      </c>
    </row>
    <row r="13" spans="1:24" x14ac:dyDescent="0.25">
      <c r="F13" t="s">
        <v>2</v>
      </c>
      <c r="G13" t="s">
        <v>145</v>
      </c>
      <c r="I13" s="1" t="str">
        <f t="shared" si="5"/>
        <v>test:plain</v>
      </c>
      <c r="J13" t="str">
        <f xml:space="preserve"> IF(NOT(COUNTA(Q13:X13)),":",_xlfn.TEXTJOIN(P13,TRUE,O13,_xlfn.TEXTJOIN(P13,TRUE,Q13:X13)))</f>
        <v>npm-run-all test</v>
      </c>
      <c r="K13" t="str">
        <f t="shared" ref="K13:K72" si="10">IF(ISBLANK(I13),"",_xlfn.CONCAT("    """,I13,""": """,IF(LEN(J13)&lt;2,":",_xlfn.CONCAT(IF(L13,"",O$3),IF(M13,"echo ",""),IF(AND(LEN(J13)&gt;1,ISNUMBER(N13),NOT(ISBLANK(K14))),_xlfn.CONCAT(SUBSTITUTE($O$9,"*",SUBSTITUTE(I13,":","_"))),""),J13,_xlfn.CONCAT(IF(AND(LEN(J13)&gt;1,ISNUMBER(N13),NOT(ISBLANK(K14))),SUBSTITUTE($P$9,"*",SUBSTITUTE(I13,":","_")),""),IF(L13,"",P$3),""))),IF(ISBLANK(K14),"""",""",")))</f>
        <v xml:space="preserve">    "test:plain": "bash ./launch ' npm-run-all test '",</v>
      </c>
      <c r="L13" s="2">
        <f t="shared" si="3"/>
        <v>0</v>
      </c>
      <c r="M13" s="2"/>
      <c r="N13" s="2"/>
      <c r="O13" s="2" t="str">
        <f t="shared" si="6"/>
        <v>npm-run-all</v>
      </c>
      <c r="P13" s="2" t="str">
        <f>IF(ISBLANK(O13),CONCATENATE(" ",$P$5," ")," ")</f>
        <v xml:space="preserve"> </v>
      </c>
      <c r="Q13" t="s">
        <v>2</v>
      </c>
    </row>
    <row r="14" spans="1:24" x14ac:dyDescent="0.25">
      <c r="F14" t="s">
        <v>0</v>
      </c>
      <c r="G14" t="s">
        <v>145</v>
      </c>
      <c r="I14" s="1" t="str">
        <f t="shared" si="5"/>
        <v>start:plain</v>
      </c>
      <c r="J14" t="str">
        <f xml:space="preserve"> IF(NOT(COUNTA(Q14:X14)),":",_xlfn.TEXTJOIN(P14,TRUE,O14,_xlfn.TEXTJOIN(P14,TRUE,Q14:X14)))</f>
        <v>npm-run-all start</v>
      </c>
      <c r="K14" t="str">
        <f t="shared" si="10"/>
        <v xml:space="preserve">    "start:plain": "bash ./launch ' npm-run-all start '",</v>
      </c>
      <c r="L14" s="2">
        <f t="shared" si="3"/>
        <v>0</v>
      </c>
      <c r="M14" s="2"/>
      <c r="N14" s="2"/>
      <c r="O14" s="2" t="str">
        <f t="shared" si="6"/>
        <v>npm-run-all</v>
      </c>
      <c r="P14" s="2" t="str">
        <f>IF(ISBLANK(O14),CONCATENATE(" ",$P$5," ")," ")</f>
        <v xml:space="preserve"> </v>
      </c>
      <c r="Q14" t="s">
        <v>0</v>
      </c>
    </row>
    <row r="15" spans="1:24" x14ac:dyDescent="0.25">
      <c r="F15" t="s">
        <v>120</v>
      </c>
      <c r="I15" s="1" t="str">
        <f t="shared" si="0"/>
        <v>START-PIPELINE</v>
      </c>
      <c r="J15" t="str">
        <f t="shared" si="1"/>
        <v>npm-run-all PIPELINE</v>
      </c>
      <c r="K15" t="str">
        <f t="shared" si="10"/>
        <v xml:space="preserve">    "START-PIPELINE": "bash ./launch ' npm-run-all PIPELINE '",</v>
      </c>
      <c r="L15" s="2">
        <f t="shared" si="3"/>
        <v>0</v>
      </c>
      <c r="M15" s="2"/>
      <c r="N15" s="2"/>
      <c r="O15" s="2" t="str">
        <f t="shared" ref="O15" si="11">IF(ISBLANK(Q15),"",$O$7)</f>
        <v>npm-run-all</v>
      </c>
      <c r="P15" s="2" t="str">
        <f t="shared" ref="P15" si="12">IF(ISBLANK(O15),CONCATENATE(" ",$P$5," ")," ")</f>
        <v xml:space="preserve"> </v>
      </c>
      <c r="Q15" t="s">
        <v>78</v>
      </c>
    </row>
    <row r="16" spans="1:24" x14ac:dyDescent="0.25">
      <c r="F16" t="s">
        <v>238</v>
      </c>
      <c r="I16" s="1" t="str">
        <f t="shared" ref="I16:I19" si="13" xml:space="preserve"> _xlfn.TEXTJOIN(":",TRUE,D16:H16)</f>
        <v>START-dev</v>
      </c>
      <c r="J16" t="str">
        <f t="shared" ref="J16:J19" si="14" xml:space="preserve"> IF(NOT(COUNTA(Q16:X16)),":",_xlfn.TEXTJOIN(P16,TRUE,O16,_xlfn.TEXTJOIN(P16,TRUE,Q16:X16)))</f>
        <v>npm-run-all dev</v>
      </c>
      <c r="K16" t="str">
        <f t="shared" si="10"/>
        <v xml:space="preserve">    "START-dev": "bash ./launch ' npm-run-all dev '",</v>
      </c>
      <c r="L16" s="2">
        <f t="shared" ref="L16:L19" si="15">N(OR(NOT(ISERR(FIND(":action",I16))),COUNTIF($L$3:$L$9,I16)&gt;0))</f>
        <v>0</v>
      </c>
      <c r="M16" s="2"/>
      <c r="N16" s="2"/>
      <c r="O16" s="2" t="str">
        <f t="shared" ref="O16:O19" si="16">IF(ISBLANK(Q16),"",$O$7)</f>
        <v>npm-run-all</v>
      </c>
      <c r="P16" s="2" t="str">
        <f t="shared" ref="P16:P19" si="17">IF(ISBLANK(O16),CONCATENATE(" ",$P$5," ")," ")</f>
        <v xml:space="preserve"> </v>
      </c>
      <c r="Q16" t="s">
        <v>107</v>
      </c>
    </row>
    <row r="17" spans="3:22" x14ac:dyDescent="0.25">
      <c r="F17" t="s">
        <v>240</v>
      </c>
      <c r="I17" s="1" t="str">
        <f xml:space="preserve"> _xlfn.TEXTJOIN(":",TRUE,D17:H17)</f>
        <v>START-build</v>
      </c>
      <c r="J17" t="str">
        <f xml:space="preserve"> IF(NOT(COUNTA(Q17:X17)),":",_xlfn.TEXTJOIN(P17,TRUE,O17,_xlfn.TEXTJOIN(P17,TRUE,Q17:X17)))</f>
        <v>npm-run-all dev:build</v>
      </c>
      <c r="K17" t="str">
        <f t="shared" si="10"/>
        <v xml:space="preserve">    "START-build": "bash ./launch ' npm-run-all dev:build '",</v>
      </c>
      <c r="L17" s="2">
        <f>N(OR(NOT(ISERR(FIND(":action",I17))),COUNTIF($L$3:$L$9,I17)&gt;0))</f>
        <v>0</v>
      </c>
      <c r="M17" s="2"/>
      <c r="N17" s="2"/>
      <c r="O17" s="2" t="str">
        <f>IF(ISBLANK(Q17),"",$O$7)</f>
        <v>npm-run-all</v>
      </c>
      <c r="P17" s="2" t="str">
        <f>IF(ISBLANK(O17),CONCATENATE(" ",$P$5," ")," ")</f>
        <v xml:space="preserve"> </v>
      </c>
      <c r="Q17" t="s">
        <v>208</v>
      </c>
    </row>
    <row r="18" spans="3:22" x14ac:dyDescent="0.25">
      <c r="F18" t="s">
        <v>242</v>
      </c>
      <c r="I18" s="1" t="str">
        <f xml:space="preserve"> _xlfn.TEXTJOIN(":",TRUE,D18:H18)</f>
        <v>START-test</v>
      </c>
      <c r="J18" t="str">
        <f xml:space="preserve"> IF(NOT(COUNTA(Q18:X18)),":",_xlfn.TEXTJOIN(P18,TRUE,O18,_xlfn.TEXTJOIN(P18,TRUE,Q18:X18)))</f>
        <v>npm-run-all dev:test</v>
      </c>
      <c r="K18" t="str">
        <f t="shared" si="10"/>
        <v xml:space="preserve">    "START-test": "bash ./launch ' npm-run-all dev:test '",</v>
      </c>
      <c r="L18" s="2">
        <f>N(OR(NOT(ISERR(FIND(":action",I18))),COUNTIF($L$3:$L$9,I18)&gt;0))</f>
        <v>0</v>
      </c>
      <c r="M18" s="2"/>
      <c r="N18" s="2"/>
      <c r="O18" s="2" t="str">
        <f>IF(ISBLANK(Q18),"",$O$7)</f>
        <v>npm-run-all</v>
      </c>
      <c r="P18" s="2" t="str">
        <f>IF(ISBLANK(O18),CONCATENATE(" ",$P$5," ")," ")</f>
        <v xml:space="preserve"> </v>
      </c>
      <c r="Q18" t="s">
        <v>209</v>
      </c>
    </row>
    <row r="19" spans="3:22" x14ac:dyDescent="0.25">
      <c r="F19" t="s">
        <v>239</v>
      </c>
      <c r="I19" s="1" t="str">
        <f t="shared" si="13"/>
        <v>START-ops</v>
      </c>
      <c r="J19" t="str">
        <f t="shared" si="14"/>
        <v>npm-run-all ops</v>
      </c>
      <c r="K19" t="str">
        <f t="shared" si="10"/>
        <v xml:space="preserve">    "START-ops": "bash ./launch ' npm-run-all ops '",</v>
      </c>
      <c r="L19" s="2">
        <f t="shared" si="15"/>
        <v>0</v>
      </c>
      <c r="M19" s="2"/>
      <c r="N19" s="2"/>
      <c r="O19" s="2" t="str">
        <f t="shared" si="16"/>
        <v>npm-run-all</v>
      </c>
      <c r="P19" s="2" t="str">
        <f t="shared" si="17"/>
        <v xml:space="preserve"> </v>
      </c>
      <c r="Q19" t="s">
        <v>106</v>
      </c>
    </row>
    <row r="20" spans="3:22" x14ac:dyDescent="0.25">
      <c r="F20" t="s">
        <v>241</v>
      </c>
      <c r="I20" s="1" t="str">
        <f xml:space="preserve"> _xlfn.TEXTJOIN(":",TRUE,D20:H20)</f>
        <v>START-start</v>
      </c>
      <c r="J20" t="str">
        <f xml:space="preserve"> IF(NOT(COUNTA(Q20:X20)),":",_xlfn.TEXTJOIN(P20,TRUE,O20,_xlfn.TEXTJOIN(P20,TRUE,Q20:X20)))</f>
        <v>npm-run-all ops:run</v>
      </c>
      <c r="K20" t="str">
        <f t="shared" si="10"/>
        <v xml:space="preserve">    "START-start": "bash ./launch ' npm-run-all ops:run '",</v>
      </c>
      <c r="L20" s="2">
        <f t="shared" ref="L20:L48" si="18">N(OR(NOT(ISERR(FIND(":action",I20))),COUNTIF($L$3:$L$9,I20)&gt;0))</f>
        <v>0</v>
      </c>
      <c r="M20" s="2"/>
      <c r="N20" s="2"/>
      <c r="O20" s="2" t="str">
        <f>IF(ISBLANK(Q20),"",$O$7)</f>
        <v>npm-run-all</v>
      </c>
      <c r="P20" s="2" t="str">
        <f>IF(ISBLANK(O20),CONCATENATE(" ",$P$5," ")," ")</f>
        <v xml:space="preserve"> </v>
      </c>
      <c r="Q20" t="s">
        <v>144</v>
      </c>
    </row>
    <row r="21" spans="3:22" x14ac:dyDescent="0.25">
      <c r="F21" t="s">
        <v>34</v>
      </c>
      <c r="I21" s="1" t="str">
        <f t="shared" si="0"/>
        <v>ng</v>
      </c>
      <c r="J21" t="str">
        <f t="shared" si="1"/>
        <v>ng</v>
      </c>
      <c r="K21" t="str">
        <f t="shared" si="10"/>
        <v xml:space="preserve">    "ng": "ng",</v>
      </c>
      <c r="L21" s="2">
        <f t="shared" si="18"/>
        <v>1</v>
      </c>
      <c r="M21" s="2"/>
      <c r="N21" s="2"/>
      <c r="O21" s="2"/>
      <c r="P21" s="2" t="str">
        <f t="shared" si="4"/>
        <v xml:space="preserve"> &amp;&amp; </v>
      </c>
      <c r="Q21" t="s">
        <v>34</v>
      </c>
    </row>
    <row r="22" spans="3:22" x14ac:dyDescent="0.25">
      <c r="F22" t="s">
        <v>35</v>
      </c>
      <c r="I22" s="1" t="str">
        <f t="shared" si="0"/>
        <v>ver</v>
      </c>
      <c r="J22" t="str">
        <f t="shared" si="1"/>
        <v>ng version &amp;&amp; echo Node, NPM, NVM and Git version: &amp;&amp; node -v &amp;&amp; npm -v &amp;&amp; nvm v &amp;&amp; git --version</v>
      </c>
      <c r="K22" t="str">
        <f t="shared" si="10"/>
        <v xml:space="preserve">    "ver": "bash ./launch ' ng version &amp;&amp; echo Node, NPM, NVM and Git version: &amp;&amp; node -v &amp;&amp; npm -v &amp;&amp; nvm v &amp;&amp; git --version '",</v>
      </c>
      <c r="L22" s="2">
        <f t="shared" si="18"/>
        <v>0</v>
      </c>
      <c r="M22" s="2"/>
      <c r="N22" s="2"/>
      <c r="O22" s="2"/>
      <c r="P22" s="2" t="str">
        <f t="shared" si="4"/>
        <v xml:space="preserve"> &amp;&amp; </v>
      </c>
      <c r="Q22" t="s">
        <v>39</v>
      </c>
      <c r="R22" t="s">
        <v>233</v>
      </c>
      <c r="S22" t="s">
        <v>38</v>
      </c>
      <c r="T22" t="s">
        <v>37</v>
      </c>
      <c r="U22" t="s">
        <v>36</v>
      </c>
      <c r="V22" t="s">
        <v>232</v>
      </c>
    </row>
    <row r="23" spans="3:22" x14ac:dyDescent="0.25">
      <c r="F23" t="s">
        <v>153</v>
      </c>
      <c r="I23" s="1" t="str">
        <f t="shared" si="0"/>
        <v>heroku-config</v>
      </c>
      <c r="J23" t="str">
        <f t="shared" si="1"/>
        <v>heroku config</v>
      </c>
      <c r="K23" t="str">
        <f t="shared" si="10"/>
        <v xml:space="preserve">    "heroku-config": "bash ./launch ' heroku config '",</v>
      </c>
      <c r="L23" s="2">
        <f t="shared" si="18"/>
        <v>0</v>
      </c>
      <c r="M23" s="2"/>
      <c r="N23" s="2"/>
      <c r="O23" s="2"/>
      <c r="P23" s="2" t="str">
        <f t="shared" si="4"/>
        <v xml:space="preserve"> &amp;&amp; </v>
      </c>
      <c r="Q23" t="s">
        <v>154</v>
      </c>
    </row>
    <row r="24" spans="3:22" x14ac:dyDescent="0.25">
      <c r="F24" t="s">
        <v>80</v>
      </c>
      <c r="G24" t="s">
        <v>203</v>
      </c>
      <c r="I24" s="1" t="str">
        <f xml:space="preserve"> _xlfn.TEXTJOIN(":",TRUE,D24:H24)</f>
        <v>monitor:prometheus</v>
      </c>
      <c r="J24" t="str">
        <f xml:space="preserve"> IF(NOT(COUNTA(Q24:X24)),":",_xlfn.TEXTJOIN(P24,TRUE,O24,_xlfn.TEXTJOIN(P24,TRUE,Q24:X24)))</f>
        <v>prometheus</v>
      </c>
      <c r="K24" t="str">
        <f t="shared" si="10"/>
        <v xml:space="preserve">    "monitor:prometheus": "prometheus",</v>
      </c>
      <c r="L24" s="2">
        <f t="shared" si="18"/>
        <v>1</v>
      </c>
      <c r="M24" s="2"/>
      <c r="N24" s="2"/>
      <c r="O24" s="2"/>
      <c r="P24" s="2" t="str">
        <f>IF(ISBLANK(O24),CONCATENATE(" ",$P$5," ")," ")</f>
        <v xml:space="preserve"> &amp;&amp; </v>
      </c>
      <c r="Q24" t="s">
        <v>203</v>
      </c>
    </row>
    <row r="25" spans="3:22" x14ac:dyDescent="0.25">
      <c r="F25" t="s">
        <v>80</v>
      </c>
      <c r="G25" t="s">
        <v>204</v>
      </c>
      <c r="I25" s="1" t="str">
        <f t="shared" ref="I25" si="19" xml:space="preserve"> _xlfn.TEXTJOIN(":",TRUE,D25:H25)</f>
        <v>monitor:graphana</v>
      </c>
      <c r="J25" t="str">
        <f t="shared" ref="J25" si="20" xml:space="preserve"> IF(NOT(COUNTA(Q25:X25)),":",_xlfn.TEXTJOIN(P25,TRUE,O25,_xlfn.TEXTJOIN(P25,TRUE,Q25:X25)))</f>
        <v>docker run -p 3000:3000 grafana/grafana</v>
      </c>
      <c r="K25" t="str">
        <f>IF(ISBLANK(I25),"",_xlfn.CONCAT("    """,I25,""": """,IF(LEN(J25)&lt;2,":",_xlfn.CONCAT(IF(L25,"",O$3),IF(M25,"echo ",""),IF(AND(LEN(J25)&gt;1,ISNUMBER(N25),NOT(ISBLANK(#REF!))),_xlfn.CONCAT(SUBSTITUTE($O$9,"*",SUBSTITUTE(I25,":","_"))),""),J25,_xlfn.CONCAT(IF(AND(LEN(J25)&gt;1,ISNUMBER(N25),NOT(ISBLANK(#REF!))),SUBSTITUTE($P$9,"*",SUBSTITUTE(I25,":","_")),""),IF(L25,"",P$3),""))),IF(ISBLANK(#REF!),"""",""",")))</f>
        <v xml:space="preserve">    "monitor:graphana": "docker run -p 3000:3000 grafana/grafana",</v>
      </c>
      <c r="L25" s="2">
        <f t="shared" si="18"/>
        <v>1</v>
      </c>
      <c r="M25" s="2"/>
      <c r="N25" s="2"/>
      <c r="O25" s="2"/>
      <c r="P25" s="2" t="str">
        <f t="shared" ref="P25" si="21">IF(ISBLANK(O25),CONCATENATE(" ",$P$5," ")," ")</f>
        <v xml:space="preserve"> &amp;&amp; </v>
      </c>
      <c r="Q25" t="s">
        <v>205</v>
      </c>
    </row>
    <row r="26" spans="3:22" x14ac:dyDescent="0.25">
      <c r="C26" t="s">
        <v>134</v>
      </c>
      <c r="E26" t="str">
        <f xml:space="preserve"> CONCATENATE("// ",C26)</f>
        <v>// PLAN</v>
      </c>
      <c r="I26" s="1" t="str">
        <f t="shared" ref="I26" si="22" xml:space="preserve"> _xlfn.TEXTJOIN(":",TRUE,D26:H26)</f>
        <v>// PLAN</v>
      </c>
      <c r="J26" t="str">
        <f t="shared" ref="J26" si="23" xml:space="preserve"> IF(NOT(COUNTA(Q26:X26)),":",_xlfn.TEXTJOIN(P26,TRUE,O26,_xlfn.TEXTJOIN(P26,TRUE,Q26:X26)))</f>
        <v>:</v>
      </c>
      <c r="K26" t="str">
        <f t="shared" si="10"/>
        <v xml:space="preserve">    "// PLAN": ":",</v>
      </c>
      <c r="L26" s="2">
        <f t="shared" si="18"/>
        <v>0</v>
      </c>
      <c r="M26" s="2"/>
      <c r="N26" s="2"/>
      <c r="O26" s="2"/>
      <c r="P26" s="2" t="str">
        <f t="shared" si="4"/>
        <v xml:space="preserve"> &amp;&amp; </v>
      </c>
    </row>
    <row r="27" spans="3:22" x14ac:dyDescent="0.25">
      <c r="D27" t="s">
        <v>210</v>
      </c>
      <c r="I27" s="1" t="str">
        <f t="shared" ref="I27:I44" si="24" xml:space="preserve"> _xlfn.TEXTJOIN(":",TRUE,D27:H27)</f>
        <v>dev:plan:plan:report:action</v>
      </c>
      <c r="J27" t="str">
        <f t="shared" ref="J27:J44" si="25" xml:space="preserve"> IF(NOT(COUNTA(Q27:X27)),":",_xlfn.TEXTJOIN(P27,TRUE,O27,_xlfn.TEXTJOIN(P27,TRUE,Q27:X27)))</f>
        <v>npm-run-all sys-info:* report-goal</v>
      </c>
      <c r="K27" t="str">
        <f t="shared" si="10"/>
        <v xml:space="preserve">    "dev:plan:plan:report:action": "npm-run-all sys-info:* report-goal",</v>
      </c>
      <c r="L27" s="2">
        <f t="shared" si="18"/>
        <v>1</v>
      </c>
      <c r="M27" s="2"/>
      <c r="N27" s="2"/>
      <c r="O27" s="2" t="str">
        <f>IF(ISBLANK(Q27),"",$O$7)</f>
        <v>npm-run-all</v>
      </c>
      <c r="P27" s="2" t="str">
        <f t="shared" si="4"/>
        <v xml:space="preserve"> </v>
      </c>
      <c r="Q27" t="s">
        <v>159</v>
      </c>
      <c r="R27" t="s">
        <v>160</v>
      </c>
    </row>
    <row r="28" spans="3:22" x14ac:dyDescent="0.25">
      <c r="F28" t="s">
        <v>158</v>
      </c>
      <c r="G28" t="s">
        <v>155</v>
      </c>
      <c r="I28" s="1" t="str">
        <f t="shared" si="24"/>
        <v>sys-info:heroku</v>
      </c>
      <c r="J28" t="str">
        <f t="shared" si="25"/>
        <v>if [ \"$HEROKU\" ] ; then npm run heroku-config | grep -v _TOKEN ; fi &amp;&amp; if [ \"$HEROKU\" ] ; then env | grep -F HEROKU | grep -Fv _TOKEN ; fi</v>
      </c>
      <c r="K28" t="str">
        <f t="shared" si="10"/>
        <v xml:space="preserve">    "sys-info:heroku": "bash ./launch ' if [ \"$HEROKU\" ] ; then npm run heroku-config | grep -v _TOKEN ; fi &amp;&amp; if [ \"$HEROKU\" ] ; then env | grep -F HEROKU | grep -Fv _TOKEN ; fi '",</v>
      </c>
      <c r="L28" s="2">
        <f t="shared" si="18"/>
        <v>0</v>
      </c>
      <c r="M28" s="2"/>
      <c r="N28" s="2"/>
      <c r="O28" s="2"/>
      <c r="P28" s="2" t="str">
        <f t="shared" si="4"/>
        <v xml:space="preserve"> &amp;&amp; </v>
      </c>
      <c r="Q28" t="s">
        <v>189</v>
      </c>
      <c r="R28" t="str">
        <f xml:space="preserve"> CONCATENATE("if [ \""$",UPPER($G28),"\"" ] ; then env | grep -F ",UPPER($G28)," | grep -Fv _TOKEN ; fi", "")</f>
        <v>if [ \"$HEROKU\" ] ; then env | grep -F HEROKU | grep -Fv _TOKEN ; fi</v>
      </c>
    </row>
    <row r="29" spans="3:22" x14ac:dyDescent="0.25">
      <c r="F29" t="s">
        <v>158</v>
      </c>
      <c r="G29" t="s">
        <v>170</v>
      </c>
      <c r="I29" s="1" t="str">
        <f t="shared" si="24"/>
        <v>sys-info:appveyor</v>
      </c>
      <c r="J29" t="str">
        <f t="shared" si="25"/>
        <v>if [ \"$APPVEYOR\" ] ; then env | grep -F APPVEYOR | grep -Fv _TOKEN ; fi</v>
      </c>
      <c r="K29" t="str">
        <f t="shared" si="10"/>
        <v xml:space="preserve">    "sys-info:appveyor": "bash ./launch ' if [ \"$APPVEYOR\" ] ; then env | grep -F APPVEYOR | grep -Fv _TOKEN ; fi '",</v>
      </c>
      <c r="L29" s="2">
        <f t="shared" si="18"/>
        <v>0</v>
      </c>
      <c r="M29" s="2"/>
      <c r="N29" s="2"/>
      <c r="O29" s="2"/>
      <c r="P29" s="2" t="str">
        <f t="shared" si="4"/>
        <v xml:space="preserve"> &amp;&amp; </v>
      </c>
      <c r="Q29" t="str">
        <f t="shared" ref="Q29:Q34" si="26" xml:space="preserve"> CONCATENATE("if [ \""$",UPPER($G29),"\"" ] ; then env | grep -F ",UPPER($G29)," | grep -Fv _TOKEN ; fi", "")</f>
        <v>if [ \"$APPVEYOR\" ] ; then env | grep -F APPVEYOR | grep -Fv _TOKEN ; fi</v>
      </c>
    </row>
    <row r="30" spans="3:22" x14ac:dyDescent="0.25">
      <c r="F30" t="s">
        <v>158</v>
      </c>
      <c r="G30" t="s">
        <v>171</v>
      </c>
      <c r="I30" s="1" t="str">
        <f t="shared" si="24"/>
        <v>sys-info:travis</v>
      </c>
      <c r="J30" t="str">
        <f t="shared" si="25"/>
        <v>if [ \"$TRAVIS\" ] ; then env | grep -F TRAVIS | grep -Fv _TOKEN ; fi</v>
      </c>
      <c r="K30" t="str">
        <f t="shared" si="10"/>
        <v xml:space="preserve">    "sys-info:travis": "bash ./launch ' if [ \"$TRAVIS\" ] ; then env | grep -F TRAVIS | grep -Fv _TOKEN ; fi '",</v>
      </c>
      <c r="L30" s="2">
        <f t="shared" si="18"/>
        <v>0</v>
      </c>
      <c r="M30" s="2"/>
      <c r="N30" s="2"/>
      <c r="O30" s="2"/>
      <c r="P30" s="2" t="str">
        <f t="shared" si="4"/>
        <v xml:space="preserve"> &amp;&amp; </v>
      </c>
      <c r="Q30" t="str">
        <f t="shared" si="26"/>
        <v>if [ \"$TRAVIS\" ] ; then env | grep -F TRAVIS | grep -Fv _TOKEN ; fi</v>
      </c>
    </row>
    <row r="31" spans="3:22" x14ac:dyDescent="0.25">
      <c r="F31" t="s">
        <v>158</v>
      </c>
      <c r="G31" t="s">
        <v>173</v>
      </c>
      <c r="I31" s="1" t="str">
        <f t="shared" si="24"/>
        <v>sys-info:angular</v>
      </c>
      <c r="J31" t="str">
        <f t="shared" si="25"/>
        <v>if [ \"$ANGULAR\" ] ; then env | grep -F ANGULAR | grep -Fv _TOKEN ; fi</v>
      </c>
      <c r="K31" t="str">
        <f t="shared" si="10"/>
        <v xml:space="preserve">    "sys-info:angular": "bash ./launch ' if [ \"$ANGULAR\" ] ; then env | grep -F ANGULAR | grep -Fv _TOKEN ; fi '",</v>
      </c>
      <c r="L31" s="2">
        <f t="shared" si="18"/>
        <v>0</v>
      </c>
      <c r="M31" s="2"/>
      <c r="N31" s="2"/>
      <c r="O31" s="2"/>
      <c r="P31" s="2" t="str">
        <f t="shared" si="4"/>
        <v xml:space="preserve"> &amp;&amp; </v>
      </c>
      <c r="Q31" t="str">
        <f t="shared" si="26"/>
        <v>if [ \"$ANGULAR\" ] ; then env | grep -F ANGULAR | grep -Fv _TOKEN ; fi</v>
      </c>
    </row>
    <row r="32" spans="3:22" x14ac:dyDescent="0.25">
      <c r="F32" t="s">
        <v>158</v>
      </c>
      <c r="G32" t="s">
        <v>172</v>
      </c>
      <c r="I32" s="1" t="str">
        <f t="shared" si="24"/>
        <v>sys-info:node</v>
      </c>
      <c r="J32" t="str">
        <f t="shared" si="25"/>
        <v>if [ \"$NODE\" ] ; then env | grep -F NODE | grep -Fv _TOKEN ; fi</v>
      </c>
      <c r="K32" t="str">
        <f t="shared" si="10"/>
        <v xml:space="preserve">    "sys-info:node": "bash ./launch ' if [ \"$NODE\" ] ; then env | grep -F NODE | grep -Fv _TOKEN ; fi '",</v>
      </c>
      <c r="L32" s="2">
        <f t="shared" si="18"/>
        <v>0</v>
      </c>
      <c r="M32" s="2"/>
      <c r="N32" s="2"/>
      <c r="O32" s="2"/>
      <c r="P32" s="2" t="str">
        <f t="shared" si="4"/>
        <v xml:space="preserve"> &amp;&amp; </v>
      </c>
      <c r="Q32" t="str">
        <f t="shared" si="26"/>
        <v>if [ \"$NODE\" ] ; then env | grep -F NODE | grep -Fv _TOKEN ; fi</v>
      </c>
    </row>
    <row r="33" spans="3:17" x14ac:dyDescent="0.25">
      <c r="F33" t="s">
        <v>158</v>
      </c>
      <c r="G33" t="s">
        <v>161</v>
      </c>
      <c r="I33" s="1" t="str">
        <f t="shared" si="24"/>
        <v>sys-info:npm</v>
      </c>
      <c r="J33" t="str">
        <f t="shared" si="25"/>
        <v>if [ \"$NPM\" ] ; then env | grep -F NPM | grep -Fv _TOKEN ; fi</v>
      </c>
      <c r="K33" t="str">
        <f t="shared" si="10"/>
        <v xml:space="preserve">    "sys-info:npm": "bash ./launch ' if [ \"$NPM\" ] ; then env | grep -F NPM | grep -Fv _TOKEN ; fi '",</v>
      </c>
      <c r="L33" s="2">
        <f t="shared" si="18"/>
        <v>0</v>
      </c>
      <c r="M33" s="2"/>
      <c r="N33" s="2"/>
      <c r="O33" s="2"/>
      <c r="P33" s="2" t="str">
        <f t="shared" si="4"/>
        <v xml:space="preserve"> &amp;&amp; </v>
      </c>
      <c r="Q33" t="str">
        <f t="shared" si="26"/>
        <v>if [ \"$NPM\" ] ; then env | grep -F NPM | grep -Fv _TOKEN ; fi</v>
      </c>
    </row>
    <row r="34" spans="3:17" x14ac:dyDescent="0.25">
      <c r="F34" t="s">
        <v>158</v>
      </c>
      <c r="G34" t="s">
        <v>174</v>
      </c>
      <c r="I34" s="1" t="str">
        <f t="shared" si="24"/>
        <v>sys-info:nvm</v>
      </c>
      <c r="J34" t="str">
        <f t="shared" si="25"/>
        <v>if [ \"$NVM\" ] ; then env | grep -F NVM | grep -Fv _TOKEN ; fi</v>
      </c>
      <c r="K34" t="str">
        <f t="shared" si="10"/>
        <v xml:space="preserve">    "sys-info:nvm": "bash ./launch ' if [ \"$NVM\" ] ; then env | grep -F NVM | grep -Fv _TOKEN ; fi '",</v>
      </c>
      <c r="L34" s="2">
        <f t="shared" si="18"/>
        <v>0</v>
      </c>
      <c r="M34" s="2"/>
      <c r="N34" s="2"/>
      <c r="O34" s="2"/>
      <c r="P34" s="2" t="str">
        <f t="shared" si="4"/>
        <v xml:space="preserve"> &amp;&amp; </v>
      </c>
      <c r="Q34" t="str">
        <f t="shared" si="26"/>
        <v>if [ \"$NVM\" ] ; then env | grep -F NVM | grep -Fv _TOKEN ; fi</v>
      </c>
    </row>
    <row r="35" spans="3:17" x14ac:dyDescent="0.25">
      <c r="F35" t="s">
        <v>160</v>
      </c>
      <c r="I35" s="1" t="str">
        <f t="shared" si="24"/>
        <v>report-goal</v>
      </c>
      <c r="J35" t="str">
        <f t="shared" si="25"/>
        <v>echo Plan: Include a full SD process in CI/CD pipeline</v>
      </c>
      <c r="K35" t="str">
        <f t="shared" si="10"/>
        <v xml:space="preserve">    "report-goal": "bash ./launch ' echo Plan: Include a full SD process in CI/CD pipeline '",</v>
      </c>
      <c r="L35" s="2">
        <f t="shared" si="18"/>
        <v>0</v>
      </c>
      <c r="M35" s="2"/>
      <c r="N35" s="2"/>
      <c r="O35" s="2"/>
      <c r="P35" s="2" t="str">
        <f t="shared" si="4"/>
        <v xml:space="preserve"> &amp;&amp; </v>
      </c>
      <c r="Q35" t="s">
        <v>115</v>
      </c>
    </row>
    <row r="36" spans="3:17" x14ac:dyDescent="0.25">
      <c r="D36" t="s">
        <v>211</v>
      </c>
      <c r="I36" s="1" t="str">
        <f t="shared" si="24"/>
        <v>dev:plan:update:report:action</v>
      </c>
      <c r="J36" t="str">
        <f t="shared" si="25"/>
        <v>if [ ! \"$CI\" ] ; then npm-run-all update-packages:* ; fi</v>
      </c>
      <c r="K36" t="str">
        <f t="shared" si="10"/>
        <v xml:space="preserve">    "dev:plan:update:report:action": "if [ ! \"$CI\" ] ; then npm-run-all update-packages:* ; fi",</v>
      </c>
      <c r="L36" s="2">
        <f t="shared" si="18"/>
        <v>1</v>
      </c>
      <c r="M36" s="2"/>
      <c r="N36" s="2"/>
      <c r="O36" s="2"/>
      <c r="P36" s="2" t="str">
        <f t="shared" si="4"/>
        <v xml:space="preserve"> &amp;&amp; </v>
      </c>
      <c r="Q36" t="s">
        <v>190</v>
      </c>
    </row>
    <row r="37" spans="3:17" x14ac:dyDescent="0.25">
      <c r="E37" t="s">
        <v>193</v>
      </c>
      <c r="F37" t="s">
        <v>128</v>
      </c>
      <c r="G37" t="s">
        <v>186</v>
      </c>
      <c r="I37" s="1" t="str">
        <f t="shared" si="24"/>
        <v>off:update-packages:npm-outdated</v>
      </c>
      <c r="J37" t="str">
        <f t="shared" si="25"/>
        <v>npm outdated</v>
      </c>
      <c r="K37" t="str">
        <f t="shared" si="10"/>
        <v xml:space="preserve">    "off:update-packages:npm-outdated": "bash ./launch ' npm outdated '",</v>
      </c>
      <c r="L37" s="2">
        <f t="shared" si="18"/>
        <v>0</v>
      </c>
      <c r="M37" s="2"/>
      <c r="N37" s="2"/>
      <c r="O37" s="2"/>
      <c r="P37" s="2" t="str">
        <f t="shared" si="4"/>
        <v xml:space="preserve"> &amp;&amp; </v>
      </c>
      <c r="Q37" t="s">
        <v>178</v>
      </c>
    </row>
    <row r="38" spans="3:17" x14ac:dyDescent="0.25">
      <c r="E38" t="s">
        <v>193</v>
      </c>
      <c r="F38" t="s">
        <v>128</v>
      </c>
      <c r="G38" t="s">
        <v>192</v>
      </c>
      <c r="I38" s="1" t="str">
        <f t="shared" si="24"/>
        <v>off:update-packages:npm-update-save-dev</v>
      </c>
      <c r="J38" t="str">
        <f t="shared" si="25"/>
        <v>npm update --save-dev</v>
      </c>
      <c r="K38" t="str">
        <f t="shared" si="10"/>
        <v xml:space="preserve">    "off:update-packages:npm-update-save-dev": "bash ./launch ' npm update --save-dev '",</v>
      </c>
      <c r="L38" s="2">
        <f t="shared" si="18"/>
        <v>0</v>
      </c>
      <c r="M38" s="2"/>
      <c r="N38" s="2"/>
      <c r="O38" s="2"/>
      <c r="P38" s="2" t="str">
        <f t="shared" si="4"/>
        <v xml:space="preserve"> &amp;&amp; </v>
      </c>
      <c r="Q38" t="s">
        <v>180</v>
      </c>
    </row>
    <row r="39" spans="3:17" x14ac:dyDescent="0.25">
      <c r="E39" t="s">
        <v>193</v>
      </c>
      <c r="F39" t="s">
        <v>128</v>
      </c>
      <c r="G39" t="s">
        <v>184</v>
      </c>
      <c r="I39" s="1" t="str">
        <f t="shared" si="24"/>
        <v>off:update-packages:npm-update-save</v>
      </c>
      <c r="J39" t="str">
        <f t="shared" si="25"/>
        <v>npm update --save</v>
      </c>
      <c r="K39" t="str">
        <f t="shared" si="10"/>
        <v xml:space="preserve">    "off:update-packages:npm-update-save": "bash ./launch ' npm update --save '",</v>
      </c>
      <c r="L39" s="2">
        <f t="shared" si="18"/>
        <v>0</v>
      </c>
      <c r="M39" s="2"/>
      <c r="N39" s="2"/>
      <c r="O39" s="2"/>
      <c r="P39" s="2" t="str">
        <f t="shared" si="4"/>
        <v xml:space="preserve"> &amp;&amp; </v>
      </c>
      <c r="Q39" t="s">
        <v>181</v>
      </c>
    </row>
    <row r="40" spans="3:17" x14ac:dyDescent="0.25">
      <c r="E40" t="s">
        <v>193</v>
      </c>
      <c r="F40" t="s">
        <v>128</v>
      </c>
      <c r="G40" t="s">
        <v>183</v>
      </c>
      <c r="I40" s="1" t="str">
        <f xml:space="preserve"> _xlfn.TEXTJOIN(":",TRUE,D40:H40)</f>
        <v>off:update-packages:ng-update-all</v>
      </c>
      <c r="J40" t="str">
        <f xml:space="preserve"> IF(NOT(COUNTA(Q40:X40)),":",_xlfn.TEXTJOIN(P40,TRUE,O40,_xlfn.TEXTJOIN(P40,TRUE,Q40:X40)))</f>
        <v>ng update --all --allowDirty --force</v>
      </c>
      <c r="K40" t="str">
        <f t="shared" si="10"/>
        <v xml:space="preserve">    "off:update-packages:ng-update-all": "bash ./launch ' ng update --all --allowDirty --force '",</v>
      </c>
      <c r="L40" s="2">
        <f t="shared" si="18"/>
        <v>0</v>
      </c>
      <c r="M40" s="2"/>
      <c r="N40" s="2"/>
      <c r="O40" s="2"/>
      <c r="P40" s="2" t="str">
        <f>IF(ISBLANK(O40),CONCATENATE(" ",$P$5," ")," ")</f>
        <v xml:space="preserve"> &amp;&amp; </v>
      </c>
      <c r="Q40" t="s">
        <v>194</v>
      </c>
    </row>
    <row r="41" spans="3:17" x14ac:dyDescent="0.25">
      <c r="F41" t="s">
        <v>128</v>
      </c>
      <c r="G41" t="s">
        <v>182</v>
      </c>
      <c r="I41" s="1" t="str">
        <f xml:space="preserve"> _xlfn.TEXTJOIN(":",TRUE,D41:H41)</f>
        <v>update-packages:ng-update</v>
      </c>
      <c r="J41" t="str">
        <f xml:space="preserve"> IF(NOT(COUNTA(Q41:X41)),":",_xlfn.TEXTJOIN(P41,TRUE,O41,_xlfn.TEXTJOIN(P41,TRUE,Q41:X41)))</f>
        <v>ng update</v>
      </c>
      <c r="K41" t="str">
        <f t="shared" si="10"/>
        <v xml:space="preserve">    "update-packages:ng-update": "bash ./launch ' ng update '",</v>
      </c>
      <c r="L41" s="2">
        <f t="shared" si="18"/>
        <v>0</v>
      </c>
      <c r="M41" s="2"/>
      <c r="N41" s="2"/>
      <c r="O41" s="2"/>
      <c r="P41" s="2" t="str">
        <f>IF(ISBLANK(O41),CONCATENATE(" ",$P$5," ")," ")</f>
        <v xml:space="preserve"> &amp;&amp; </v>
      </c>
      <c r="Q41" t="s">
        <v>179</v>
      </c>
    </row>
    <row r="42" spans="3:17" x14ac:dyDescent="0.25">
      <c r="F42" t="s">
        <v>128</v>
      </c>
      <c r="G42" t="s">
        <v>185</v>
      </c>
      <c r="I42" s="1" t="str">
        <f xml:space="preserve"> _xlfn.TEXTJOIN(":",TRUE,D42:H42)</f>
        <v>update-packages:npx-npm-check-updates-u</v>
      </c>
      <c r="J42" t="str">
        <f xml:space="preserve"> IF(NOT(COUNTA(Q42:X42)),":",_xlfn.TEXTJOIN(P42,TRUE,O42,_xlfn.TEXTJOIN(P42,TRUE,Q42:X42)))</f>
        <v>npx npm-check-updates -u</v>
      </c>
      <c r="K42" t="str">
        <f t="shared" si="10"/>
        <v xml:space="preserve">    "update-packages:npx-npm-check-updates-u": "bash ./launch ' npx npm-check-updates -u '",</v>
      </c>
      <c r="L42" s="2">
        <f t="shared" si="18"/>
        <v>0</v>
      </c>
      <c r="M42" s="2"/>
      <c r="N42" s="2"/>
      <c r="O42" s="2"/>
      <c r="P42" s="2" t="str">
        <f>IF(ISBLANK(O42),CONCATENATE(" ",$P$5," ")," ")</f>
        <v xml:space="preserve"> &amp;&amp; </v>
      </c>
      <c r="Q42" t="s">
        <v>257</v>
      </c>
    </row>
    <row r="43" spans="3:17" x14ac:dyDescent="0.25">
      <c r="E43" t="s">
        <v>191</v>
      </c>
      <c r="F43" t="s">
        <v>128</v>
      </c>
      <c r="I43" s="1" t="str">
        <f t="shared" si="24"/>
        <v>deprecated:update-packages</v>
      </c>
      <c r="J43" t="str">
        <f t="shared" si="25"/>
        <v>node wipe-dependencies.js &amp;&amp; rm -rf node_modules &amp;&amp; npm update --save-dev &amp;&amp; npm update --save</v>
      </c>
      <c r="K43" t="str">
        <f t="shared" si="10"/>
        <v xml:space="preserve">    "deprecated:update-packages": "bash ./launch ' node wipe-dependencies.js &amp;&amp; rm -rf node_modules &amp;&amp; npm update --save-dev &amp;&amp; npm update --save '",</v>
      </c>
      <c r="L43" s="2">
        <f t="shared" si="18"/>
        <v>0</v>
      </c>
      <c r="M43" s="2"/>
      <c r="N43" s="2"/>
      <c r="O43" s="2"/>
      <c r="P43" s="2" t="str">
        <f t="shared" si="4"/>
        <v xml:space="preserve"> &amp;&amp; </v>
      </c>
      <c r="Q43" t="s">
        <v>77</v>
      </c>
    </row>
    <row r="44" spans="3:17" x14ac:dyDescent="0.25">
      <c r="F44" t="s">
        <v>128</v>
      </c>
      <c r="G44" t="s">
        <v>11</v>
      </c>
      <c r="I44" s="1" t="str">
        <f t="shared" si="24"/>
        <v>update-packages:report</v>
      </c>
      <c r="J44" t="str">
        <f t="shared" si="25"/>
        <v>echo Update: TODO: Update the dependencies to latest</v>
      </c>
      <c r="K44" t="str">
        <f>IF(ISBLANK(I44),"",_xlfn.CONCAT("    """,I44,""": """,IF(LEN(J44)&lt;2,":",_xlfn.CONCAT(IF(L44,"",O$3),IF(M44,"echo ",""),IF(AND(LEN(J44)&gt;1,ISNUMBER(N44),NOT(ISBLANK(#REF!))),_xlfn.CONCAT(SUBSTITUTE($O$9,"*",SUBSTITUTE(I44,":","_"))),""),J44,_xlfn.CONCAT(IF(AND(LEN(J44)&gt;1,ISNUMBER(N44),NOT(ISBLANK(#REF!))),SUBSTITUTE($P$9,"*",SUBSTITUTE(I44,":","_")),""),IF(L44,"",P$3),""))),IF(ISBLANK(#REF!),"""",""",")))</f>
        <v xml:space="preserve">    "update-packages:report": "bash ./launch ' echo Update: TODO: Update the dependencies to latest '",</v>
      </c>
      <c r="L44" s="2">
        <f t="shared" si="18"/>
        <v>0</v>
      </c>
      <c r="M44" s="2"/>
      <c r="N44" s="2"/>
      <c r="O44" s="2"/>
      <c r="P44" s="2" t="str">
        <f t="shared" si="4"/>
        <v xml:space="preserve"> &amp;&amp; </v>
      </c>
      <c r="Q44" t="s">
        <v>129</v>
      </c>
    </row>
    <row r="45" spans="3:17" x14ac:dyDescent="0.25">
      <c r="C45" t="s">
        <v>135</v>
      </c>
      <c r="E45" t="str">
        <f xml:space="preserve"> CONCATENATE("// ",C45)</f>
        <v>// CODE</v>
      </c>
      <c r="I45" s="1" t="str">
        <f t="shared" ref="I45" si="27" xml:space="preserve"> _xlfn.TEXTJOIN(":",TRUE,D45:H45)</f>
        <v>// CODE</v>
      </c>
      <c r="J45" t="str">
        <f t="shared" si="1"/>
        <v>:</v>
      </c>
      <c r="K45" t="str">
        <f t="shared" si="10"/>
        <v xml:space="preserve">    "// CODE": ":",</v>
      </c>
      <c r="L45" s="2">
        <f t="shared" si="18"/>
        <v>0</v>
      </c>
      <c r="M45" s="2"/>
      <c r="N45" s="2"/>
      <c r="O45" s="2"/>
      <c r="P45" s="2" t="str">
        <f t="shared" si="4"/>
        <v xml:space="preserve"> &amp;&amp; </v>
      </c>
    </row>
    <row r="46" spans="3:17" x14ac:dyDescent="0.25">
      <c r="D46" t="s">
        <v>212</v>
      </c>
      <c r="I46" s="1" t="str">
        <f xml:space="preserve"> _xlfn.TEXTJOIN(":",TRUE,D46:H46)</f>
        <v>dev:code:code:report:action</v>
      </c>
      <c r="J46" t="str">
        <f xml:space="preserve"> IF(NOT(COUNTA(Q46:X46)),":",_xlfn.TEXTJOIN(P46,TRUE,O46,_xlfn.TEXTJOIN(P46,TRUE,Q46:X46)))</f>
        <v>echo TODO: Code: Implement the new features planned</v>
      </c>
      <c r="K46" t="str">
        <f>IF(ISBLANK(I46),"",_xlfn.CONCAT("    """,I46,""": """,IF(LEN(J46)&lt;2,":",_xlfn.CONCAT(IF(L46,"",O$3),IF(M46,"echo ",""),IF(AND(LEN(J46)&gt;1,ISNUMBER(N46),NOT(ISBLANK(#REF!))),_xlfn.CONCAT(SUBSTITUTE($O$9,"*",SUBSTITUTE(I46,":","_"))),""),J46,_xlfn.CONCAT(IF(AND(LEN(J46)&gt;1,ISNUMBER(N46),NOT(ISBLANK(#REF!))),SUBSTITUTE($P$9,"*",SUBSTITUTE(I46,":","_")),""),IF(L46,"",P$3),""))),IF(ISBLANK(#REF!),"""",""",")))</f>
        <v xml:space="preserve">    "dev:code:code:report:action": "echo TODO: Code: Implement the new features planned",</v>
      </c>
      <c r="L46" s="2">
        <f t="shared" si="18"/>
        <v>1</v>
      </c>
      <c r="M46" s="2"/>
      <c r="N46" s="2"/>
      <c r="O46" s="2"/>
      <c r="P46" s="2" t="str">
        <f t="shared" si="4"/>
        <v xml:space="preserve"> &amp;&amp; </v>
      </c>
      <c r="Q46" t="s">
        <v>116</v>
      </c>
    </row>
    <row r="47" spans="3:17" x14ac:dyDescent="0.25">
      <c r="C47" t="s">
        <v>132</v>
      </c>
      <c r="E47" t="str">
        <f xml:space="preserve"> CONCATENATE("// ",C47)</f>
        <v>// BUILD</v>
      </c>
      <c r="I47" s="1" t="str">
        <f t="shared" ref="I47" si="28" xml:space="preserve"> _xlfn.TEXTJOIN(":",TRUE,D47:H47)</f>
        <v>// BUILD</v>
      </c>
      <c r="J47" t="str">
        <f t="shared" ref="J47" si="29" xml:space="preserve"> IF(NOT(COUNTA(Q47:X47)),":",_xlfn.TEXTJOIN(P47,TRUE,O47,_xlfn.TEXTJOIN(P47,TRUE,Q47:X47)))</f>
        <v>:</v>
      </c>
      <c r="K47" t="str">
        <f t="shared" si="10"/>
        <v xml:space="preserve">    "// BUILD": ":",</v>
      </c>
      <c r="L47" s="2">
        <f t="shared" si="18"/>
        <v>0</v>
      </c>
      <c r="M47" s="2"/>
      <c r="N47" s="2"/>
      <c r="O47" s="2"/>
      <c r="P47" s="2" t="str">
        <f>IF(ISBLANK(O47),CONCATENATE(" ",$P$5," ")," ")</f>
        <v xml:space="preserve"> &amp;&amp; </v>
      </c>
    </row>
    <row r="48" spans="3:17" x14ac:dyDescent="0.25">
      <c r="D48" t="s">
        <v>213</v>
      </c>
      <c r="I48" s="1" t="str">
        <f t="shared" ref="I48:I58" si="30" xml:space="preserve"> _xlfn.TEXTJOIN(":",TRUE,D48:H48)</f>
        <v>dev:build:install:prepare:action</v>
      </c>
      <c r="J48" t="str">
        <f t="shared" ref="J48" si="31" xml:space="preserve"> IF(NOT(COUNTA(Q48:X48)),":",_xlfn.TEXTJOIN(P48,TRUE,O48,_xlfn.TEXTJOIN(P48,TRUE,Q48:X48)))</f>
        <v>if [ \"$CI\" ] ; then echo snyk auth $SNYK_TOKEN ; fi</v>
      </c>
      <c r="K48" t="str">
        <f t="shared" si="10"/>
        <v xml:space="preserve">    "dev:build:install:prepare:action": "if [ \"$CI\" ] ; then echo snyk auth $SNYK_TOKEN ; fi",</v>
      </c>
      <c r="L48" s="2">
        <f t="shared" si="18"/>
        <v>1</v>
      </c>
      <c r="M48" s="2"/>
      <c r="N48" s="2"/>
      <c r="O48" s="2"/>
      <c r="P48" s="2" t="str">
        <f t="shared" ref="P48" si="32">IF(ISBLANK(O48),CONCATENATE(" ",$P$5," ")," ")</f>
        <v xml:space="preserve"> &amp;&amp; </v>
      </c>
      <c r="Q48" t="s">
        <v>200</v>
      </c>
    </row>
    <row r="49" spans="3:18" x14ac:dyDescent="0.25">
      <c r="F49" t="s">
        <v>58</v>
      </c>
      <c r="I49" s="1" t="str">
        <f t="shared" si="30"/>
        <v>snyk-protect</v>
      </c>
      <c r="J49" t="str">
        <f t="shared" ref="J49:J60" si="33" xml:space="preserve"> IF(NOT(COUNTA(Q49:X49)),":",_xlfn.TEXTJOIN(P49,TRUE,O49,_xlfn.TEXTJOIN(P49,TRUE,Q49:X49)))</f>
        <v>snyk protect</v>
      </c>
      <c r="K49" t="str">
        <f t="shared" si="10"/>
        <v xml:space="preserve">    "snyk-protect": "bash ./launch ' echo snyk protect '",</v>
      </c>
      <c r="L49" s="2">
        <f t="shared" ref="L49:L85" si="34">N(OR(NOT(ISERR(FIND(":action",I49))),COUNTIF($L$3:$L$9,I49)&gt;0))</f>
        <v>0</v>
      </c>
      <c r="M49" s="2">
        <v>1</v>
      </c>
      <c r="N49" s="2"/>
      <c r="O49" s="2"/>
      <c r="P49" s="2" t="str">
        <f t="shared" ref="P49:P59" si="35">IF(ISBLANK(O49),CONCATENATE(" ",$P$5," ")," ")</f>
        <v xml:space="preserve"> &amp;&amp; </v>
      </c>
      <c r="Q49" t="s">
        <v>59</v>
      </c>
    </row>
    <row r="50" spans="3:18" x14ac:dyDescent="0.25">
      <c r="C50" t="s">
        <v>130</v>
      </c>
      <c r="F50" t="s">
        <v>32</v>
      </c>
      <c r="I50" s="1" t="str">
        <f t="shared" si="30"/>
        <v>prepare</v>
      </c>
      <c r="J50" t="str">
        <f t="shared" si="33"/>
        <v>npm-run-all snyk-protect</v>
      </c>
      <c r="K50" t="str">
        <f t="shared" si="10"/>
        <v xml:space="preserve">    "prepare": "bash ./launch ' npm-run-all snyk-protect '",</v>
      </c>
      <c r="L50" s="2">
        <f t="shared" si="34"/>
        <v>0</v>
      </c>
      <c r="M50" s="2"/>
      <c r="N50" s="2"/>
      <c r="O50" s="2" t="str">
        <f>IF(ISBLANK(Q50),"",$O$7)</f>
        <v>npm-run-all</v>
      </c>
      <c r="P50" s="2" t="str">
        <f t="shared" si="35"/>
        <v xml:space="preserve"> </v>
      </c>
      <c r="Q50" t="s">
        <v>58</v>
      </c>
    </row>
    <row r="51" spans="3:18" x14ac:dyDescent="0.25">
      <c r="D51" t="s">
        <v>214</v>
      </c>
      <c r="I51" s="1" t="str">
        <f t="shared" si="30"/>
        <v>dev:build:install:package:package:action</v>
      </c>
      <c r="J51" t="str">
        <f t="shared" si="33"/>
        <v>npm install</v>
      </c>
      <c r="K51" t="str">
        <f t="shared" si="10"/>
        <v xml:space="preserve">    "dev:build:install:package:package:action": "npm install",</v>
      </c>
      <c r="L51" s="2">
        <f t="shared" si="34"/>
        <v>1</v>
      </c>
      <c r="M51" s="2"/>
      <c r="N51" s="2"/>
      <c r="O51" s="2"/>
      <c r="P51" s="2" t="str">
        <f t="shared" si="35"/>
        <v xml:space="preserve"> &amp;&amp; </v>
      </c>
      <c r="Q51" t="s">
        <v>131</v>
      </c>
    </row>
    <row r="52" spans="3:18" x14ac:dyDescent="0.25">
      <c r="D52" t="s">
        <v>215</v>
      </c>
      <c r="I52" s="1" t="str">
        <f t="shared" ref="I52" si="36" xml:space="preserve"> _xlfn.TEXTJOIN(":",TRUE,D52:H52)</f>
        <v>dev:build:install:report:action</v>
      </c>
      <c r="J52" t="str">
        <f t="shared" ref="J52" si="37" xml:space="preserve"> IF(NOT(COUNTA(Q52:X52)),":",_xlfn.TEXTJOIN(P52,TRUE,O52,_xlfn.TEXTJOIN(P52,TRUE,Q52:X52)))</f>
        <v>echo Install: TODO: Link to install logs</v>
      </c>
      <c r="K52" t="str">
        <f t="shared" si="10"/>
        <v xml:space="preserve">    "dev:build:install:report:action": "echo Install: TODO: Link to install logs",</v>
      </c>
      <c r="L52" s="2">
        <f t="shared" si="34"/>
        <v>1</v>
      </c>
      <c r="M52" s="2"/>
      <c r="N52" s="2"/>
      <c r="O52" s="2"/>
      <c r="P52" s="2" t="str">
        <f t="shared" ref="P52" si="38">IF(ISBLANK(O52),CONCATENATE(" ",$P$5," ")," ")</f>
        <v xml:space="preserve"> &amp;&amp; </v>
      </c>
      <c r="Q52" t="s">
        <v>118</v>
      </c>
    </row>
    <row r="53" spans="3:18" x14ac:dyDescent="0.25">
      <c r="F53" t="s">
        <v>198</v>
      </c>
      <c r="I53" s="1" t="str">
        <f t="shared" si="30"/>
        <v>postinstall</v>
      </c>
      <c r="J53" t="str">
        <f t="shared" si="33"/>
        <v>ngcc</v>
      </c>
      <c r="K53" t="str">
        <f t="shared" si="10"/>
        <v xml:space="preserve">    "postinstall": "bash ./launch ' ngcc '",</v>
      </c>
      <c r="L53" s="2">
        <f t="shared" si="34"/>
        <v>0</v>
      </c>
      <c r="M53" s="2"/>
      <c r="N53" s="2"/>
      <c r="O53" s="2"/>
      <c r="P53" s="2" t="str">
        <f t="shared" si="35"/>
        <v xml:space="preserve"> &amp;&amp; </v>
      </c>
      <c r="Q53" t="s">
        <v>199</v>
      </c>
    </row>
    <row r="54" spans="3:18" x14ac:dyDescent="0.25">
      <c r="D54" t="s">
        <v>216</v>
      </c>
      <c r="I54" s="1" t="str">
        <f t="shared" si="30"/>
        <v>dev:build:build:package:action</v>
      </c>
      <c r="J54" t="str">
        <f t="shared" si="33"/>
        <v>if [ \"$CI\" ] ; then npm run build-ci ; else npm run build ; fi</v>
      </c>
      <c r="K54" t="str">
        <f t="shared" si="10"/>
        <v xml:space="preserve">    "dev:build:build:package:action": "if [ \"$CI\" ] ; then npm run build-ci ; else npm run build ; fi",</v>
      </c>
      <c r="L54" s="2">
        <f t="shared" si="34"/>
        <v>1</v>
      </c>
      <c r="M54" s="2"/>
      <c r="N54" s="2"/>
      <c r="O54" s="2"/>
      <c r="P54" s="2" t="str">
        <f t="shared" si="35"/>
        <v xml:space="preserve"> &amp;&amp; </v>
      </c>
      <c r="Q54" t="s">
        <v>187</v>
      </c>
    </row>
    <row r="55" spans="3:18" x14ac:dyDescent="0.25">
      <c r="F55" t="s">
        <v>1</v>
      </c>
      <c r="I55" s="1" t="str">
        <f t="shared" si="30"/>
        <v>build</v>
      </c>
      <c r="J55" t="str">
        <f t="shared" si="33"/>
        <v>if [ \"$CI\" ] ; then npm run PIPELINE ; else ng build ; fi</v>
      </c>
      <c r="K55" t="str">
        <f t="shared" si="10"/>
        <v xml:space="preserve">    "build": "bash ./launch ' if [ \"$CI\" ] ; then npm run PIPELINE ; else ng build ; fi '",</v>
      </c>
      <c r="L55" s="2">
        <f t="shared" si="34"/>
        <v>0</v>
      </c>
      <c r="M55" s="2"/>
      <c r="N55" s="2"/>
      <c r="O55" s="2"/>
      <c r="P55" s="2" t="str">
        <f t="shared" si="35"/>
        <v xml:space="preserve"> &amp;&amp; </v>
      </c>
      <c r="Q55" t="s">
        <v>188</v>
      </c>
    </row>
    <row r="56" spans="3:18" x14ac:dyDescent="0.25">
      <c r="F56" t="s">
        <v>142</v>
      </c>
      <c r="I56" s="1" t="str">
        <f t="shared" si="30"/>
        <v>build-prod</v>
      </c>
      <c r="J56" t="str">
        <f t="shared" si="33"/>
        <v>ng build --configuration=\"production\"</v>
      </c>
      <c r="K56" t="str">
        <f t="shared" si="10"/>
        <v xml:space="preserve">    "build-prod": "bash ./launch ' ng build --configuration=\"production\" '",</v>
      </c>
      <c r="L56" s="2">
        <f t="shared" si="34"/>
        <v>0</v>
      </c>
      <c r="M56" s="2"/>
      <c r="N56" s="2"/>
      <c r="O56" s="2"/>
      <c r="P56" s="2" t="str">
        <f t="shared" si="35"/>
        <v xml:space="preserve"> &amp;&amp; </v>
      </c>
      <c r="Q56" t="s">
        <v>143</v>
      </c>
    </row>
    <row r="57" spans="3:18" x14ac:dyDescent="0.25">
      <c r="F57" t="s">
        <v>141</v>
      </c>
      <c r="I57" s="1" t="str">
        <f t="shared" si="30"/>
        <v>build-ci</v>
      </c>
      <c r="J57" t="str">
        <f t="shared" si="33"/>
        <v>ng build --configuration=\"heroku\"</v>
      </c>
      <c r="K57" t="str">
        <f t="shared" si="10"/>
        <v xml:space="preserve">    "build-ci": "bash ./launch ' ng build --configuration=\"heroku\" '",</v>
      </c>
      <c r="L57" s="2">
        <f t="shared" si="34"/>
        <v>0</v>
      </c>
      <c r="M57" s="2"/>
      <c r="N57" s="2"/>
      <c r="O57" s="2"/>
      <c r="P57" s="2" t="str">
        <f t="shared" si="35"/>
        <v xml:space="preserve"> &amp;&amp; </v>
      </c>
      <c r="Q57" t="s">
        <v>140</v>
      </c>
    </row>
    <row r="58" spans="3:18" x14ac:dyDescent="0.25">
      <c r="F58" t="s">
        <v>146</v>
      </c>
      <c r="I58" s="1" t="str">
        <f t="shared" si="30"/>
        <v>rebuild-heroku</v>
      </c>
      <c r="J58" t="str">
        <f t="shared" si="33"/>
        <v>git commit --allow-empty -m \"empty commit\" &amp;&amp; git push heroku master</v>
      </c>
      <c r="K58" t="str">
        <f t="shared" si="10"/>
        <v xml:space="preserve">    "rebuild-heroku": "bash ./launch ' git commit --allow-empty -m \"empty commit\" &amp;&amp; git push heroku master '",</v>
      </c>
      <c r="L58" s="2">
        <f t="shared" si="34"/>
        <v>0</v>
      </c>
      <c r="M58" s="2"/>
      <c r="N58" s="2"/>
      <c r="O58" s="2"/>
      <c r="P58" s="2" t="str">
        <f t="shared" si="35"/>
        <v xml:space="preserve"> &amp;&amp; </v>
      </c>
      <c r="Q58" t="s">
        <v>147</v>
      </c>
      <c r="R58" t="s">
        <v>148</v>
      </c>
    </row>
    <row r="59" spans="3:18" x14ac:dyDescent="0.25">
      <c r="C59" t="s">
        <v>130</v>
      </c>
      <c r="F59" t="s">
        <v>57</v>
      </c>
      <c r="I59" s="1" t="str">
        <f t="shared" ref="I59" si="39" xml:space="preserve"> _xlfn.TEXTJOIN(":",TRUE,D59:H59)</f>
        <v>version</v>
      </c>
      <c r="J59" t="str">
        <f t="shared" si="33"/>
        <v>auto-changelog -p &amp;&amp; git add CHANGELOG.md</v>
      </c>
      <c r="K59" t="str">
        <f t="shared" si="10"/>
        <v xml:space="preserve">    "version": "bash ./launch ' auto-changelog -p &amp;&amp; git add CHANGELOG.md '",</v>
      </c>
      <c r="L59" s="2">
        <f t="shared" si="34"/>
        <v>0</v>
      </c>
      <c r="M59" s="2"/>
      <c r="N59" s="2"/>
      <c r="O59" s="2"/>
      <c r="P59" s="2" t="str">
        <f t="shared" si="35"/>
        <v xml:space="preserve"> &amp;&amp; </v>
      </c>
      <c r="Q59" t="s">
        <v>56</v>
      </c>
      <c r="R59" t="s">
        <v>55</v>
      </c>
    </row>
    <row r="60" spans="3:18" x14ac:dyDescent="0.25">
      <c r="D60" t="s">
        <v>217</v>
      </c>
      <c r="I60" s="1" t="str">
        <f xml:space="preserve"> _xlfn.TEXTJOIN(":",TRUE,D60:H60)</f>
        <v>dev:build:build:report:action</v>
      </c>
      <c r="J60" t="str">
        <f t="shared" si="33"/>
        <v>echo Build: TODO: Link to Build logs</v>
      </c>
      <c r="K60" t="str">
        <f>IF(ISBLANK(I60),"",_xlfn.CONCAT("    """,I60,""": """,IF(LEN(J60)&lt;2,":",_xlfn.CONCAT(IF(L60,"",O$3),IF(M60,"echo ",""),IF(AND(LEN(J60)&gt;1,ISNUMBER(N60),NOT(ISBLANK(#REF!))),_xlfn.CONCAT(SUBSTITUTE($O$9,"*",SUBSTITUTE(I60,":","_"))),""),J60,_xlfn.CONCAT(IF(AND(LEN(J60)&gt;1,ISNUMBER(N60),NOT(ISBLANK(#REF!))),SUBSTITUTE($P$9,"*",SUBSTITUTE(I60,":","_")),""),IF(L60,"",P$3),""))),IF(ISBLANK(#REF!),"""",""",")))</f>
        <v xml:space="preserve">    "dev:build:build:report:action": "echo Build: TODO: Link to Build logs",</v>
      </c>
      <c r="L60" s="2">
        <f t="shared" si="34"/>
        <v>1</v>
      </c>
      <c r="M60" s="2"/>
      <c r="N60" s="2"/>
      <c r="O60" s="2"/>
      <c r="P60" s="2" t="str">
        <f t="shared" ref="P60" si="40">IF(ISBLANK(O60),CONCATENATE(" ",$P$5," ")," ")</f>
        <v xml:space="preserve"> &amp;&amp; </v>
      </c>
      <c r="Q60" t="s">
        <v>117</v>
      </c>
    </row>
    <row r="61" spans="3:18" x14ac:dyDescent="0.25">
      <c r="C61" t="s">
        <v>133</v>
      </c>
      <c r="E61" t="str">
        <f xml:space="preserve"> CONCATENATE("// ",C61)</f>
        <v>// TEST</v>
      </c>
      <c r="I61" s="1" t="str">
        <f t="shared" ref="I61" si="41" xml:space="preserve"> _xlfn.TEXTJOIN(":",TRUE,D61:H61)</f>
        <v>// TEST</v>
      </c>
      <c r="J61" t="str">
        <f t="shared" ref="J61" si="42" xml:space="preserve"> IF(NOT(COUNTA(Q61:X61)),":",_xlfn.TEXTJOIN(P61,TRUE,O61,_xlfn.TEXTJOIN(P61,TRUE,Q61:X61)))</f>
        <v>:</v>
      </c>
      <c r="K61" t="str">
        <f t="shared" si="10"/>
        <v xml:space="preserve">    "// TEST": ":",</v>
      </c>
      <c r="L61" s="2">
        <f t="shared" si="34"/>
        <v>0</v>
      </c>
      <c r="M61" s="2"/>
      <c r="N61" s="2"/>
      <c r="O61" s="2"/>
      <c r="P61" s="2" t="str">
        <f t="shared" ref="P61:P105" si="43">IF(ISBLANK(O61),CONCATENATE(" ",$P$5," ")," ")</f>
        <v xml:space="preserve"> &amp;&amp; </v>
      </c>
    </row>
    <row r="62" spans="3:18" x14ac:dyDescent="0.25">
      <c r="D62" t="s">
        <v>218</v>
      </c>
      <c r="I62" s="1" t="str">
        <f t="shared" ref="I62:I90" si="44" xml:space="preserve"> _xlfn.TEXTJOIN(":",TRUE,D62:H62)</f>
        <v>dev:test:test:package:vulnerability:action</v>
      </c>
      <c r="J62" t="str">
        <f t="shared" ref="J62:J90" si="45" xml:space="preserve"> IF(NOT(COUNTA(Q62:X62)),":",_xlfn.TEXTJOIN(P62,TRUE,O62,_xlfn.TEXTJOIN(P62,TRUE,Q62:X62)))</f>
        <v>npm-run-all vulnerability-check</v>
      </c>
      <c r="K62" t="str">
        <f t="shared" si="10"/>
        <v xml:space="preserve">    "dev:test:test:package:vulnerability:action": "npm-run-all vulnerability-check",</v>
      </c>
      <c r="L62" s="2">
        <f t="shared" si="34"/>
        <v>1</v>
      </c>
      <c r="M62" s="2"/>
      <c r="N62" s="2"/>
      <c r="O62" s="2" t="str">
        <f>IF(ISBLANK(Q62),"",$O$7)</f>
        <v>npm-run-all</v>
      </c>
      <c r="P62" s="2" t="str">
        <f t="shared" si="43"/>
        <v xml:space="preserve"> </v>
      </c>
      <c r="Q62" t="s">
        <v>50</v>
      </c>
    </row>
    <row r="63" spans="3:18" x14ac:dyDescent="0.25">
      <c r="F63" t="s">
        <v>50</v>
      </c>
      <c r="I63" s="1" t="str">
        <f t="shared" si="44"/>
        <v>vulnerability-check</v>
      </c>
      <c r="J63" t="str">
        <f t="shared" si="45"/>
        <v>snyk test</v>
      </c>
      <c r="K63" t="str">
        <f t="shared" si="10"/>
        <v xml:space="preserve">    "vulnerability-check": "bash ./launch ' echo snyk test '",</v>
      </c>
      <c r="L63" s="2">
        <f t="shared" si="34"/>
        <v>0</v>
      </c>
      <c r="M63" s="2">
        <v>1</v>
      </c>
      <c r="N63" s="2"/>
      <c r="O63" s="2"/>
      <c r="P63" s="2" t="str">
        <f t="shared" si="43"/>
        <v xml:space="preserve"> &amp;&amp; </v>
      </c>
      <c r="Q63" t="s">
        <v>51</v>
      </c>
    </row>
    <row r="64" spans="3:18" x14ac:dyDescent="0.25">
      <c r="D64" t="s">
        <v>219</v>
      </c>
      <c r="I64" s="1" t="str">
        <f t="shared" si="44"/>
        <v>dev:test:test:package:unit:action</v>
      </c>
      <c r="J64" t="str">
        <f t="shared" si="45"/>
        <v>npm-run-all test-once</v>
      </c>
      <c r="K64" t="str">
        <f t="shared" si="10"/>
        <v xml:space="preserve">    "dev:test:test:package:unit:action": "npm-run-all test-once",</v>
      </c>
      <c r="L64" s="2">
        <f t="shared" si="34"/>
        <v>1</v>
      </c>
      <c r="M64" s="2"/>
      <c r="N64" s="2"/>
      <c r="O64" s="2" t="str">
        <f>IF(ISBLANK(Q64),"",$O$7)</f>
        <v>npm-run-all</v>
      </c>
      <c r="P64" s="2" t="str">
        <f t="shared" si="43"/>
        <v xml:space="preserve"> </v>
      </c>
      <c r="Q64" t="s">
        <v>45</v>
      </c>
    </row>
    <row r="65" spans="3:18" x14ac:dyDescent="0.25">
      <c r="F65" t="s">
        <v>45</v>
      </c>
      <c r="I65" s="1" t="str">
        <f t="shared" si="44"/>
        <v>test-once</v>
      </c>
      <c r="J65" t="str">
        <f t="shared" si="45"/>
        <v>env singleRun=true ng test --code-coverage</v>
      </c>
      <c r="K65" t="str">
        <f t="shared" si="10"/>
        <v xml:space="preserve">    "test-once": "bash ./launch ' env singleRun=true ng test --code-coverage '",</v>
      </c>
      <c r="L65" s="2">
        <f t="shared" si="34"/>
        <v>0</v>
      </c>
      <c r="M65" s="2"/>
      <c r="N65" s="2"/>
      <c r="O65" s="2"/>
      <c r="P65" s="2" t="str">
        <f t="shared" si="43"/>
        <v xml:space="preserve"> &amp;&amp; </v>
      </c>
      <c r="Q65" t="s">
        <v>176</v>
      </c>
    </row>
    <row r="66" spans="3:18" x14ac:dyDescent="0.25">
      <c r="C66" t="s">
        <v>130</v>
      </c>
      <c r="F66" t="s">
        <v>2</v>
      </c>
      <c r="I66" s="1" t="str">
        <f t="shared" si="44"/>
        <v>test</v>
      </c>
      <c r="J66" t="str">
        <f t="shared" si="45"/>
        <v>if [ ! \"$TRAVIS\" ] &amp;&amp; [ ! \"$HEROKU\" ] ; then ng test --code-coverage ; fi</v>
      </c>
      <c r="K66" t="str">
        <f t="shared" si="10"/>
        <v xml:space="preserve">    "test": "if [ ! \"$TRAVIS\" ] &amp;&amp; [ ! \"$HEROKU\" ] ; then ng test --code-coverage ; fi",</v>
      </c>
      <c r="L66" s="2">
        <f t="shared" si="34"/>
        <v>1</v>
      </c>
      <c r="M66" s="2"/>
      <c r="N66" s="2"/>
      <c r="O66" s="2"/>
      <c r="P66" s="2" t="str">
        <f t="shared" si="43"/>
        <v xml:space="preserve"> &amp;&amp; </v>
      </c>
      <c r="Q66" t="s">
        <v>149</v>
      </c>
    </row>
    <row r="67" spans="3:18" x14ac:dyDescent="0.25">
      <c r="D67" t="s">
        <v>220</v>
      </c>
      <c r="I67" s="1" t="str">
        <f t="shared" si="44"/>
        <v>dev:test:test:package:integration:action</v>
      </c>
      <c r="J67" t="str">
        <f t="shared" si="45"/>
        <v>npm-run-all e2e</v>
      </c>
      <c r="K67" t="str">
        <f t="shared" si="10"/>
        <v xml:space="preserve">    "dev:test:test:package:integration:action": "npm-run-all e2e",</v>
      </c>
      <c r="L67" s="2">
        <f t="shared" si="34"/>
        <v>1</v>
      </c>
      <c r="M67" s="2"/>
      <c r="N67" s="2"/>
      <c r="O67" s="2" t="str">
        <f>IF(ISBLANK(Q67),"",$O$7)</f>
        <v>npm-run-all</v>
      </c>
      <c r="P67" s="2" t="str">
        <f t="shared" si="43"/>
        <v xml:space="preserve"> </v>
      </c>
      <c r="Q67" t="s">
        <v>53</v>
      </c>
    </row>
    <row r="68" spans="3:18" x14ac:dyDescent="0.25">
      <c r="F68" t="s">
        <v>53</v>
      </c>
      <c r="I68" s="1" t="str">
        <f t="shared" si="44"/>
        <v>e2e</v>
      </c>
      <c r="J68" t="str">
        <f t="shared" si="45"/>
        <v>if [ ! \"$HEROKU\" ] ; then ng e2e ; fi</v>
      </c>
      <c r="K68" t="str">
        <f t="shared" si="10"/>
        <v xml:space="preserve">    "e2e": "bash ./launch ' if [ ! \"$HEROKU\" ] ; then ng e2e ; fi '",</v>
      </c>
      <c r="L68" s="2">
        <f t="shared" si="34"/>
        <v>0</v>
      </c>
      <c r="M68" s="2"/>
      <c r="N68" s="2"/>
      <c r="O68" s="2"/>
      <c r="P68" s="2" t="str">
        <f t="shared" si="43"/>
        <v xml:space="preserve"> &amp;&amp; </v>
      </c>
      <c r="Q68" t="s">
        <v>150</v>
      </c>
    </row>
    <row r="69" spans="3:18" x14ac:dyDescent="0.25">
      <c r="D69" t="s">
        <v>221</v>
      </c>
      <c r="I69" s="1" t="str">
        <f t="shared" si="44"/>
        <v>dev:test:test:measure:action</v>
      </c>
      <c r="J69" t="str">
        <f t="shared" si="45"/>
        <v>npm-run-all measure:*</v>
      </c>
      <c r="K69" t="str">
        <f t="shared" si="10"/>
        <v xml:space="preserve">    "dev:test:test:measure:action": "npm-run-all measure:*",</v>
      </c>
      <c r="L69" s="2">
        <f t="shared" si="34"/>
        <v>1</v>
      </c>
      <c r="M69" s="2"/>
      <c r="N69" s="2"/>
      <c r="O69" s="2" t="str">
        <f>IF(ISBLANK(Q69),"",$O$7)</f>
        <v>npm-run-all</v>
      </c>
      <c r="P69" s="2" t="str">
        <f t="shared" si="43"/>
        <v xml:space="preserve"> </v>
      </c>
      <c r="Q69" t="s">
        <v>253</v>
      </c>
    </row>
    <row r="70" spans="3:18" x14ac:dyDescent="0.25">
      <c r="F70" t="s">
        <v>74</v>
      </c>
      <c r="G70" t="s">
        <v>254</v>
      </c>
      <c r="I70" s="1" t="str">
        <f xml:space="preserve"> _xlfn.TEXTJOIN(":",TRUE,D70:H70)</f>
        <v>measure:static</v>
      </c>
      <c r="J70" t="str">
        <f xml:space="preserve"> IF(NOT(COUNTA(Q70:X70)),":",_xlfn.TEXTJOIN(P70,TRUE,O70,_xlfn.TEXTJOIN(P70,TRUE,Q70:X70)))</f>
        <v>npm-run-all lint</v>
      </c>
      <c r="K70" t="str">
        <f t="shared" si="10"/>
        <v xml:space="preserve">    "measure:static": "bash ./launch ' npm-run-all lint '",</v>
      </c>
      <c r="L70" s="2">
        <f t="shared" si="34"/>
        <v>0</v>
      </c>
      <c r="M70" s="2"/>
      <c r="N70" s="2"/>
      <c r="O70" s="2" t="str">
        <f>IF(ISBLANK(Q70),"",$O$7)</f>
        <v>npm-run-all</v>
      </c>
      <c r="P70" s="2" t="str">
        <f>IF(ISBLANK(O70),CONCATENATE(" ",$P$5," ")," ")</f>
        <v xml:space="preserve"> </v>
      </c>
      <c r="Q70" t="s">
        <v>52</v>
      </c>
    </row>
    <row r="71" spans="3:18" x14ac:dyDescent="0.25">
      <c r="F71" t="s">
        <v>52</v>
      </c>
      <c r="I71" s="1" t="str">
        <f t="shared" ref="I71" si="46" xml:space="preserve"> _xlfn.TEXTJOIN(":",TRUE,D71:H71)</f>
        <v>lint</v>
      </c>
      <c r="J71" t="str">
        <f t="shared" ref="J71" si="47" xml:space="preserve"> IF(NOT(COUNTA(Q71:X71)),":",_xlfn.TEXTJOIN(P71,TRUE,O71,_xlfn.TEXTJOIN(P71,TRUE,Q71:X71)))</f>
        <v>ng  lint</v>
      </c>
      <c r="K71" t="str">
        <f t="shared" si="10"/>
        <v xml:space="preserve">    "lint": "bash ./launch ' ng  lint '",</v>
      </c>
      <c r="L71" s="2">
        <f t="shared" si="34"/>
        <v>0</v>
      </c>
      <c r="M71" s="2"/>
      <c r="N71" s="2"/>
      <c r="O71" s="2"/>
      <c r="P71" s="2" t="str">
        <f t="shared" ref="P71" si="48">IF(ISBLANK(O71),CONCATENATE(" ",$P$5," ")," ")</f>
        <v xml:space="preserve"> &amp;&amp; </v>
      </c>
      <c r="Q71" t="s">
        <v>100</v>
      </c>
    </row>
    <row r="72" spans="3:18" x14ac:dyDescent="0.25">
      <c r="F72" t="s">
        <v>74</v>
      </c>
      <c r="G72" t="s">
        <v>252</v>
      </c>
      <c r="I72" s="1" t="str">
        <f xml:space="preserve"> _xlfn.TEXTJOIN(":",TRUE,D72:H72)</f>
        <v>measure:lighthouse</v>
      </c>
      <c r="J72" t="str">
        <f xml:space="preserve"> IF(NOT(COUNTA(Q72:X72)),":",_xlfn.TEXTJOIN(P72,TRUE,O72,_xlfn.TEXTJOIN(P72,TRUE,Q72:X72)))</f>
        <v>env CV_GENERATOR_AUDITING=true npx lighthouse https://cv-generator-fe.herokuapp.com/ --chrome-flags=\"--headless --disable-gpu\" --output-path=./logs/lighthouse.report.html --only-categories=accessibility,best-practices,pwa,seo --max-wait-for-load=120000 &amp;&amp; unset CV_GENERATOR_AUDITING</v>
      </c>
      <c r="K72" t="str">
        <f t="shared" si="10"/>
        <v xml:space="preserve">    "measure:lighthouse": "bash ./launch ' env CV_GENERATOR_AUDITING=true npx lighthouse https://cv-generator-fe.herokuapp.com/ --chrome-flags=\"--headless --disable-gpu\" --output-path=./logs/lighthouse.report.html --only-categories=accessibility,best-practices,pwa,seo --max-wait-for-load=120000 &amp;&amp; unset CV_GENERATOR_AUDITING '",</v>
      </c>
      <c r="L72" s="2">
        <f t="shared" si="34"/>
        <v>0</v>
      </c>
      <c r="M72" s="2"/>
      <c r="N72" s="2"/>
      <c r="O72" s="2"/>
      <c r="P72" s="2" t="str">
        <f>IF(ISBLANK(O72),CONCATENATE(" ",$P$5," ")," ")</f>
        <v xml:space="preserve"> &amp;&amp; </v>
      </c>
      <c r="Q72" t="s">
        <v>256</v>
      </c>
    </row>
    <row r="73" spans="3:18" x14ac:dyDescent="0.25">
      <c r="F73" t="s">
        <v>74</v>
      </c>
      <c r="G73" t="s">
        <v>255</v>
      </c>
      <c r="I73" s="1" t="str">
        <f xml:space="preserve"> _xlfn.TEXTJOIN(":",TRUE,D73:H73)</f>
        <v>measure:lighthouse-update</v>
      </c>
      <c r="J73" t="str">
        <f xml:space="preserve"> IF(NOT(COUNTA(Q73:X73)),":",_xlfn.TEXTJOIN(P73,TRUE,O73,_xlfn.TEXTJOIN(P73,TRUE,Q73:X73)))</f>
        <v>:</v>
      </c>
      <c r="K73" t="str">
        <f t="shared" ref="K73:K129" si="49">IF(ISBLANK(I73),"",_xlfn.CONCAT("    """,I73,""": """,IF(LEN(J73)&lt;2,":",_xlfn.CONCAT(IF(L73,"",O$3),IF(M73,"echo ",""),IF(AND(LEN(J73)&gt;1,ISNUMBER(N73),NOT(ISBLANK(K74))),_xlfn.CONCAT(SUBSTITUTE($O$9,"*",SUBSTITUTE(I73,":","_"))),""),J73,_xlfn.CONCAT(IF(AND(LEN(J73)&gt;1,ISNUMBER(N73),NOT(ISBLANK(K74))),SUBSTITUTE($P$9,"*",SUBSTITUTE(I73,":","_")),""),IF(L73,"",P$3),""))),IF(ISBLANK(K74),"""",""",")))</f>
        <v xml:space="preserve">    "measure:lighthouse-update": ":",</v>
      </c>
      <c r="L73" s="2">
        <f t="shared" si="34"/>
        <v>0</v>
      </c>
      <c r="M73" s="2"/>
      <c r="N73" s="2"/>
      <c r="O73" s="2"/>
      <c r="P73" s="2" t="str">
        <f>IF(ISBLANK(O73),CONCATENATE(" ",$P$5," ")," ")</f>
        <v xml:space="preserve"> &amp;&amp; </v>
      </c>
    </row>
    <row r="74" spans="3:18" x14ac:dyDescent="0.25">
      <c r="D74" t="s">
        <v>222</v>
      </c>
      <c r="I74" s="1" t="str">
        <f t="shared" si="44"/>
        <v>dev:test:codecover:package:action</v>
      </c>
      <c r="J74" t="str">
        <f t="shared" si="45"/>
        <v>npm-run-all codecov coveralls</v>
      </c>
      <c r="K74" t="str">
        <f t="shared" si="49"/>
        <v xml:space="preserve">    "dev:test:codecover:package:action": "npm-run-all codecov coveralls",</v>
      </c>
      <c r="L74" s="2">
        <f t="shared" si="34"/>
        <v>1</v>
      </c>
      <c r="M74" s="2"/>
      <c r="N74" s="2"/>
      <c r="O74" s="2" t="str">
        <f>IF(ISBLANK(Q74),"",$O$7)</f>
        <v>npm-run-all</v>
      </c>
      <c r="P74" s="2" t="str">
        <f t="shared" si="43"/>
        <v xml:space="preserve"> </v>
      </c>
      <c r="Q74" t="s">
        <v>64</v>
      </c>
      <c r="R74" t="s">
        <v>17</v>
      </c>
    </row>
    <row r="75" spans="3:18" x14ac:dyDescent="0.25">
      <c r="F75" t="s">
        <v>64</v>
      </c>
      <c r="I75" s="1" t="str">
        <f t="shared" ref="I75:I77" si="50" xml:space="preserve"> _xlfn.TEXTJOIN(":",TRUE,D75:H75)</f>
        <v>codecov</v>
      </c>
      <c r="J75" t="str">
        <f t="shared" ref="J75:J77" si="51" xml:space="preserve"> IF(NOT(COUNTA(Q75:X75)),":",_xlfn.TEXTJOIN(P75,TRUE,O75,_xlfn.TEXTJOIN(P75,TRUE,Q75:X75)))</f>
        <v>npm-run-all codecov:*</v>
      </c>
      <c r="K75" t="str">
        <f t="shared" si="49"/>
        <v xml:space="preserve">    "codecov": "bash ./launch ' npm-run-all codecov:* '",</v>
      </c>
      <c r="L75" s="2">
        <f t="shared" si="34"/>
        <v>0</v>
      </c>
      <c r="M75" s="2"/>
      <c r="N75" s="2"/>
      <c r="O75" s="2" t="str">
        <f>IF(ISBLANK(Q75),"",$O$7)</f>
        <v>npm-run-all</v>
      </c>
      <c r="P75" s="2" t="str">
        <f t="shared" ref="P75:P77" si="52">IF(ISBLANK(O75),CONCATENATE(" ",$P$5," ")," ")</f>
        <v xml:space="preserve"> </v>
      </c>
      <c r="Q75" t="s">
        <v>247</v>
      </c>
    </row>
    <row r="76" spans="3:18" x14ac:dyDescent="0.25">
      <c r="F76" t="s">
        <v>64</v>
      </c>
      <c r="G76" t="s">
        <v>248</v>
      </c>
      <c r="I76" s="1" t="str">
        <f t="shared" ref="I76" si="53" xml:space="preserve"> _xlfn.TEXTJOIN(":",TRUE,D76:H76)</f>
        <v>codecov:env</v>
      </c>
      <c r="J76" t="str">
        <f t="shared" ref="J76" si="54" xml:space="preserve"> IF(NOT(COUNTA(Q76:X76)),":",_xlfn.TEXTJOIN(P76,TRUE,O76,_xlfn.TEXTJOIN(P76,TRUE,Q76:X76)))</f>
        <v>bash &lt;(curl -s https://codecov.io/env)</v>
      </c>
      <c r="K76" t="str">
        <f t="shared" si="49"/>
        <v xml:space="preserve">    "codecov:env": "bash ./launch ' bash &lt;(curl -s https://codecov.io/env) '",</v>
      </c>
      <c r="L76" s="2">
        <f t="shared" si="34"/>
        <v>0</v>
      </c>
      <c r="M76" s="2"/>
      <c r="N76" s="2"/>
      <c r="O76" s="2"/>
      <c r="P76" s="2" t="str">
        <f t="shared" ref="P76" si="55">IF(ISBLANK(O76),CONCATENATE(" ",$P$5," ")," ")</f>
        <v xml:space="preserve"> &amp;&amp; </v>
      </c>
      <c r="Q76" t="s">
        <v>249</v>
      </c>
    </row>
    <row r="77" spans="3:18" x14ac:dyDescent="0.25">
      <c r="F77" t="s">
        <v>64</v>
      </c>
      <c r="G77" t="s">
        <v>245</v>
      </c>
      <c r="I77" s="1" t="str">
        <f t="shared" si="50"/>
        <v>codecov:method1</v>
      </c>
      <c r="J77" t="str">
        <f t="shared" si="51"/>
        <v>if [ \"$APPVEYOR\" ] ; then codecov ; fi</v>
      </c>
      <c r="K77" t="str">
        <f t="shared" si="49"/>
        <v xml:space="preserve">    "codecov:method1": "bash ./launch ' if [ \"$APPVEYOR\" ] ; then codecov ; fi '",</v>
      </c>
      <c r="L77" s="2">
        <f t="shared" si="34"/>
        <v>0</v>
      </c>
      <c r="M77" s="2"/>
      <c r="N77" s="2"/>
      <c r="O77" s="2"/>
      <c r="P77" s="2" t="str">
        <f t="shared" si="52"/>
        <v xml:space="preserve"> &amp;&amp; </v>
      </c>
      <c r="Q77" t="s">
        <v>250</v>
      </c>
    </row>
    <row r="78" spans="3:18" x14ac:dyDescent="0.25">
      <c r="F78" t="s">
        <v>64</v>
      </c>
      <c r="G78" t="s">
        <v>246</v>
      </c>
      <c r="I78" s="1" t="str">
        <f t="shared" si="44"/>
        <v>codecov:method2</v>
      </c>
      <c r="J78" t="str">
        <f t="shared" si="45"/>
        <v>if [ ! \"$APPVEYOR\" ] ; then bash &lt;(curl -s https://codecov.io/bash) ; fi</v>
      </c>
      <c r="K78" t="str">
        <f t="shared" si="49"/>
        <v xml:space="preserve">    "codecov:method2": "bash ./launch ' if [ ! \"$APPVEYOR\" ] ; then bash &lt;(curl -s https://codecov.io/bash) ; fi '",</v>
      </c>
      <c r="L78" s="2">
        <f t="shared" si="34"/>
        <v>0</v>
      </c>
      <c r="M78" s="2"/>
      <c r="N78" s="2"/>
      <c r="O78" s="2"/>
      <c r="P78" s="2" t="str">
        <f t="shared" si="43"/>
        <v xml:space="preserve"> &amp;&amp; </v>
      </c>
      <c r="Q78" t="s">
        <v>251</v>
      </c>
    </row>
    <row r="79" spans="3:18" x14ac:dyDescent="0.25">
      <c r="F79" t="s">
        <v>17</v>
      </c>
      <c r="I79" s="1" t="str">
        <f t="shared" si="44"/>
        <v>coveralls</v>
      </c>
      <c r="J79" t="str">
        <f t="shared" si="45"/>
        <v>node ./node_modules/coveralls/bin/coveralls.js &lt; ./coverage/lcov.info</v>
      </c>
      <c r="K79" t="str">
        <f t="shared" si="49"/>
        <v xml:space="preserve">    "coveralls": "bash ./launch ' node ./node_modules/coveralls/bin/coveralls.js &lt; ./coverage/lcov.info '",</v>
      </c>
      <c r="L79" s="2">
        <f t="shared" si="34"/>
        <v>0</v>
      </c>
      <c r="M79" s="2"/>
      <c r="N79" s="2"/>
      <c r="O79" s="2"/>
      <c r="P79" s="2" t="str">
        <f t="shared" si="43"/>
        <v xml:space="preserve"> &amp;&amp; </v>
      </c>
      <c r="Q79" t="s">
        <v>65</v>
      </c>
    </row>
    <row r="80" spans="3:18" x14ac:dyDescent="0.25">
      <c r="D80" t="s">
        <v>223</v>
      </c>
      <c r="I80" s="1" t="str">
        <f t="shared" si="44"/>
        <v>dev:test:document:package:action</v>
      </c>
      <c r="J80" t="str">
        <f t="shared" si="45"/>
        <v>npm-run-all compodoc</v>
      </c>
      <c r="K80" t="str">
        <f t="shared" si="49"/>
        <v xml:space="preserve">    "dev:test:document:package:action": "npm-run-all compodoc",</v>
      </c>
      <c r="L80" s="2">
        <f t="shared" si="34"/>
        <v>1</v>
      </c>
      <c r="M80" s="2"/>
      <c r="N80" s="2"/>
      <c r="O80" s="2" t="str">
        <f t="shared" ref="O80" si="56">IF(ISBLANK(Q80),"",$O$7)</f>
        <v>npm-run-all</v>
      </c>
      <c r="P80" s="2" t="str">
        <f t="shared" si="43"/>
        <v xml:space="preserve"> </v>
      </c>
      <c r="Q80" t="s">
        <v>22</v>
      </c>
    </row>
    <row r="81" spans="3:24" x14ac:dyDescent="0.25">
      <c r="F81" t="s">
        <v>22</v>
      </c>
      <c r="I81" s="1" t="str">
        <f t="shared" si="44"/>
        <v>compodoc</v>
      </c>
      <c r="J81" t="str">
        <f t="shared" si="45"/>
        <v>compodoc -p src/tsconfig.compodoc.json --theme vagrant --hideGenerator --disableSourceCode --disablePrivate --disableTemplateTab --customFavicon \"./src/favicon/android-chrome-512x512.png\" -n \"CV Generator Documentation\"</v>
      </c>
      <c r="K81" t="str">
        <f t="shared" si="49"/>
        <v xml:space="preserve">    "compodoc": "bash ./launch ' compodoc -p src/tsconfig.compodoc.json --theme vagrant --hideGenerator --disableSourceCode --disablePrivate --disableTemplateTab --customFavicon \"./src/favicon/android-chrome-512x512.png\" -n \"CV Generator Documentation\" '",</v>
      </c>
      <c r="L81" s="2">
        <f t="shared" si="34"/>
        <v>0</v>
      </c>
      <c r="M81" s="2"/>
      <c r="N81" s="2"/>
      <c r="O81" s="2"/>
      <c r="P81" s="2" t="str">
        <f t="shared" si="43"/>
        <v xml:space="preserve"> &amp;&amp; </v>
      </c>
      <c r="Q81" t="s">
        <v>244</v>
      </c>
    </row>
    <row r="82" spans="3:24" x14ac:dyDescent="0.25">
      <c r="D82" t="s">
        <v>224</v>
      </c>
      <c r="I82" s="1" t="str">
        <f t="shared" si="44"/>
        <v>dev:test:integrate:package:action</v>
      </c>
      <c r="J82" t="str">
        <f t="shared" si="45"/>
        <v>npm-run-all ngsw-config ngsw-copy favicon-copy google-copy manifest-copy cov-copy doc-copy logs-copy</v>
      </c>
      <c r="K82" t="str">
        <f t="shared" si="49"/>
        <v xml:space="preserve">    "dev:test:integrate:package:action": "npm-run-all ngsw-config ngsw-copy favicon-copy google-copy manifest-copy cov-copy doc-copy logs-copy",</v>
      </c>
      <c r="L82" s="2">
        <f t="shared" si="34"/>
        <v>1</v>
      </c>
      <c r="M82" s="2"/>
      <c r="N82" s="2"/>
      <c r="O82" s="2" t="str">
        <f t="shared" ref="O82" si="57">IF(ISBLANK(Q82),"",$O$7)</f>
        <v>npm-run-all</v>
      </c>
      <c r="P82" s="2" t="str">
        <f t="shared" si="43"/>
        <v xml:space="preserve"> </v>
      </c>
      <c r="Q82" t="s">
        <v>24</v>
      </c>
      <c r="R82" t="s">
        <v>25</v>
      </c>
      <c r="S82" t="s">
        <v>26</v>
      </c>
      <c r="T82" t="s">
        <v>43</v>
      </c>
      <c r="U82" t="s">
        <v>44</v>
      </c>
      <c r="V82" t="s">
        <v>42</v>
      </c>
      <c r="W82" t="s">
        <v>41</v>
      </c>
      <c r="X82" t="s">
        <v>234</v>
      </c>
    </row>
    <row r="83" spans="3:24" x14ac:dyDescent="0.25">
      <c r="F83" t="s">
        <v>24</v>
      </c>
      <c r="I83" s="1" t="str">
        <f t="shared" si="44"/>
        <v>ngsw-config</v>
      </c>
      <c r="J83" t="str">
        <f t="shared" si="45"/>
        <v>if [ \"$production\" ] ; then node_modules/.bin/ngsw-config dist src/ngsw-config.json ; fi</v>
      </c>
      <c r="K83" t="str">
        <f t="shared" si="49"/>
        <v xml:space="preserve">    "ngsw-config": "bash ./launch ' if [ \"$production\" ] ; then node_modules/.bin/ngsw-config dist src/ngsw-config.json ; fi '",</v>
      </c>
      <c r="L83" s="2">
        <f t="shared" si="34"/>
        <v>0</v>
      </c>
      <c r="M83" s="2"/>
      <c r="N83" s="2"/>
      <c r="O83" s="2"/>
      <c r="P83" s="2" t="str">
        <f t="shared" si="43"/>
        <v xml:space="preserve"> &amp;&amp; </v>
      </c>
      <c r="Q83" t="s">
        <v>195</v>
      </c>
    </row>
    <row r="84" spans="3:24" x14ac:dyDescent="0.25">
      <c r="F84" t="s">
        <v>25</v>
      </c>
      <c r="I84" s="1" t="str">
        <f t="shared" si="44"/>
        <v>ngsw-copy</v>
      </c>
      <c r="J84" t="str">
        <f t="shared" si="45"/>
        <v>if [ \"$production\" ] ; then cp node_modules/@angular/service-worker/ngsw-worker.js dist/ ; fi</v>
      </c>
      <c r="K84" t="str">
        <f t="shared" si="49"/>
        <v xml:space="preserve">    "ngsw-copy": "bash ./launch ' if [ \"$production\" ] ; then cp node_modules/@angular/service-worker/ngsw-worker.js dist/ ; fi '",</v>
      </c>
      <c r="L84" s="2">
        <f t="shared" si="34"/>
        <v>0</v>
      </c>
      <c r="M84" s="2"/>
      <c r="N84" s="2"/>
      <c r="O84" s="2"/>
      <c r="P84" s="2" t="str">
        <f t="shared" si="43"/>
        <v xml:space="preserve"> &amp;&amp; </v>
      </c>
      <c r="Q84" t="s">
        <v>196</v>
      </c>
    </row>
    <row r="85" spans="3:24" x14ac:dyDescent="0.25">
      <c r="F85" t="s">
        <v>26</v>
      </c>
      <c r="I85" s="1" t="str">
        <f t="shared" si="44"/>
        <v>favicon-copy</v>
      </c>
      <c r="J85" t="str">
        <f t="shared" si="45"/>
        <v>cp src/favicon/* dist/favicon/</v>
      </c>
      <c r="K85" t="str">
        <f t="shared" si="49"/>
        <v xml:space="preserve">    "favicon-copy": "bash ./launch ' cp src/favicon/* dist/favicon/ '",</v>
      </c>
      <c r="L85" s="2">
        <f t="shared" si="34"/>
        <v>0</v>
      </c>
      <c r="M85" s="2"/>
      <c r="N85" s="2"/>
      <c r="O85" s="2"/>
      <c r="P85" s="2" t="str">
        <f t="shared" si="43"/>
        <v xml:space="preserve"> &amp;&amp; </v>
      </c>
      <c r="Q85" t="s">
        <v>49</v>
      </c>
    </row>
    <row r="86" spans="3:24" x14ac:dyDescent="0.25">
      <c r="F86" t="s">
        <v>43</v>
      </c>
      <c r="I86" s="1" t="str">
        <f t="shared" si="44"/>
        <v>google-copy</v>
      </c>
      <c r="J86" t="str">
        <f t="shared" si="45"/>
        <v>cp src/google/*.* dist/</v>
      </c>
      <c r="K86" t="str">
        <f t="shared" si="49"/>
        <v xml:space="preserve">    "google-copy": "bash ./launch ' cp src/google/*.* dist/ '",</v>
      </c>
      <c r="L86" s="2">
        <f t="shared" ref="L86:L107" si="58">N(OR(NOT(ISERR(FIND(":action",I86))),COUNTIF($L$3:$L$9,I86)&gt;0))</f>
        <v>0</v>
      </c>
      <c r="M86" s="2"/>
      <c r="N86" s="2"/>
      <c r="O86" s="2"/>
      <c r="P86" s="2" t="str">
        <f t="shared" si="43"/>
        <v xml:space="preserve"> &amp;&amp; </v>
      </c>
      <c r="Q86" t="s">
        <v>47</v>
      </c>
    </row>
    <row r="87" spans="3:24" x14ac:dyDescent="0.25">
      <c r="F87" t="s">
        <v>44</v>
      </c>
      <c r="I87" s="1" t="str">
        <f t="shared" si="44"/>
        <v>manifest-copy</v>
      </c>
      <c r="J87" t="str">
        <f t="shared" si="45"/>
        <v>cp src/manifest.json dist/</v>
      </c>
      <c r="K87" t="str">
        <f t="shared" si="49"/>
        <v xml:space="preserve">    "manifest-copy": "bash ./launch ' cp src/manifest.json dist/ '",</v>
      </c>
      <c r="L87" s="2">
        <f t="shared" si="58"/>
        <v>0</v>
      </c>
      <c r="M87" s="2"/>
      <c r="N87" s="2"/>
      <c r="O87" s="2"/>
      <c r="P87" s="2" t="str">
        <f t="shared" si="43"/>
        <v xml:space="preserve"> &amp;&amp; </v>
      </c>
      <c r="Q87" t="s">
        <v>46</v>
      </c>
    </row>
    <row r="88" spans="3:24" x14ac:dyDescent="0.25">
      <c r="F88" t="s">
        <v>42</v>
      </c>
      <c r="I88" s="1" t="str">
        <f t="shared" si="44"/>
        <v>cov-copy</v>
      </c>
      <c r="J88" t="str">
        <f t="shared" si="45"/>
        <v>cp -r coverage dist/coverage/</v>
      </c>
      <c r="K88" t="str">
        <f t="shared" si="49"/>
        <v xml:space="preserve">    "cov-copy": "bash ./launch ' cp -r coverage dist/coverage/ '",</v>
      </c>
      <c r="L88" s="2">
        <f t="shared" si="58"/>
        <v>0</v>
      </c>
      <c r="M88" s="2"/>
      <c r="N88" s="2"/>
      <c r="O88" s="2"/>
      <c r="P88" s="2" t="str">
        <f t="shared" si="43"/>
        <v xml:space="preserve"> &amp;&amp; </v>
      </c>
      <c r="Q88" t="s">
        <v>177</v>
      </c>
    </row>
    <row r="89" spans="3:24" x14ac:dyDescent="0.25">
      <c r="F89" t="s">
        <v>41</v>
      </c>
      <c r="I89" s="1" t="str">
        <f t="shared" ref="I89" si="59" xml:space="preserve"> _xlfn.TEXTJOIN(":",TRUE,D89:H89)</f>
        <v>doc-copy</v>
      </c>
      <c r="J89" t="str">
        <f t="shared" ref="J89" si="60" xml:space="preserve"> IF(NOT(COUNTA(Q89:X89)),":",_xlfn.TEXTJOIN(P89,TRUE,O89,_xlfn.TEXTJOIN(P89,TRUE,Q89:X89)))</f>
        <v>cp -r documentation dist/documentation/</v>
      </c>
      <c r="K89" t="str">
        <f t="shared" si="49"/>
        <v xml:space="preserve">    "doc-copy": "bash ./launch ' cp -r documentation dist/documentation/ '",</v>
      </c>
      <c r="L89" s="2">
        <f t="shared" si="58"/>
        <v>0</v>
      </c>
      <c r="M89" s="2"/>
      <c r="N89" s="2"/>
      <c r="O89" s="2"/>
      <c r="P89" s="2" t="str">
        <f t="shared" ref="P89" si="61">IF(ISBLANK(O89),CONCATENATE(" ",$P$5," ")," ")</f>
        <v xml:space="preserve"> &amp;&amp; </v>
      </c>
      <c r="Q89" t="s">
        <v>48</v>
      </c>
    </row>
    <row r="90" spans="3:24" x14ac:dyDescent="0.25">
      <c r="F90" t="s">
        <v>234</v>
      </c>
      <c r="I90" s="1" t="str">
        <f t="shared" si="44"/>
        <v>logs-copy</v>
      </c>
      <c r="J90" t="str">
        <f t="shared" si="45"/>
        <v>cp -r logs dist/logs/</v>
      </c>
      <c r="K90" t="str">
        <f>IF(ISBLANK(I90),"",_xlfn.CONCAT("    """,I90,""": """,IF(LEN(J90)&lt;2,":",_xlfn.CONCAT(IF(L90,"",O$3),IF(M90,"echo ",""),IF(AND(LEN(J90)&gt;1,ISNUMBER(N90),NOT(ISBLANK(#REF!))),_xlfn.CONCAT(SUBSTITUTE($O$9,"*",SUBSTITUTE(I90,":","_"))),""),J90,_xlfn.CONCAT(IF(AND(LEN(J90)&gt;1,ISNUMBER(N90),NOT(ISBLANK(#REF!))),SUBSTITUTE($P$9,"*",SUBSTITUTE(I90,":","_")),""),IF(L90,"",P$3),""))),IF(ISBLANK(#REF!),"""",""",")))</f>
        <v xml:space="preserve">    "logs-copy": "bash ./launch ' cp -r logs dist/logs/ '",</v>
      </c>
      <c r="L90" s="2">
        <f t="shared" si="58"/>
        <v>0</v>
      </c>
      <c r="M90" s="2"/>
      <c r="N90" s="2"/>
      <c r="O90" s="2"/>
      <c r="P90" s="2" t="str">
        <f t="shared" si="43"/>
        <v xml:space="preserve"> &amp;&amp; </v>
      </c>
      <c r="Q90" t="s">
        <v>231</v>
      </c>
    </row>
    <row r="91" spans="3:24" x14ac:dyDescent="0.25">
      <c r="C91" t="s">
        <v>138</v>
      </c>
      <c r="E91" t="str">
        <f xml:space="preserve"> CONCATENATE("// ",C91)</f>
        <v>// RELEASE</v>
      </c>
      <c r="I91" s="1" t="str">
        <f t="shared" ref="I91" si="62" xml:space="preserve"> _xlfn.TEXTJOIN(":",TRUE,D91:H91)</f>
        <v>// RELEASE</v>
      </c>
      <c r="J91" t="str">
        <f t="shared" ref="J91" si="63" xml:space="preserve"> IF(NOT(COUNTA(Q91:X91)),":",_xlfn.TEXTJOIN(P91,TRUE,O91,_xlfn.TEXTJOIN(P91,TRUE,Q91:X91)))</f>
        <v>:</v>
      </c>
      <c r="K91" t="str">
        <f>IF(ISBLANK(I91),"",_xlfn.CONCAT("    """,I91,""": """,IF(LEN(J91)&lt;2,":",_xlfn.CONCAT(IF(L91,"",O$3),IF(M91,"echo ",""),IF(AND(LEN(J91)&gt;1,ISNUMBER(N91),NOT(ISBLANK(#REF!))),_xlfn.CONCAT(SUBSTITUTE($O$9,"*",SUBSTITUTE(I91,":","_"))),""),J91,_xlfn.CONCAT(IF(AND(LEN(J91)&gt;1,ISNUMBER(N91),NOT(ISBLANK(#REF!))),SUBSTITUTE($P$9,"*",SUBSTITUTE(I91,":","_")),""),IF(L91,"",P$3),""))),IF(ISBLANK(#REF!),"""",""",")))</f>
        <v xml:space="preserve">    "// RELEASE": ":",</v>
      </c>
      <c r="L91" s="2">
        <f t="shared" si="58"/>
        <v>0</v>
      </c>
      <c r="M91" s="2"/>
      <c r="N91" s="2"/>
      <c r="O91" s="2"/>
      <c r="P91" s="2" t="str">
        <f t="shared" si="43"/>
        <v xml:space="preserve"> &amp;&amp; </v>
      </c>
    </row>
    <row r="92" spans="3:24" x14ac:dyDescent="0.25">
      <c r="C92" t="s">
        <v>139</v>
      </c>
      <c r="E92" t="str">
        <f xml:space="preserve"> CONCATENATE("// ",C92)</f>
        <v>// CONFIGURE</v>
      </c>
      <c r="I92" s="1" t="str">
        <f t="shared" ref="I92" si="64" xml:space="preserve"> _xlfn.TEXTJOIN(":",TRUE,D92:H92)</f>
        <v>// CONFIGURE</v>
      </c>
      <c r="J92" t="str">
        <f t="shared" ref="J92" si="65" xml:space="preserve"> IF(NOT(COUNTA(Q92:X92)),":",_xlfn.TEXTJOIN(P92,TRUE,O92,_xlfn.TEXTJOIN(P92,TRUE,Q92:X92)))</f>
        <v>:</v>
      </c>
      <c r="K92" t="str">
        <f t="shared" si="49"/>
        <v xml:space="preserve">    "// CONFIGURE": ":",</v>
      </c>
      <c r="L92" s="2">
        <f t="shared" si="58"/>
        <v>0</v>
      </c>
      <c r="M92" s="2"/>
      <c r="N92" s="2"/>
      <c r="O92" s="2"/>
      <c r="P92" s="2" t="str">
        <f t="shared" si="43"/>
        <v xml:space="preserve"> &amp;&amp; </v>
      </c>
    </row>
    <row r="93" spans="3:24" x14ac:dyDescent="0.25">
      <c r="D93" t="s">
        <v>124</v>
      </c>
      <c r="I93" s="1" t="str">
        <f t="shared" ref="I93:I98" si="66" xml:space="preserve"> _xlfn.TEXTJOIN(":",TRUE,D93:H93)</f>
        <v>ops:deploy:package:dockerize:build:action</v>
      </c>
      <c r="J93" t="str">
        <f t="shared" si="1"/>
        <v>npm-run-all dockerize-build</v>
      </c>
      <c r="K93" t="str">
        <f t="shared" si="49"/>
        <v xml:space="preserve">    "ops:deploy:package:dockerize:build:action": "echo npm-run-all dockerize-build",</v>
      </c>
      <c r="L93" s="2">
        <f t="shared" si="58"/>
        <v>1</v>
      </c>
      <c r="M93" s="2">
        <v>1</v>
      </c>
      <c r="N93" s="2"/>
      <c r="O93" s="2" t="str">
        <f>IF(ISBLANK(Q93),"",$O$7)</f>
        <v>npm-run-all</v>
      </c>
      <c r="P93" s="2" t="str">
        <f t="shared" si="43"/>
        <v xml:space="preserve"> </v>
      </c>
      <c r="Q93" t="s">
        <v>75</v>
      </c>
    </row>
    <row r="94" spans="3:24" x14ac:dyDescent="0.25">
      <c r="F94" t="s">
        <v>75</v>
      </c>
      <c r="I94" s="1" t="str">
        <f t="shared" si="66"/>
        <v>dockerize-build</v>
      </c>
      <c r="J94" t="str">
        <f t="shared" si="1"/>
        <v>docker image build -t jorich/cv-generator-fe:%npm_package_version% -t jorich/cv-generator-fe .</v>
      </c>
      <c r="K94" t="str">
        <f t="shared" si="49"/>
        <v xml:space="preserve">    "dockerize-build": "bash ./launch ' docker image build -t jorich/cv-generator-fe:%npm_package_version% -t jorich/cv-generator-fe . '",</v>
      </c>
      <c r="L94" s="2">
        <f t="shared" si="58"/>
        <v>0</v>
      </c>
      <c r="M94" s="2"/>
      <c r="N94" s="2"/>
      <c r="O94" s="2"/>
      <c r="P94" s="2" t="str">
        <f t="shared" si="43"/>
        <v xml:space="preserve"> &amp;&amp; </v>
      </c>
      <c r="Q94" t="s">
        <v>61</v>
      </c>
    </row>
    <row r="95" spans="3:24" x14ac:dyDescent="0.25">
      <c r="D95" t="s">
        <v>125</v>
      </c>
      <c r="I95" s="1" t="str">
        <f t="shared" si="66"/>
        <v>ops:deploy:package:dockerize:push:action</v>
      </c>
      <c r="J95" t="str">
        <f t="shared" si="1"/>
        <v>npm-run-all dockerize-push</v>
      </c>
      <c r="K95" t="str">
        <f t="shared" si="49"/>
        <v xml:space="preserve">    "ops:deploy:package:dockerize:push:action": "echo npm-run-all dockerize-push",</v>
      </c>
      <c r="L95" s="2">
        <f t="shared" si="58"/>
        <v>1</v>
      </c>
      <c r="M95" s="2">
        <v>1</v>
      </c>
      <c r="N95" s="2"/>
      <c r="O95" s="2" t="str">
        <f>IF(ISBLANK(Q95),"",$O$7)</f>
        <v>npm-run-all</v>
      </c>
      <c r="P95" s="2" t="str">
        <f t="shared" si="43"/>
        <v xml:space="preserve"> </v>
      </c>
      <c r="Q95" t="s">
        <v>76</v>
      </c>
    </row>
    <row r="96" spans="3:24" x14ac:dyDescent="0.25">
      <c r="F96" t="s">
        <v>76</v>
      </c>
      <c r="I96" s="1" t="str">
        <f t="shared" si="66"/>
        <v>dockerize-push</v>
      </c>
      <c r="J96" t="str">
        <f t="shared" si="1"/>
        <v>docker push jorich/cv-generator-fe:%npm_package_version% &amp;&amp; docker push jorich/cv-generator-fe:latest</v>
      </c>
      <c r="K96" t="str">
        <f t="shared" si="49"/>
        <v xml:space="preserve">    "dockerize-push": "bash ./launch ' docker push jorich/cv-generator-fe:%npm_package_version% &amp;&amp; docker push jorich/cv-generator-fe:latest '",</v>
      </c>
      <c r="L96" s="2">
        <f t="shared" si="58"/>
        <v>0</v>
      </c>
      <c r="M96" s="2"/>
      <c r="N96" s="2"/>
      <c r="O96" s="2"/>
      <c r="P96" s="2" t="str">
        <f t="shared" si="43"/>
        <v xml:space="preserve"> &amp;&amp; </v>
      </c>
      <c r="Q96" t="s">
        <v>62</v>
      </c>
    </row>
    <row r="97" spans="3:20" x14ac:dyDescent="0.25">
      <c r="D97" t="s">
        <v>126</v>
      </c>
      <c r="I97" s="1" t="str">
        <f t="shared" si="66"/>
        <v>ops:deploy:package:provision:action</v>
      </c>
      <c r="J97" t="str">
        <f t="shared" si="1"/>
        <v>npm-run-all provision</v>
      </c>
      <c r="K97" t="str">
        <f t="shared" si="49"/>
        <v xml:space="preserve">    "ops:deploy:package:provision:action": "echo npm-run-all provision",</v>
      </c>
      <c r="L97" s="2">
        <f t="shared" si="58"/>
        <v>1</v>
      </c>
      <c r="M97" s="2">
        <v>1</v>
      </c>
      <c r="N97" s="2"/>
      <c r="O97" s="2" t="str">
        <f>IF(ISBLANK(Q97),"",$O$7)</f>
        <v>npm-run-all</v>
      </c>
      <c r="P97" s="2" t="str">
        <f t="shared" si="43"/>
        <v xml:space="preserve"> </v>
      </c>
      <c r="Q97" t="s">
        <v>66</v>
      </c>
    </row>
    <row r="98" spans="3:20" x14ac:dyDescent="0.25">
      <c r="F98" t="s">
        <v>66</v>
      </c>
      <c r="I98" s="1" t="str">
        <f t="shared" si="66"/>
        <v>provision</v>
      </c>
      <c r="J98" t="str">
        <f t="shared" si="1"/>
        <v>cd ../cv-generator-life-terraform &amp;&amp; terraform apply</v>
      </c>
      <c r="K98" t="str">
        <f>IF(ISBLANK(I98),"",_xlfn.CONCAT("    """,I98,""": """,IF(LEN(J98)&lt;2,":",_xlfn.CONCAT(IF(L98,"",O$3),IF(M98,"echo ",""),IF(AND(LEN(J98)&gt;1,ISNUMBER(N98),NOT(ISBLANK(#REF!))),_xlfn.CONCAT(SUBSTITUTE($O$9,"*",SUBSTITUTE(I98,":","_"))),""),J98,_xlfn.CONCAT(IF(AND(LEN(J98)&gt;1,ISNUMBER(N98),NOT(ISBLANK(#REF!))),SUBSTITUTE($P$9,"*",SUBSTITUTE(I98,":","_")),""),IF(L98,"",P$3),""))),IF(ISBLANK(#REF!),"""",""",")))</f>
        <v xml:space="preserve">    "provision": "bash ./launch ' cd ../cv-generator-life-terraform &amp;&amp; terraform apply '",</v>
      </c>
      <c r="L98" s="2">
        <f t="shared" si="58"/>
        <v>0</v>
      </c>
      <c r="M98" s="2"/>
      <c r="N98" s="2"/>
      <c r="O98" s="2"/>
      <c r="P98" s="2" t="str">
        <f t="shared" si="43"/>
        <v xml:space="preserve"> &amp;&amp; </v>
      </c>
      <c r="Q98" t="s">
        <v>63</v>
      </c>
    </row>
    <row r="99" spans="3:20" x14ac:dyDescent="0.25">
      <c r="C99" t="s">
        <v>136</v>
      </c>
      <c r="E99" t="str">
        <f xml:space="preserve"> CONCATENATE("// ",C99)</f>
        <v>// OPERATE</v>
      </c>
      <c r="I99" s="1" t="str">
        <f t="shared" ref="I99" si="67" xml:space="preserve"> _xlfn.TEXTJOIN(":",TRUE,D99:H99)</f>
        <v>// OPERATE</v>
      </c>
      <c r="J99" t="str">
        <f t="shared" ref="J99" si="68" xml:space="preserve"> IF(NOT(COUNTA(Q99:X99)),":",_xlfn.TEXTJOIN(P99,TRUE,O99,_xlfn.TEXTJOIN(P99,TRUE,Q99:X99)))</f>
        <v>:</v>
      </c>
      <c r="K99" t="str">
        <f t="shared" si="49"/>
        <v xml:space="preserve">    "// OPERATE": ":",</v>
      </c>
      <c r="L99" s="2">
        <f t="shared" si="58"/>
        <v>0</v>
      </c>
      <c r="M99" s="2"/>
      <c r="N99" s="2"/>
      <c r="O99" s="2"/>
      <c r="P99" s="2" t="str">
        <f t="shared" si="43"/>
        <v xml:space="preserve"> &amp;&amp; </v>
      </c>
    </row>
    <row r="100" spans="3:20" x14ac:dyDescent="0.25">
      <c r="D100" t="s">
        <v>123</v>
      </c>
      <c r="I100" s="1" t="str">
        <f xml:space="preserve"> _xlfn.TEXTJOIN(":",TRUE,D100:H100)</f>
        <v>ops:run:platform:action</v>
      </c>
      <c r="J100" t="str">
        <f xml:space="preserve"> IF(NOT(COUNTA(Q100:X100)),":",_xlfn.TEXTJOIN(P100,TRUE,O100,_xlfn.TEXTJOIN(P100,TRUE,Q100:X100)))</f>
        <v>npm-run-all wake-up-the-dynos:*</v>
      </c>
      <c r="K100" t="str">
        <f t="shared" si="49"/>
        <v xml:space="preserve">    "ops:run:platform:action": "npm-run-all wake-up-the-dynos:*",</v>
      </c>
      <c r="L100" s="2">
        <f t="shared" si="58"/>
        <v>1</v>
      </c>
      <c r="M100" s="2"/>
      <c r="N100" s="2"/>
      <c r="O100" s="2" t="str">
        <f>IF(ISBLANK(Q100),"",$O$7)</f>
        <v>npm-run-all</v>
      </c>
      <c r="P100" s="2" t="str">
        <f t="shared" si="43"/>
        <v xml:space="preserve"> </v>
      </c>
      <c r="Q100" t="s">
        <v>121</v>
      </c>
    </row>
    <row r="101" spans="3:20" x14ac:dyDescent="0.25">
      <c r="F101" t="s">
        <v>157</v>
      </c>
      <c r="G101" t="s">
        <v>155</v>
      </c>
      <c r="I101" s="1" t="str">
        <f xml:space="preserve"> _xlfn.TEXTJOIN(":",TRUE,D101:H101)</f>
        <v>wake-up-the-dynos:heroku</v>
      </c>
      <c r="J101" t="str">
        <f xml:space="preserve"> IF(NOT(COUNTA(Q101:X101)),":",_xlfn.TEXTJOIN(P101,TRUE,O101,_xlfn.TEXTJOIN(P101,TRUE,Q101:X101)))</f>
        <v>if [ ! \"$HEROKU\" ] ; then curl https://cv-generator-fe.herokuapp.com/Webpage ; fi</v>
      </c>
      <c r="K101" t="str">
        <f t="shared" si="49"/>
        <v xml:space="preserve">    "wake-up-the-dynos:heroku": "bash ./launch ' if [ ! \"$HEROKU\" ] ; then curl https://cv-generator-fe.herokuapp.com/Webpage ; fi '",</v>
      </c>
      <c r="L101" s="2">
        <f t="shared" si="58"/>
        <v>0</v>
      </c>
      <c r="M101" s="2"/>
      <c r="N101" s="2"/>
      <c r="O101" s="2"/>
      <c r="P101" s="2" t="str">
        <f t="shared" si="43"/>
        <v xml:space="preserve"> &amp;&amp; </v>
      </c>
      <c r="Q101" t="s">
        <v>151</v>
      </c>
    </row>
    <row r="102" spans="3:20" x14ac:dyDescent="0.25">
      <c r="F102" t="s">
        <v>157</v>
      </c>
      <c r="G102" t="s">
        <v>156</v>
      </c>
      <c r="I102" s="1" t="str">
        <f t="shared" ref="I102" si="69" xml:space="preserve"> _xlfn.TEXTJOIN(":",TRUE,D102:H102)</f>
        <v>wake-up-the-dynos:ml</v>
      </c>
      <c r="J102" t="str">
        <f t="shared" ref="J102" si="70" xml:space="preserve"> IF(NOT(COUNTA(Q102:X102)),":",_xlfn.TEXTJOIN(P102,TRUE,O102,_xlfn.TEXTJOIN(P102,TRUE,Q102:X102)))</f>
        <v>if [ ! \"$CI\" ] ; then curl cvgenerator.ml ; fi</v>
      </c>
      <c r="K102" t="str">
        <f t="shared" si="49"/>
        <v xml:space="preserve">    "wake-up-the-dynos:ml": "bash ./launch ' if [ ! \"$CI\" ] ; then curl cvgenerator.ml ; fi '",</v>
      </c>
      <c r="L102" s="2">
        <f t="shared" si="58"/>
        <v>0</v>
      </c>
      <c r="M102" s="2"/>
      <c r="N102" s="2"/>
      <c r="O102" s="2"/>
      <c r="P102" s="2" t="str">
        <f t="shared" si="43"/>
        <v xml:space="preserve"> &amp;&amp; </v>
      </c>
      <c r="Q102" t="s">
        <v>152</v>
      </c>
    </row>
    <row r="103" spans="3:20" x14ac:dyDescent="0.25">
      <c r="C103" t="s">
        <v>130</v>
      </c>
      <c r="F103" t="s">
        <v>0</v>
      </c>
      <c r="I103" s="1" t="str">
        <f xml:space="preserve"> _xlfn.TEXTJOIN(":",TRUE,D103:H103)</f>
        <v>start</v>
      </c>
      <c r="J103" t="str">
        <f xml:space="preserve"> IF(NOT(COUNTA(Q103:X103)),":",_xlfn.TEXTJOIN(P103,TRUE,O103,_xlfn.TEXTJOIN(P103,TRUE,Q103:X103)))</f>
        <v>node server.js</v>
      </c>
      <c r="K103" t="str">
        <f>IF(ISBLANK(I103),"",_xlfn.CONCAT("    """,I103,""": """,IF(LEN(J103)&lt;2,":",_xlfn.CONCAT(IF(L103,"",O$3),IF(M103,"echo ",""),IF(AND(LEN(J103)&gt;1,ISNUMBER(N103),NOT(ISBLANK(#REF!))),_xlfn.CONCAT(SUBSTITUTE($O$9,"*",SUBSTITUTE(I103,":","_"))),""),J103,_xlfn.CONCAT(IF(AND(LEN(J103)&gt;1,ISNUMBER(N103),NOT(ISBLANK(#REF!))),SUBSTITUTE($P$9,"*",SUBSTITUTE(I103,":","_")),""),IF(L103,"",P$3),""))),IF(ISBLANK(#REF!),"""",""",")))</f>
        <v xml:space="preserve">    "start": "node server.js",</v>
      </c>
      <c r="L103" s="2">
        <f t="shared" si="58"/>
        <v>1</v>
      </c>
      <c r="M103" s="2"/>
      <c r="N103" s="2"/>
      <c r="O103" s="2"/>
      <c r="P103" s="2" t="str">
        <f t="shared" si="43"/>
        <v xml:space="preserve"> &amp;&amp; </v>
      </c>
      <c r="Q103" t="s">
        <v>40</v>
      </c>
    </row>
    <row r="104" spans="3:20" x14ac:dyDescent="0.25">
      <c r="C104" t="s">
        <v>137</v>
      </c>
      <c r="E104" t="str">
        <f xml:space="preserve"> CONCATENATE("// ",C104)</f>
        <v>// OBSERVE</v>
      </c>
      <c r="I104" s="1" t="str">
        <f t="shared" ref="I104" si="71" xml:space="preserve"> _xlfn.TEXTJOIN(":",TRUE,D104:H104)</f>
        <v>// OBSERVE</v>
      </c>
      <c r="J104" t="str">
        <f t="shared" ref="J104:J167" si="72" xml:space="preserve"> IF(NOT(COUNTA(Q104:X104)),":",_xlfn.TEXTJOIN(P104,TRUE,O104,_xlfn.TEXTJOIN(P104,TRUE,Q104:X104)))</f>
        <v>:</v>
      </c>
      <c r="K104" t="str">
        <f t="shared" si="49"/>
        <v xml:space="preserve">    "// OBSERVE": ":",</v>
      </c>
      <c r="L104" s="2">
        <f t="shared" si="58"/>
        <v>0</v>
      </c>
      <c r="M104" s="2"/>
      <c r="N104" s="2"/>
      <c r="O104" s="2"/>
      <c r="P104" s="2" t="str">
        <f t="shared" si="43"/>
        <v xml:space="preserve"> &amp;&amp; </v>
      </c>
    </row>
    <row r="105" spans="3:20" x14ac:dyDescent="0.25">
      <c r="D105" t="s">
        <v>122</v>
      </c>
      <c r="I105" s="1" t="str">
        <f xml:space="preserve"> _xlfn.TEXTJOIN(":",TRUE,D105:H105)</f>
        <v>ops:monitor:report:action</v>
      </c>
      <c r="J105" t="str">
        <f t="shared" ref="J105" si="73" xml:space="preserve"> IF(NOT(COUNTA(Q105:X105)),":",_xlfn.TEXTJOIN(P105,TRUE,O105,_xlfn.TEXTJOIN(P105,TRUE,Q105:X105)))</f>
        <v>echo Observe: TODO: Launch the observability dashboard</v>
      </c>
      <c r="K105" t="str">
        <f>IF(ISBLANK(I105),"",_xlfn.CONCAT("    """,I105,""": """,IF(LEN(J105)&lt;2,":",_xlfn.CONCAT(IF(L105,"",O$3),IF(M105,"echo ",""),IF(AND(LEN(J105)&gt;1,ISNUMBER(N105),NOT(ISBLANK(#REF!))),_xlfn.CONCAT(SUBSTITUTE($O$9,"*",SUBSTITUTE(I105,":","_"))),""),J105,_xlfn.CONCAT(IF(AND(LEN(J105)&gt;1,ISNUMBER(N105),NOT(ISBLANK(#REF!))),SUBSTITUTE($P$9,"*",SUBSTITUTE(I105,":","_")),""),IF(L105,"",P$3),""))),IF(ISBLANK(#REF!),"""",""",")))</f>
        <v xml:space="preserve">    "ops:monitor:report:action": "echo Observe: TODO: Launch the observability dashboard",</v>
      </c>
      <c r="L105" s="2">
        <f t="shared" si="58"/>
        <v>1</v>
      </c>
      <c r="M105" s="2"/>
      <c r="N105" s="2"/>
      <c r="O105" s="2"/>
      <c r="P105" s="2" t="str">
        <f t="shared" si="43"/>
        <v xml:space="preserve"> &amp;&amp; </v>
      </c>
      <c r="Q105" t="s">
        <v>201</v>
      </c>
    </row>
    <row r="106" spans="3:20" x14ac:dyDescent="0.25">
      <c r="D106" t="s">
        <v>167</v>
      </c>
      <c r="I106" s="1" t="str">
        <f xml:space="preserve"> _xlfn.TEXTJOIN(":",TRUE,D106:H106)</f>
        <v>pipeline:start:action</v>
      </c>
      <c r="J106" t="str">
        <f xml:space="preserve"> IF(NOT(COUNTA(Q106:X106)),":",_xlfn.TEXTJOIN(P106,TRUE,O106,_xlfn.TEXTJOIN(P106,TRUE,Q106:X106)))</f>
        <v>npm-run-all pipeline:start:action:*</v>
      </c>
      <c r="K106" t="str">
        <f t="shared" si="49"/>
        <v xml:space="preserve">    "pipeline:start:action": "npm-run-all pipeline:start:action:*",</v>
      </c>
      <c r="L106" s="2">
        <f t="shared" si="58"/>
        <v>1</v>
      </c>
      <c r="M106" s="2"/>
      <c r="N106" s="2"/>
      <c r="O106" s="2" t="str">
        <f>IF(ISBLANK(Q106),"",$O$7)</f>
        <v>npm-run-all</v>
      </c>
      <c r="P106" s="2" t="str">
        <f t="shared" ref="P106:P109" si="74">IF(ISBLANK(O106),CONCATENATE(" ",$P$5," ")," ")</f>
        <v xml:space="preserve"> </v>
      </c>
      <c r="Q106" t="s">
        <v>237</v>
      </c>
    </row>
    <row r="107" spans="3:20" x14ac:dyDescent="0.25">
      <c r="F107" t="s">
        <v>168</v>
      </c>
      <c r="G107" t="s">
        <v>235</v>
      </c>
      <c r="H107" t="s">
        <v>11</v>
      </c>
      <c r="I107" s="1" t="str">
        <f xml:space="preserve"> _xlfn.TEXTJOIN(":",TRUE,D107:H107)</f>
        <v>pipeline:start:action:report</v>
      </c>
      <c r="J107" t="str">
        <f xml:space="preserve"> IF(NOT(COUNTA(Q107:X107)),":",_xlfn.TEXTJOIN(P107,TRUE,O107,_xlfn.TEXTJOIN(P107,TRUE,Q107:X107)))</f>
        <v>echo CI/CD pipeline START</v>
      </c>
      <c r="K107" t="str">
        <f>IF(ISBLANK(I107),"",_xlfn.CONCAT("    """,I107,""": """,IF(LEN(J107)&lt;2,":",_xlfn.CONCAT(IF(L107,"",O$3),IF(M107,"echo ",""),IF(AND(LEN(J107)&gt;1,ISNUMBER(N107),NOT(ISBLANK(#REF!))),_xlfn.CONCAT(SUBSTITUTE($O$9,"*",SUBSTITUTE(I107,":","_"))),""),J107,_xlfn.CONCAT(IF(AND(LEN(J107)&gt;1,ISNUMBER(N107),NOT(ISBLANK(#REF!))),SUBSTITUTE($P$9,"*",SUBSTITUTE(I107,":","_")),""),IF(L107,"",P$3),""))),IF(ISBLANK(#REF!),"""",""",")))</f>
        <v xml:space="preserve">    "pipeline:start:action:report": "echo CI/CD pipeline START",</v>
      </c>
      <c r="L107" s="2">
        <f t="shared" si="58"/>
        <v>1</v>
      </c>
      <c r="M107" s="2"/>
      <c r="N107" s="2"/>
      <c r="O107" s="2"/>
      <c r="P107" s="2" t="str">
        <f t="shared" ref="P107" si="75">IF(ISBLANK(O107),CONCATENATE(" ",$P$5," ")," ")</f>
        <v xml:space="preserve"> &amp;&amp; </v>
      </c>
      <c r="Q107" t="s">
        <v>162</v>
      </c>
    </row>
    <row r="108" spans="3:20" x14ac:dyDescent="0.25">
      <c r="D108" t="s">
        <v>166</v>
      </c>
      <c r="I108" s="1" t="str">
        <f xml:space="preserve"> _xlfn.TEXTJOIN(":",TRUE,D108:H108)</f>
        <v>pipeline:finish:action</v>
      </c>
      <c r="J108" t="str">
        <f t="shared" si="72"/>
        <v>npm-run-all pipeline:finish:action:*</v>
      </c>
      <c r="K108" t="str">
        <f t="shared" si="49"/>
        <v xml:space="preserve">    "pipeline:finish:action": "npm-run-all pipeline:finish:action:*",</v>
      </c>
      <c r="L108" s="2">
        <f t="shared" ref="L108:L110" si="76">N(OR(NOT(ISERR(FIND(":action",I108))),COUNTIF($L$3:$L$9,I108)&gt;0))</f>
        <v>1</v>
      </c>
      <c r="M108" s="2"/>
      <c r="N108" s="2"/>
      <c r="O108" s="2" t="str">
        <f>IF(ISBLANK(Q108),"",$O$7)</f>
        <v>npm-run-all</v>
      </c>
      <c r="P108" s="2" t="str">
        <f t="shared" si="74"/>
        <v xml:space="preserve"> </v>
      </c>
      <c r="Q108" t="s">
        <v>236</v>
      </c>
    </row>
    <row r="109" spans="3:20" x14ac:dyDescent="0.25">
      <c r="F109" t="s">
        <v>169</v>
      </c>
      <c r="G109" t="s">
        <v>235</v>
      </c>
      <c r="H109" t="str">
        <f>F90</f>
        <v>logs-copy</v>
      </c>
      <c r="I109" s="1" t="str">
        <f t="shared" ref="I109" si="77" xml:space="preserve"> _xlfn.TEXTJOIN(":",TRUE,D109:H109)</f>
        <v>pipeline:finish:action:logs-copy</v>
      </c>
      <c r="J109" t="str">
        <f t="shared" si="72"/>
        <v>npm-run-all logs-copy</v>
      </c>
      <c r="K109" t="str">
        <f t="shared" si="49"/>
        <v xml:space="preserve">    "pipeline:finish:action:logs-copy": "npm-run-all logs-copy",</v>
      </c>
      <c r="L109" s="2">
        <f t="shared" ref="L109" si="78">N(OR(NOT(ISERR(FIND(":action",I109))),COUNTIF($L$3:$L$9,I109)&gt;0))</f>
        <v>1</v>
      </c>
      <c r="M109" s="2"/>
      <c r="N109" s="2"/>
      <c r="O109" s="2" t="str">
        <f>IF(ISBLANK(Q109),"",$O$7)</f>
        <v>npm-run-all</v>
      </c>
      <c r="P109" s="2" t="str">
        <f t="shared" si="74"/>
        <v xml:space="preserve"> </v>
      </c>
      <c r="Q109" t="str">
        <f>H109</f>
        <v>logs-copy</v>
      </c>
    </row>
    <row r="110" spans="3:20" x14ac:dyDescent="0.25">
      <c r="F110" t="s">
        <v>169</v>
      </c>
      <c r="G110" t="s">
        <v>235</v>
      </c>
      <c r="H110" t="s">
        <v>11</v>
      </c>
      <c r="I110" s="1" t="str">
        <f t="shared" ref="I110" si="79" xml:space="preserve"> _xlfn.TEXTJOIN(":",TRUE,D110:H110)</f>
        <v>pipeline:finish:action:report</v>
      </c>
      <c r="J110" t="str">
        <f xml:space="preserve"> IF(NOT(COUNTA(Q110:X110)),":",_xlfn.TEXTJOIN(P110,TRUE,O110,_xlfn.TEXTJOIN(P110,TRUE,Q110:X110)))</f>
        <v>echo CI/CD pipeline FINISH</v>
      </c>
      <c r="K110" t="str">
        <f>IF(ISBLANK(I110),"",_xlfn.CONCAT("    """,I110,""": """,IF(LEN(J110)&lt;2,":",_xlfn.CONCAT(IF(L110,"",O$3),IF(M110,"echo ",""),IF(AND(LEN(J110)&gt;1,ISNUMBER(N110),NOT(ISBLANK(#REF!))),_xlfn.CONCAT(SUBSTITUTE($O$9,"*",SUBSTITUTE(I110,":","_"))),""),J110,_xlfn.CONCAT(IF(AND(LEN(J110)&gt;1,ISNUMBER(N110),NOT(ISBLANK(#REF!))),SUBSTITUTE($P$9,"*",SUBSTITUTE(I110,":","_")),""),IF(L110,"",P$3),""))),IF(ISBLANK(#REF!),"""",""",")))</f>
        <v xml:space="preserve">    "pipeline:finish:action:report": "echo CI/CD pipeline FINISH",</v>
      </c>
      <c r="L110" s="2">
        <f t="shared" si="76"/>
        <v>1</v>
      </c>
      <c r="M110" s="2"/>
      <c r="N110" s="2"/>
      <c r="O110" s="2"/>
      <c r="P110" s="2" t="str">
        <f t="shared" ref="P110" si="80">IF(ISBLANK(O110),CONCATENATE(" ",$P$5," ")," ")</f>
        <v xml:space="preserve"> &amp;&amp; </v>
      </c>
      <c r="Q110" t="s">
        <v>163</v>
      </c>
    </row>
    <row r="111" spans="3:20" x14ac:dyDescent="0.25">
      <c r="C111" t="s">
        <v>83</v>
      </c>
      <c r="D111" t="s">
        <v>78</v>
      </c>
      <c r="I111" s="1" t="str">
        <f t="shared" ref="I111:I143" si="81" xml:space="preserve"> _xlfn.TEXTJOIN(":",TRUE,D111:H111)</f>
        <v>PIPELINE</v>
      </c>
      <c r="J111" t="str">
        <f t="shared" si="72"/>
        <v>npm-run-all pipeline:start dev ops pipeline:finish</v>
      </c>
      <c r="K111" t="str">
        <f t="shared" si="49"/>
        <v xml:space="preserve">    "PIPELINE": "bash ./launch ' mkdir -p ./logs &amp;&amp; npm-run-all pipeline:start dev ops pipeline:finish 2&gt;&amp;1 | tee ./logs/PIPELINE.txt '",</v>
      </c>
      <c r="L111" s="2"/>
      <c r="M111" s="2"/>
      <c r="N111" s="2">
        <f t="shared" ref="N111:N113" si="82">IF(ISBLANK(F111),1,"")</f>
        <v>1</v>
      </c>
      <c r="O111" s="2" t="str">
        <f>IF(ISBLANK(Q111),"",$O$7)</f>
        <v>npm-run-all</v>
      </c>
      <c r="P111" s="2" t="str">
        <f t="shared" ref="P111:P150" si="83">IF(ISBLANK(O111),CONCATENATE(" ",$P$5," ")," ")</f>
        <v xml:space="preserve"> </v>
      </c>
      <c r="Q111" t="s">
        <v>168</v>
      </c>
      <c r="R111" t="s">
        <v>107</v>
      </c>
      <c r="S111" t="s">
        <v>106</v>
      </c>
      <c r="T111" t="s">
        <v>169</v>
      </c>
    </row>
    <row r="112" spans="3:20" x14ac:dyDescent="0.25">
      <c r="D112" t="s">
        <v>164</v>
      </c>
      <c r="E112" t="s">
        <v>0</v>
      </c>
      <c r="I112" s="1" t="str">
        <f t="shared" ref="I112" si="84" xml:space="preserve"> _xlfn.TEXTJOIN(":",TRUE,D112:H112)</f>
        <v>pipeline:start</v>
      </c>
      <c r="J112" t="str">
        <f t="shared" ref="J112" si="85" xml:space="preserve"> IF(NOT(COUNTA(Q112:X112)),":",_xlfn.TEXTJOIN(P112,TRUE,O112,_xlfn.TEXTJOIN(P112,TRUE,Q112:X112)))</f>
        <v>npm-run-all pipeline:start:action</v>
      </c>
      <c r="K112" t="str">
        <f t="shared" si="49"/>
        <v xml:space="preserve">    "pipeline:start": "bash ./launch ' mkdir -p ./logs &amp;&amp; npm-run-all pipeline:start:action 2&gt;&amp;1 | tee ./logs/pipeline_start.txt '",</v>
      </c>
      <c r="L112" s="2"/>
      <c r="M112" s="2"/>
      <c r="N112" s="2">
        <f t="shared" si="82"/>
        <v>1</v>
      </c>
      <c r="O112" s="2" t="str">
        <f t="shared" ref="O112" si="86">IF(ISBLANK(Q112),"",IF(ISNUMBER(SEARCH(":*",Q112)),$O$7,$O$5))</f>
        <v>npm-run-all</v>
      </c>
      <c r="P112" s="2" t="str">
        <f t="shared" ref="P112" si="87">IF(ISBLANK(O112),CONCATENATE(" ",$P$5," ")," ")</f>
        <v xml:space="preserve"> </v>
      </c>
      <c r="Q112" t="str">
        <f xml:space="preserve"> _xlfn.TEXTJOIN(":",TRUE,I112,"action")</f>
        <v>pipeline:start:action</v>
      </c>
    </row>
    <row r="113" spans="1:17" x14ac:dyDescent="0.25">
      <c r="D113" t="s">
        <v>107</v>
      </c>
      <c r="I113" s="1" t="str">
        <f t="shared" si="81"/>
        <v>dev</v>
      </c>
      <c r="J113" t="str">
        <f t="shared" si="72"/>
        <v>npm-run-all dev:*</v>
      </c>
      <c r="K113" t="str">
        <f t="shared" si="49"/>
        <v xml:space="preserve">    "dev": "bash ./launch ' mkdir -p ./logs &amp;&amp; npm-run-all dev:* 2&gt;&amp;1 | tee ./logs/dev.txt '",</v>
      </c>
      <c r="L113" s="2"/>
      <c r="M113" s="2"/>
      <c r="N113" s="2">
        <f t="shared" si="82"/>
        <v>1</v>
      </c>
      <c r="O113" s="2" t="str">
        <f t="shared" ref="O113:O150" si="88">IF(ISBLANK(Q113),"",IF(ISNUMBER(SEARCH(":*",Q113)),$O$7,$O$5))</f>
        <v>npm-run-all</v>
      </c>
      <c r="P113" s="2" t="str">
        <f t="shared" si="83"/>
        <v xml:space="preserve"> </v>
      </c>
      <c r="Q113" t="str">
        <f>CONCATENATE(IF(CODE(I113)-CODE("a")&lt;0,LOWER(LEFT(I113,IF(ISERR(FIND(":",I113)),LEN(I113)+1,FIND(":",I113))-1)),I113),":*")</f>
        <v>dev:*</v>
      </c>
    </row>
    <row r="114" spans="1:17" x14ac:dyDescent="0.25">
      <c r="A114">
        <v>1</v>
      </c>
      <c r="B114">
        <v>11</v>
      </c>
      <c r="C114" t="s">
        <v>112</v>
      </c>
      <c r="D114" t="s">
        <v>107</v>
      </c>
      <c r="E114" t="s">
        <v>84</v>
      </c>
      <c r="I114" s="1" t="str">
        <f t="shared" si="81"/>
        <v>dev:plan</v>
      </c>
      <c r="J114" t="str">
        <f t="shared" si="72"/>
        <v>npm-run-all dev:plan:*</v>
      </c>
      <c r="K114" t="str">
        <f t="shared" si="49"/>
        <v xml:space="preserve">    "dev:plan": "bash ./launch ' mkdir -p ./logs &amp;&amp; npm-run-all dev:plan:* 2&gt;&amp;1 | tee ./logs/dev_plan.txt '",</v>
      </c>
      <c r="L114" s="2"/>
      <c r="M114" s="2"/>
      <c r="N114" s="2">
        <f>IF(ISBLANK(F114),1,"")</f>
        <v>1</v>
      </c>
      <c r="O114" s="2" t="str">
        <f t="shared" si="88"/>
        <v>npm-run-all</v>
      </c>
      <c r="P114" s="2" t="str">
        <f t="shared" si="83"/>
        <v xml:space="preserve"> </v>
      </c>
      <c r="Q114" t="str">
        <f>CONCATENATE(IF(CODE(I114)-CODE("a")&lt;0,LOWER(LEFT(I114,IF(ISERR(FIND(":",I114)),LEN(I114)+1,FIND(":",I114))-1)),I114),":*")</f>
        <v>dev:plan:*</v>
      </c>
    </row>
    <row r="115" spans="1:17" x14ac:dyDescent="0.25">
      <c r="D115" t="s">
        <v>107</v>
      </c>
      <c r="E115" t="s">
        <v>84</v>
      </c>
      <c r="F115" t="s">
        <v>84</v>
      </c>
      <c r="I115" s="1" t="str">
        <f t="shared" si="81"/>
        <v>dev:plan:plan</v>
      </c>
      <c r="J115" t="str">
        <f t="shared" si="72"/>
        <v>npm-run-all dev:plan:plan:*</v>
      </c>
      <c r="K115" t="str">
        <f t="shared" si="49"/>
        <v xml:space="preserve">    "dev:plan:plan": "bash ./launch ' npm-run-all dev:plan:plan:* '",</v>
      </c>
      <c r="L115" s="2"/>
      <c r="M115" s="2"/>
      <c r="N115" s="2" t="str">
        <f t="shared" ref="N115:N178" si="89">IF(ISBLANK(F115),1,"")</f>
        <v/>
      </c>
      <c r="O115" s="2" t="str">
        <f t="shared" si="88"/>
        <v>npm-run-all</v>
      </c>
      <c r="P115" s="2" t="str">
        <f t="shared" si="83"/>
        <v xml:space="preserve"> </v>
      </c>
      <c r="Q115" t="str">
        <f>CONCATENATE(IF(CODE(I115)-CODE("a")&lt;0,LOWER(LEFT(I115,IF(ISERR(FIND(":",I115)),LEN(I115)+1,FIND(":",I115))-1)),I115),":*")</f>
        <v>dev:plan:plan:*</v>
      </c>
    </row>
    <row r="116" spans="1:17" x14ac:dyDescent="0.25">
      <c r="D116" t="s">
        <v>107</v>
      </c>
      <c r="E116" t="s">
        <v>84</v>
      </c>
      <c r="F116" t="s">
        <v>84</v>
      </c>
      <c r="G116" t="s">
        <v>11</v>
      </c>
      <c r="I116" s="1" t="str">
        <f t="shared" si="81"/>
        <v>dev:plan:plan:report</v>
      </c>
      <c r="J116" t="str">
        <f t="shared" si="72"/>
        <v>npm-run-all dev:plan:plan:report:action</v>
      </c>
      <c r="K116" t="str">
        <f t="shared" si="49"/>
        <v xml:space="preserve">    "dev:plan:plan:report": "bash ./launch ' npm-run-all dev:plan:plan:report:action '",</v>
      </c>
      <c r="L116" s="2"/>
      <c r="M116" s="2"/>
      <c r="N116" s="2" t="str">
        <f t="shared" si="89"/>
        <v/>
      </c>
      <c r="O116" s="2" t="str">
        <f t="shared" si="88"/>
        <v>npm-run-all</v>
      </c>
      <c r="P116" s="2" t="str">
        <f t="shared" si="83"/>
        <v xml:space="preserve"> </v>
      </c>
      <c r="Q116" t="str">
        <f xml:space="preserve"> _xlfn.TEXTJOIN(":",TRUE,I116,"action")</f>
        <v>dev:plan:plan:report:action</v>
      </c>
    </row>
    <row r="117" spans="1:17" x14ac:dyDescent="0.25">
      <c r="B117">
        <v>12</v>
      </c>
      <c r="D117" t="s">
        <v>107</v>
      </c>
      <c r="E117" t="s">
        <v>84</v>
      </c>
      <c r="F117" t="s">
        <v>54</v>
      </c>
      <c r="I117" s="1" t="str">
        <f t="shared" si="81"/>
        <v>dev:plan:update</v>
      </c>
      <c r="J117" t="str">
        <f t="shared" si="72"/>
        <v>npm-run-all dev:plan:update:*</v>
      </c>
      <c r="K117" t="str">
        <f t="shared" si="49"/>
        <v xml:space="preserve">    "dev:plan:update": "bash ./launch ' npm-run-all dev:plan:update:* '",</v>
      </c>
      <c r="L117" s="2"/>
      <c r="M117" s="2"/>
      <c r="N117" s="2" t="str">
        <f t="shared" si="89"/>
        <v/>
      </c>
      <c r="O117" s="2" t="str">
        <f t="shared" si="88"/>
        <v>npm-run-all</v>
      </c>
      <c r="P117" s="2" t="str">
        <f t="shared" si="83"/>
        <v xml:space="preserve"> </v>
      </c>
      <c r="Q117" t="str">
        <f>CONCATENATE(IF(CODE(I117)-CODE("a")&lt;0,LOWER(LEFT(I117,IF(ISERR(FIND(":",I117)),LEN(I117)+1,FIND(":",I117))-1)),I117),":*")</f>
        <v>dev:plan:update:*</v>
      </c>
    </row>
    <row r="118" spans="1:17" x14ac:dyDescent="0.25">
      <c r="D118" t="s">
        <v>107</v>
      </c>
      <c r="E118" t="s">
        <v>84</v>
      </c>
      <c r="F118" t="s">
        <v>54</v>
      </c>
      <c r="G118" t="s">
        <v>11</v>
      </c>
      <c r="I118" s="1" t="str">
        <f t="shared" si="81"/>
        <v>dev:plan:update:report</v>
      </c>
      <c r="J118" t="str">
        <f t="shared" si="72"/>
        <v>npm-run-all dev:plan:update:report:action</v>
      </c>
      <c r="K118" t="str">
        <f t="shared" si="49"/>
        <v xml:space="preserve">    "dev:plan:update:report": "bash ./launch ' npm-run-all dev:plan:update:report:action '",</v>
      </c>
      <c r="L118" s="2"/>
      <c r="M118" s="2"/>
      <c r="N118" s="2" t="str">
        <f t="shared" si="89"/>
        <v/>
      </c>
      <c r="O118" s="2" t="str">
        <f t="shared" si="88"/>
        <v>npm-run-all</v>
      </c>
      <c r="P118" s="2" t="str">
        <f t="shared" si="83"/>
        <v xml:space="preserve"> </v>
      </c>
      <c r="Q118" t="str">
        <f xml:space="preserve"> _xlfn.TEXTJOIN(":",TRUE,I118,"action")</f>
        <v>dev:plan:update:report:action</v>
      </c>
    </row>
    <row r="119" spans="1:17" x14ac:dyDescent="0.25">
      <c r="A119">
        <v>2</v>
      </c>
      <c r="B119">
        <v>13</v>
      </c>
      <c r="C119" t="s">
        <v>113</v>
      </c>
      <c r="D119" t="s">
        <v>107</v>
      </c>
      <c r="E119" t="s">
        <v>85</v>
      </c>
      <c r="I119" s="1" t="str">
        <f t="shared" si="81"/>
        <v>dev:code</v>
      </c>
      <c r="J119" t="str">
        <f t="shared" si="72"/>
        <v>npm-run-all dev:code:*</v>
      </c>
      <c r="K119" t="str">
        <f t="shared" si="49"/>
        <v xml:space="preserve">    "dev:code": "bash ./launch ' mkdir -p ./logs &amp;&amp; npm-run-all dev:code:* 2&gt;&amp;1 | tee ./logs/dev_code.txt '",</v>
      </c>
      <c r="L119" s="2"/>
      <c r="M119" s="2"/>
      <c r="N119" s="2">
        <f t="shared" si="89"/>
        <v>1</v>
      </c>
      <c r="O119" s="2" t="str">
        <f t="shared" si="88"/>
        <v>npm-run-all</v>
      </c>
      <c r="P119" s="2" t="str">
        <f t="shared" si="83"/>
        <v xml:space="preserve"> </v>
      </c>
      <c r="Q119" t="str">
        <f>CONCATENATE(IF(CODE(I119)-CODE("a")&lt;0,LOWER(LEFT(I119,IF(ISERR(FIND(":",I119)),LEN(I119)+1,FIND(":",I119))-1)),I119),":*")</f>
        <v>dev:code:*</v>
      </c>
    </row>
    <row r="120" spans="1:17" x14ac:dyDescent="0.25">
      <c r="D120" t="s">
        <v>107</v>
      </c>
      <c r="E120" t="s">
        <v>85</v>
      </c>
      <c r="F120" t="s">
        <v>85</v>
      </c>
      <c r="I120" s="1" t="str">
        <f t="shared" si="81"/>
        <v>dev:code:code</v>
      </c>
      <c r="J120" t="str">
        <f t="shared" si="72"/>
        <v>npm-run-all dev:code:code:*</v>
      </c>
      <c r="K120" t="str">
        <f t="shared" si="49"/>
        <v xml:space="preserve">    "dev:code:code": "bash ./launch ' npm-run-all dev:code:code:* '",</v>
      </c>
      <c r="L120" s="2"/>
      <c r="M120" s="2"/>
      <c r="N120" s="2" t="str">
        <f t="shared" si="89"/>
        <v/>
      </c>
      <c r="O120" s="2" t="str">
        <f t="shared" si="88"/>
        <v>npm-run-all</v>
      </c>
      <c r="P120" s="2" t="str">
        <f t="shared" si="83"/>
        <v xml:space="preserve"> </v>
      </c>
      <c r="Q120" t="str">
        <f>CONCATENATE(IF(CODE(I120)-CODE("a")&lt;0,LOWER(LEFT(I120,IF(ISERR(FIND(":",I120)),LEN(I120)+1,FIND(":",I120))-1)),I120),":*")</f>
        <v>dev:code:code:*</v>
      </c>
    </row>
    <row r="121" spans="1:17" x14ac:dyDescent="0.25">
      <c r="D121" t="s">
        <v>107</v>
      </c>
      <c r="E121" t="s">
        <v>85</v>
      </c>
      <c r="F121" t="s">
        <v>85</v>
      </c>
      <c r="G121" t="s">
        <v>11</v>
      </c>
      <c r="I121" s="1" t="str">
        <f t="shared" si="81"/>
        <v>dev:code:code:report</v>
      </c>
      <c r="J121" t="str">
        <f t="shared" si="72"/>
        <v>npm-run-all dev:code:code:report:action</v>
      </c>
      <c r="K121" t="str">
        <f t="shared" si="49"/>
        <v xml:space="preserve">    "dev:code:code:report": "bash ./launch ' npm-run-all dev:code:code:report:action '",</v>
      </c>
      <c r="L121" s="2"/>
      <c r="M121" s="2"/>
      <c r="N121" s="2" t="str">
        <f t="shared" si="89"/>
        <v/>
      </c>
      <c r="O121" s="2" t="str">
        <f t="shared" si="88"/>
        <v>npm-run-all</v>
      </c>
      <c r="P121" s="2" t="str">
        <f t="shared" si="83"/>
        <v xml:space="preserve"> </v>
      </c>
      <c r="Q121" t="str">
        <f xml:space="preserve"> _xlfn.TEXTJOIN(":",TRUE,I121,"action")</f>
        <v>dev:code:code:report:action</v>
      </c>
    </row>
    <row r="122" spans="1:17" x14ac:dyDescent="0.25">
      <c r="A122">
        <v>3</v>
      </c>
      <c r="C122" t="s">
        <v>114</v>
      </c>
      <c r="D122" t="s">
        <v>107</v>
      </c>
      <c r="E122" t="s">
        <v>1</v>
      </c>
      <c r="I122" s="1" t="str">
        <f t="shared" si="81"/>
        <v>dev:build</v>
      </c>
      <c r="J122" t="str">
        <f t="shared" si="72"/>
        <v>npm-run-all dev:build:*</v>
      </c>
      <c r="K122" t="str">
        <f t="shared" si="49"/>
        <v xml:space="preserve">    "dev:build": "bash ./launch ' mkdir -p ./logs &amp;&amp; npm-run-all dev:build:* 2&gt;&amp;1 | tee ./logs/dev_build.txt '",</v>
      </c>
      <c r="L122" s="2"/>
      <c r="M122" s="2"/>
      <c r="N122" s="2">
        <f t="shared" si="89"/>
        <v>1</v>
      </c>
      <c r="O122" s="2" t="str">
        <f t="shared" si="88"/>
        <v>npm-run-all</v>
      </c>
      <c r="P122" s="2" t="str">
        <f t="shared" si="83"/>
        <v xml:space="preserve"> </v>
      </c>
      <c r="Q122" t="str">
        <f>CONCATENATE(IF(CODE(I122)-CODE("a")&lt;0,LOWER(LEFT(I122,IF(ISERR(FIND(":",I122)),LEN(I122)+1,FIND(":",I122))-1)),I122),":*")</f>
        <v>dev:build:*</v>
      </c>
    </row>
    <row r="123" spans="1:17" x14ac:dyDescent="0.25">
      <c r="B123">
        <v>1</v>
      </c>
      <c r="D123" t="s">
        <v>107</v>
      </c>
      <c r="E123" t="s">
        <v>1</v>
      </c>
      <c r="F123" t="s">
        <v>5</v>
      </c>
      <c r="I123" s="1" t="str">
        <f t="shared" si="81"/>
        <v>dev:build:install</v>
      </c>
      <c r="J123" t="str">
        <f t="shared" si="72"/>
        <v>npm-run-all dev:build:install:*</v>
      </c>
      <c r="K123" t="str">
        <f t="shared" si="49"/>
        <v xml:space="preserve">    "dev:build:install": "bash ./launch ' npm-run-all dev:build:install:* '",</v>
      </c>
      <c r="L123" s="2"/>
      <c r="M123" s="2"/>
      <c r="N123" s="2" t="str">
        <f t="shared" si="89"/>
        <v/>
      </c>
      <c r="O123" s="2" t="str">
        <f t="shared" si="88"/>
        <v>npm-run-all</v>
      </c>
      <c r="P123" s="2" t="str">
        <f t="shared" si="83"/>
        <v xml:space="preserve"> </v>
      </c>
      <c r="Q123" t="str">
        <f>CONCATENATE(IF(CODE(I123)-CODE("a")&lt;0,LOWER(LEFT(I123,IF(ISERR(FIND(":",I123)),LEN(I123)+1,FIND(":",I123))-1)),I123),":*")</f>
        <v>dev:build:install:*</v>
      </c>
    </row>
    <row r="124" spans="1:17" x14ac:dyDescent="0.25">
      <c r="D124" t="s">
        <v>107</v>
      </c>
      <c r="E124" t="s">
        <v>1</v>
      </c>
      <c r="F124" t="s">
        <v>5</v>
      </c>
      <c r="G124" t="s">
        <v>32</v>
      </c>
      <c r="I124" s="1" t="str">
        <f t="shared" si="81"/>
        <v>dev:build:install:prepare</v>
      </c>
      <c r="J124" t="str">
        <f t="shared" si="72"/>
        <v>npm-run-all dev:build:install:prepare:action</v>
      </c>
      <c r="K124" t="str">
        <f t="shared" si="49"/>
        <v xml:space="preserve">    "dev:build:install:prepare": "bash ./launch ' npm-run-all dev:build:install:prepare:action '",</v>
      </c>
      <c r="L124" s="2"/>
      <c r="M124" s="2"/>
      <c r="N124" s="2" t="str">
        <f t="shared" si="89"/>
        <v/>
      </c>
      <c r="O124" s="2" t="str">
        <f t="shared" si="88"/>
        <v>npm-run-all</v>
      </c>
      <c r="P124" s="2" t="str">
        <f t="shared" si="83"/>
        <v xml:space="preserve"> </v>
      </c>
      <c r="Q124" t="str">
        <f xml:space="preserve"> _xlfn.TEXTJOIN(":",TRUE,I124,"action")</f>
        <v>dev:build:install:prepare:action</v>
      </c>
    </row>
    <row r="125" spans="1:17" x14ac:dyDescent="0.25">
      <c r="D125" t="s">
        <v>107</v>
      </c>
      <c r="E125" t="s">
        <v>1</v>
      </c>
      <c r="F125" t="s">
        <v>5</v>
      </c>
      <c r="G125" t="s">
        <v>7</v>
      </c>
      <c r="I125" s="1" t="str">
        <f t="shared" si="81"/>
        <v>dev:build:install:package</v>
      </c>
      <c r="J125" t="str">
        <f t="shared" si="72"/>
        <v>npm-run-all dev:build:install:package:*</v>
      </c>
      <c r="K125" t="str">
        <f t="shared" si="49"/>
        <v xml:space="preserve">    "dev:build:install:package": "bash ./launch ' npm-run-all dev:build:install:package:* '",</v>
      </c>
      <c r="L125" s="2"/>
      <c r="M125" s="2"/>
      <c r="N125" s="2" t="str">
        <f t="shared" si="89"/>
        <v/>
      </c>
      <c r="O125" s="2" t="str">
        <f t="shared" si="88"/>
        <v>npm-run-all</v>
      </c>
      <c r="P125" s="2" t="str">
        <f t="shared" si="83"/>
        <v xml:space="preserve"> </v>
      </c>
      <c r="Q125" t="str">
        <f>CONCATENATE(IF(CODE(I125)-CODE("a")&lt;0,LOWER(LEFT(I125,IF(ISERR(FIND(":",I125)),LEN(I125)+1,FIND(":",I125))-1)),I125),":*")</f>
        <v>dev:build:install:package:*</v>
      </c>
    </row>
    <row r="126" spans="1:17" x14ac:dyDescent="0.25">
      <c r="D126" t="s">
        <v>107</v>
      </c>
      <c r="E126" t="s">
        <v>1</v>
      </c>
      <c r="F126" t="s">
        <v>5</v>
      </c>
      <c r="G126" t="s">
        <v>7</v>
      </c>
      <c r="H126" t="s">
        <v>6</v>
      </c>
      <c r="I126" s="1" t="str">
        <f t="shared" si="81"/>
        <v>dev:build:install:package:environment</v>
      </c>
      <c r="J126" t="str">
        <f t="shared" si="72"/>
        <v>:</v>
      </c>
      <c r="K126" t="str">
        <f t="shared" si="49"/>
        <v xml:space="preserve">    "dev:build:install:package:environment": ":",</v>
      </c>
      <c r="L126" s="2"/>
      <c r="M126" s="2"/>
      <c r="N126" s="2" t="str">
        <f t="shared" si="89"/>
        <v/>
      </c>
      <c r="O126" s="2" t="str">
        <f t="shared" si="88"/>
        <v/>
      </c>
      <c r="P126" s="2" t="str">
        <f t="shared" si="83"/>
        <v xml:space="preserve"> </v>
      </c>
    </row>
    <row r="127" spans="1:17" x14ac:dyDescent="0.25">
      <c r="D127" t="s">
        <v>107</v>
      </c>
      <c r="E127" t="s">
        <v>1</v>
      </c>
      <c r="F127" t="s">
        <v>5</v>
      </c>
      <c r="G127" t="s">
        <v>7</v>
      </c>
      <c r="H127" t="s">
        <v>7</v>
      </c>
      <c r="I127" s="1" t="str">
        <f t="shared" si="81"/>
        <v>dev:build:install:package:package</v>
      </c>
      <c r="J127" t="str">
        <f t="shared" si="72"/>
        <v>npm-run-all dev:build:install:package:package:action</v>
      </c>
      <c r="K127" t="str">
        <f t="shared" si="49"/>
        <v xml:space="preserve">    "dev:build:install:package:package": "bash ./launch ' npm-run-all dev:build:install:package:package:action '",</v>
      </c>
      <c r="L127" s="2"/>
      <c r="M127" s="2"/>
      <c r="N127" s="2" t="str">
        <f t="shared" si="89"/>
        <v/>
      </c>
      <c r="O127" s="2" t="str">
        <f t="shared" si="88"/>
        <v>npm-run-all</v>
      </c>
      <c r="P127" s="2" t="str">
        <f t="shared" si="83"/>
        <v xml:space="preserve"> </v>
      </c>
      <c r="Q127" t="str">
        <f xml:space="preserve"> _xlfn.TEXTJOIN(":",TRUE,I127,"action")</f>
        <v>dev:build:install:package:package:action</v>
      </c>
    </row>
    <row r="128" spans="1:17" x14ac:dyDescent="0.25">
      <c r="D128" t="s">
        <v>107</v>
      </c>
      <c r="E128" t="s">
        <v>1</v>
      </c>
      <c r="F128" t="s">
        <v>5</v>
      </c>
      <c r="G128" t="s">
        <v>11</v>
      </c>
      <c r="I128" s="1" t="str">
        <f t="shared" si="81"/>
        <v>dev:build:install:report</v>
      </c>
      <c r="J128" t="str">
        <f t="shared" si="72"/>
        <v>npm-run-all dev:build:install:report:action</v>
      </c>
      <c r="K128" t="str">
        <f t="shared" si="49"/>
        <v xml:space="preserve">    "dev:build:install:report": "bash ./launch ' npm-run-all dev:build:install:report:action '",</v>
      </c>
      <c r="L128" s="2"/>
      <c r="M128" s="2"/>
      <c r="N128" s="2" t="str">
        <f t="shared" si="89"/>
        <v/>
      </c>
      <c r="O128" s="2" t="str">
        <f t="shared" si="88"/>
        <v>npm-run-all</v>
      </c>
      <c r="P128" s="2" t="str">
        <f t="shared" si="83"/>
        <v xml:space="preserve"> </v>
      </c>
      <c r="Q128" t="str">
        <f xml:space="preserve"> _xlfn.TEXTJOIN(":",TRUE,I128,"action")</f>
        <v>dev:build:install:report:action</v>
      </c>
    </row>
    <row r="129" spans="1:17" x14ac:dyDescent="0.25">
      <c r="B129">
        <v>2</v>
      </c>
      <c r="D129" t="s">
        <v>107</v>
      </c>
      <c r="E129" t="s">
        <v>1</v>
      </c>
      <c r="F129" t="s">
        <v>1</v>
      </c>
      <c r="I129" s="1" t="str">
        <f t="shared" si="81"/>
        <v>dev:build:build</v>
      </c>
      <c r="J129" t="str">
        <f t="shared" si="72"/>
        <v>npm-run-all dev:build:build:*</v>
      </c>
      <c r="K129" t="str">
        <f t="shared" si="49"/>
        <v xml:space="preserve">    "dev:build:build": "bash ./launch ' npm-run-all dev:build:build:* '",</v>
      </c>
      <c r="L129" s="2"/>
      <c r="M129" s="2"/>
      <c r="N129" s="2" t="str">
        <f t="shared" si="89"/>
        <v/>
      </c>
      <c r="O129" s="2" t="str">
        <f t="shared" si="88"/>
        <v>npm-run-all</v>
      </c>
      <c r="P129" s="2" t="str">
        <f t="shared" si="83"/>
        <v xml:space="preserve"> </v>
      </c>
      <c r="Q129" t="str">
        <f>CONCATENATE(IF(CODE(I129)-CODE("a")&lt;0,LOWER(LEFT(I129,IF(ISERR(FIND(":",I129)),LEN(I129)+1,FIND(":",I129))-1)),I129),":*")</f>
        <v>dev:build:build:*</v>
      </c>
    </row>
    <row r="130" spans="1:17" x14ac:dyDescent="0.25">
      <c r="D130" t="s">
        <v>107</v>
      </c>
      <c r="E130" t="s">
        <v>1</v>
      </c>
      <c r="F130" t="s">
        <v>1</v>
      </c>
      <c r="G130" t="s">
        <v>7</v>
      </c>
      <c r="I130" s="1" t="str">
        <f t="shared" si="81"/>
        <v>dev:build:build:package</v>
      </c>
      <c r="J130" t="str">
        <f t="shared" si="72"/>
        <v>npm-run-all dev:build:build:package:action</v>
      </c>
      <c r="K130" t="str">
        <f t="shared" ref="K130:K183" si="90">IF(ISBLANK(I130),"",_xlfn.CONCAT("    """,I130,""": """,IF(LEN(J130)&lt;2,":",_xlfn.CONCAT(IF(L130,"",O$3),IF(M130,"echo ",""),IF(AND(LEN(J130)&gt;1,ISNUMBER(N130),NOT(ISBLANK(K131))),_xlfn.CONCAT(SUBSTITUTE($O$9,"*",SUBSTITUTE(I130,":","_"))),""),J130,_xlfn.CONCAT(IF(AND(LEN(J130)&gt;1,ISNUMBER(N130),NOT(ISBLANK(K131))),SUBSTITUTE($P$9,"*",SUBSTITUTE(I130,":","_")),""),IF(L130,"",P$3),""))),IF(ISBLANK(K131),"""",""",")))</f>
        <v xml:space="preserve">    "dev:build:build:package": "bash ./launch ' npm-run-all dev:build:build:package:action '",</v>
      </c>
      <c r="L130" s="2"/>
      <c r="M130" s="2"/>
      <c r="N130" s="2" t="str">
        <f t="shared" si="89"/>
        <v/>
      </c>
      <c r="O130" s="2" t="str">
        <f t="shared" si="88"/>
        <v>npm-run-all</v>
      </c>
      <c r="P130" s="2" t="str">
        <f t="shared" si="83"/>
        <v xml:space="preserve"> </v>
      </c>
      <c r="Q130" t="str">
        <f xml:space="preserve"> _xlfn.TEXTJOIN(":",TRUE,I130,"action")</f>
        <v>dev:build:build:package:action</v>
      </c>
    </row>
    <row r="131" spans="1:17" x14ac:dyDescent="0.25">
      <c r="D131" t="s">
        <v>107</v>
      </c>
      <c r="E131" t="s">
        <v>1</v>
      </c>
      <c r="F131" t="s">
        <v>1</v>
      </c>
      <c r="G131" t="s">
        <v>11</v>
      </c>
      <c r="I131" s="1" t="str">
        <f t="shared" si="81"/>
        <v>dev:build:build:report</v>
      </c>
      <c r="J131" t="str">
        <f t="shared" si="72"/>
        <v>npm-run-all dev:build:build:report:action</v>
      </c>
      <c r="K131" t="str">
        <f t="shared" si="90"/>
        <v xml:space="preserve">    "dev:build:build:report": "bash ./launch ' npm-run-all dev:build:build:report:action '",</v>
      </c>
      <c r="L131" s="2"/>
      <c r="M131" s="2"/>
      <c r="N131" s="2" t="str">
        <f t="shared" si="89"/>
        <v/>
      </c>
      <c r="O131" s="2" t="str">
        <f t="shared" si="88"/>
        <v>npm-run-all</v>
      </c>
      <c r="P131" s="2" t="str">
        <f t="shared" si="83"/>
        <v xml:space="preserve"> </v>
      </c>
      <c r="Q131" t="str">
        <f xml:space="preserve"> _xlfn.TEXTJOIN(":",TRUE,I131,"action")</f>
        <v>dev:build:build:report:action</v>
      </c>
    </row>
    <row r="132" spans="1:17" x14ac:dyDescent="0.25">
      <c r="A132">
        <v>4</v>
      </c>
      <c r="B132">
        <v>3</v>
      </c>
      <c r="C132" t="s">
        <v>110</v>
      </c>
      <c r="D132" t="s">
        <v>107</v>
      </c>
      <c r="E132" t="s">
        <v>2</v>
      </c>
      <c r="I132" s="1" t="str">
        <f t="shared" si="81"/>
        <v>dev:test</v>
      </c>
      <c r="J132" t="str">
        <f t="shared" si="72"/>
        <v>npm-run-all dev:test:*</v>
      </c>
      <c r="K132" t="str">
        <f t="shared" si="90"/>
        <v xml:space="preserve">    "dev:test": "bash ./launch ' mkdir -p ./logs &amp;&amp; npm-run-all dev:test:* 2&gt;&amp;1 | tee ./logs/dev_test.txt '",</v>
      </c>
      <c r="L132" s="2"/>
      <c r="M132" s="2"/>
      <c r="N132" s="2">
        <f t="shared" si="89"/>
        <v>1</v>
      </c>
      <c r="O132" s="2" t="str">
        <f t="shared" si="88"/>
        <v>npm-run-all</v>
      </c>
      <c r="P132" s="2" t="str">
        <f t="shared" si="83"/>
        <v xml:space="preserve"> </v>
      </c>
      <c r="Q132" t="str">
        <f>CONCATENATE(IF(CODE(I132)-CODE("a")&lt;0,LOWER(LEFT(I132,IF(ISERR(FIND(":",I132)),LEN(I132)+1,FIND(":",I132))-1)),I132),":*")</f>
        <v>dev:test:*</v>
      </c>
    </row>
    <row r="133" spans="1:17" x14ac:dyDescent="0.25">
      <c r="D133" t="s">
        <v>107</v>
      </c>
      <c r="E133" t="s">
        <v>2</v>
      </c>
      <c r="F133" t="s">
        <v>2</v>
      </c>
      <c r="I133" s="1" t="str">
        <f t="shared" si="81"/>
        <v>dev:test:test</v>
      </c>
      <c r="J133" t="str">
        <f t="shared" si="72"/>
        <v>npm-run-all dev:test:test:*</v>
      </c>
      <c r="K133" t="str">
        <f t="shared" si="90"/>
        <v xml:space="preserve">    "dev:test:test": "bash ./launch ' npm-run-all dev:test:test:* '",</v>
      </c>
      <c r="L133" s="2"/>
      <c r="M133" s="2"/>
      <c r="N133" s="2" t="str">
        <f t="shared" si="89"/>
        <v/>
      </c>
      <c r="O133" s="2" t="str">
        <f t="shared" si="88"/>
        <v>npm-run-all</v>
      </c>
      <c r="P133" s="2" t="str">
        <f t="shared" si="83"/>
        <v xml:space="preserve"> </v>
      </c>
      <c r="Q133" t="str">
        <f>CONCATENATE(IF(CODE(I133)-CODE("a")&lt;0,LOWER(LEFT(I133,IF(ISERR(FIND(":",I133)),LEN(I133)+1,FIND(":",I133))-1)),I133),":*")</f>
        <v>dev:test:test:*</v>
      </c>
    </row>
    <row r="134" spans="1:17" x14ac:dyDescent="0.25">
      <c r="D134" t="s">
        <v>107</v>
      </c>
      <c r="E134" t="s">
        <v>2</v>
      </c>
      <c r="F134" t="s">
        <v>2</v>
      </c>
      <c r="G134" t="s">
        <v>7</v>
      </c>
      <c r="I134" s="1" t="str">
        <f t="shared" si="81"/>
        <v>dev:test:test:package</v>
      </c>
      <c r="J134" t="str">
        <f t="shared" si="72"/>
        <v>npm-run-all dev:test:test:package:*</v>
      </c>
      <c r="K134" t="str">
        <f t="shared" si="90"/>
        <v xml:space="preserve">    "dev:test:test:package": "bash ./launch ' npm-run-all dev:test:test:package:* '",</v>
      </c>
      <c r="L134" s="2"/>
      <c r="M134" s="2"/>
      <c r="N134" s="2" t="str">
        <f t="shared" si="89"/>
        <v/>
      </c>
      <c r="O134" s="2" t="str">
        <f t="shared" si="88"/>
        <v>npm-run-all</v>
      </c>
      <c r="P134" s="2" t="str">
        <f t="shared" si="83"/>
        <v xml:space="preserve"> </v>
      </c>
      <c r="Q134" t="str">
        <f>CONCATENATE(IF(CODE(I134)-CODE("a")&lt;0,LOWER(LEFT(I134,IF(ISERR(FIND(":",I134)),LEN(I134)+1,FIND(":",I134))-1)),I134),":*")</f>
        <v>dev:test:test:package:*</v>
      </c>
    </row>
    <row r="135" spans="1:17" x14ac:dyDescent="0.25">
      <c r="D135" t="s">
        <v>107</v>
      </c>
      <c r="E135" t="s">
        <v>2</v>
      </c>
      <c r="F135" t="s">
        <v>2</v>
      </c>
      <c r="G135" t="s">
        <v>7</v>
      </c>
      <c r="H135" t="s">
        <v>8</v>
      </c>
      <c r="I135" s="1" t="str">
        <f t="shared" si="81"/>
        <v>dev:test:test:package:vulnerability</v>
      </c>
      <c r="J135" t="str">
        <f t="shared" si="72"/>
        <v>npm-run-all dev:test:test:package:vulnerability:action</v>
      </c>
      <c r="K135" t="str">
        <f t="shared" si="90"/>
        <v xml:space="preserve">    "dev:test:test:package:vulnerability": "bash ./launch ' npm-run-all dev:test:test:package:vulnerability:action '",</v>
      </c>
      <c r="L135" s="2"/>
      <c r="M135" s="2"/>
      <c r="N135" s="2" t="str">
        <f t="shared" si="89"/>
        <v/>
      </c>
      <c r="O135" s="2" t="str">
        <f t="shared" si="88"/>
        <v>npm-run-all</v>
      </c>
      <c r="P135" s="2" t="str">
        <f t="shared" si="83"/>
        <v xml:space="preserve"> </v>
      </c>
      <c r="Q135" t="str">
        <f xml:space="preserve"> _xlfn.TEXTJOIN(":",TRUE,I135,"action")</f>
        <v>dev:test:test:package:vulnerability:action</v>
      </c>
    </row>
    <row r="136" spans="1:17" x14ac:dyDescent="0.25">
      <c r="D136" t="s">
        <v>107</v>
      </c>
      <c r="E136" t="s">
        <v>2</v>
      </c>
      <c r="F136" t="s">
        <v>2</v>
      </c>
      <c r="G136" t="s">
        <v>7</v>
      </c>
      <c r="H136" t="s">
        <v>9</v>
      </c>
      <c r="I136" s="1" t="str">
        <f t="shared" si="81"/>
        <v>dev:test:test:package:unit</v>
      </c>
      <c r="J136" t="str">
        <f t="shared" si="72"/>
        <v>npm-run-all dev:test:test:package:unit:action</v>
      </c>
      <c r="K136" t="str">
        <f t="shared" si="90"/>
        <v xml:space="preserve">    "dev:test:test:package:unit": "bash ./launch ' npm-run-all dev:test:test:package:unit:action '",</v>
      </c>
      <c r="L136" s="2"/>
      <c r="M136" s="2"/>
      <c r="N136" s="2" t="str">
        <f t="shared" si="89"/>
        <v/>
      </c>
      <c r="O136" s="2" t="str">
        <f t="shared" si="88"/>
        <v>npm-run-all</v>
      </c>
      <c r="P136" s="2" t="str">
        <f t="shared" si="83"/>
        <v xml:space="preserve"> </v>
      </c>
      <c r="Q136" t="str">
        <f xml:space="preserve"> _xlfn.TEXTJOIN(":",TRUE,I136,"action")</f>
        <v>dev:test:test:package:unit:action</v>
      </c>
    </row>
    <row r="137" spans="1:17" x14ac:dyDescent="0.25">
      <c r="D137" t="s">
        <v>107</v>
      </c>
      <c r="E137" t="s">
        <v>2</v>
      </c>
      <c r="F137" t="s">
        <v>2</v>
      </c>
      <c r="G137" t="s">
        <v>7</v>
      </c>
      <c r="H137" t="s">
        <v>10</v>
      </c>
      <c r="I137" s="1" t="str">
        <f t="shared" si="81"/>
        <v>dev:test:test:package:integration</v>
      </c>
      <c r="J137" t="str">
        <f t="shared" si="72"/>
        <v>npm-run-all dev:test:test:package:integration:action</v>
      </c>
      <c r="K137" t="str">
        <f t="shared" si="90"/>
        <v xml:space="preserve">    "dev:test:test:package:integration": "bash ./launch ' npm-run-all dev:test:test:package:integration:action '",</v>
      </c>
      <c r="L137" s="2"/>
      <c r="M137" s="2"/>
      <c r="N137" s="2" t="str">
        <f t="shared" si="89"/>
        <v/>
      </c>
      <c r="O137" s="2" t="str">
        <f t="shared" si="88"/>
        <v>npm-run-all</v>
      </c>
      <c r="P137" s="2" t="str">
        <f t="shared" si="83"/>
        <v xml:space="preserve"> </v>
      </c>
      <c r="Q137" t="str">
        <f xml:space="preserve"> _xlfn.TEXTJOIN(":",TRUE,I137,"action")</f>
        <v>dev:test:test:package:integration:action</v>
      </c>
    </row>
    <row r="138" spans="1:17" x14ac:dyDescent="0.25">
      <c r="D138" t="s">
        <v>107</v>
      </c>
      <c r="E138" t="s">
        <v>2</v>
      </c>
      <c r="F138" t="s">
        <v>2</v>
      </c>
      <c r="G138" t="s">
        <v>74</v>
      </c>
      <c r="I138" s="1" t="str">
        <f t="shared" si="81"/>
        <v>dev:test:test:measure</v>
      </c>
      <c r="J138" t="str">
        <f t="shared" si="72"/>
        <v>npm-run-all dev:test:test:measure:action</v>
      </c>
      <c r="K138" t="str">
        <f t="shared" si="90"/>
        <v xml:space="preserve">    "dev:test:test:measure": "bash ./launch ' npm-run-all dev:test:test:measure:action '",</v>
      </c>
      <c r="L138" s="2"/>
      <c r="M138" s="2"/>
      <c r="N138" s="2" t="str">
        <f t="shared" si="89"/>
        <v/>
      </c>
      <c r="O138" s="2" t="str">
        <f t="shared" si="88"/>
        <v>npm-run-all</v>
      </c>
      <c r="P138" s="2" t="str">
        <f t="shared" si="83"/>
        <v xml:space="preserve"> </v>
      </c>
      <c r="Q138" t="str">
        <f xml:space="preserve"> _xlfn.TEXTJOIN(":",TRUE,I138,"action")</f>
        <v>dev:test:test:measure:action</v>
      </c>
    </row>
    <row r="139" spans="1:17" x14ac:dyDescent="0.25">
      <c r="D139" t="s">
        <v>107</v>
      </c>
      <c r="E139" t="s">
        <v>2</v>
      </c>
      <c r="F139" t="s">
        <v>2</v>
      </c>
      <c r="G139" t="s">
        <v>11</v>
      </c>
      <c r="I139" s="1" t="str">
        <f t="shared" si="81"/>
        <v>dev:test:test:report</v>
      </c>
      <c r="J139" t="str">
        <f t="shared" si="72"/>
        <v>:</v>
      </c>
      <c r="K139" t="str">
        <f t="shared" si="90"/>
        <v xml:space="preserve">    "dev:test:test:report": ":",</v>
      </c>
      <c r="L139" s="2"/>
      <c r="M139" s="2"/>
      <c r="N139" s="2" t="str">
        <f t="shared" si="89"/>
        <v/>
      </c>
      <c r="O139" s="2" t="str">
        <f t="shared" si="88"/>
        <v/>
      </c>
      <c r="P139" s="2" t="str">
        <f t="shared" si="83"/>
        <v xml:space="preserve"> </v>
      </c>
    </row>
    <row r="140" spans="1:17" x14ac:dyDescent="0.25">
      <c r="B140">
        <v>4</v>
      </c>
      <c r="D140" t="s">
        <v>107</v>
      </c>
      <c r="E140" t="s">
        <v>2</v>
      </c>
      <c r="F140" t="s">
        <v>16</v>
      </c>
      <c r="I140" s="1" t="str">
        <f t="shared" si="81"/>
        <v>dev:test:codecover</v>
      </c>
      <c r="J140" t="str">
        <f t="shared" si="72"/>
        <v>npm-run-all dev:test:codecover:*</v>
      </c>
      <c r="K140" t="str">
        <f t="shared" si="90"/>
        <v xml:space="preserve">    "dev:test:codecover": "bash ./launch ' npm-run-all dev:test:codecover:* '",</v>
      </c>
      <c r="L140" s="2"/>
      <c r="M140" s="2"/>
      <c r="N140" s="2" t="str">
        <f t="shared" si="89"/>
        <v/>
      </c>
      <c r="O140" s="2" t="str">
        <f t="shared" si="88"/>
        <v>npm-run-all</v>
      </c>
      <c r="P140" s="2" t="str">
        <f t="shared" si="83"/>
        <v xml:space="preserve"> </v>
      </c>
      <c r="Q140" t="str">
        <f>CONCATENATE(IF(CODE(I140)-CODE("a")&lt;0,LOWER(LEFT(I140,IF(ISERR(FIND(":",I140)),LEN(I140)+1,FIND(":",I140))-1)),I140),":*")</f>
        <v>dev:test:codecover:*</v>
      </c>
    </row>
    <row r="141" spans="1:17" x14ac:dyDescent="0.25">
      <c r="D141" t="s">
        <v>107</v>
      </c>
      <c r="E141" t="s">
        <v>2</v>
      </c>
      <c r="F141" t="s">
        <v>16</v>
      </c>
      <c r="G141" t="s">
        <v>7</v>
      </c>
      <c r="I141" s="1" t="str">
        <f t="shared" si="81"/>
        <v>dev:test:codecover:package</v>
      </c>
      <c r="J141" t="str">
        <f t="shared" si="72"/>
        <v>npm-run-all dev:test:codecover:package:action</v>
      </c>
      <c r="K141" t="str">
        <f t="shared" si="90"/>
        <v xml:space="preserve">    "dev:test:codecover:package": "bash ./launch ' npm-run-all dev:test:codecover:package:action '",</v>
      </c>
      <c r="L141" s="2"/>
      <c r="M141" s="2"/>
      <c r="N141" s="2" t="str">
        <f t="shared" si="89"/>
        <v/>
      </c>
      <c r="O141" s="2" t="str">
        <f t="shared" si="88"/>
        <v>npm-run-all</v>
      </c>
      <c r="P141" s="2" t="str">
        <f t="shared" si="83"/>
        <v xml:space="preserve"> </v>
      </c>
      <c r="Q141" t="str">
        <f xml:space="preserve"> _xlfn.TEXTJOIN(":",TRUE,I141,"action")</f>
        <v>dev:test:codecover:package:action</v>
      </c>
    </row>
    <row r="142" spans="1:17" x14ac:dyDescent="0.25">
      <c r="D142" t="s">
        <v>107</v>
      </c>
      <c r="E142" t="s">
        <v>2</v>
      </c>
      <c r="F142" t="s">
        <v>16</v>
      </c>
      <c r="G142" t="s">
        <v>11</v>
      </c>
      <c r="I142" s="1" t="str">
        <f t="shared" si="81"/>
        <v>dev:test:codecover:report</v>
      </c>
      <c r="J142" t="str">
        <f t="shared" si="72"/>
        <v>:</v>
      </c>
      <c r="K142" t="str">
        <f t="shared" si="90"/>
        <v xml:space="preserve">    "dev:test:codecover:report": ":",</v>
      </c>
      <c r="L142" s="2"/>
      <c r="M142" s="2"/>
      <c r="N142" s="2" t="str">
        <f t="shared" si="89"/>
        <v/>
      </c>
      <c r="O142" s="2" t="str">
        <f t="shared" si="88"/>
        <v/>
      </c>
      <c r="P142" s="2" t="str">
        <f t="shared" si="83"/>
        <v xml:space="preserve"> </v>
      </c>
    </row>
    <row r="143" spans="1:17" x14ac:dyDescent="0.25">
      <c r="B143">
        <v>5</v>
      </c>
      <c r="D143" t="s">
        <v>107</v>
      </c>
      <c r="E143" t="s">
        <v>2</v>
      </c>
      <c r="F143" t="s">
        <v>3</v>
      </c>
      <c r="I143" s="1" t="str">
        <f t="shared" si="81"/>
        <v>dev:test:document</v>
      </c>
      <c r="J143" t="str">
        <f t="shared" si="72"/>
        <v>npm-run-all dev:test:document:*</v>
      </c>
      <c r="K143" t="str">
        <f t="shared" si="90"/>
        <v xml:space="preserve">    "dev:test:document": "bash ./launch ' npm-run-all dev:test:document:* '",</v>
      </c>
      <c r="L143" s="2"/>
      <c r="M143" s="2"/>
      <c r="N143" s="2" t="str">
        <f t="shared" si="89"/>
        <v/>
      </c>
      <c r="O143" s="2" t="str">
        <f t="shared" si="88"/>
        <v>npm-run-all</v>
      </c>
      <c r="P143" s="2" t="str">
        <f t="shared" si="83"/>
        <v xml:space="preserve"> </v>
      </c>
      <c r="Q143" t="str">
        <f>CONCATENATE(IF(CODE(I143)-CODE("a")&lt;0,LOWER(LEFT(I143,IF(ISERR(FIND(":",I143)),LEN(I143)+1,FIND(":",I143))-1)),I143),":*")</f>
        <v>dev:test:document:*</v>
      </c>
    </row>
    <row r="144" spans="1:17" x14ac:dyDescent="0.25">
      <c r="D144" t="s">
        <v>107</v>
      </c>
      <c r="E144" t="s">
        <v>2</v>
      </c>
      <c r="F144" t="s">
        <v>3</v>
      </c>
      <c r="G144" t="s">
        <v>7</v>
      </c>
      <c r="I144" s="1" t="str">
        <f t="shared" ref="I144:I177" si="91" xml:space="preserve"> _xlfn.TEXTJOIN(":",TRUE,D144:H144)</f>
        <v>dev:test:document:package</v>
      </c>
      <c r="J144" t="str">
        <f t="shared" si="72"/>
        <v>npm-run-all dev:test:document:package:action</v>
      </c>
      <c r="K144" t="str">
        <f t="shared" si="90"/>
        <v xml:space="preserve">    "dev:test:document:package": "bash ./launch ' npm-run-all dev:test:document:package:action '",</v>
      </c>
      <c r="L144" s="2"/>
      <c r="M144" s="2"/>
      <c r="N144" s="2" t="str">
        <f t="shared" si="89"/>
        <v/>
      </c>
      <c r="O144" s="2" t="str">
        <f t="shared" si="88"/>
        <v>npm-run-all</v>
      </c>
      <c r="P144" s="2" t="str">
        <f t="shared" si="83"/>
        <v xml:space="preserve"> </v>
      </c>
      <c r="Q144" t="str">
        <f xml:space="preserve"> _xlfn.TEXTJOIN(":",TRUE,I144,"action")</f>
        <v>dev:test:document:package:action</v>
      </c>
    </row>
    <row r="145" spans="1:17" x14ac:dyDescent="0.25">
      <c r="D145" t="s">
        <v>107</v>
      </c>
      <c r="E145" t="s">
        <v>2</v>
      </c>
      <c r="F145" t="s">
        <v>3</v>
      </c>
      <c r="G145" t="s">
        <v>11</v>
      </c>
      <c r="I145" s="1" t="str">
        <f t="shared" si="91"/>
        <v>dev:test:document:report</v>
      </c>
      <c r="J145" t="str">
        <f t="shared" si="72"/>
        <v>:</v>
      </c>
      <c r="K145" t="str">
        <f t="shared" si="90"/>
        <v xml:space="preserve">    "dev:test:document:report": ":",</v>
      </c>
      <c r="L145" s="2"/>
      <c r="M145" s="2"/>
      <c r="N145" s="2" t="str">
        <f t="shared" si="89"/>
        <v/>
      </c>
      <c r="O145" s="2" t="str">
        <f t="shared" si="88"/>
        <v/>
      </c>
      <c r="P145" s="2" t="str">
        <f t="shared" si="83"/>
        <v xml:space="preserve"> </v>
      </c>
    </row>
    <row r="146" spans="1:17" x14ac:dyDescent="0.25">
      <c r="B146">
        <v>6</v>
      </c>
      <c r="D146" t="s">
        <v>107</v>
      </c>
      <c r="E146" t="s">
        <v>2</v>
      </c>
      <c r="F146" t="s">
        <v>23</v>
      </c>
      <c r="I146" s="1" t="str">
        <f t="shared" si="91"/>
        <v>dev:test:integrate</v>
      </c>
      <c r="J146" t="str">
        <f t="shared" si="72"/>
        <v>npm-run-all dev:test:integrate:*</v>
      </c>
      <c r="K146" t="str">
        <f t="shared" si="90"/>
        <v xml:space="preserve">    "dev:test:integrate": "bash ./launch ' npm-run-all dev:test:integrate:* '",</v>
      </c>
      <c r="L146" s="2"/>
      <c r="M146" s="2"/>
      <c r="N146" s="2" t="str">
        <f t="shared" si="89"/>
        <v/>
      </c>
      <c r="O146" s="2" t="str">
        <f t="shared" si="88"/>
        <v>npm-run-all</v>
      </c>
      <c r="P146" s="2" t="str">
        <f t="shared" si="83"/>
        <v xml:space="preserve"> </v>
      </c>
      <c r="Q146" t="str">
        <f>CONCATENATE(IF(CODE(I146)-CODE("a")&lt;0,LOWER(LEFT(I146,IF(ISERR(FIND(":",I146)),LEN(I146)+1,FIND(":",I146))-1)),I146),":*")</f>
        <v>dev:test:integrate:*</v>
      </c>
    </row>
    <row r="147" spans="1:17" x14ac:dyDescent="0.25">
      <c r="D147" t="s">
        <v>107</v>
      </c>
      <c r="E147" t="s">
        <v>2</v>
      </c>
      <c r="F147" t="s">
        <v>23</v>
      </c>
      <c r="G147" t="s">
        <v>7</v>
      </c>
      <c r="I147" s="1" t="str">
        <f t="shared" si="91"/>
        <v>dev:test:integrate:package</v>
      </c>
      <c r="J147" t="str">
        <f t="shared" si="72"/>
        <v>npm-run-all dev:test:integrate:package:action</v>
      </c>
      <c r="K147" t="str">
        <f t="shared" si="90"/>
        <v xml:space="preserve">    "dev:test:integrate:package": "bash ./launch ' npm-run-all dev:test:integrate:package:action '",</v>
      </c>
      <c r="L147" s="2"/>
      <c r="M147" s="2"/>
      <c r="N147" s="2" t="str">
        <f t="shared" si="89"/>
        <v/>
      </c>
      <c r="O147" s="2" t="str">
        <f t="shared" si="88"/>
        <v>npm-run-all</v>
      </c>
      <c r="P147" s="2" t="str">
        <f t="shared" si="83"/>
        <v xml:space="preserve"> </v>
      </c>
      <c r="Q147" t="str">
        <f xml:space="preserve"> _xlfn.TEXTJOIN(":",TRUE,I147,"action")</f>
        <v>dev:test:integrate:package:action</v>
      </c>
    </row>
    <row r="148" spans="1:17" x14ac:dyDescent="0.25">
      <c r="D148" t="s">
        <v>107</v>
      </c>
      <c r="E148" t="s">
        <v>2</v>
      </c>
      <c r="F148" t="s">
        <v>23</v>
      </c>
      <c r="G148" t="s">
        <v>72</v>
      </c>
      <c r="I148" s="1" t="str">
        <f t="shared" si="91"/>
        <v>dev:test:integrate:copy</v>
      </c>
      <c r="J148" t="str">
        <f t="shared" si="72"/>
        <v>:</v>
      </c>
      <c r="K148" t="str">
        <f t="shared" si="90"/>
        <v xml:space="preserve">    "dev:test:integrate:copy": ":",</v>
      </c>
      <c r="L148" s="2"/>
      <c r="M148" s="2"/>
      <c r="N148" s="2" t="str">
        <f t="shared" si="89"/>
        <v/>
      </c>
      <c r="O148" s="2" t="str">
        <f t="shared" si="88"/>
        <v/>
      </c>
      <c r="P148" s="2" t="str">
        <f t="shared" si="83"/>
        <v xml:space="preserve"> </v>
      </c>
    </row>
    <row r="149" spans="1:17" x14ac:dyDescent="0.25">
      <c r="D149" t="s">
        <v>107</v>
      </c>
      <c r="E149" t="s">
        <v>2</v>
      </c>
      <c r="F149" t="s">
        <v>23</v>
      </c>
      <c r="G149" t="s">
        <v>2</v>
      </c>
      <c r="I149" s="1" t="str">
        <f t="shared" si="91"/>
        <v>dev:test:integrate:test</v>
      </c>
      <c r="J149" t="str">
        <f t="shared" si="72"/>
        <v>:</v>
      </c>
      <c r="K149" t="str">
        <f t="shared" si="90"/>
        <v xml:space="preserve">    "dev:test:integrate:test": ":",</v>
      </c>
      <c r="L149" s="2"/>
      <c r="M149" s="2"/>
      <c r="N149" s="2" t="str">
        <f t="shared" si="89"/>
        <v/>
      </c>
      <c r="O149" s="2" t="str">
        <f t="shared" si="88"/>
        <v/>
      </c>
      <c r="P149" s="2" t="str">
        <f t="shared" si="83"/>
        <v xml:space="preserve"> </v>
      </c>
    </row>
    <row r="150" spans="1:17" x14ac:dyDescent="0.25">
      <c r="D150" t="s">
        <v>107</v>
      </c>
      <c r="E150" t="s">
        <v>2</v>
      </c>
      <c r="F150" t="s">
        <v>23</v>
      </c>
      <c r="G150" t="s">
        <v>11</v>
      </c>
      <c r="I150" s="1" t="str">
        <f t="shared" si="91"/>
        <v>dev:test:integrate:report</v>
      </c>
      <c r="J150" t="str">
        <f t="shared" si="72"/>
        <v>:</v>
      </c>
      <c r="K150" t="str">
        <f t="shared" si="90"/>
        <v xml:space="preserve">    "dev:test:integrate:report": ":",</v>
      </c>
      <c r="L150" s="2"/>
      <c r="M150" s="2"/>
      <c r="N150" s="2" t="str">
        <f t="shared" si="89"/>
        <v/>
      </c>
      <c r="O150" s="2" t="str">
        <f t="shared" si="88"/>
        <v/>
      </c>
      <c r="P150" s="2" t="str">
        <f t="shared" si="83"/>
        <v xml:space="preserve"> </v>
      </c>
    </row>
    <row r="151" spans="1:17" x14ac:dyDescent="0.25">
      <c r="D151" t="s">
        <v>107</v>
      </c>
      <c r="E151" t="s">
        <v>2</v>
      </c>
      <c r="F151" t="s">
        <v>11</v>
      </c>
      <c r="I151" s="1" t="str">
        <f t="shared" ref="I151" si="92" xml:space="preserve"> _xlfn.TEXTJOIN(":",TRUE,D151:H151)</f>
        <v>dev:test:report</v>
      </c>
      <c r="J151" t="str">
        <f t="shared" ref="J151" si="93" xml:space="preserve"> IF(NOT(COUNTA(Q151:X151)),":",_xlfn.TEXTJOIN(P151,TRUE,O151,_xlfn.TEXTJOIN(P151,TRUE,Q151:X151)))</f>
        <v>:</v>
      </c>
      <c r="K151" t="str">
        <f t="shared" si="90"/>
        <v xml:space="preserve">    "dev:test:report": ":",</v>
      </c>
      <c r="L151" s="2"/>
      <c r="M151" s="2"/>
      <c r="N151" s="2" t="str">
        <f t="shared" si="89"/>
        <v/>
      </c>
      <c r="O151" s="2" t="str">
        <f t="shared" ref="O151" si="94">IF(ISBLANK(Q151),"",IF(ISNUMBER(SEARCH(":*",Q151)),$O$7,$O$5))</f>
        <v/>
      </c>
      <c r="P151" s="2" t="str">
        <f t="shared" ref="P151" si="95">IF(ISBLANK(O151),CONCATENATE(" ",$P$5," ")," ")</f>
        <v xml:space="preserve"> </v>
      </c>
    </row>
    <row r="152" spans="1:17" x14ac:dyDescent="0.25">
      <c r="D152" t="s">
        <v>107</v>
      </c>
      <c r="E152" t="s">
        <v>11</v>
      </c>
      <c r="I152" s="1" t="str">
        <f t="shared" ref="I152" si="96" xml:space="preserve"> _xlfn.TEXTJOIN(":",TRUE,D152:H152)</f>
        <v>dev:report</v>
      </c>
      <c r="J152" t="str">
        <f t="shared" ref="J152" si="97" xml:space="preserve"> IF(NOT(COUNTA(Q152:X152)),":",_xlfn.TEXTJOIN(P152,TRUE,O152,_xlfn.TEXTJOIN(P152,TRUE,Q152:X152)))</f>
        <v>:</v>
      </c>
      <c r="K152" t="str">
        <f t="shared" si="90"/>
        <v xml:space="preserve">    "dev:report": ":",</v>
      </c>
      <c r="L152" s="2"/>
      <c r="M152" s="2"/>
      <c r="N152" s="2">
        <f t="shared" si="89"/>
        <v>1</v>
      </c>
      <c r="O152" s="2" t="str">
        <f t="shared" ref="O152" si="98">IF(ISBLANK(Q152),"",IF(ISNUMBER(SEARCH(":*",Q152)),$O$7,$O$5))</f>
        <v/>
      </c>
      <c r="P152" s="2" t="str">
        <f t="shared" ref="P152" si="99">IF(ISBLANK(O152),CONCATENATE(" ",$P$5," ")," ")</f>
        <v xml:space="preserve"> </v>
      </c>
    </row>
    <row r="153" spans="1:17" x14ac:dyDescent="0.25">
      <c r="D153" t="s">
        <v>106</v>
      </c>
      <c r="I153" s="1" t="str">
        <f t="shared" si="91"/>
        <v>ops</v>
      </c>
      <c r="J153" t="str">
        <f t="shared" si="72"/>
        <v>npm-run-all ops:*</v>
      </c>
      <c r="K153" t="str">
        <f t="shared" si="90"/>
        <v xml:space="preserve">    "ops": "bash ./launch ' mkdir -p ./logs &amp;&amp; npm-run-all ops:* 2&gt;&amp;1 | tee ./logs/ops.txt '",</v>
      </c>
      <c r="L153" s="2"/>
      <c r="M153" s="2"/>
      <c r="N153" s="2">
        <f t="shared" si="89"/>
        <v>1</v>
      </c>
      <c r="O153" s="2" t="str">
        <f t="shared" ref="O153:O154" si="100">IF(ISBLANK(Q153),"",IF(ISNUMBER(SEARCH(":*",Q153)),$O$7,$O$5))</f>
        <v>npm-run-all</v>
      </c>
      <c r="P153" s="2" t="str">
        <f t="shared" ref="P153" si="101">IF(ISBLANK(O153),CONCATENATE(" ",$P$5," ")," ")</f>
        <v xml:space="preserve"> </v>
      </c>
      <c r="Q153" t="str">
        <f>CONCATENATE(IF(CODE(I153)-CODE("a")&lt;0,LOWER(LEFT(I153,IF(ISERR(FIND(":",I153)),LEN(I153)+1,FIND(":",I153))-1)),I153),":*")</f>
        <v>ops:*</v>
      </c>
    </row>
    <row r="154" spans="1:17" x14ac:dyDescent="0.25">
      <c r="A154">
        <v>5</v>
      </c>
      <c r="B154">
        <v>7</v>
      </c>
      <c r="C154" t="s">
        <v>111</v>
      </c>
      <c r="D154" t="s">
        <v>106</v>
      </c>
      <c r="E154" t="s">
        <v>79</v>
      </c>
      <c r="I154" s="1" t="str">
        <f t="shared" si="91"/>
        <v>ops:release</v>
      </c>
      <c r="J154" t="str">
        <f t="shared" si="72"/>
        <v>npm-run-all ops:release:*</v>
      </c>
      <c r="K154" t="str">
        <f t="shared" si="90"/>
        <v xml:space="preserve">    "ops:release": "bash ./launch ' mkdir -p ./logs &amp;&amp; npm-run-all ops:release:* 2&gt;&amp;1 | tee ./logs/ops_release.txt '",</v>
      </c>
      <c r="L154" s="2"/>
      <c r="M154" s="2"/>
      <c r="N154" s="2">
        <f t="shared" si="89"/>
        <v>1</v>
      </c>
      <c r="O154" s="2" t="str">
        <f t="shared" si="100"/>
        <v>npm-run-all</v>
      </c>
      <c r="P154" s="2" t="str">
        <f t="shared" ref="P154" si="102">IF(ISBLANK(O154),CONCATENATE(" ",$P$5," ")," ")</f>
        <v xml:space="preserve"> </v>
      </c>
      <c r="Q154" t="str">
        <f>CONCATENATE(IF(CODE(I154)-CODE("a")&lt;0,LOWER(LEFT(I154,IF(ISERR(FIND(":",I154)),LEN(I154)+1,FIND(":",I154))-1)),I154),":*")</f>
        <v>ops:release:*</v>
      </c>
    </row>
    <row r="155" spans="1:17" x14ac:dyDescent="0.25">
      <c r="D155" t="s">
        <v>106</v>
      </c>
      <c r="E155" t="s">
        <v>79</v>
      </c>
      <c r="F155" t="s">
        <v>7</v>
      </c>
      <c r="I155" s="1" t="str">
        <f t="shared" si="91"/>
        <v>ops:release:package</v>
      </c>
      <c r="J155" t="str">
        <f t="shared" si="72"/>
        <v>:</v>
      </c>
      <c r="K155" t="str">
        <f t="shared" si="90"/>
        <v xml:space="preserve">    "ops:release:package": ":",</v>
      </c>
      <c r="L155" s="2"/>
      <c r="M155" s="2"/>
      <c r="N155" s="2" t="str">
        <f t="shared" si="89"/>
        <v/>
      </c>
      <c r="O155" s="2" t="str">
        <f t="shared" ref="O155:O177" si="103">IF(ISBLANK(Q155),"",IF(ISNUMBER(SEARCH(":*",Q155)),$O$7,$O$5))</f>
        <v/>
      </c>
      <c r="P155" s="2" t="str">
        <f t="shared" ref="P155:P171" si="104">IF(ISBLANK(O155),CONCATENATE(" ",$P$5," ")," ")</f>
        <v xml:space="preserve"> </v>
      </c>
    </row>
    <row r="156" spans="1:17" x14ac:dyDescent="0.25">
      <c r="D156" t="s">
        <v>106</v>
      </c>
      <c r="E156" t="s">
        <v>79</v>
      </c>
      <c r="F156" t="s">
        <v>72</v>
      </c>
      <c r="I156" s="1" t="str">
        <f t="shared" si="91"/>
        <v>ops:release:copy</v>
      </c>
      <c r="J156" t="str">
        <f t="shared" si="72"/>
        <v>:</v>
      </c>
      <c r="K156" t="str">
        <f t="shared" si="90"/>
        <v xml:space="preserve">    "ops:release:copy": ":",</v>
      </c>
      <c r="L156" s="2"/>
      <c r="M156" s="2"/>
      <c r="N156" s="2" t="str">
        <f t="shared" si="89"/>
        <v/>
      </c>
      <c r="O156" s="2" t="str">
        <f t="shared" si="103"/>
        <v/>
      </c>
      <c r="P156" s="2" t="str">
        <f t="shared" si="104"/>
        <v xml:space="preserve"> </v>
      </c>
    </row>
    <row r="157" spans="1:17" x14ac:dyDescent="0.25">
      <c r="D157" t="s">
        <v>106</v>
      </c>
      <c r="E157" t="s">
        <v>79</v>
      </c>
      <c r="F157" t="s">
        <v>11</v>
      </c>
      <c r="I157" s="1" t="str">
        <f t="shared" si="91"/>
        <v>ops:release:report</v>
      </c>
      <c r="J157" t="str">
        <f t="shared" si="72"/>
        <v>:</v>
      </c>
      <c r="K157" t="str">
        <f t="shared" si="90"/>
        <v xml:space="preserve">    "ops:release:report": ":",</v>
      </c>
      <c r="L157" s="2"/>
      <c r="M157" s="2"/>
      <c r="N157" s="2" t="str">
        <f t="shared" si="89"/>
        <v/>
      </c>
      <c r="O157" s="2" t="str">
        <f t="shared" si="103"/>
        <v/>
      </c>
      <c r="P157" s="2" t="str">
        <f t="shared" si="104"/>
        <v xml:space="preserve"> </v>
      </c>
    </row>
    <row r="158" spans="1:17" x14ac:dyDescent="0.25">
      <c r="A158">
        <v>6</v>
      </c>
      <c r="B158">
        <v>8</v>
      </c>
      <c r="C158" t="s">
        <v>82</v>
      </c>
      <c r="D158" t="s">
        <v>106</v>
      </c>
      <c r="E158" t="s">
        <v>4</v>
      </c>
      <c r="I158" s="1" t="str">
        <f t="shared" si="91"/>
        <v>ops:deploy</v>
      </c>
      <c r="J158" t="str">
        <f t="shared" si="72"/>
        <v>npm-run-all ops:deploy:*</v>
      </c>
      <c r="K158" t="str">
        <f t="shared" si="90"/>
        <v xml:space="preserve">    "ops:deploy": "bash ./launch ' mkdir -p ./logs &amp;&amp; npm-run-all ops:deploy:* 2&gt;&amp;1 | tee ./logs/ops_deploy.txt '",</v>
      </c>
      <c r="L158" s="2"/>
      <c r="M158" s="2"/>
      <c r="N158" s="2">
        <f t="shared" si="89"/>
        <v>1</v>
      </c>
      <c r="O158" s="2" t="str">
        <f t="shared" si="103"/>
        <v>npm-run-all</v>
      </c>
      <c r="P158" s="2" t="str">
        <f t="shared" si="104"/>
        <v xml:space="preserve"> </v>
      </c>
      <c r="Q158" t="str">
        <f>CONCATENATE(IF(CODE(I158)-CODE("a")&lt;0,LOWER(LEFT(I158,IF(ISERR(FIND(":",I158)),LEN(I158)+1,FIND(":",I158))-1)),I158),":*")</f>
        <v>ops:deploy:*</v>
      </c>
    </row>
    <row r="159" spans="1:17" x14ac:dyDescent="0.25">
      <c r="D159" t="s">
        <v>106</v>
      </c>
      <c r="E159" t="s">
        <v>4</v>
      </c>
      <c r="F159" t="s">
        <v>7</v>
      </c>
      <c r="I159" s="1" t="str">
        <f t="shared" si="91"/>
        <v>ops:deploy:package</v>
      </c>
      <c r="J159" t="str">
        <f t="shared" si="72"/>
        <v>npm-run-all ops:deploy:package:*</v>
      </c>
      <c r="K159" t="str">
        <f t="shared" si="90"/>
        <v xml:space="preserve">    "ops:deploy:package": "bash ./launch ' npm-run-all ops:deploy:package:* '",</v>
      </c>
      <c r="L159" s="2"/>
      <c r="M159" s="2"/>
      <c r="N159" s="2" t="str">
        <f t="shared" si="89"/>
        <v/>
      </c>
      <c r="O159" s="2" t="str">
        <f t="shared" si="103"/>
        <v>npm-run-all</v>
      </c>
      <c r="P159" s="2" t="str">
        <f t="shared" si="104"/>
        <v xml:space="preserve"> </v>
      </c>
      <c r="Q159" t="str">
        <f>CONCATENATE(IF(CODE(I159)-CODE("a")&lt;0,LOWER(LEFT(I159,IF(ISERR(FIND(":",I159)),LEN(I159)+1,FIND(":",I159))-1)),I159),":*")</f>
        <v>ops:deploy:package:*</v>
      </c>
    </row>
    <row r="160" spans="1:17" x14ac:dyDescent="0.25">
      <c r="D160" t="s">
        <v>106</v>
      </c>
      <c r="E160" t="s">
        <v>4</v>
      </c>
      <c r="F160" t="s">
        <v>7</v>
      </c>
      <c r="G160" t="s">
        <v>60</v>
      </c>
      <c r="I160" s="1" t="str">
        <f t="shared" si="91"/>
        <v>ops:deploy:package:dockerize</v>
      </c>
      <c r="J160" t="str">
        <f t="shared" si="72"/>
        <v>npm-run-all ops:deploy:package:dockerize:*</v>
      </c>
      <c r="K160" t="str">
        <f t="shared" si="90"/>
        <v xml:space="preserve">    "ops:deploy:package:dockerize": "bash ./launch ' npm-run-all ops:deploy:package:dockerize:* '",</v>
      </c>
      <c r="L160" s="2"/>
      <c r="M160" s="2"/>
      <c r="N160" s="2" t="str">
        <f t="shared" si="89"/>
        <v/>
      </c>
      <c r="O160" s="2" t="str">
        <f t="shared" si="103"/>
        <v>npm-run-all</v>
      </c>
      <c r="P160" s="2" t="str">
        <f t="shared" si="104"/>
        <v xml:space="preserve"> </v>
      </c>
      <c r="Q160" t="str">
        <f>CONCATENATE(IF(CODE(I160)-CODE("a")&lt;0,LOWER(LEFT(I160,IF(ISERR(FIND(":",I160)),LEN(I160)+1,FIND(":",I160))-1)),I160),":*")</f>
        <v>ops:deploy:package:dockerize:*</v>
      </c>
    </row>
    <row r="161" spans="1:17" x14ac:dyDescent="0.25">
      <c r="D161" t="s">
        <v>106</v>
      </c>
      <c r="E161" t="s">
        <v>4</v>
      </c>
      <c r="F161" t="s">
        <v>7</v>
      </c>
      <c r="G161" t="s">
        <v>60</v>
      </c>
      <c r="H161" t="s">
        <v>1</v>
      </c>
      <c r="I161" s="1" t="str">
        <f t="shared" si="91"/>
        <v>ops:deploy:package:dockerize:build</v>
      </c>
      <c r="J161" t="str">
        <f t="shared" si="72"/>
        <v>npm-run-all ops:deploy:package:dockerize:build:action</v>
      </c>
      <c r="K161" t="str">
        <f t="shared" si="90"/>
        <v xml:space="preserve">    "ops:deploy:package:dockerize:build": "bash ./launch ' npm-run-all ops:deploy:package:dockerize:build:action '",</v>
      </c>
      <c r="L161" s="2"/>
      <c r="M161" s="2"/>
      <c r="N161" s="2" t="str">
        <f t="shared" si="89"/>
        <v/>
      </c>
      <c r="O161" s="2" t="str">
        <f t="shared" si="103"/>
        <v>npm-run-all</v>
      </c>
      <c r="P161" s="2" t="str">
        <f t="shared" si="104"/>
        <v xml:space="preserve"> </v>
      </c>
      <c r="Q161" t="str">
        <f xml:space="preserve"> _xlfn.TEXTJOIN(":",TRUE,I161,"action")</f>
        <v>ops:deploy:package:dockerize:build:action</v>
      </c>
    </row>
    <row r="162" spans="1:17" x14ac:dyDescent="0.25">
      <c r="D162" t="s">
        <v>106</v>
      </c>
      <c r="E162" t="s">
        <v>4</v>
      </c>
      <c r="F162" t="s">
        <v>7</v>
      </c>
      <c r="G162" t="s">
        <v>60</v>
      </c>
      <c r="H162" t="s">
        <v>67</v>
      </c>
      <c r="I162" s="1" t="str">
        <f t="shared" si="91"/>
        <v>ops:deploy:package:dockerize:push</v>
      </c>
      <c r="J162" t="str">
        <f t="shared" si="72"/>
        <v>npm-run-all ops:deploy:package:dockerize:push:action</v>
      </c>
      <c r="K162" t="str">
        <f t="shared" si="90"/>
        <v xml:space="preserve">    "ops:deploy:package:dockerize:push": "bash ./launch ' npm-run-all ops:deploy:package:dockerize:push:action '",</v>
      </c>
      <c r="L162" s="2"/>
      <c r="M162" s="2"/>
      <c r="N162" s="2" t="str">
        <f t="shared" si="89"/>
        <v/>
      </c>
      <c r="O162" s="2" t="str">
        <f t="shared" si="103"/>
        <v>npm-run-all</v>
      </c>
      <c r="P162" s="2" t="str">
        <f t="shared" si="104"/>
        <v xml:space="preserve"> </v>
      </c>
      <c r="Q162" t="str">
        <f xml:space="preserve"> _xlfn.TEXTJOIN(":",TRUE,I162,"action")</f>
        <v>ops:deploy:package:dockerize:push:action</v>
      </c>
    </row>
    <row r="163" spans="1:17" x14ac:dyDescent="0.25">
      <c r="D163" t="s">
        <v>106</v>
      </c>
      <c r="E163" t="s">
        <v>4</v>
      </c>
      <c r="F163" t="s">
        <v>7</v>
      </c>
      <c r="G163" t="s">
        <v>66</v>
      </c>
      <c r="I163" s="1" t="str">
        <f t="shared" si="91"/>
        <v>ops:deploy:package:provision</v>
      </c>
      <c r="J163" t="str">
        <f t="shared" si="72"/>
        <v>npm-run-all ops:deploy:package:provision:action</v>
      </c>
      <c r="K163" t="str">
        <f t="shared" si="90"/>
        <v xml:space="preserve">    "ops:deploy:package:provision": "bash ./launch ' npm-run-all ops:deploy:package:provision:action '",</v>
      </c>
      <c r="L163" s="2"/>
      <c r="M163" s="2"/>
      <c r="N163" s="2" t="str">
        <f t="shared" si="89"/>
        <v/>
      </c>
      <c r="O163" s="2" t="str">
        <f t="shared" si="103"/>
        <v>npm-run-all</v>
      </c>
      <c r="P163" s="2" t="str">
        <f t="shared" si="104"/>
        <v xml:space="preserve"> </v>
      </c>
      <c r="Q163" t="str">
        <f xml:space="preserve"> _xlfn.TEXTJOIN(":",TRUE,I163,"action")</f>
        <v>ops:deploy:package:provision:action</v>
      </c>
    </row>
    <row r="164" spans="1:17" x14ac:dyDescent="0.25">
      <c r="D164" t="s">
        <v>106</v>
      </c>
      <c r="E164" t="s">
        <v>4</v>
      </c>
      <c r="F164" t="s">
        <v>7</v>
      </c>
      <c r="G164" t="s">
        <v>91</v>
      </c>
      <c r="I164" s="1" t="str">
        <f t="shared" si="91"/>
        <v>ops:deploy:package:orchestrate</v>
      </c>
      <c r="J164" t="str">
        <f t="shared" si="72"/>
        <v>:</v>
      </c>
      <c r="K164" t="str">
        <f t="shared" si="90"/>
        <v xml:space="preserve">    "ops:deploy:package:orchestrate": ":",</v>
      </c>
      <c r="L164" s="2"/>
      <c r="M164" s="2"/>
      <c r="N164" s="2" t="str">
        <f t="shared" si="89"/>
        <v/>
      </c>
      <c r="O164" s="2" t="str">
        <f t="shared" si="103"/>
        <v/>
      </c>
      <c r="P164" s="2" t="str">
        <f t="shared" si="104"/>
        <v xml:space="preserve"> </v>
      </c>
    </row>
    <row r="165" spans="1:17" x14ac:dyDescent="0.25">
      <c r="D165" t="s">
        <v>106</v>
      </c>
      <c r="E165" t="s">
        <v>4</v>
      </c>
      <c r="F165" t="s">
        <v>11</v>
      </c>
      <c r="I165" s="1" t="str">
        <f t="shared" si="91"/>
        <v>ops:deploy:report</v>
      </c>
      <c r="J165" t="str">
        <f t="shared" si="72"/>
        <v>:</v>
      </c>
      <c r="K165" t="str">
        <f t="shared" si="90"/>
        <v xml:space="preserve">    "ops:deploy:report": ":",</v>
      </c>
      <c r="L165" s="2"/>
      <c r="M165" s="2"/>
      <c r="N165" s="2" t="str">
        <f t="shared" si="89"/>
        <v/>
      </c>
      <c r="O165" s="2" t="str">
        <f t="shared" si="103"/>
        <v/>
      </c>
      <c r="P165" s="2" t="str">
        <f t="shared" si="104"/>
        <v xml:space="preserve"> </v>
      </c>
    </row>
    <row r="166" spans="1:17" x14ac:dyDescent="0.25">
      <c r="A166">
        <v>7</v>
      </c>
      <c r="B166">
        <v>9</v>
      </c>
      <c r="C166" t="s">
        <v>81</v>
      </c>
      <c r="D166" t="s">
        <v>106</v>
      </c>
      <c r="E166" t="s">
        <v>12</v>
      </c>
      <c r="I166" s="1" t="str">
        <f t="shared" si="91"/>
        <v>ops:run</v>
      </c>
      <c r="J166" t="str">
        <f t="shared" si="72"/>
        <v>npm-run-all ops:run:*</v>
      </c>
      <c r="K166" t="str">
        <f t="shared" si="90"/>
        <v xml:space="preserve">    "ops:run": "bash ./launch ' mkdir -p ./logs &amp;&amp; npm-run-all ops:run:* 2&gt;&amp;1 | tee ./logs/ops_run.txt '",</v>
      </c>
      <c r="L166" s="2"/>
      <c r="M166" s="2"/>
      <c r="N166" s="2">
        <f t="shared" si="89"/>
        <v>1</v>
      </c>
      <c r="O166" s="2" t="str">
        <f t="shared" si="103"/>
        <v>npm-run-all</v>
      </c>
      <c r="P166" s="2" t="str">
        <f t="shared" si="104"/>
        <v xml:space="preserve"> </v>
      </c>
      <c r="Q166" t="str">
        <f>CONCATENATE(IF(CODE(I166)-CODE("a")&lt;0,LOWER(LEFT(I166,IF(ISERR(FIND(":",I166)),LEN(I166)+1,FIND(":",I166))-1)),I166),":*")</f>
        <v>ops:run:*</v>
      </c>
    </row>
    <row r="167" spans="1:17" x14ac:dyDescent="0.25">
      <c r="D167" t="s">
        <v>106</v>
      </c>
      <c r="E167" t="s">
        <v>12</v>
      </c>
      <c r="F167" t="s">
        <v>31</v>
      </c>
      <c r="I167" s="1" t="str">
        <f t="shared" si="91"/>
        <v>ops:run:platform</v>
      </c>
      <c r="J167" t="str">
        <f t="shared" si="72"/>
        <v>npm-run-all ops:run:platform:action</v>
      </c>
      <c r="K167" t="str">
        <f t="shared" si="90"/>
        <v xml:space="preserve">    "ops:run:platform": "bash ./launch ' npm-run-all ops:run:platform:action '",</v>
      </c>
      <c r="L167" s="2"/>
      <c r="M167" s="2"/>
      <c r="N167" s="2" t="str">
        <f t="shared" si="89"/>
        <v/>
      </c>
      <c r="O167" s="2" t="str">
        <f t="shared" si="103"/>
        <v>npm-run-all</v>
      </c>
      <c r="P167" s="2" t="str">
        <f t="shared" si="104"/>
        <v xml:space="preserve"> </v>
      </c>
      <c r="Q167" t="str">
        <f xml:space="preserve"> _xlfn.TEXTJOIN(":",TRUE,I167,"action")</f>
        <v>ops:run:platform:action</v>
      </c>
    </row>
    <row r="168" spans="1:17" x14ac:dyDescent="0.25">
      <c r="D168" t="s">
        <v>106</v>
      </c>
      <c r="E168" t="s">
        <v>12</v>
      </c>
      <c r="F168" t="s">
        <v>7</v>
      </c>
      <c r="I168" s="1" t="str">
        <f t="shared" si="91"/>
        <v>ops:run:package</v>
      </c>
      <c r="J168" t="str">
        <f t="shared" ref="J168:J183" si="105" xml:space="preserve"> IF(NOT(COUNTA(Q168:X168)),":",_xlfn.TEXTJOIN(P168,TRUE,O168,_xlfn.TEXTJOIN(P168,TRUE,Q168:X168)))</f>
        <v>:</v>
      </c>
      <c r="K168" t="str">
        <f t="shared" si="90"/>
        <v xml:space="preserve">    "ops:run:package": ":",</v>
      </c>
      <c r="L168" s="2"/>
      <c r="M168" s="2"/>
      <c r="N168" s="2" t="str">
        <f t="shared" si="89"/>
        <v/>
      </c>
      <c r="O168" s="2" t="str">
        <f t="shared" si="103"/>
        <v/>
      </c>
      <c r="P168" s="2" t="str">
        <f t="shared" si="104"/>
        <v xml:space="preserve"> </v>
      </c>
    </row>
    <row r="169" spans="1:17" x14ac:dyDescent="0.25">
      <c r="D169" t="s">
        <v>106</v>
      </c>
      <c r="E169" t="s">
        <v>12</v>
      </c>
      <c r="F169" t="s">
        <v>90</v>
      </c>
      <c r="I169" s="1" t="str">
        <f t="shared" si="91"/>
        <v>ops:run:chaos</v>
      </c>
      <c r="J169" t="str">
        <f t="shared" si="105"/>
        <v>:</v>
      </c>
      <c r="K169" t="str">
        <f t="shared" si="90"/>
        <v xml:space="preserve">    "ops:run:chaos": ":",</v>
      </c>
      <c r="L169" s="2"/>
      <c r="M169" s="2"/>
      <c r="N169" s="2" t="str">
        <f t="shared" si="89"/>
        <v/>
      </c>
      <c r="O169" s="2" t="str">
        <f t="shared" si="103"/>
        <v/>
      </c>
      <c r="P169" s="2" t="str">
        <f t="shared" si="104"/>
        <v xml:space="preserve"> </v>
      </c>
    </row>
    <row r="170" spans="1:17" x14ac:dyDescent="0.25">
      <c r="D170" t="s">
        <v>106</v>
      </c>
      <c r="E170" t="s">
        <v>12</v>
      </c>
      <c r="F170" t="s">
        <v>11</v>
      </c>
      <c r="I170" s="1" t="str">
        <f t="shared" si="91"/>
        <v>ops:run:report</v>
      </c>
      <c r="J170" t="str">
        <f t="shared" si="105"/>
        <v>:</v>
      </c>
      <c r="K170" t="str">
        <f t="shared" si="90"/>
        <v xml:space="preserve">    "ops:run:report": ":",</v>
      </c>
      <c r="L170" s="2"/>
      <c r="M170" s="2"/>
      <c r="N170" s="2" t="str">
        <f t="shared" si="89"/>
        <v/>
      </c>
      <c r="O170" s="2" t="str">
        <f t="shared" si="103"/>
        <v/>
      </c>
      <c r="P170" s="2" t="str">
        <f t="shared" si="104"/>
        <v xml:space="preserve"> </v>
      </c>
    </row>
    <row r="171" spans="1:17" x14ac:dyDescent="0.25">
      <c r="A171">
        <v>8</v>
      </c>
      <c r="B171">
        <v>10</v>
      </c>
      <c r="C171" t="s">
        <v>94</v>
      </c>
      <c r="D171" t="s">
        <v>106</v>
      </c>
      <c r="E171" t="s">
        <v>80</v>
      </c>
      <c r="I171" s="1" t="str">
        <f t="shared" si="91"/>
        <v>ops:monitor</v>
      </c>
      <c r="J171" t="str">
        <f t="shared" si="105"/>
        <v>npm-run-all ops:monitor:*</v>
      </c>
      <c r="K171" t="str">
        <f t="shared" si="90"/>
        <v xml:space="preserve">    "ops:monitor": "bash ./launch ' mkdir -p ./logs &amp;&amp; npm-run-all ops:monitor:* 2&gt;&amp;1 | tee ./logs/ops_monitor.txt '",</v>
      </c>
      <c r="L171" s="2"/>
      <c r="M171" s="2"/>
      <c r="N171" s="2">
        <f t="shared" si="89"/>
        <v>1</v>
      </c>
      <c r="O171" s="2" t="str">
        <f t="shared" si="103"/>
        <v>npm-run-all</v>
      </c>
      <c r="P171" s="2" t="str">
        <f t="shared" si="104"/>
        <v xml:space="preserve"> </v>
      </c>
      <c r="Q171" t="str">
        <f>CONCATENATE(IF(CODE(I171)-CODE("a")&lt;0,LOWER(LEFT(I171,IF(ISERR(FIND(":",I171)),LEN(I171)+1,FIND(":",I171))-1)),I171),":*")</f>
        <v>ops:monitor:*</v>
      </c>
    </row>
    <row r="172" spans="1:17" x14ac:dyDescent="0.25">
      <c r="D172" t="s">
        <v>106</v>
      </c>
      <c r="E172" t="s">
        <v>80</v>
      </c>
      <c r="F172" t="s">
        <v>31</v>
      </c>
      <c r="I172" s="1" t="str">
        <f t="shared" si="91"/>
        <v>ops:monitor:platform</v>
      </c>
      <c r="J172" t="str">
        <f t="shared" si="105"/>
        <v>:</v>
      </c>
      <c r="K172" t="str">
        <f t="shared" si="90"/>
        <v xml:space="preserve">    "ops:monitor:platform": ":",</v>
      </c>
      <c r="L172" s="2"/>
      <c r="M172" s="2"/>
      <c r="N172" s="2" t="str">
        <f t="shared" si="89"/>
        <v/>
      </c>
      <c r="O172" s="2" t="str">
        <f t="shared" si="103"/>
        <v/>
      </c>
      <c r="P172" s="2" t="str">
        <f t="shared" ref="P172" si="106">IF(ISBLANK(O172),CONCATENATE(" ",$P$5," ")," ")</f>
        <v xml:space="preserve"> </v>
      </c>
    </row>
    <row r="173" spans="1:17" x14ac:dyDescent="0.25">
      <c r="D173" t="s">
        <v>106</v>
      </c>
      <c r="E173" t="s">
        <v>80</v>
      </c>
      <c r="F173" t="s">
        <v>7</v>
      </c>
      <c r="I173" s="1" t="str">
        <f t="shared" si="91"/>
        <v>ops:monitor:package</v>
      </c>
      <c r="J173" t="str">
        <f t="shared" si="105"/>
        <v>npm-run-all ops:monitor:package:*</v>
      </c>
      <c r="K173" t="str">
        <f t="shared" si="90"/>
        <v xml:space="preserve">    "ops:monitor:package": "bash ./launch ' npm-run-all ops:monitor:package:* '",</v>
      </c>
      <c r="L173" s="2"/>
      <c r="M173" s="2"/>
      <c r="N173" s="2" t="str">
        <f t="shared" si="89"/>
        <v/>
      </c>
      <c r="O173" s="2" t="str">
        <f t="shared" si="103"/>
        <v>npm-run-all</v>
      </c>
      <c r="P173" s="2" t="str">
        <f t="shared" ref="P173" si="107">IF(ISBLANK(O173),CONCATENATE(" ",$P$5," ")," ")</f>
        <v xml:space="preserve"> </v>
      </c>
      <c r="Q173" t="str">
        <f>CONCATENATE(IF(CODE(I173)-CODE("a")&lt;0,LOWER(LEFT(I173,IF(ISERR(FIND(":",I173)),LEN(I173)+1,FIND(":",I173))-1)),I173),":*")</f>
        <v>ops:monitor:package:*</v>
      </c>
    </row>
    <row r="174" spans="1:17" x14ac:dyDescent="0.25">
      <c r="D174" t="s">
        <v>106</v>
      </c>
      <c r="E174" t="s">
        <v>80</v>
      </c>
      <c r="F174" t="s">
        <v>7</v>
      </c>
      <c r="G174" t="s">
        <v>92</v>
      </c>
      <c r="I174" s="1" t="str">
        <f t="shared" si="91"/>
        <v>ops:monitor:package:trail</v>
      </c>
      <c r="J174" t="str">
        <f t="shared" si="105"/>
        <v>npm-run-all ops:monitor:package:trail:*</v>
      </c>
      <c r="K174" t="str">
        <f t="shared" si="90"/>
        <v xml:space="preserve">    "ops:monitor:package:trail": "bash ./launch ' npm-run-all ops:monitor:package:trail:* '",</v>
      </c>
      <c r="L174" s="2"/>
      <c r="M174" s="2"/>
      <c r="N174" s="2" t="str">
        <f t="shared" si="89"/>
        <v/>
      </c>
      <c r="O174" s="2" t="str">
        <f t="shared" si="103"/>
        <v>npm-run-all</v>
      </c>
      <c r="P174" s="2" t="str">
        <f t="shared" ref="P174" si="108">IF(ISBLANK(O174),CONCATENATE(" ",$P$5," ")," ")</f>
        <v xml:space="preserve"> </v>
      </c>
      <c r="Q174" t="str">
        <f>CONCATENATE(IF(CODE(I174)-CODE("a")&lt;0,LOWER(LEFT(I174,IF(ISERR(FIND(":",I174)),LEN(I174)+1,FIND(":",I174))-1)),I174),":*")</f>
        <v>ops:monitor:package:trail:*</v>
      </c>
    </row>
    <row r="175" spans="1:17" x14ac:dyDescent="0.25">
      <c r="D175" t="s">
        <v>106</v>
      </c>
      <c r="E175" t="s">
        <v>80</v>
      </c>
      <c r="F175" t="s">
        <v>7</v>
      </c>
      <c r="G175" t="s">
        <v>92</v>
      </c>
      <c r="H175" t="s">
        <v>86</v>
      </c>
      <c r="I175" s="1" t="str">
        <f t="shared" si="91"/>
        <v>ops:monitor:package:trail:health</v>
      </c>
      <c r="J175" t="str">
        <f t="shared" si="105"/>
        <v>:</v>
      </c>
      <c r="K175" t="str">
        <f t="shared" si="90"/>
        <v xml:space="preserve">    "ops:monitor:package:trail:health": ":",</v>
      </c>
      <c r="L175" s="2"/>
      <c r="M175" s="2"/>
      <c r="N175" s="2" t="str">
        <f t="shared" si="89"/>
        <v/>
      </c>
      <c r="O175" s="2" t="str">
        <f t="shared" si="103"/>
        <v/>
      </c>
      <c r="P175" s="2" t="str">
        <f t="shared" ref="P175" si="109">IF(ISBLANK(O175),CONCATENATE(" ",$P$5," ")," ")</f>
        <v xml:space="preserve"> </v>
      </c>
    </row>
    <row r="176" spans="1:17" x14ac:dyDescent="0.25">
      <c r="D176" t="s">
        <v>106</v>
      </c>
      <c r="E176" t="s">
        <v>80</v>
      </c>
      <c r="F176" t="s">
        <v>7</v>
      </c>
      <c r="G176" t="s">
        <v>92</v>
      </c>
      <c r="H176" t="s">
        <v>87</v>
      </c>
      <c r="I176" s="1" t="str">
        <f t="shared" si="91"/>
        <v>ops:monitor:package:trail:performance</v>
      </c>
      <c r="J176" t="str">
        <f t="shared" si="105"/>
        <v>:</v>
      </c>
      <c r="K176" t="str">
        <f t="shared" si="90"/>
        <v xml:space="preserve">    "ops:monitor:package:trail:performance": ":",</v>
      </c>
      <c r="L176" s="2"/>
      <c r="M176" s="2"/>
      <c r="N176" s="2" t="str">
        <f t="shared" si="89"/>
        <v/>
      </c>
      <c r="O176" s="2" t="str">
        <f t="shared" si="103"/>
        <v/>
      </c>
      <c r="P176" s="2" t="str">
        <f t="shared" ref="P176" si="110">IF(ISBLANK(O176),CONCATENATE(" ",$P$5," ")," ")</f>
        <v xml:space="preserve"> </v>
      </c>
    </row>
    <row r="177" spans="1:24" x14ac:dyDescent="0.25">
      <c r="D177" t="s">
        <v>106</v>
      </c>
      <c r="E177" t="s">
        <v>80</v>
      </c>
      <c r="F177" t="s">
        <v>7</v>
      </c>
      <c r="G177" t="s">
        <v>92</v>
      </c>
      <c r="H177" t="s">
        <v>88</v>
      </c>
      <c r="I177" s="1" t="str">
        <f t="shared" si="91"/>
        <v>ops:monitor:package:trail:resilience</v>
      </c>
      <c r="J177" t="str">
        <f t="shared" si="105"/>
        <v>:</v>
      </c>
      <c r="K177" t="str">
        <f t="shared" si="90"/>
        <v xml:space="preserve">    "ops:monitor:package:trail:resilience": ":",</v>
      </c>
      <c r="L177" s="2"/>
      <c r="M177" s="2"/>
      <c r="N177" s="2" t="str">
        <f t="shared" si="89"/>
        <v/>
      </c>
      <c r="O177" s="2" t="str">
        <f t="shared" si="103"/>
        <v/>
      </c>
      <c r="P177" s="2" t="str">
        <f t="shared" ref="P177" si="111">IF(ISBLANK(O177),CONCATENATE(" ",$P$5," ")," ")</f>
        <v xml:space="preserve"> </v>
      </c>
    </row>
    <row r="178" spans="1:24" x14ac:dyDescent="0.25">
      <c r="D178" t="s">
        <v>106</v>
      </c>
      <c r="E178" t="s">
        <v>80</v>
      </c>
      <c r="F178" t="s">
        <v>7</v>
      </c>
      <c r="G178" t="s">
        <v>92</v>
      </c>
      <c r="H178" t="s">
        <v>89</v>
      </c>
      <c r="I178" s="1" t="str">
        <f t="shared" ref="I178:I183" si="112" xml:space="preserve"> _xlfn.TEXTJOIN(":",TRUE,D178:H178)</f>
        <v>ops:monitor:package:trail:security</v>
      </c>
      <c r="J178" t="str">
        <f t="shared" si="105"/>
        <v>:</v>
      </c>
      <c r="K178" t="str">
        <f t="shared" si="90"/>
        <v xml:space="preserve">    "ops:monitor:package:trail:security": ":",</v>
      </c>
      <c r="L178" s="2"/>
      <c r="M178" s="2"/>
      <c r="N178" s="2" t="str">
        <f t="shared" si="89"/>
        <v/>
      </c>
      <c r="O178" s="2" t="str">
        <f>IF(ISBLANK(Q178),"",IF(ISNUMBER(SEARCH(":*",Q178)),$O$7,$O$5))</f>
        <v/>
      </c>
      <c r="P178" s="2" t="str">
        <f t="shared" ref="P178" si="113">IF(ISBLANK(O178),CONCATENATE(" ",$P$5," ")," ")</f>
        <v xml:space="preserve"> </v>
      </c>
    </row>
    <row r="179" spans="1:24" x14ac:dyDescent="0.25">
      <c r="D179" t="s">
        <v>106</v>
      </c>
      <c r="E179" t="s">
        <v>80</v>
      </c>
      <c r="F179" t="s">
        <v>7</v>
      </c>
      <c r="G179" t="s">
        <v>93</v>
      </c>
      <c r="I179" s="1" t="str">
        <f t="shared" si="112"/>
        <v>ops:monitor:package:showcase</v>
      </c>
      <c r="J179" t="str">
        <f t="shared" si="105"/>
        <v>:</v>
      </c>
      <c r="K179" t="str">
        <f t="shared" si="90"/>
        <v xml:space="preserve">    "ops:monitor:package:showcase": ":",</v>
      </c>
      <c r="L179" s="2"/>
      <c r="M179" s="2"/>
      <c r="N179" s="2" t="str">
        <f t="shared" ref="N179:N183" si="114">IF(ISBLANK(F179),1,"")</f>
        <v/>
      </c>
      <c r="O179" s="2" t="str">
        <f>IF(ISBLANK(Q179),"",IF(ISNUMBER(SEARCH(":*",Q179)),$O$7,$O$5))</f>
        <v/>
      </c>
      <c r="P179" s="2" t="str">
        <f t="shared" ref="P179:P183" si="115">IF(ISBLANK(O179),CONCATENATE(" ",$P$5," ")," ")</f>
        <v xml:space="preserve"> </v>
      </c>
    </row>
    <row r="180" spans="1:24" x14ac:dyDescent="0.25">
      <c r="D180" t="s">
        <v>106</v>
      </c>
      <c r="E180" t="s">
        <v>80</v>
      </c>
      <c r="F180" t="s">
        <v>11</v>
      </c>
      <c r="I180" s="1" t="str">
        <f t="shared" si="112"/>
        <v>ops:monitor:report</v>
      </c>
      <c r="J180" t="str">
        <f t="shared" si="105"/>
        <v>npm-run-all ops:monitor:report:action</v>
      </c>
      <c r="K180" t="str">
        <f t="shared" si="90"/>
        <v xml:space="preserve">    "ops:monitor:report": "bash ./launch ' npm-run-all ops:monitor:report:action '",</v>
      </c>
      <c r="L180" s="2"/>
      <c r="M180" s="2"/>
      <c r="N180" s="2" t="str">
        <f t="shared" si="114"/>
        <v/>
      </c>
      <c r="O180" s="2" t="str">
        <f>IF(ISBLANK(Q180),"",IF(ISNUMBER(SEARCH(":*",Q180)),$O$7,$O$5))</f>
        <v>npm-run-all</v>
      </c>
      <c r="P180" s="2" t="str">
        <f t="shared" si="115"/>
        <v xml:space="preserve"> </v>
      </c>
      <c r="Q180" t="str">
        <f xml:space="preserve"> _xlfn.TEXTJOIN(":",TRUE,I180,"action")</f>
        <v>ops:monitor:report:action</v>
      </c>
    </row>
    <row r="181" spans="1:24" x14ac:dyDescent="0.25">
      <c r="D181" t="s">
        <v>106</v>
      </c>
      <c r="E181" t="s">
        <v>11</v>
      </c>
      <c r="I181" s="1" t="str">
        <f t="shared" ref="I181" si="116" xml:space="preserve"> _xlfn.TEXTJOIN(":",TRUE,D181:H181)</f>
        <v>ops:report</v>
      </c>
      <c r="J181" t="str">
        <f t="shared" ref="J181" si="117" xml:space="preserve"> IF(NOT(COUNTA(Q181:X181)),":",_xlfn.TEXTJOIN(P181,TRUE,O181,_xlfn.TEXTJOIN(P181,TRUE,Q181:X181)))</f>
        <v>:</v>
      </c>
      <c r="K181" t="str">
        <f t="shared" si="90"/>
        <v xml:space="preserve">    "ops:report": ":",</v>
      </c>
      <c r="L181" s="2"/>
      <c r="M181" s="2"/>
      <c r="N181" s="2">
        <f t="shared" si="114"/>
        <v>1</v>
      </c>
      <c r="O181" s="2" t="str">
        <f>IF(ISBLANK(Q181),"",IF(ISNUMBER(SEARCH(":*",Q181)),$O$7,$O$5))</f>
        <v/>
      </c>
      <c r="P181" s="2" t="str">
        <f t="shared" si="115"/>
        <v xml:space="preserve"> </v>
      </c>
    </row>
    <row r="182" spans="1:24" x14ac:dyDescent="0.25">
      <c r="D182" t="s">
        <v>164</v>
      </c>
      <c r="E182" t="s">
        <v>165</v>
      </c>
      <c r="I182" s="1" t="str">
        <f t="shared" ref="I182" si="118" xml:space="preserve"> _xlfn.TEXTJOIN(":",TRUE,D182:H182)</f>
        <v>pipeline:finish</v>
      </c>
      <c r="J182" t="str">
        <f t="shared" ref="J182" si="119" xml:space="preserve"> IF(NOT(COUNTA(Q182:X182)),":",_xlfn.TEXTJOIN(P182,TRUE,O182,_xlfn.TEXTJOIN(P182,TRUE,Q182:X182)))</f>
        <v>npm-run-all pipeline:finish:action</v>
      </c>
      <c r="K182" t="str">
        <f t="shared" si="90"/>
        <v xml:space="preserve">    "pipeline:finish": "bash ./launch ' mkdir -p ./logs &amp;&amp; npm-run-all pipeline:finish:action 2&gt;&amp;1 | tee ./logs/pipeline_finish.txt '",</v>
      </c>
      <c r="L182" s="2"/>
      <c r="M182" s="2"/>
      <c r="N182" s="2">
        <f t="shared" si="114"/>
        <v>1</v>
      </c>
      <c r="O182" s="2" t="str">
        <f t="shared" ref="O182" si="120">IF(ISBLANK(Q182),"",IF(ISNUMBER(SEARCH(":*",Q182)),$O$7,$O$5))</f>
        <v>npm-run-all</v>
      </c>
      <c r="P182" s="2" t="str">
        <f t="shared" si="115"/>
        <v xml:space="preserve"> </v>
      </c>
      <c r="Q182" t="str">
        <f xml:space="preserve"> _xlfn.TEXTJOIN(":",TRUE,I182,"action")</f>
        <v>pipeline:finish:action</v>
      </c>
    </row>
    <row r="183" spans="1:24" x14ac:dyDescent="0.25">
      <c r="E183" t="s">
        <v>127</v>
      </c>
      <c r="I183" s="1" t="str">
        <f t="shared" si="112"/>
        <v>// END PIPELINE</v>
      </c>
      <c r="J183" t="str">
        <f t="shared" si="105"/>
        <v>:</v>
      </c>
      <c r="K183" t="str">
        <f t="shared" si="90"/>
        <v xml:space="preserve">    "// END PIPELINE": ":"</v>
      </c>
      <c r="L183" s="2"/>
      <c r="M183" s="2"/>
      <c r="N183" s="2">
        <f t="shared" si="114"/>
        <v>1</v>
      </c>
      <c r="O183" s="2" t="str">
        <f>IF(ISBLANK(Q183),"",IF(ISNUMBER(SEARCH(":*",Q183)),$O$7,$O$5))</f>
        <v/>
      </c>
      <c r="P183" s="2" t="str">
        <f t="shared" si="115"/>
        <v xml:space="preserve"> </v>
      </c>
    </row>
    <row r="185" spans="1:24" x14ac:dyDescent="0.25">
      <c r="A185">
        <f>COUNTA(A10:A183)</f>
        <v>8</v>
      </c>
      <c r="B185">
        <f>COUNTA(B10:B183)</f>
        <v>13</v>
      </c>
      <c r="D185">
        <f>COUNTA(D10:D183)</f>
        <v>94</v>
      </c>
      <c r="E185">
        <f>COUNTA(E10:E183)</f>
        <v>84</v>
      </c>
      <c r="F185">
        <f>COUNTA(F10:F183)</f>
        <v>127</v>
      </c>
      <c r="G185">
        <f>COUNTA(G10:G183)</f>
        <v>66</v>
      </c>
      <c r="H185">
        <f>COUNTA(H10:H183)</f>
        <v>14</v>
      </c>
      <c r="I185" s="1">
        <f>COUNTA(I10:I183)</f>
        <v>174</v>
      </c>
      <c r="J185">
        <f>COUNTA(J10:J183)</f>
        <v>174</v>
      </c>
      <c r="K185">
        <f>COUNTA(K10:K183)</f>
        <v>174</v>
      </c>
      <c r="L185">
        <f>COUNT(L10:L183)</f>
        <v>101</v>
      </c>
      <c r="M185">
        <f>COUNT(M10:M183)</f>
        <v>5</v>
      </c>
      <c r="N185">
        <f>COUNT(N10:N183)</f>
        <v>16</v>
      </c>
      <c r="O185">
        <f>COUNTA(O10:O183)</f>
        <v>101</v>
      </c>
      <c r="P185">
        <f>COUNTA(P10:P183)</f>
        <v>174</v>
      </c>
      <c r="Q185">
        <f>COUNTA(Q10:Q183)</f>
        <v>139</v>
      </c>
      <c r="R185">
        <f>COUNTA(R10:R183)</f>
        <v>8</v>
      </c>
      <c r="S185">
        <f>COUNTA(S10:S183)</f>
        <v>3</v>
      </c>
      <c r="T185">
        <f>COUNTA(T10:T183)</f>
        <v>3</v>
      </c>
      <c r="U185">
        <f>COUNTA(U10:U183)</f>
        <v>2</v>
      </c>
      <c r="V185">
        <f>COUNTA(V10:V183)</f>
        <v>2</v>
      </c>
      <c r="W185">
        <f t="shared" ref="W185" si="121">COUNTA(W10:W183)</f>
        <v>1</v>
      </c>
      <c r="X185">
        <f>COUNTA(X10:X183)</f>
        <v>1</v>
      </c>
    </row>
  </sheetData>
  <phoneticPr fontId="2" type="noConversion"/>
  <conditionalFormatting sqref="L89">
    <cfRule type="iconSet" priority="55">
      <iconSet iconSet="3Symbols2">
        <cfvo type="percent" val="0"/>
        <cfvo type="percent" val="33"/>
        <cfvo type="percent" val="67"/>
      </iconSet>
    </cfRule>
  </conditionalFormatting>
  <conditionalFormatting sqref="L108 L105">
    <cfRule type="iconSet" priority="54">
      <iconSet iconSet="3Symbols2">
        <cfvo type="percent" val="0"/>
        <cfvo type="percent" val="33"/>
        <cfvo type="percent" val="67"/>
      </iconSet>
    </cfRule>
  </conditionalFormatting>
  <conditionalFormatting sqref="L110">
    <cfRule type="iconSet" priority="57">
      <iconSet iconSet="3Symbols2">
        <cfvo type="percent" val="0"/>
        <cfvo type="percent" val="33"/>
        <cfvo type="percent" val="67"/>
      </iconSet>
    </cfRule>
  </conditionalFormatting>
  <conditionalFormatting sqref="L110">
    <cfRule type="iconSet" priority="46">
      <iconSet iconSet="3Symbols2">
        <cfvo type="percent" val="0"/>
        <cfvo type="percent" val="33"/>
        <cfvo type="percent" val="67"/>
      </iconSet>
    </cfRule>
  </conditionalFormatting>
  <conditionalFormatting sqref="L110">
    <cfRule type="iconSet" priority="45">
      <iconSet iconSet="3Symbols2">
        <cfvo type="percent" val="0"/>
        <cfvo type="percent" val="33"/>
        <cfvo type="percent" val="67"/>
      </iconSet>
    </cfRule>
  </conditionalFormatting>
  <conditionalFormatting sqref="L110">
    <cfRule type="iconSet" priority="44">
      <iconSet iconSet="3Symbols2">
        <cfvo type="percent" val="0"/>
        <cfvo type="percent" val="33"/>
        <cfvo type="percent" val="67"/>
      </iconSet>
    </cfRule>
  </conditionalFormatting>
  <conditionalFormatting sqref="L15">
    <cfRule type="iconSet" priority="40">
      <iconSet iconSet="3Symbols2">
        <cfvo type="percent" val="0"/>
        <cfvo type="percent" val="33"/>
        <cfvo type="percent" val="67"/>
      </iconSet>
    </cfRule>
  </conditionalFormatting>
  <conditionalFormatting sqref="L15">
    <cfRule type="iconSet" priority="39">
      <iconSet iconSet="3Symbols2">
        <cfvo type="percent" val="0"/>
        <cfvo type="percent" val="33"/>
        <cfvo type="percent" val="67"/>
      </iconSet>
    </cfRule>
  </conditionalFormatting>
  <conditionalFormatting sqref="L15">
    <cfRule type="iconSet" priority="41">
      <iconSet iconSet="3Symbols2">
        <cfvo type="percent" val="0"/>
        <cfvo type="percent" val="33"/>
        <cfvo type="percent" val="67"/>
      </iconSet>
    </cfRule>
  </conditionalFormatting>
  <conditionalFormatting sqref="L106"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L106">
    <cfRule type="iconSet" priority="37">
      <iconSet iconSet="3Symbols2">
        <cfvo type="percent" val="0"/>
        <cfvo type="percent" val="33"/>
        <cfvo type="percent" val="67"/>
      </iconSet>
    </cfRule>
  </conditionalFormatting>
  <conditionalFormatting sqref="L106">
    <cfRule type="iconSet" priority="38">
      <iconSet iconSet="3Symbols2">
        <cfvo type="percent" val="0"/>
        <cfvo type="percent" val="33"/>
        <cfvo type="percent" val="67"/>
      </iconSet>
    </cfRule>
  </conditionalFormatting>
  <conditionalFormatting sqref="L107">
    <cfRule type="iconSet" priority="30">
      <iconSet iconSet="3Symbols2">
        <cfvo type="percent" val="0"/>
        <cfvo type="percent" val="33"/>
        <cfvo type="percent" val="67"/>
      </iconSet>
    </cfRule>
  </conditionalFormatting>
  <conditionalFormatting sqref="L107">
    <cfRule type="iconSet" priority="31">
      <iconSet iconSet="3Symbols2">
        <cfvo type="percent" val="0"/>
        <cfvo type="percent" val="33"/>
        <cfvo type="percent" val="67"/>
      </iconSet>
    </cfRule>
  </conditionalFormatting>
  <conditionalFormatting sqref="L107">
    <cfRule type="iconSet" priority="32">
      <iconSet iconSet="3Symbols2">
        <cfvo type="percent" val="0"/>
        <cfvo type="percent" val="33"/>
        <cfvo type="percent" val="67"/>
      </iconSet>
    </cfRule>
  </conditionalFormatting>
  <conditionalFormatting sqref="L109"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L109">
    <cfRule type="iconSet" priority="27">
      <iconSet iconSet="3Symbols2">
        <cfvo type="percent" val="0"/>
        <cfvo type="percent" val="33"/>
        <cfvo type="percent" val="67"/>
      </iconSet>
    </cfRule>
  </conditionalFormatting>
  <conditionalFormatting sqref="L109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L109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L109"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L19 L16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L74:L79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L74:L79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L74:L79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L76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L76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L76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L71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L71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L71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L108 L90:L104 L17:L18 L10:L14 L78:L88 L20:L73">
    <cfRule type="iconSet" priority="85">
      <iconSet iconSet="3Symbols2">
        <cfvo type="percent" val="0"/>
        <cfvo type="percent" val="33"/>
        <cfvo type="percent" val="67"/>
      </iconSet>
    </cfRule>
  </conditionalFormatting>
  <conditionalFormatting sqref="L108 L17:L18 L10:L14 L110 L78:L105 L20:L73">
    <cfRule type="iconSet" priority="92">
      <iconSet iconSet="3Symbols2">
        <cfvo type="percent" val="0"/>
        <cfvo type="percent" val="33"/>
        <cfvo type="percent" val="67"/>
      </iconSet>
    </cfRule>
  </conditionalFormatting>
  <conditionalFormatting sqref="L108 L17:L18 L10:L14 L78:L105 L20:L73">
    <cfRule type="iconSet" priority="99">
      <iconSet iconSet="3Symbols2">
        <cfvo type="percent" val="0"/>
        <cfvo type="percent" val="33"/>
        <cfvo type="percent" val="67"/>
      </iconSet>
    </cfRule>
  </conditionalFormatting>
  <conditionalFormatting sqref="L70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L72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L72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L7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Marinov</dc:creator>
  <cp:lastModifiedBy>Georgi Marinov</cp:lastModifiedBy>
  <dcterms:created xsi:type="dcterms:W3CDTF">2020-06-10T13:04:57Z</dcterms:created>
  <dcterms:modified xsi:type="dcterms:W3CDTF">2020-06-27T19:27:43Z</dcterms:modified>
</cp:coreProperties>
</file>