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Milan\Desktop\heuristicsShare\heur2017g06\advJava\"/>
    </mc:Choice>
  </mc:AlternateContent>
  <bookViews>
    <workbookView xWindow="0" yWindow="0" windowWidth="20490" windowHeight="7905"/>
  </bookViews>
  <sheets>
    <sheet name="Sheet1" sheetId="1" r:id="rId1"/>
  </sheets>
  <calcPr calcId="152511" concurrentManualCount="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13" i="1"/>
  <c r="R13" i="1"/>
  <c r="Y14" i="1"/>
  <c r="X13" i="1"/>
  <c r="AF18" i="1" l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17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17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A14" i="1"/>
  <c r="AB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13" i="1"/>
  <c r="AD13" i="1" s="1"/>
  <c r="T17" i="1"/>
  <c r="T18" i="1"/>
  <c r="T19" i="1"/>
  <c r="Z19" i="1" s="1"/>
  <c r="T20" i="1"/>
  <c r="T21" i="1"/>
  <c r="Z21" i="1" s="1"/>
  <c r="T22" i="1"/>
  <c r="T23" i="1"/>
  <c r="Z23" i="1" s="1"/>
  <c r="T24" i="1"/>
  <c r="T25" i="1"/>
  <c r="Z25" i="1" s="1"/>
  <c r="T26" i="1"/>
  <c r="T27" i="1"/>
  <c r="Z27" i="1" s="1"/>
  <c r="T28" i="1"/>
  <c r="T29" i="1"/>
  <c r="Z29" i="1" s="1"/>
  <c r="T30" i="1"/>
  <c r="T31" i="1"/>
  <c r="Z31" i="1" s="1"/>
  <c r="S15" i="1"/>
  <c r="S16" i="1"/>
  <c r="S17" i="1"/>
  <c r="S18" i="1"/>
  <c r="S19" i="1"/>
  <c r="S20" i="1"/>
  <c r="Y20" i="1" s="1"/>
  <c r="S21" i="1"/>
  <c r="S22" i="1"/>
  <c r="Y22" i="1" s="1"/>
  <c r="S23" i="1"/>
  <c r="S24" i="1"/>
  <c r="Y24" i="1" s="1"/>
  <c r="S25" i="1"/>
  <c r="S26" i="1"/>
  <c r="Y26" i="1" s="1"/>
  <c r="S27" i="1"/>
  <c r="S28" i="1"/>
  <c r="Y28" i="1" s="1"/>
  <c r="S29" i="1"/>
  <c r="S30" i="1"/>
  <c r="Y30" i="1" s="1"/>
  <c r="S31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14" i="1"/>
  <c r="S14" i="1"/>
  <c r="W19" i="1"/>
  <c r="W23" i="1"/>
  <c r="W27" i="1"/>
  <c r="W31" i="1"/>
  <c r="E13" i="1"/>
  <c r="D17" i="1"/>
  <c r="D18" i="1"/>
  <c r="D19" i="1"/>
  <c r="D20" i="1"/>
  <c r="D21" i="1"/>
  <c r="M21" i="1" s="1"/>
  <c r="D22" i="1"/>
  <c r="D23" i="1"/>
  <c r="M23" i="1" s="1"/>
  <c r="D24" i="1"/>
  <c r="D25" i="1"/>
  <c r="M25" i="1" s="1"/>
  <c r="D26" i="1"/>
  <c r="D27" i="1"/>
  <c r="D28" i="1"/>
  <c r="D29" i="1"/>
  <c r="M29" i="1" s="1"/>
  <c r="D30" i="1"/>
  <c r="D31" i="1"/>
  <c r="M31" i="1" s="1"/>
  <c r="B15" i="1"/>
  <c r="B16" i="1"/>
  <c r="K16" i="1" s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3" i="1"/>
  <c r="K13" i="1" s="1"/>
  <c r="B14" i="1"/>
  <c r="C17" i="1"/>
  <c r="C18" i="1"/>
  <c r="C19" i="1"/>
  <c r="L19" i="1" s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C15" i="1"/>
  <c r="L15" i="1" s="1"/>
  <c r="C16" i="1"/>
  <c r="F5" i="1"/>
  <c r="F4" i="1"/>
  <c r="I20" i="1"/>
  <c r="M19" i="1"/>
  <c r="L17" i="1"/>
  <c r="G18" i="1"/>
  <c r="Z18" i="1" s="1"/>
  <c r="G19" i="1"/>
  <c r="G20" i="1"/>
  <c r="Z20" i="1" s="1"/>
  <c r="G21" i="1"/>
  <c r="G22" i="1"/>
  <c r="Z22" i="1" s="1"/>
  <c r="G23" i="1"/>
  <c r="G24" i="1"/>
  <c r="Z24" i="1" s="1"/>
  <c r="G25" i="1"/>
  <c r="G26" i="1"/>
  <c r="Z26" i="1" s="1"/>
  <c r="G27" i="1"/>
  <c r="M27" i="1" s="1"/>
  <c r="G28" i="1"/>
  <c r="Z28" i="1" s="1"/>
  <c r="G29" i="1"/>
  <c r="G30" i="1"/>
  <c r="Z30" i="1" s="1"/>
  <c r="G31" i="1"/>
  <c r="G17" i="1"/>
  <c r="F20" i="1"/>
  <c r="F21" i="1"/>
  <c r="F22" i="1"/>
  <c r="F23" i="1"/>
  <c r="F24" i="1"/>
  <c r="F25" i="1"/>
  <c r="F26" i="1"/>
  <c r="F27" i="1"/>
  <c r="F28" i="1"/>
  <c r="F29" i="1"/>
  <c r="F30" i="1"/>
  <c r="F31" i="1"/>
  <c r="I31" i="1" s="1"/>
  <c r="F15" i="1"/>
  <c r="F16" i="1"/>
  <c r="F17" i="1"/>
  <c r="F18" i="1"/>
  <c r="F19" i="1"/>
  <c r="F14" i="1"/>
  <c r="E16" i="1"/>
  <c r="AD16" i="1" s="1"/>
  <c r="E17" i="1"/>
  <c r="E18" i="1"/>
  <c r="AD18" i="1" s="1"/>
  <c r="E19" i="1"/>
  <c r="E20" i="1"/>
  <c r="AD20" i="1" s="1"/>
  <c r="E21" i="1"/>
  <c r="E22" i="1"/>
  <c r="AD22" i="1" s="1"/>
  <c r="E23" i="1"/>
  <c r="E24" i="1"/>
  <c r="AD24" i="1" s="1"/>
  <c r="E25" i="1"/>
  <c r="E26" i="1"/>
  <c r="AD26" i="1" s="1"/>
  <c r="E27" i="1"/>
  <c r="E28" i="1"/>
  <c r="AD28" i="1" s="1"/>
  <c r="E29" i="1"/>
  <c r="E30" i="1"/>
  <c r="AD30" i="1" s="1"/>
  <c r="E31" i="1"/>
  <c r="AD31" i="1" s="1"/>
  <c r="E14" i="1"/>
  <c r="K14" i="1" s="1"/>
  <c r="E15" i="1"/>
  <c r="X31" i="1" l="1"/>
  <c r="AD15" i="1"/>
  <c r="X15" i="1"/>
  <c r="AD29" i="1"/>
  <c r="X29" i="1"/>
  <c r="AD27" i="1"/>
  <c r="X27" i="1"/>
  <c r="AD25" i="1"/>
  <c r="X25" i="1"/>
  <c r="AD23" i="1"/>
  <c r="X23" i="1"/>
  <c r="AD21" i="1"/>
  <c r="X21" i="1"/>
  <c r="AD19" i="1"/>
  <c r="X19" i="1"/>
  <c r="H17" i="1"/>
  <c r="AD17" i="1"/>
  <c r="X17" i="1"/>
  <c r="AE14" i="1"/>
  <c r="L14" i="1"/>
  <c r="M17" i="1"/>
  <c r="Z17" i="1"/>
  <c r="I15" i="1"/>
  <c r="W18" i="1"/>
  <c r="W20" i="1"/>
  <c r="W22" i="1"/>
  <c r="W24" i="1"/>
  <c r="W26" i="1"/>
  <c r="W28" i="1"/>
  <c r="W30" i="1"/>
  <c r="W17" i="1"/>
  <c r="W29" i="1"/>
  <c r="W25" i="1"/>
  <c r="W21" i="1"/>
  <c r="Y18" i="1"/>
  <c r="Y16" i="1"/>
  <c r="Y31" i="1"/>
  <c r="Y29" i="1"/>
  <c r="Y27" i="1"/>
  <c r="Y25" i="1"/>
  <c r="Y23" i="1"/>
  <c r="Y21" i="1"/>
  <c r="Y19" i="1"/>
  <c r="Y17" i="1"/>
  <c r="Y15" i="1"/>
  <c r="X30" i="1"/>
  <c r="X28" i="1"/>
  <c r="X26" i="1"/>
  <c r="X24" i="1"/>
  <c r="X22" i="1"/>
  <c r="X20" i="1"/>
  <c r="X18" i="1"/>
  <c r="X16" i="1"/>
  <c r="X14" i="1"/>
  <c r="AD14" i="1"/>
  <c r="L30" i="1"/>
  <c r="L28" i="1"/>
  <c r="L26" i="1"/>
  <c r="L24" i="1"/>
  <c r="L22" i="1"/>
  <c r="L20" i="1"/>
  <c r="O20" i="1" s="1"/>
  <c r="O15" i="1"/>
  <c r="L18" i="1"/>
  <c r="O18" i="1" s="1"/>
  <c r="I18" i="1"/>
  <c r="L16" i="1"/>
  <c r="O16" i="1" s="1"/>
  <c r="I16" i="1"/>
  <c r="I29" i="1"/>
  <c r="I30" i="1"/>
  <c r="I27" i="1"/>
  <c r="I28" i="1"/>
  <c r="I25" i="1"/>
  <c r="I26" i="1"/>
  <c r="I23" i="1"/>
  <c r="I24" i="1"/>
  <c r="L23" i="1"/>
  <c r="O23" i="1" s="1"/>
  <c r="I21" i="1"/>
  <c r="I22" i="1"/>
  <c r="L21" i="1"/>
  <c r="M30" i="1"/>
  <c r="P30" i="1" s="1"/>
  <c r="J30" i="1"/>
  <c r="M28" i="1"/>
  <c r="P28" i="1" s="1"/>
  <c r="J28" i="1"/>
  <c r="M26" i="1"/>
  <c r="P26" i="1" s="1"/>
  <c r="J26" i="1"/>
  <c r="M24" i="1"/>
  <c r="P24" i="1" s="1"/>
  <c r="J24" i="1"/>
  <c r="M22" i="1"/>
  <c r="P22" i="1" s="1"/>
  <c r="J22" i="1"/>
  <c r="M20" i="1"/>
  <c r="P20" i="1" s="1"/>
  <c r="J20" i="1"/>
  <c r="M18" i="1"/>
  <c r="P18" i="1" s="1"/>
  <c r="J18" i="1"/>
  <c r="L31" i="1"/>
  <c r="O31" i="1" s="1"/>
  <c r="L27" i="1"/>
  <c r="O27" i="1" s="1"/>
  <c r="O19" i="1"/>
  <c r="I19" i="1"/>
  <c r="I17" i="1"/>
  <c r="O28" i="1"/>
  <c r="J31" i="1"/>
  <c r="J29" i="1"/>
  <c r="J27" i="1"/>
  <c r="J25" i="1"/>
  <c r="J23" i="1"/>
  <c r="J21" i="1"/>
  <c r="J19" i="1"/>
  <c r="L29" i="1"/>
  <c r="L25" i="1"/>
  <c r="P31" i="1"/>
  <c r="H30" i="1"/>
  <c r="H28" i="1"/>
  <c r="H26" i="1"/>
  <c r="H24" i="1"/>
  <c r="H22" i="1"/>
  <c r="H20" i="1"/>
  <c r="H18" i="1"/>
  <c r="N14" i="1"/>
  <c r="H15" i="1"/>
  <c r="H31" i="1"/>
  <c r="H29" i="1"/>
  <c r="H27" i="1"/>
  <c r="H25" i="1"/>
  <c r="H23" i="1"/>
  <c r="H21" i="1"/>
  <c r="H19" i="1"/>
  <c r="H16" i="1"/>
  <c r="K17" i="1"/>
  <c r="K15" i="1"/>
  <c r="N15" i="1" s="1"/>
  <c r="K31" i="1"/>
  <c r="K29" i="1"/>
  <c r="K27" i="1"/>
  <c r="K25" i="1"/>
  <c r="K23" i="1"/>
  <c r="K21" i="1"/>
  <c r="K19" i="1"/>
  <c r="H14" i="1"/>
  <c r="K18" i="1"/>
  <c r="N18" i="1" s="1"/>
  <c r="N16" i="1"/>
  <c r="K30" i="1"/>
  <c r="K28" i="1"/>
  <c r="K26" i="1"/>
  <c r="K24" i="1"/>
  <c r="K22" i="1"/>
  <c r="K20" i="1"/>
  <c r="P23" i="1" l="1"/>
  <c r="P25" i="1"/>
  <c r="P19" i="1"/>
  <c r="P27" i="1"/>
  <c r="P21" i="1"/>
  <c r="P29" i="1"/>
  <c r="O24" i="1"/>
  <c r="O25" i="1"/>
  <c r="O17" i="1"/>
  <c r="O29" i="1"/>
  <c r="O21" i="1"/>
  <c r="N22" i="1"/>
  <c r="N26" i="1"/>
  <c r="N30" i="1"/>
  <c r="O22" i="1"/>
  <c r="O26" i="1"/>
  <c r="O30" i="1"/>
  <c r="N24" i="1"/>
  <c r="N28" i="1"/>
  <c r="N20" i="1"/>
  <c r="N21" i="1"/>
  <c r="N25" i="1"/>
  <c r="N29" i="1"/>
  <c r="N19" i="1"/>
  <c r="N23" i="1"/>
  <c r="N27" i="1"/>
  <c r="N31" i="1"/>
  <c r="N17" i="1"/>
</calcChain>
</file>

<file path=xl/sharedStrings.xml><?xml version="1.0" encoding="utf-8"?>
<sst xmlns="http://schemas.openxmlformats.org/spreadsheetml/2006/main" count="56" uniqueCount="30">
  <si>
    <t>Family Home</t>
  </si>
  <si>
    <t>Height</t>
  </si>
  <si>
    <t>Width</t>
  </si>
  <si>
    <t>Min. Clearance</t>
  </si>
  <si>
    <t>Bungalow</t>
  </si>
  <si>
    <t>Mansion</t>
  </si>
  <si>
    <t>Min. Value</t>
  </si>
  <si>
    <t>Clearance in m</t>
  </si>
  <si>
    <t>Surface in m2</t>
  </si>
  <si>
    <t>Value inc. p/m</t>
  </si>
  <si>
    <t>Value per m2</t>
  </si>
  <si>
    <t>Net Value</t>
  </si>
  <si>
    <t>Net Delta</t>
  </si>
  <si>
    <t>m2 Delta</t>
  </si>
  <si>
    <t>This Delta is pointing out that increasing size is less valuable than placing more houses</t>
  </si>
  <si>
    <t>This shows that the Bungalows have most value per m2</t>
  </si>
  <si>
    <t>This delta shows that price increases linearly while surface exponentially</t>
  </si>
  <si>
    <t>TODO calculate overlap with water and make stats on that (based on 4 WBs?)</t>
  </si>
  <si>
    <t>Plan Dimensions</t>
  </si>
  <si>
    <t>Num of Water Bodies</t>
  </si>
  <si>
    <t>Water bodies %</t>
  </si>
  <si>
    <t>Water body ratio 1 to x</t>
  </si>
  <si>
    <t>WB size of ratio 1</t>
  </si>
  <si>
    <t>ratio 4</t>
  </si>
  <si>
    <t>Number of residenced that can be build between WBs</t>
  </si>
  <si>
    <t>Value per m2 with FreeBuild</t>
  </si>
  <si>
    <t>FreeBuild' - Overlapping m2 water (vertical build)</t>
  </si>
  <si>
    <t>This chart only takes square grid into account, not exact radius; but no problem when residenced placed in grid (most efficient anyway)</t>
  </si>
  <si>
    <t>Value per m2 with Single-Side FreeBuild</t>
  </si>
  <si>
    <t>Single-Side FreeBuild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</si>
</sst>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0" xfId="0" applyAlignment="1"/>
    <xf numFmtId="0" fontId="0" fillId="0" borderId="0" xfId="0" quotePrefix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Surface in 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Surface in 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Sheet1!$B$13:$B$31</c:f>
              <c:numCache>
                <c:formatCode>General</c:formatCode>
                <c:ptCount val="19"/>
                <c:pt idx="0">
                  <c:v>144</c:v>
                </c:pt>
                <c:pt idx="1">
                  <c:v>196</c:v>
                </c:pt>
                <c:pt idx="2">
                  <c:v>256</c:v>
                </c:pt>
                <c:pt idx="3">
                  <c:v>324</c:v>
                </c:pt>
                <c:pt idx="4">
                  <c:v>400</c:v>
                </c:pt>
                <c:pt idx="5">
                  <c:v>484</c:v>
                </c:pt>
                <c:pt idx="6">
                  <c:v>576</c:v>
                </c:pt>
                <c:pt idx="7">
                  <c:v>676</c:v>
                </c:pt>
                <c:pt idx="8">
                  <c:v>784</c:v>
                </c:pt>
                <c:pt idx="9">
                  <c:v>900</c:v>
                </c:pt>
                <c:pt idx="10">
                  <c:v>1024</c:v>
                </c:pt>
                <c:pt idx="11">
                  <c:v>1156</c:v>
                </c:pt>
                <c:pt idx="12">
                  <c:v>1296</c:v>
                </c:pt>
                <c:pt idx="13">
                  <c:v>1444</c:v>
                </c:pt>
                <c:pt idx="14">
                  <c:v>1600</c:v>
                </c:pt>
                <c:pt idx="15">
                  <c:v>1764</c:v>
                </c:pt>
                <c:pt idx="16">
                  <c:v>1936</c:v>
                </c:pt>
                <c:pt idx="17">
                  <c:v>2116</c:v>
                </c:pt>
                <c:pt idx="18">
                  <c:v>2304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Sheet1!$C$13:$C$31</c:f>
              <c:numCache>
                <c:formatCode>General</c:formatCode>
                <c:ptCount val="19"/>
                <c:pt idx="1">
                  <c:v>216</c:v>
                </c:pt>
                <c:pt idx="2">
                  <c:v>279</c:v>
                </c:pt>
                <c:pt idx="3">
                  <c:v>350</c:v>
                </c:pt>
                <c:pt idx="4">
                  <c:v>429</c:v>
                </c:pt>
                <c:pt idx="5">
                  <c:v>516</c:v>
                </c:pt>
                <c:pt idx="6">
                  <c:v>611</c:v>
                </c:pt>
                <c:pt idx="7">
                  <c:v>714</c:v>
                </c:pt>
                <c:pt idx="8">
                  <c:v>825</c:v>
                </c:pt>
                <c:pt idx="9">
                  <c:v>944</c:v>
                </c:pt>
                <c:pt idx="10">
                  <c:v>1071</c:v>
                </c:pt>
                <c:pt idx="11">
                  <c:v>1206</c:v>
                </c:pt>
                <c:pt idx="12">
                  <c:v>1349</c:v>
                </c:pt>
                <c:pt idx="13">
                  <c:v>1500</c:v>
                </c:pt>
                <c:pt idx="14">
                  <c:v>1659</c:v>
                </c:pt>
                <c:pt idx="15">
                  <c:v>1826</c:v>
                </c:pt>
                <c:pt idx="16">
                  <c:v>2001</c:v>
                </c:pt>
                <c:pt idx="17">
                  <c:v>2184</c:v>
                </c:pt>
                <c:pt idx="18">
                  <c:v>2375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Sheet1!$D$13:$D$31</c:f>
              <c:numCache>
                <c:formatCode>General</c:formatCode>
                <c:ptCount val="19"/>
                <c:pt idx="4">
                  <c:v>517.5</c:v>
                </c:pt>
                <c:pt idx="5">
                  <c:v>612.5</c:v>
                </c:pt>
                <c:pt idx="6">
                  <c:v>715.5</c:v>
                </c:pt>
                <c:pt idx="7">
                  <c:v>826.5</c:v>
                </c:pt>
                <c:pt idx="8">
                  <c:v>945.5</c:v>
                </c:pt>
                <c:pt idx="9">
                  <c:v>1072.5</c:v>
                </c:pt>
                <c:pt idx="10">
                  <c:v>1207.5</c:v>
                </c:pt>
                <c:pt idx="11">
                  <c:v>1350.5</c:v>
                </c:pt>
                <c:pt idx="12">
                  <c:v>1501.5</c:v>
                </c:pt>
                <c:pt idx="13">
                  <c:v>1660.5</c:v>
                </c:pt>
                <c:pt idx="14">
                  <c:v>1827.5</c:v>
                </c:pt>
                <c:pt idx="15">
                  <c:v>2002.5</c:v>
                </c:pt>
                <c:pt idx="16">
                  <c:v>2185.5</c:v>
                </c:pt>
                <c:pt idx="17">
                  <c:v>2376.5</c:v>
                </c:pt>
                <c:pt idx="18">
                  <c:v>2575.5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070560"/>
        <c:axId val="236071120"/>
      </c:lineChart>
      <c:catAx>
        <c:axId val="2360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6071120"/>
        <c:crosses val="autoZero"/>
        <c:auto val="1"/>
        <c:lblAlgn val="ctr"/>
        <c:lblOffset val="100"/>
        <c:noMultiLvlLbl val="0"/>
      </c:catAx>
      <c:valAx>
        <c:axId val="2360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60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 per 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Sheet1!$K$13:$K$31</c:f>
              <c:numCache>
                <c:formatCode>General</c:formatCode>
                <c:ptCount val="19"/>
                <c:pt idx="0">
                  <c:v>1979.1666666666667</c:v>
                </c:pt>
                <c:pt idx="1">
                  <c:v>1497.704081632653</c:v>
                </c:pt>
                <c:pt idx="2">
                  <c:v>1180.078125</c:v>
                </c:pt>
                <c:pt idx="3">
                  <c:v>958.7962962962963</c:v>
                </c:pt>
                <c:pt idx="4">
                  <c:v>798</c:v>
                </c:pt>
                <c:pt idx="5">
                  <c:v>677.16942148760336</c:v>
                </c:pt>
                <c:pt idx="6">
                  <c:v>583.85416666666663</c:v>
                </c:pt>
                <c:pt idx="7">
                  <c:v>510.13313609467457</c:v>
                </c:pt>
                <c:pt idx="8">
                  <c:v>450.76530612244898</c:v>
                </c:pt>
                <c:pt idx="9">
                  <c:v>402.16666666666669</c:v>
                </c:pt>
                <c:pt idx="10">
                  <c:v>361.81640625</c:v>
                </c:pt>
                <c:pt idx="11">
                  <c:v>327.89792387543253</c:v>
                </c:pt>
                <c:pt idx="12">
                  <c:v>299.07407407407408</c:v>
                </c:pt>
                <c:pt idx="13">
                  <c:v>274.34210526315792</c:v>
                </c:pt>
                <c:pt idx="14">
                  <c:v>252.9375</c:v>
                </c:pt>
                <c:pt idx="15">
                  <c:v>234.26870748299319</c:v>
                </c:pt>
                <c:pt idx="16">
                  <c:v>217.87190082644628</c:v>
                </c:pt>
                <c:pt idx="17">
                  <c:v>203.37901701323253</c:v>
                </c:pt>
                <c:pt idx="18">
                  <c:v>190.49479166666666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Sheet1!$L$13:$L$31</c:f>
              <c:numCache>
                <c:formatCode>General</c:formatCode>
                <c:ptCount val="19"/>
                <c:pt idx="1">
                  <c:v>1847.2222222222222</c:v>
                </c:pt>
                <c:pt idx="2">
                  <c:v>1487.3118279569892</c:v>
                </c:pt>
                <c:pt idx="3">
                  <c:v>1231.2</c:v>
                </c:pt>
                <c:pt idx="4">
                  <c:v>1041.6783216783217</c:v>
                </c:pt>
                <c:pt idx="5">
                  <c:v>896.97674418604652</c:v>
                </c:pt>
                <c:pt idx="6">
                  <c:v>783.63338788870703</c:v>
                </c:pt>
                <c:pt idx="7">
                  <c:v>692.94117647058829</c:v>
                </c:pt>
                <c:pt idx="8">
                  <c:v>619.0545454545454</c:v>
                </c:pt>
                <c:pt idx="9">
                  <c:v>557.92372881355936</c:v>
                </c:pt>
                <c:pt idx="10">
                  <c:v>506.66666666666669</c:v>
                </c:pt>
                <c:pt idx="11">
                  <c:v>463.18407960199005</c:v>
                </c:pt>
                <c:pt idx="12">
                  <c:v>425.91549295774649</c:v>
                </c:pt>
                <c:pt idx="13">
                  <c:v>393.68</c:v>
                </c:pt>
                <c:pt idx="14">
                  <c:v>365.56962025316454</c:v>
                </c:pt>
                <c:pt idx="15">
                  <c:v>340.87623220153341</c:v>
                </c:pt>
                <c:pt idx="16">
                  <c:v>319.04047976011992</c:v>
                </c:pt>
                <c:pt idx="17">
                  <c:v>299.61538461538464</c:v>
                </c:pt>
                <c:pt idx="18">
                  <c:v>282.24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Sheet1!$M$13:$M$31</c:f>
              <c:numCache>
                <c:formatCode>General</c:formatCode>
                <c:ptCount val="19"/>
                <c:pt idx="4">
                  <c:v>1178.7439613526569</c:v>
                </c:pt>
                <c:pt idx="5">
                  <c:v>1055.6734693877552</c:v>
                </c:pt>
                <c:pt idx="6">
                  <c:v>954.85674353598881</c:v>
                </c:pt>
                <c:pt idx="7">
                  <c:v>870.90139140955841</c:v>
                </c:pt>
                <c:pt idx="8">
                  <c:v>800</c:v>
                </c:pt>
                <c:pt idx="9">
                  <c:v>739.39393939393938</c:v>
                </c:pt>
                <c:pt idx="10">
                  <c:v>687.03933747412009</c:v>
                </c:pt>
                <c:pt idx="11">
                  <c:v>641.39207700851534</c:v>
                </c:pt>
                <c:pt idx="12">
                  <c:v>601.26540126540124</c:v>
                </c:pt>
                <c:pt idx="13">
                  <c:v>565.73321288768443</c:v>
                </c:pt>
                <c:pt idx="14">
                  <c:v>534.06292749658007</c:v>
                </c:pt>
                <c:pt idx="15">
                  <c:v>505.66791510611733</c:v>
                </c:pt>
                <c:pt idx="16">
                  <c:v>480.07320979180963</c:v>
                </c:pt>
                <c:pt idx="17">
                  <c:v>456.89038501998738</c:v>
                </c:pt>
                <c:pt idx="18">
                  <c:v>435.79887400504754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075040"/>
        <c:axId val="236075600"/>
      </c:lineChart>
      <c:catAx>
        <c:axId val="2360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6075600"/>
        <c:crosses val="autoZero"/>
        <c:auto val="1"/>
        <c:lblAlgn val="ctr"/>
        <c:lblOffset val="100"/>
        <c:noMultiLvlLbl val="0"/>
      </c:catAx>
      <c:valAx>
        <c:axId val="2360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60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Sheet1!$B$11:$B$12</c:f>
              <c:strCache>
                <c:ptCount val="2"/>
                <c:pt idx="0">
                  <c:v>Surface in m2</c:v>
                </c:pt>
                <c:pt idx="1">
                  <c:v>Family Home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Sheet1!$A$13:$A$31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Sheet1!$B$13:$B$31</c:f>
              <c:numCache>
                <c:formatCode>General</c:formatCode>
                <c:ptCount val="19"/>
                <c:pt idx="0">
                  <c:v>144</c:v>
                </c:pt>
                <c:pt idx="1">
                  <c:v>196</c:v>
                </c:pt>
                <c:pt idx="2">
                  <c:v>256</c:v>
                </c:pt>
                <c:pt idx="3">
                  <c:v>324</c:v>
                </c:pt>
                <c:pt idx="4">
                  <c:v>400</c:v>
                </c:pt>
                <c:pt idx="5">
                  <c:v>484</c:v>
                </c:pt>
                <c:pt idx="6">
                  <c:v>576</c:v>
                </c:pt>
                <c:pt idx="7">
                  <c:v>676</c:v>
                </c:pt>
                <c:pt idx="8">
                  <c:v>784</c:v>
                </c:pt>
                <c:pt idx="9">
                  <c:v>900</c:v>
                </c:pt>
                <c:pt idx="10">
                  <c:v>1024</c:v>
                </c:pt>
                <c:pt idx="11">
                  <c:v>1156</c:v>
                </c:pt>
                <c:pt idx="12">
                  <c:v>1296</c:v>
                </c:pt>
                <c:pt idx="13">
                  <c:v>1444</c:v>
                </c:pt>
                <c:pt idx="14">
                  <c:v>1600</c:v>
                </c:pt>
                <c:pt idx="15">
                  <c:v>1764</c:v>
                </c:pt>
                <c:pt idx="16">
                  <c:v>1936</c:v>
                </c:pt>
                <c:pt idx="17">
                  <c:v>2116</c:v>
                </c:pt>
                <c:pt idx="18">
                  <c:v>2304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Sheet1!$C$11:$C$12</c:f>
              <c:strCache>
                <c:ptCount val="2"/>
                <c:pt idx="0">
                  <c:v>Surface in m2</c:v>
                </c:pt>
                <c:pt idx="1">
                  <c:v>Bungalow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Sheet1!$A$13:$A$31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Sheet1!$C$13:$C$31</c:f>
              <c:numCache>
                <c:formatCode>General</c:formatCode>
                <c:ptCount val="19"/>
                <c:pt idx="1">
                  <c:v>216</c:v>
                </c:pt>
                <c:pt idx="2">
                  <c:v>279</c:v>
                </c:pt>
                <c:pt idx="3">
                  <c:v>350</c:v>
                </c:pt>
                <c:pt idx="4">
                  <c:v>429</c:v>
                </c:pt>
                <c:pt idx="5">
                  <c:v>516</c:v>
                </c:pt>
                <c:pt idx="6">
                  <c:v>611</c:v>
                </c:pt>
                <c:pt idx="7">
                  <c:v>714</c:v>
                </c:pt>
                <c:pt idx="8">
                  <c:v>825</c:v>
                </c:pt>
                <c:pt idx="9">
                  <c:v>944</c:v>
                </c:pt>
                <c:pt idx="10">
                  <c:v>1071</c:v>
                </c:pt>
                <c:pt idx="11">
                  <c:v>1206</c:v>
                </c:pt>
                <c:pt idx="12">
                  <c:v>1349</c:v>
                </c:pt>
                <c:pt idx="13">
                  <c:v>1500</c:v>
                </c:pt>
                <c:pt idx="14">
                  <c:v>1659</c:v>
                </c:pt>
                <c:pt idx="15">
                  <c:v>1826</c:v>
                </c:pt>
                <c:pt idx="16">
                  <c:v>2001</c:v>
                </c:pt>
                <c:pt idx="17">
                  <c:v>2184</c:v>
                </c:pt>
                <c:pt idx="18">
                  <c:v>2375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Sheet1!$D$11:$D$12</c:f>
              <c:strCache>
                <c:ptCount val="2"/>
                <c:pt idx="0">
                  <c:v>Surface in m2</c:v>
                </c:pt>
                <c:pt idx="1">
                  <c:v>Mansion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Sheet1!$A$13:$A$31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Sheet1!$D$13:$D$31</c:f>
              <c:numCache>
                <c:formatCode>General</c:formatCode>
                <c:ptCount val="19"/>
                <c:pt idx="4">
                  <c:v>517.5</c:v>
                </c:pt>
                <c:pt idx="5">
                  <c:v>612.5</c:v>
                </c:pt>
                <c:pt idx="6">
                  <c:v>715.5</c:v>
                </c:pt>
                <c:pt idx="7">
                  <c:v>826.5</c:v>
                </c:pt>
                <c:pt idx="8">
                  <c:v>945.5</c:v>
                </c:pt>
                <c:pt idx="9">
                  <c:v>1072.5</c:v>
                </c:pt>
                <c:pt idx="10">
                  <c:v>1207.5</c:v>
                </c:pt>
                <c:pt idx="11">
                  <c:v>1350.5</c:v>
                </c:pt>
                <c:pt idx="12">
                  <c:v>1501.5</c:v>
                </c:pt>
                <c:pt idx="13">
                  <c:v>1660.5</c:v>
                </c:pt>
                <c:pt idx="14">
                  <c:v>1827.5</c:v>
                </c:pt>
                <c:pt idx="15">
                  <c:v>2002.5</c:v>
                </c:pt>
                <c:pt idx="16">
                  <c:v>2185.5</c:v>
                </c:pt>
                <c:pt idx="17">
                  <c:v>2376.5</c:v>
                </c:pt>
                <c:pt idx="18">
                  <c:v>2575.5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Sheet1!$K$11:$K$12</c:f>
              <c:strCache>
                <c:ptCount val="2"/>
                <c:pt idx="0">
                  <c:v>Value per m2</c:v>
                </c:pt>
                <c:pt idx="1">
                  <c:v>Family Home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Sheet1!$A$13:$A$31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Sheet1!$K$13:$K$31</c:f>
              <c:numCache>
                <c:formatCode>General</c:formatCode>
                <c:ptCount val="19"/>
                <c:pt idx="0">
                  <c:v>1979.1666666666667</c:v>
                </c:pt>
                <c:pt idx="1">
                  <c:v>1497.704081632653</c:v>
                </c:pt>
                <c:pt idx="2">
                  <c:v>1180.078125</c:v>
                </c:pt>
                <c:pt idx="3">
                  <c:v>958.7962962962963</c:v>
                </c:pt>
                <c:pt idx="4">
                  <c:v>798</c:v>
                </c:pt>
                <c:pt idx="5">
                  <c:v>677.16942148760336</c:v>
                </c:pt>
                <c:pt idx="6">
                  <c:v>583.85416666666663</c:v>
                </c:pt>
                <c:pt idx="7">
                  <c:v>510.13313609467457</c:v>
                </c:pt>
                <c:pt idx="8">
                  <c:v>450.76530612244898</c:v>
                </c:pt>
                <c:pt idx="9">
                  <c:v>402.16666666666669</c:v>
                </c:pt>
                <c:pt idx="10">
                  <c:v>361.81640625</c:v>
                </c:pt>
                <c:pt idx="11">
                  <c:v>327.89792387543253</c:v>
                </c:pt>
                <c:pt idx="12">
                  <c:v>299.07407407407408</c:v>
                </c:pt>
                <c:pt idx="13">
                  <c:v>274.34210526315792</c:v>
                </c:pt>
                <c:pt idx="14">
                  <c:v>252.9375</c:v>
                </c:pt>
                <c:pt idx="15">
                  <c:v>234.26870748299319</c:v>
                </c:pt>
                <c:pt idx="16">
                  <c:v>217.87190082644628</c:v>
                </c:pt>
                <c:pt idx="17">
                  <c:v>203.37901701323253</c:v>
                </c:pt>
                <c:pt idx="18">
                  <c:v>190.49479166666666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Sheet1!$L$11:$L$12</c:f>
              <c:strCache>
                <c:ptCount val="2"/>
                <c:pt idx="0">
                  <c:v>Value per m2</c:v>
                </c:pt>
                <c:pt idx="1">
                  <c:v>Bungalow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Sheet1!$A$13:$A$31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Sheet1!$L$13:$L$31</c:f>
              <c:numCache>
                <c:formatCode>General</c:formatCode>
                <c:ptCount val="19"/>
                <c:pt idx="1">
                  <c:v>1847.2222222222222</c:v>
                </c:pt>
                <c:pt idx="2">
                  <c:v>1487.3118279569892</c:v>
                </c:pt>
                <c:pt idx="3">
                  <c:v>1231.2</c:v>
                </c:pt>
                <c:pt idx="4">
                  <c:v>1041.6783216783217</c:v>
                </c:pt>
                <c:pt idx="5">
                  <c:v>896.97674418604652</c:v>
                </c:pt>
                <c:pt idx="6">
                  <c:v>783.63338788870703</c:v>
                </c:pt>
                <c:pt idx="7">
                  <c:v>692.94117647058829</c:v>
                </c:pt>
                <c:pt idx="8">
                  <c:v>619.0545454545454</c:v>
                </c:pt>
                <c:pt idx="9">
                  <c:v>557.92372881355936</c:v>
                </c:pt>
                <c:pt idx="10">
                  <c:v>506.66666666666669</c:v>
                </c:pt>
                <c:pt idx="11">
                  <c:v>463.18407960199005</c:v>
                </c:pt>
                <c:pt idx="12">
                  <c:v>425.91549295774649</c:v>
                </c:pt>
                <c:pt idx="13">
                  <c:v>393.68</c:v>
                </c:pt>
                <c:pt idx="14">
                  <c:v>365.56962025316454</c:v>
                </c:pt>
                <c:pt idx="15">
                  <c:v>340.87623220153341</c:v>
                </c:pt>
                <c:pt idx="16">
                  <c:v>319.04047976011992</c:v>
                </c:pt>
                <c:pt idx="17">
                  <c:v>299.61538461538464</c:v>
                </c:pt>
                <c:pt idx="18">
                  <c:v>282.24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Sheet1!$M$11:$M$12</c:f>
              <c:strCache>
                <c:ptCount val="2"/>
                <c:pt idx="0">
                  <c:v>Value per m2</c:v>
                </c:pt>
                <c:pt idx="1">
                  <c:v>Mansion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Sheet1!$A$13:$A$31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Sheet1!$M$13:$M$31</c:f>
              <c:numCache>
                <c:formatCode>General</c:formatCode>
                <c:ptCount val="19"/>
                <c:pt idx="4">
                  <c:v>1178.7439613526569</c:v>
                </c:pt>
                <c:pt idx="5">
                  <c:v>1055.6734693877552</c:v>
                </c:pt>
                <c:pt idx="6">
                  <c:v>954.85674353598881</c:v>
                </c:pt>
                <c:pt idx="7">
                  <c:v>870.90139140955841</c:v>
                </c:pt>
                <c:pt idx="8">
                  <c:v>800</c:v>
                </c:pt>
                <c:pt idx="9">
                  <c:v>739.39393939393938</c:v>
                </c:pt>
                <c:pt idx="10">
                  <c:v>687.03933747412009</c:v>
                </c:pt>
                <c:pt idx="11">
                  <c:v>641.39207700851534</c:v>
                </c:pt>
                <c:pt idx="12">
                  <c:v>601.26540126540124</c:v>
                </c:pt>
                <c:pt idx="13">
                  <c:v>565.73321288768443</c:v>
                </c:pt>
                <c:pt idx="14">
                  <c:v>534.06292749658007</c:v>
                </c:pt>
                <c:pt idx="15">
                  <c:v>505.66791510611733</c:v>
                </c:pt>
                <c:pt idx="16">
                  <c:v>480.07320979180963</c:v>
                </c:pt>
                <c:pt idx="17">
                  <c:v>456.89038501998738</c:v>
                </c:pt>
                <c:pt idx="18">
                  <c:v>435.79887400504754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90960"/>
        <c:axId val="237491520"/>
      </c:lineChart>
      <c:catAx>
        <c:axId val="23749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7491520"/>
        <c:crosses val="autoZero"/>
        <c:auto val="1"/>
        <c:lblAlgn val="ctr"/>
        <c:lblOffset val="100"/>
        <c:noMultiLvlLbl val="0"/>
      </c:catAx>
      <c:valAx>
        <c:axId val="2374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749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33</xdr:row>
      <xdr:rowOff>61912</xdr:rowOff>
    </xdr:from>
    <xdr:to>
      <xdr:col>7</xdr:col>
      <xdr:colOff>85725</xdr:colOff>
      <xdr:row>47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33</xdr:row>
      <xdr:rowOff>61912</xdr:rowOff>
    </xdr:from>
    <xdr:to>
      <xdr:col>14</xdr:col>
      <xdr:colOff>428625</xdr:colOff>
      <xdr:row>47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39220</xdr:colOff>
      <xdr:row>28</xdr:row>
      <xdr:rowOff>57149</xdr:rowOff>
    </xdr:from>
    <xdr:to>
      <xdr:col>11</xdr:col>
      <xdr:colOff>375396</xdr:colOff>
      <xdr:row>42</xdr:row>
      <xdr:rowOff>133349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abSelected="1" zoomScale="85" zoomScaleNormal="85" workbookViewId="0">
      <selection activeCell="G9" sqref="G9:H9"/>
    </sheetView>
  </sheetViews>
  <sheetFormatPr defaultRowHeight="15" x14ac:dyDescent="0.25"/>
  <cols>
    <col min="1" max="1" width="14.42578125" customWidth="1"/>
    <col min="2" max="2" width="16" customWidth="1"/>
    <col min="3" max="3" width="11.5703125" customWidth="1"/>
  </cols>
  <sheetData>
    <row r="1" spans="1:31" x14ac:dyDescent="0.25">
      <c r="B1" t="s">
        <v>27</v>
      </c>
    </row>
    <row r="3" spans="1:31" x14ac:dyDescent="0.25">
      <c r="B3" t="s">
        <v>0</v>
      </c>
      <c r="C3" t="s">
        <v>4</v>
      </c>
      <c r="D3" t="s">
        <v>5</v>
      </c>
      <c r="F3" t="s">
        <v>22</v>
      </c>
      <c r="J3" t="s">
        <v>18</v>
      </c>
      <c r="L3" t="s">
        <v>19</v>
      </c>
      <c r="M3" t="s">
        <v>21</v>
      </c>
      <c r="N3" t="s">
        <v>20</v>
      </c>
    </row>
    <row r="4" spans="1:31" x14ac:dyDescent="0.25">
      <c r="A4" t="s">
        <v>2</v>
      </c>
      <c r="B4">
        <v>8</v>
      </c>
      <c r="C4">
        <v>10</v>
      </c>
      <c r="D4">
        <v>11</v>
      </c>
      <c r="F4" s="4">
        <f>SQRT(J4*J5*N4/L4/M4)</f>
        <v>20.615528128088304</v>
      </c>
      <c r="I4" t="s">
        <v>1</v>
      </c>
      <c r="J4">
        <v>170</v>
      </c>
      <c r="L4">
        <v>4</v>
      </c>
      <c r="M4">
        <v>4</v>
      </c>
      <c r="N4" s="1">
        <v>0.2</v>
      </c>
    </row>
    <row r="5" spans="1:31" x14ac:dyDescent="0.25">
      <c r="A5" t="s">
        <v>1</v>
      </c>
      <c r="B5">
        <v>8</v>
      </c>
      <c r="C5">
        <v>7.5</v>
      </c>
      <c r="D5">
        <v>10.5</v>
      </c>
      <c r="E5" t="s">
        <v>23</v>
      </c>
      <c r="F5">
        <f>4*F4</f>
        <v>82.462112512353215</v>
      </c>
      <c r="H5" t="s">
        <v>16</v>
      </c>
      <c r="I5" t="s">
        <v>2</v>
      </c>
      <c r="J5">
        <v>200</v>
      </c>
    </row>
    <row r="6" spans="1:31" x14ac:dyDescent="0.25">
      <c r="A6" t="s">
        <v>3</v>
      </c>
      <c r="B6">
        <v>2</v>
      </c>
      <c r="C6">
        <v>3</v>
      </c>
      <c r="D6">
        <v>6</v>
      </c>
      <c r="K6" s="2" t="s">
        <v>15</v>
      </c>
    </row>
    <row r="7" spans="1:31" x14ac:dyDescent="0.25">
      <c r="A7" t="s">
        <v>6</v>
      </c>
      <c r="B7">
        <v>285000</v>
      </c>
      <c r="C7">
        <v>399000</v>
      </c>
      <c r="D7">
        <v>610000</v>
      </c>
      <c r="N7" t="s">
        <v>14</v>
      </c>
    </row>
    <row r="8" spans="1:31" x14ac:dyDescent="0.25">
      <c r="A8" t="s">
        <v>9</v>
      </c>
      <c r="B8" s="1">
        <v>0.03</v>
      </c>
      <c r="C8" s="1">
        <v>0.04</v>
      </c>
      <c r="D8" s="1">
        <v>0.06</v>
      </c>
    </row>
    <row r="10" spans="1:31" x14ac:dyDescent="0.25">
      <c r="Q10" t="s">
        <v>17</v>
      </c>
    </row>
    <row r="11" spans="1:31" x14ac:dyDescent="0.25">
      <c r="A11" t="s">
        <v>7</v>
      </c>
      <c r="B11" s="5" t="s">
        <v>8</v>
      </c>
      <c r="C11" s="5"/>
      <c r="D11" s="5"/>
      <c r="E11" s="5" t="s">
        <v>11</v>
      </c>
      <c r="F11" s="5"/>
      <c r="G11" s="5"/>
      <c r="H11" s="5" t="s">
        <v>12</v>
      </c>
      <c r="I11" s="5"/>
      <c r="J11" s="5"/>
      <c r="K11" s="5" t="s">
        <v>10</v>
      </c>
      <c r="L11" s="5"/>
      <c r="M11" s="5"/>
      <c r="N11" s="5" t="s">
        <v>13</v>
      </c>
      <c r="O11" s="5"/>
      <c r="P11" s="5"/>
      <c r="R11" s="3" t="s">
        <v>26</v>
      </c>
      <c r="U11" t="s">
        <v>24</v>
      </c>
      <c r="X11" t="s">
        <v>25</v>
      </c>
      <c r="AA11" t="s">
        <v>29</v>
      </c>
      <c r="AD11" t="s">
        <v>28</v>
      </c>
    </row>
    <row r="12" spans="1:31" x14ac:dyDescent="0.25">
      <c r="B12" t="s">
        <v>0</v>
      </c>
      <c r="C12" t="s">
        <v>4</v>
      </c>
      <c r="D12" t="s">
        <v>5</v>
      </c>
      <c r="E12" t="s">
        <v>0</v>
      </c>
      <c r="F12" t="s">
        <v>4</v>
      </c>
      <c r="G12" t="s">
        <v>5</v>
      </c>
      <c r="H12" t="s">
        <v>0</v>
      </c>
      <c r="I12" t="s">
        <v>4</v>
      </c>
      <c r="J12" t="s">
        <v>5</v>
      </c>
      <c r="K12" t="s">
        <v>0</v>
      </c>
      <c r="L12" t="s">
        <v>4</v>
      </c>
      <c r="M12" t="s">
        <v>5</v>
      </c>
      <c r="N12" t="s">
        <v>0</v>
      </c>
      <c r="O12" t="s">
        <v>4</v>
      </c>
      <c r="P12" t="s">
        <v>5</v>
      </c>
      <c r="U12" t="s">
        <v>0</v>
      </c>
      <c r="V12" t="s">
        <v>4</v>
      </c>
      <c r="W12" t="s">
        <v>5</v>
      </c>
      <c r="X12" t="s">
        <v>0</v>
      </c>
      <c r="Y12" t="s">
        <v>4</v>
      </c>
      <c r="Z12" t="s">
        <v>5</v>
      </c>
      <c r="AA12" t="s">
        <v>0</v>
      </c>
      <c r="AB12" t="s">
        <v>4</v>
      </c>
      <c r="AC12" t="s">
        <v>5</v>
      </c>
    </row>
    <row r="13" spans="1:31" x14ac:dyDescent="0.25">
      <c r="A13">
        <v>2</v>
      </c>
      <c r="B13">
        <f t="shared" ref="B13:B31" si="0">(B$4+(2*$A13))*(B$5+(2*$A13))</f>
        <v>144</v>
      </c>
      <c r="E13">
        <f>B$7+B$7*(($A13-B$6)*B$8)</f>
        <v>285000</v>
      </c>
      <c r="K13">
        <f t="shared" ref="K13:K31" si="1">E13/B13</f>
        <v>1979.1666666666667</v>
      </c>
      <c r="R13">
        <f>(MIN(B$4,B$5))*(MAX(B$4,B$5)+(2*$A13))</f>
        <v>96</v>
      </c>
      <c r="U13">
        <f>($F$5-$A13)/(MIN(B$4,B$5)+$A13)</f>
        <v>8.0462112512353219</v>
      </c>
      <c r="X13">
        <f>E13/R13</f>
        <v>2968.75</v>
      </c>
      <c r="AA13">
        <f t="shared" ref="AA13:AA31" si="2">((MIN(B$4,B$5))+$A13)*(MAX(B$4,B$5)+(2*$A13))</f>
        <v>120</v>
      </c>
      <c r="AD13">
        <f>E13/AA13</f>
        <v>2375</v>
      </c>
    </row>
    <row r="14" spans="1:31" x14ac:dyDescent="0.25">
      <c r="A14">
        <v>3</v>
      </c>
      <c r="B14">
        <f t="shared" si="0"/>
        <v>196</v>
      </c>
      <c r="C14">
        <f t="shared" ref="C14:C31" si="3">(C$4+(2*$A14))*(C$5+(2*$A14))</f>
        <v>216</v>
      </c>
      <c r="E14">
        <f t="shared" ref="E14:E31" si="4">B$7+B$7*(($A14-B$6)*B$8)</f>
        <v>293550</v>
      </c>
      <c r="F14">
        <f>C$7+C$7*(($A14-C$6)*C$8)</f>
        <v>399000</v>
      </c>
      <c r="H14">
        <f>E14-E13</f>
        <v>8550</v>
      </c>
      <c r="K14">
        <f t="shared" si="1"/>
        <v>1497.704081632653</v>
      </c>
      <c r="L14">
        <f t="shared" ref="L14:L31" si="5">F14/C14</f>
        <v>1847.2222222222222</v>
      </c>
      <c r="N14">
        <f>K14-K13</f>
        <v>-481.46258503401373</v>
      </c>
      <c r="R14">
        <f>(MIN(B$4,B$5))*(MAX(B$4,B$5)+(2*$A14))</f>
        <v>112</v>
      </c>
      <c r="S14">
        <f t="shared" ref="S14:S31" si="6">(MIN(C$4,C$5))*(MAX(C$4,C$5)+(2*$A14))</f>
        <v>120</v>
      </c>
      <c r="U14">
        <f t="shared" ref="U14:V31" si="7">($F$5-$A14)/(MIN(B$4,B$5)+$A14)</f>
        <v>7.2238284102139287</v>
      </c>
      <c r="V14">
        <f>($F$5-$A14)/(MIN(C$4,C$5)+$A14)</f>
        <v>7.5678202392717351</v>
      </c>
      <c r="X14">
        <f t="shared" ref="X14:X31" si="8">E14/R14</f>
        <v>2620.9821428571427</v>
      </c>
      <c r="Y14">
        <f>F14/S14</f>
        <v>3325</v>
      </c>
      <c r="AA14">
        <f t="shared" si="2"/>
        <v>154</v>
      </c>
      <c r="AB14">
        <f>((MIN(C$4,C$5))+$A14)*(MAX(C$4,C$5)+(2*$A14))</f>
        <v>168</v>
      </c>
      <c r="AD14">
        <f t="shared" ref="AD14:AD31" si="9">E14/AA14</f>
        <v>1906.1688311688313</v>
      </c>
      <c r="AE14">
        <f>F14/AB14</f>
        <v>2375</v>
      </c>
    </row>
    <row r="15" spans="1:31" x14ac:dyDescent="0.25">
      <c r="A15">
        <v>4</v>
      </c>
      <c r="B15">
        <f t="shared" si="0"/>
        <v>256</v>
      </c>
      <c r="C15">
        <f t="shared" si="3"/>
        <v>279</v>
      </c>
      <c r="E15">
        <f t="shared" si="4"/>
        <v>302100</v>
      </c>
      <c r="F15">
        <f t="shared" ref="F15:G31" si="10">C$7+C$7*(($A15-C$6)*C$8)</f>
        <v>414960</v>
      </c>
      <c r="H15">
        <f>E15-E14</f>
        <v>8550</v>
      </c>
      <c r="I15">
        <f>F15-F14</f>
        <v>15960</v>
      </c>
      <c r="K15">
        <f t="shared" si="1"/>
        <v>1180.078125</v>
      </c>
      <c r="L15">
        <f t="shared" si="5"/>
        <v>1487.3118279569892</v>
      </c>
      <c r="N15">
        <f t="shared" ref="N15:N31" si="11">K15-K14</f>
        <v>-317.62595663265301</v>
      </c>
      <c r="O15">
        <f>L15-L14</f>
        <v>-359.91039426523298</v>
      </c>
      <c r="R15">
        <f t="shared" ref="R15:R31" si="12">(MIN(B$4,B$5))*(MAX(B$4,B$5)+(2*$A15))</f>
        <v>128</v>
      </c>
      <c r="S15">
        <f t="shared" si="6"/>
        <v>135</v>
      </c>
      <c r="U15">
        <f t="shared" si="7"/>
        <v>6.5385093760294346</v>
      </c>
      <c r="V15">
        <f t="shared" si="7"/>
        <v>6.8227923923785401</v>
      </c>
      <c r="X15">
        <f t="shared" si="8"/>
        <v>2360.15625</v>
      </c>
      <c r="Y15">
        <f t="shared" ref="Y15:Z31" si="13">F15/S15</f>
        <v>3073.7777777777778</v>
      </c>
      <c r="AA15">
        <f t="shared" si="2"/>
        <v>192</v>
      </c>
      <c r="AB15">
        <f t="shared" ref="AB15:AC31" si="14">((MIN(C$4,C$5))+$A15)*(MAX(C$4,C$5)+(2*$A15))</f>
        <v>207</v>
      </c>
      <c r="AD15">
        <f t="shared" si="9"/>
        <v>1573.4375</v>
      </c>
      <c r="AE15">
        <f t="shared" ref="AE15:AF31" si="15">F15/AB15</f>
        <v>2004.6376811594203</v>
      </c>
    </row>
    <row r="16" spans="1:31" x14ac:dyDescent="0.25">
      <c r="A16">
        <v>5</v>
      </c>
      <c r="B16">
        <f t="shared" si="0"/>
        <v>324</v>
      </c>
      <c r="C16">
        <f t="shared" si="3"/>
        <v>350</v>
      </c>
      <c r="E16">
        <f t="shared" si="4"/>
        <v>310650</v>
      </c>
      <c r="F16">
        <f t="shared" si="10"/>
        <v>430920</v>
      </c>
      <c r="H16">
        <f t="shared" ref="H16:H31" si="16">E16-E15</f>
        <v>8550</v>
      </c>
      <c r="I16">
        <f t="shared" ref="I16:J31" si="17">F16-F15</f>
        <v>15960</v>
      </c>
      <c r="K16">
        <f t="shared" si="1"/>
        <v>958.7962962962963</v>
      </c>
      <c r="L16">
        <f t="shared" si="5"/>
        <v>1231.2</v>
      </c>
      <c r="N16">
        <f t="shared" si="11"/>
        <v>-221.2818287037037</v>
      </c>
      <c r="O16">
        <f t="shared" ref="O16:O31" si="18">L16-L15</f>
        <v>-256.11182795698915</v>
      </c>
      <c r="R16">
        <f t="shared" si="12"/>
        <v>144</v>
      </c>
      <c r="S16">
        <f t="shared" si="6"/>
        <v>150</v>
      </c>
      <c r="U16">
        <f t="shared" si="7"/>
        <v>5.9586240394117862</v>
      </c>
      <c r="V16">
        <f t="shared" si="7"/>
        <v>6.1969690009882576</v>
      </c>
      <c r="X16">
        <f t="shared" si="8"/>
        <v>2157.2916666666665</v>
      </c>
      <c r="Y16">
        <f t="shared" si="13"/>
        <v>2872.8</v>
      </c>
      <c r="AA16">
        <f t="shared" si="2"/>
        <v>234</v>
      </c>
      <c r="AB16">
        <f t="shared" si="14"/>
        <v>250</v>
      </c>
      <c r="AD16">
        <f t="shared" si="9"/>
        <v>1327.5641025641025</v>
      </c>
      <c r="AE16">
        <f t="shared" si="15"/>
        <v>1723.68</v>
      </c>
    </row>
    <row r="17" spans="1:32" x14ac:dyDescent="0.25">
      <c r="A17">
        <v>6</v>
      </c>
      <c r="B17">
        <f t="shared" si="0"/>
        <v>400</v>
      </c>
      <c r="C17">
        <f t="shared" si="3"/>
        <v>429</v>
      </c>
      <c r="D17">
        <f t="shared" ref="D17:D31" si="19">(D$4+(2*$A17))*(D$5+(2*$A17))</f>
        <v>517.5</v>
      </c>
      <c r="E17">
        <f t="shared" si="4"/>
        <v>319200</v>
      </c>
      <c r="F17">
        <f t="shared" si="10"/>
        <v>446880</v>
      </c>
      <c r="G17">
        <f t="shared" si="10"/>
        <v>610000</v>
      </c>
      <c r="H17">
        <f t="shared" si="16"/>
        <v>8550</v>
      </c>
      <c r="I17">
        <f t="shared" si="17"/>
        <v>15960</v>
      </c>
      <c r="K17">
        <f t="shared" si="1"/>
        <v>798</v>
      </c>
      <c r="L17">
        <f t="shared" si="5"/>
        <v>1041.6783216783217</v>
      </c>
      <c r="M17">
        <f t="shared" ref="M17:M31" si="20">G17/D17</f>
        <v>1178.7439613526569</v>
      </c>
      <c r="N17">
        <f t="shared" si="11"/>
        <v>-160.7962962962963</v>
      </c>
      <c r="O17">
        <f t="shared" si="18"/>
        <v>-189.52167832167834</v>
      </c>
      <c r="R17">
        <f t="shared" si="12"/>
        <v>160</v>
      </c>
      <c r="S17">
        <f t="shared" si="6"/>
        <v>165</v>
      </c>
      <c r="T17">
        <f t="shared" ref="T17:T31" si="21">(MIN(D$4,D$5))*(MAX(D$4,D$5)+(2*$A17))</f>
        <v>241.5</v>
      </c>
      <c r="U17">
        <f t="shared" si="7"/>
        <v>5.4615794651680867</v>
      </c>
      <c r="V17">
        <f t="shared" si="7"/>
        <v>5.663860186100238</v>
      </c>
      <c r="W17">
        <f>$F$5/(MIN(D$4,D$5)+(2*$A17))</f>
        <v>3.6649827783268094</v>
      </c>
      <c r="X17">
        <f t="shared" si="8"/>
        <v>1995</v>
      </c>
      <c r="Y17">
        <f t="shared" si="13"/>
        <v>2708.3636363636365</v>
      </c>
      <c r="Z17">
        <f t="shared" si="13"/>
        <v>2525.8799171842652</v>
      </c>
      <c r="AA17">
        <f t="shared" si="2"/>
        <v>280</v>
      </c>
      <c r="AB17">
        <f t="shared" si="14"/>
        <v>297</v>
      </c>
      <c r="AC17">
        <f t="shared" si="14"/>
        <v>379.5</v>
      </c>
      <c r="AD17">
        <f t="shared" si="9"/>
        <v>1140</v>
      </c>
      <c r="AE17">
        <f t="shared" si="15"/>
        <v>1504.6464646464647</v>
      </c>
      <c r="AF17">
        <f t="shared" si="15"/>
        <v>1607.3781291172595</v>
      </c>
    </row>
    <row r="18" spans="1:32" x14ac:dyDescent="0.25">
      <c r="A18">
        <v>7</v>
      </c>
      <c r="B18">
        <f t="shared" si="0"/>
        <v>484</v>
      </c>
      <c r="C18">
        <f t="shared" si="3"/>
        <v>516</v>
      </c>
      <c r="D18">
        <f t="shared" si="19"/>
        <v>612.5</v>
      </c>
      <c r="E18">
        <f t="shared" si="4"/>
        <v>327750</v>
      </c>
      <c r="F18">
        <f t="shared" si="10"/>
        <v>462840</v>
      </c>
      <c r="G18">
        <f t="shared" si="10"/>
        <v>646600</v>
      </c>
      <c r="H18">
        <f t="shared" si="16"/>
        <v>8550</v>
      </c>
      <c r="I18">
        <f t="shared" si="17"/>
        <v>15960</v>
      </c>
      <c r="J18">
        <f t="shared" si="17"/>
        <v>36600</v>
      </c>
      <c r="K18">
        <f t="shared" si="1"/>
        <v>677.16942148760336</v>
      </c>
      <c r="L18">
        <f t="shared" si="5"/>
        <v>896.97674418604652</v>
      </c>
      <c r="M18">
        <f t="shared" si="20"/>
        <v>1055.6734693877552</v>
      </c>
      <c r="N18">
        <f t="shared" si="11"/>
        <v>-120.83057851239664</v>
      </c>
      <c r="O18">
        <f t="shared" si="18"/>
        <v>-144.70157749227519</v>
      </c>
      <c r="P18">
        <f>M18-M17</f>
        <v>-123.07049196490175</v>
      </c>
      <c r="R18">
        <f t="shared" si="12"/>
        <v>176</v>
      </c>
      <c r="S18">
        <f t="shared" si="6"/>
        <v>180</v>
      </c>
      <c r="T18">
        <f t="shared" si="21"/>
        <v>262.5</v>
      </c>
      <c r="U18">
        <f t="shared" si="7"/>
        <v>5.0308075008235473</v>
      </c>
      <c r="V18">
        <f t="shared" si="7"/>
        <v>5.2042836215416006</v>
      </c>
      <c r="W18">
        <f t="shared" ref="W18:W31" si="22">$F$5/(MIN(D$4,D$5)+(2*$A18))</f>
        <v>3.3658005107082944</v>
      </c>
      <c r="X18">
        <f t="shared" si="8"/>
        <v>1862.215909090909</v>
      </c>
      <c r="Y18">
        <f t="shared" si="13"/>
        <v>2571.3333333333335</v>
      </c>
      <c r="Z18">
        <f t="shared" si="13"/>
        <v>2463.2380952380954</v>
      </c>
      <c r="AA18">
        <f t="shared" si="2"/>
        <v>330</v>
      </c>
      <c r="AB18">
        <f t="shared" si="14"/>
        <v>348</v>
      </c>
      <c r="AC18">
        <f t="shared" si="14"/>
        <v>437.5</v>
      </c>
      <c r="AD18">
        <f t="shared" si="9"/>
        <v>993.18181818181813</v>
      </c>
      <c r="AE18">
        <f t="shared" si="15"/>
        <v>1330</v>
      </c>
      <c r="AF18">
        <f t="shared" si="15"/>
        <v>1477.9428571428571</v>
      </c>
    </row>
    <row r="19" spans="1:32" x14ac:dyDescent="0.25">
      <c r="A19">
        <v>8</v>
      </c>
      <c r="B19">
        <f t="shared" si="0"/>
        <v>576</v>
      </c>
      <c r="C19">
        <f t="shared" si="3"/>
        <v>611</v>
      </c>
      <c r="D19">
        <f t="shared" si="19"/>
        <v>715.5</v>
      </c>
      <c r="E19">
        <f t="shared" si="4"/>
        <v>336300</v>
      </c>
      <c r="F19">
        <f t="shared" si="10"/>
        <v>478800</v>
      </c>
      <c r="G19">
        <f t="shared" si="10"/>
        <v>683200</v>
      </c>
      <c r="H19">
        <f t="shared" si="16"/>
        <v>8550</v>
      </c>
      <c r="I19">
        <f t="shared" si="17"/>
        <v>15960</v>
      </c>
      <c r="J19">
        <f t="shared" si="17"/>
        <v>36600</v>
      </c>
      <c r="K19">
        <f t="shared" si="1"/>
        <v>583.85416666666663</v>
      </c>
      <c r="L19">
        <f t="shared" si="5"/>
        <v>783.63338788870703</v>
      </c>
      <c r="M19">
        <f t="shared" si="20"/>
        <v>954.85674353598881</v>
      </c>
      <c r="N19">
        <f t="shared" si="11"/>
        <v>-93.31525482093673</v>
      </c>
      <c r="O19">
        <f t="shared" si="18"/>
        <v>-113.34335629733948</v>
      </c>
      <c r="P19">
        <f t="shared" ref="P19:P31" si="23">M19-M18</f>
        <v>-100.81672585176636</v>
      </c>
      <c r="R19">
        <f t="shared" si="12"/>
        <v>192</v>
      </c>
      <c r="S19">
        <f t="shared" si="6"/>
        <v>195</v>
      </c>
      <c r="T19">
        <f t="shared" si="21"/>
        <v>283.5</v>
      </c>
      <c r="U19">
        <f t="shared" si="7"/>
        <v>4.653882032022076</v>
      </c>
      <c r="V19">
        <f t="shared" si="7"/>
        <v>4.8040072588614979</v>
      </c>
      <c r="W19">
        <f t="shared" si="22"/>
        <v>3.1117778306548383</v>
      </c>
      <c r="X19">
        <f t="shared" si="8"/>
        <v>1751.5625</v>
      </c>
      <c r="Y19">
        <f t="shared" si="13"/>
        <v>2455.3846153846152</v>
      </c>
      <c r="Z19">
        <f t="shared" si="13"/>
        <v>2409.8765432098767</v>
      </c>
      <c r="AA19">
        <f t="shared" si="2"/>
        <v>384</v>
      </c>
      <c r="AB19">
        <f t="shared" si="14"/>
        <v>403</v>
      </c>
      <c r="AC19">
        <f t="shared" si="14"/>
        <v>499.5</v>
      </c>
      <c r="AD19">
        <f t="shared" si="9"/>
        <v>875.78125</v>
      </c>
      <c r="AE19">
        <f t="shared" si="15"/>
        <v>1188.089330024814</v>
      </c>
      <c r="AF19">
        <f t="shared" si="15"/>
        <v>1367.7677677677677</v>
      </c>
    </row>
    <row r="20" spans="1:32" x14ac:dyDescent="0.25">
      <c r="A20">
        <v>9</v>
      </c>
      <c r="B20">
        <f t="shared" si="0"/>
        <v>676</v>
      </c>
      <c r="C20">
        <f t="shared" si="3"/>
        <v>714</v>
      </c>
      <c r="D20">
        <f t="shared" si="19"/>
        <v>826.5</v>
      </c>
      <c r="E20">
        <f t="shared" si="4"/>
        <v>344850</v>
      </c>
      <c r="F20">
        <f t="shared" si="10"/>
        <v>494760</v>
      </c>
      <c r="G20">
        <f t="shared" si="10"/>
        <v>719800</v>
      </c>
      <c r="H20">
        <f t="shared" si="16"/>
        <v>8550</v>
      </c>
      <c r="I20">
        <f t="shared" si="17"/>
        <v>15960</v>
      </c>
      <c r="J20">
        <f t="shared" si="17"/>
        <v>36600</v>
      </c>
      <c r="K20">
        <f t="shared" si="1"/>
        <v>510.13313609467457</v>
      </c>
      <c r="L20">
        <f t="shared" si="5"/>
        <v>692.94117647058829</v>
      </c>
      <c r="M20">
        <f t="shared" si="20"/>
        <v>870.90139140955841</v>
      </c>
      <c r="N20">
        <f t="shared" si="11"/>
        <v>-73.72103057199206</v>
      </c>
      <c r="O20">
        <f t="shared" si="18"/>
        <v>-90.692211418118745</v>
      </c>
      <c r="P20">
        <f t="shared" si="23"/>
        <v>-83.955352126430398</v>
      </c>
      <c r="R20">
        <f t="shared" si="12"/>
        <v>208</v>
      </c>
      <c r="S20">
        <f t="shared" si="6"/>
        <v>210</v>
      </c>
      <c r="T20">
        <f t="shared" si="21"/>
        <v>304.5</v>
      </c>
      <c r="U20">
        <f t="shared" si="7"/>
        <v>4.3213007360207776</v>
      </c>
      <c r="V20">
        <f t="shared" si="7"/>
        <v>4.4522492431729219</v>
      </c>
      <c r="W20">
        <f t="shared" si="22"/>
        <v>2.8934074565737968</v>
      </c>
      <c r="X20">
        <f t="shared" si="8"/>
        <v>1657.9326923076924</v>
      </c>
      <c r="Y20">
        <f t="shared" si="13"/>
        <v>2356</v>
      </c>
      <c r="Z20">
        <f t="shared" si="13"/>
        <v>2363.8752052545155</v>
      </c>
      <c r="AA20">
        <f t="shared" si="2"/>
        <v>442</v>
      </c>
      <c r="AB20">
        <f t="shared" si="14"/>
        <v>462</v>
      </c>
      <c r="AC20">
        <f t="shared" si="14"/>
        <v>565.5</v>
      </c>
      <c r="AD20">
        <f t="shared" si="9"/>
        <v>780.20361990950221</v>
      </c>
      <c r="AE20">
        <f t="shared" si="15"/>
        <v>1070.909090909091</v>
      </c>
      <c r="AF20">
        <f t="shared" si="15"/>
        <v>1272.8558797524315</v>
      </c>
    </row>
    <row r="21" spans="1:32" x14ac:dyDescent="0.25">
      <c r="A21">
        <v>10</v>
      </c>
      <c r="B21">
        <f t="shared" si="0"/>
        <v>784</v>
      </c>
      <c r="C21">
        <f t="shared" si="3"/>
        <v>825</v>
      </c>
      <c r="D21">
        <f t="shared" si="19"/>
        <v>945.5</v>
      </c>
      <c r="E21">
        <f t="shared" si="4"/>
        <v>353400</v>
      </c>
      <c r="F21">
        <f t="shared" si="10"/>
        <v>510720</v>
      </c>
      <c r="G21">
        <f t="shared" si="10"/>
        <v>756400</v>
      </c>
      <c r="H21">
        <f t="shared" si="16"/>
        <v>8550</v>
      </c>
      <c r="I21">
        <f t="shared" si="17"/>
        <v>15960</v>
      </c>
      <c r="J21">
        <f t="shared" si="17"/>
        <v>36600</v>
      </c>
      <c r="K21">
        <f t="shared" si="1"/>
        <v>450.76530612244898</v>
      </c>
      <c r="L21">
        <f t="shared" si="5"/>
        <v>619.0545454545454</v>
      </c>
      <c r="M21">
        <f t="shared" si="20"/>
        <v>800</v>
      </c>
      <c r="N21">
        <f t="shared" si="11"/>
        <v>-59.367829972225593</v>
      </c>
      <c r="O21">
        <f t="shared" si="18"/>
        <v>-73.886631016042884</v>
      </c>
      <c r="P21">
        <f t="shared" si="23"/>
        <v>-70.901391409558414</v>
      </c>
      <c r="R21">
        <f t="shared" si="12"/>
        <v>224</v>
      </c>
      <c r="S21">
        <f t="shared" si="6"/>
        <v>225</v>
      </c>
      <c r="T21">
        <f t="shared" si="21"/>
        <v>325.5</v>
      </c>
      <c r="U21">
        <f t="shared" si="7"/>
        <v>4.0256729173529564</v>
      </c>
      <c r="V21">
        <f t="shared" si="7"/>
        <v>4.140692143563041</v>
      </c>
      <c r="W21">
        <f t="shared" si="22"/>
        <v>2.7036758200771547</v>
      </c>
      <c r="X21">
        <f t="shared" si="8"/>
        <v>1577.6785714285713</v>
      </c>
      <c r="Y21">
        <f t="shared" si="13"/>
        <v>2269.8666666666668</v>
      </c>
      <c r="Z21">
        <f t="shared" si="13"/>
        <v>2323.8095238095239</v>
      </c>
      <c r="AA21">
        <f t="shared" si="2"/>
        <v>504</v>
      </c>
      <c r="AB21">
        <f t="shared" si="14"/>
        <v>525</v>
      </c>
      <c r="AC21">
        <f t="shared" si="14"/>
        <v>635.5</v>
      </c>
      <c r="AD21">
        <f t="shared" si="9"/>
        <v>701.19047619047615</v>
      </c>
      <c r="AE21">
        <f t="shared" si="15"/>
        <v>972.8</v>
      </c>
      <c r="AF21">
        <f t="shared" si="15"/>
        <v>1190.2439024390244</v>
      </c>
    </row>
    <row r="22" spans="1:32" x14ac:dyDescent="0.25">
      <c r="A22">
        <v>11</v>
      </c>
      <c r="B22">
        <f t="shared" si="0"/>
        <v>900</v>
      </c>
      <c r="C22">
        <f t="shared" si="3"/>
        <v>944</v>
      </c>
      <c r="D22">
        <f t="shared" si="19"/>
        <v>1072.5</v>
      </c>
      <c r="E22">
        <f t="shared" si="4"/>
        <v>361950</v>
      </c>
      <c r="F22">
        <f t="shared" si="10"/>
        <v>526680</v>
      </c>
      <c r="G22">
        <f t="shared" si="10"/>
        <v>793000</v>
      </c>
      <c r="H22">
        <f t="shared" si="16"/>
        <v>8550</v>
      </c>
      <c r="I22">
        <f t="shared" si="17"/>
        <v>15960</v>
      </c>
      <c r="J22">
        <f t="shared" si="17"/>
        <v>36600</v>
      </c>
      <c r="K22">
        <f t="shared" si="1"/>
        <v>402.16666666666669</v>
      </c>
      <c r="L22">
        <f t="shared" si="5"/>
        <v>557.92372881355936</v>
      </c>
      <c r="M22">
        <f t="shared" si="20"/>
        <v>739.39393939393938</v>
      </c>
      <c r="N22">
        <f t="shared" si="11"/>
        <v>-48.59863945578229</v>
      </c>
      <c r="O22">
        <f t="shared" si="18"/>
        <v>-61.130816640986041</v>
      </c>
      <c r="P22">
        <f t="shared" si="23"/>
        <v>-60.606060606060623</v>
      </c>
      <c r="R22">
        <f t="shared" si="12"/>
        <v>240</v>
      </c>
      <c r="S22">
        <f t="shared" si="6"/>
        <v>240</v>
      </c>
      <c r="T22">
        <f t="shared" si="21"/>
        <v>346.5</v>
      </c>
      <c r="U22">
        <f t="shared" si="7"/>
        <v>3.7611638164396428</v>
      </c>
      <c r="V22">
        <f t="shared" si="7"/>
        <v>3.8628168925596333</v>
      </c>
      <c r="W22">
        <f t="shared" si="22"/>
        <v>2.5372957696108682</v>
      </c>
      <c r="X22">
        <f t="shared" si="8"/>
        <v>1508.125</v>
      </c>
      <c r="Y22">
        <f t="shared" si="13"/>
        <v>2194.5</v>
      </c>
      <c r="Z22">
        <f t="shared" si="13"/>
        <v>2288.6002886002884</v>
      </c>
      <c r="AA22">
        <f t="shared" si="2"/>
        <v>570</v>
      </c>
      <c r="AB22">
        <f t="shared" si="14"/>
        <v>592</v>
      </c>
      <c r="AC22">
        <f t="shared" si="14"/>
        <v>709.5</v>
      </c>
      <c r="AD22">
        <f t="shared" si="9"/>
        <v>635</v>
      </c>
      <c r="AE22">
        <f t="shared" si="15"/>
        <v>889.66216216216219</v>
      </c>
      <c r="AF22">
        <f t="shared" si="15"/>
        <v>1117.6885130373503</v>
      </c>
    </row>
    <row r="23" spans="1:32" x14ac:dyDescent="0.25">
      <c r="A23">
        <v>12</v>
      </c>
      <c r="B23">
        <f t="shared" si="0"/>
        <v>1024</v>
      </c>
      <c r="C23">
        <f t="shared" si="3"/>
        <v>1071</v>
      </c>
      <c r="D23">
        <f t="shared" si="19"/>
        <v>1207.5</v>
      </c>
      <c r="E23">
        <f t="shared" si="4"/>
        <v>370500</v>
      </c>
      <c r="F23">
        <f t="shared" si="10"/>
        <v>542640</v>
      </c>
      <c r="G23">
        <f t="shared" si="10"/>
        <v>829600</v>
      </c>
      <c r="H23">
        <f t="shared" si="16"/>
        <v>8550</v>
      </c>
      <c r="I23">
        <f t="shared" si="17"/>
        <v>15960</v>
      </c>
      <c r="J23">
        <f t="shared" si="17"/>
        <v>36600</v>
      </c>
      <c r="K23">
        <f t="shared" si="1"/>
        <v>361.81640625</v>
      </c>
      <c r="L23">
        <f t="shared" si="5"/>
        <v>506.66666666666669</v>
      </c>
      <c r="M23">
        <f t="shared" si="20"/>
        <v>687.03933747412009</v>
      </c>
      <c r="N23">
        <f t="shared" si="11"/>
        <v>-40.350260416666686</v>
      </c>
      <c r="O23">
        <f t="shared" si="18"/>
        <v>-51.257062146892679</v>
      </c>
      <c r="P23">
        <f t="shared" si="23"/>
        <v>-52.354601919819288</v>
      </c>
      <c r="R23">
        <f t="shared" si="12"/>
        <v>256</v>
      </c>
      <c r="S23">
        <f t="shared" si="6"/>
        <v>255</v>
      </c>
      <c r="T23">
        <f t="shared" si="21"/>
        <v>367.5</v>
      </c>
      <c r="U23">
        <f t="shared" si="7"/>
        <v>3.5231056256176609</v>
      </c>
      <c r="V23">
        <f t="shared" si="7"/>
        <v>3.6134416673001648</v>
      </c>
      <c r="W23">
        <f t="shared" si="22"/>
        <v>2.3902061597783542</v>
      </c>
      <c r="X23">
        <f t="shared" si="8"/>
        <v>1447.265625</v>
      </c>
      <c r="Y23">
        <f t="shared" si="13"/>
        <v>2128</v>
      </c>
      <c r="Z23">
        <f t="shared" si="13"/>
        <v>2257.4149659863947</v>
      </c>
      <c r="AA23">
        <f t="shared" si="2"/>
        <v>640</v>
      </c>
      <c r="AB23">
        <f t="shared" si="14"/>
        <v>663</v>
      </c>
      <c r="AC23">
        <f t="shared" si="14"/>
        <v>787.5</v>
      </c>
      <c r="AD23">
        <f t="shared" si="9"/>
        <v>578.90625</v>
      </c>
      <c r="AE23">
        <f t="shared" si="15"/>
        <v>818.46153846153845</v>
      </c>
      <c r="AF23">
        <f t="shared" si="15"/>
        <v>1053.4603174603174</v>
      </c>
    </row>
    <row r="24" spans="1:32" x14ac:dyDescent="0.25">
      <c r="A24">
        <v>13</v>
      </c>
      <c r="B24">
        <f t="shared" si="0"/>
        <v>1156</v>
      </c>
      <c r="C24">
        <f t="shared" si="3"/>
        <v>1206</v>
      </c>
      <c r="D24">
        <f t="shared" si="19"/>
        <v>1350.5</v>
      </c>
      <c r="E24">
        <f t="shared" si="4"/>
        <v>379050</v>
      </c>
      <c r="F24">
        <f t="shared" si="10"/>
        <v>558600</v>
      </c>
      <c r="G24">
        <f t="shared" si="10"/>
        <v>866200</v>
      </c>
      <c r="H24">
        <f t="shared" si="16"/>
        <v>8550</v>
      </c>
      <c r="I24">
        <f t="shared" si="17"/>
        <v>15960</v>
      </c>
      <c r="J24">
        <f t="shared" si="17"/>
        <v>36600</v>
      </c>
      <c r="K24">
        <f t="shared" si="1"/>
        <v>327.89792387543253</v>
      </c>
      <c r="L24">
        <f t="shared" si="5"/>
        <v>463.18407960199005</v>
      </c>
      <c r="M24">
        <f t="shared" si="20"/>
        <v>641.39207700851534</v>
      </c>
      <c r="N24">
        <f t="shared" si="11"/>
        <v>-33.918482374567475</v>
      </c>
      <c r="O24">
        <f t="shared" si="18"/>
        <v>-43.482587064676636</v>
      </c>
      <c r="P24">
        <f t="shared" si="23"/>
        <v>-45.647260465604745</v>
      </c>
      <c r="R24">
        <f t="shared" si="12"/>
        <v>272</v>
      </c>
      <c r="S24">
        <f t="shared" si="6"/>
        <v>270</v>
      </c>
      <c r="T24">
        <f t="shared" si="21"/>
        <v>388.5</v>
      </c>
      <c r="U24">
        <f t="shared" si="7"/>
        <v>3.3077196434453913</v>
      </c>
      <c r="V24">
        <f t="shared" si="7"/>
        <v>3.3883957323099128</v>
      </c>
      <c r="W24">
        <f t="shared" si="22"/>
        <v>2.2592359592425537</v>
      </c>
      <c r="X24">
        <f t="shared" si="8"/>
        <v>1393.5661764705883</v>
      </c>
      <c r="Y24">
        <f t="shared" si="13"/>
        <v>2068.8888888888887</v>
      </c>
      <c r="Z24">
        <f t="shared" si="13"/>
        <v>2229.6010296010295</v>
      </c>
      <c r="AA24">
        <f t="shared" si="2"/>
        <v>714</v>
      </c>
      <c r="AB24">
        <f t="shared" si="14"/>
        <v>738</v>
      </c>
      <c r="AC24">
        <f t="shared" si="14"/>
        <v>869.5</v>
      </c>
      <c r="AD24">
        <f t="shared" si="9"/>
        <v>530.88235294117646</v>
      </c>
      <c r="AE24">
        <f t="shared" si="15"/>
        <v>756.91056910569102</v>
      </c>
      <c r="AF24">
        <f t="shared" si="15"/>
        <v>996.20471535365152</v>
      </c>
    </row>
    <row r="25" spans="1:32" x14ac:dyDescent="0.25">
      <c r="A25">
        <v>14</v>
      </c>
      <c r="B25">
        <f t="shared" si="0"/>
        <v>1296</v>
      </c>
      <c r="C25">
        <f t="shared" si="3"/>
        <v>1349</v>
      </c>
      <c r="D25">
        <f t="shared" si="19"/>
        <v>1501.5</v>
      </c>
      <c r="E25">
        <f t="shared" si="4"/>
        <v>387600</v>
      </c>
      <c r="F25">
        <f t="shared" si="10"/>
        <v>574560</v>
      </c>
      <c r="G25">
        <f t="shared" si="10"/>
        <v>902800</v>
      </c>
      <c r="H25">
        <f t="shared" si="16"/>
        <v>8550</v>
      </c>
      <c r="I25">
        <f t="shared" si="17"/>
        <v>15960</v>
      </c>
      <c r="J25">
        <f t="shared" si="17"/>
        <v>36600</v>
      </c>
      <c r="K25">
        <f t="shared" si="1"/>
        <v>299.07407407407408</v>
      </c>
      <c r="L25">
        <f t="shared" si="5"/>
        <v>425.91549295774649</v>
      </c>
      <c r="M25">
        <f t="shared" si="20"/>
        <v>601.26540126540124</v>
      </c>
      <c r="N25">
        <f t="shared" si="11"/>
        <v>-28.823849801358449</v>
      </c>
      <c r="O25">
        <f t="shared" si="18"/>
        <v>-37.268586644243555</v>
      </c>
      <c r="P25">
        <f t="shared" si="23"/>
        <v>-40.126675743114106</v>
      </c>
      <c r="R25">
        <f t="shared" si="12"/>
        <v>288</v>
      </c>
      <c r="S25">
        <f t="shared" si="6"/>
        <v>285</v>
      </c>
      <c r="T25">
        <f t="shared" si="21"/>
        <v>409.5</v>
      </c>
      <c r="U25">
        <f t="shared" si="7"/>
        <v>3.1119142051069644</v>
      </c>
      <c r="V25">
        <f t="shared" si="7"/>
        <v>3.1842843029001497</v>
      </c>
      <c r="W25">
        <f t="shared" si="22"/>
        <v>2.1418730522689149</v>
      </c>
      <c r="X25">
        <f t="shared" si="8"/>
        <v>1345.8333333333333</v>
      </c>
      <c r="Y25">
        <f t="shared" si="13"/>
        <v>2016</v>
      </c>
      <c r="Z25">
        <f t="shared" si="13"/>
        <v>2204.6398046398044</v>
      </c>
      <c r="AA25">
        <f t="shared" si="2"/>
        <v>792</v>
      </c>
      <c r="AB25">
        <f t="shared" si="14"/>
        <v>817</v>
      </c>
      <c r="AC25">
        <f t="shared" si="14"/>
        <v>955.5</v>
      </c>
      <c r="AD25">
        <f t="shared" si="9"/>
        <v>489.39393939393938</v>
      </c>
      <c r="AE25">
        <f t="shared" si="15"/>
        <v>703.25581395348843</v>
      </c>
      <c r="AF25">
        <f t="shared" si="15"/>
        <v>944.84563055991623</v>
      </c>
    </row>
    <row r="26" spans="1:32" x14ac:dyDescent="0.25">
      <c r="A26">
        <v>15</v>
      </c>
      <c r="B26">
        <f t="shared" si="0"/>
        <v>1444</v>
      </c>
      <c r="C26">
        <f t="shared" si="3"/>
        <v>1500</v>
      </c>
      <c r="D26">
        <f t="shared" si="19"/>
        <v>1660.5</v>
      </c>
      <c r="E26">
        <f t="shared" si="4"/>
        <v>396150</v>
      </c>
      <c r="F26">
        <f t="shared" si="10"/>
        <v>590520</v>
      </c>
      <c r="G26">
        <f t="shared" si="10"/>
        <v>939400</v>
      </c>
      <c r="H26">
        <f t="shared" si="16"/>
        <v>8550</v>
      </c>
      <c r="I26">
        <f t="shared" si="17"/>
        <v>15960</v>
      </c>
      <c r="J26">
        <f t="shared" si="17"/>
        <v>36600</v>
      </c>
      <c r="K26">
        <f t="shared" si="1"/>
        <v>274.34210526315792</v>
      </c>
      <c r="L26">
        <f t="shared" si="5"/>
        <v>393.68</v>
      </c>
      <c r="M26">
        <f t="shared" si="20"/>
        <v>565.73321288768443</v>
      </c>
      <c r="N26">
        <f t="shared" si="11"/>
        <v>-24.731968810916158</v>
      </c>
      <c r="O26">
        <f t="shared" si="18"/>
        <v>-32.235492957746487</v>
      </c>
      <c r="P26">
        <f t="shared" si="23"/>
        <v>-35.532188377716807</v>
      </c>
      <c r="R26">
        <f t="shared" si="12"/>
        <v>304</v>
      </c>
      <c r="S26">
        <f t="shared" si="6"/>
        <v>300</v>
      </c>
      <c r="T26">
        <f t="shared" si="21"/>
        <v>430.5</v>
      </c>
      <c r="U26">
        <f t="shared" si="7"/>
        <v>2.9331353266240527</v>
      </c>
      <c r="V26">
        <f t="shared" si="7"/>
        <v>2.9983161116601429</v>
      </c>
      <c r="W26">
        <f t="shared" si="22"/>
        <v>2.0361015435148944</v>
      </c>
      <c r="X26">
        <f t="shared" si="8"/>
        <v>1303.125</v>
      </c>
      <c r="Y26">
        <f t="shared" si="13"/>
        <v>1968.4</v>
      </c>
      <c r="Z26">
        <f t="shared" si="13"/>
        <v>2182.1138211382113</v>
      </c>
      <c r="AA26">
        <f t="shared" si="2"/>
        <v>874</v>
      </c>
      <c r="AB26">
        <f t="shared" si="14"/>
        <v>900</v>
      </c>
      <c r="AC26">
        <f t="shared" si="14"/>
        <v>1045.5</v>
      </c>
      <c r="AD26">
        <f t="shared" si="9"/>
        <v>453.26086956521738</v>
      </c>
      <c r="AE26">
        <f t="shared" si="15"/>
        <v>656.13333333333333</v>
      </c>
      <c r="AF26">
        <f t="shared" si="15"/>
        <v>898.51745576279291</v>
      </c>
    </row>
    <row r="27" spans="1:32" x14ac:dyDescent="0.25">
      <c r="A27">
        <v>16</v>
      </c>
      <c r="B27">
        <f t="shared" si="0"/>
        <v>1600</v>
      </c>
      <c r="C27">
        <f t="shared" si="3"/>
        <v>1659</v>
      </c>
      <c r="D27">
        <f t="shared" si="19"/>
        <v>1827.5</v>
      </c>
      <c r="E27">
        <f t="shared" si="4"/>
        <v>404700</v>
      </c>
      <c r="F27">
        <f t="shared" si="10"/>
        <v>606480</v>
      </c>
      <c r="G27">
        <f t="shared" si="10"/>
        <v>976000</v>
      </c>
      <c r="H27">
        <f t="shared" si="16"/>
        <v>8550</v>
      </c>
      <c r="I27">
        <f t="shared" si="17"/>
        <v>15960</v>
      </c>
      <c r="J27">
        <f t="shared" si="17"/>
        <v>36600</v>
      </c>
      <c r="K27">
        <f t="shared" si="1"/>
        <v>252.9375</v>
      </c>
      <c r="L27">
        <f t="shared" si="5"/>
        <v>365.56962025316454</v>
      </c>
      <c r="M27">
        <f t="shared" si="20"/>
        <v>534.06292749658007</v>
      </c>
      <c r="N27">
        <f t="shared" si="11"/>
        <v>-21.404605263157919</v>
      </c>
      <c r="O27">
        <f t="shared" si="18"/>
        <v>-28.110379746835463</v>
      </c>
      <c r="P27">
        <f t="shared" si="23"/>
        <v>-31.670285391104358</v>
      </c>
      <c r="R27">
        <f t="shared" si="12"/>
        <v>320</v>
      </c>
      <c r="S27">
        <f t="shared" si="6"/>
        <v>315</v>
      </c>
      <c r="T27">
        <f t="shared" si="21"/>
        <v>451.5</v>
      </c>
      <c r="U27">
        <f t="shared" si="7"/>
        <v>2.7692546880147173</v>
      </c>
      <c r="V27">
        <f t="shared" si="7"/>
        <v>2.8281750005256687</v>
      </c>
      <c r="W27">
        <f t="shared" si="22"/>
        <v>1.940285000290664</v>
      </c>
      <c r="X27">
        <f t="shared" si="8"/>
        <v>1264.6875</v>
      </c>
      <c r="Y27">
        <f t="shared" si="13"/>
        <v>1925.3333333333333</v>
      </c>
      <c r="Z27">
        <f t="shared" si="13"/>
        <v>2161.6832779623478</v>
      </c>
      <c r="AA27">
        <f t="shared" si="2"/>
        <v>960</v>
      </c>
      <c r="AB27">
        <f t="shared" si="14"/>
        <v>987</v>
      </c>
      <c r="AC27">
        <f t="shared" si="14"/>
        <v>1139.5</v>
      </c>
      <c r="AD27">
        <f t="shared" si="9"/>
        <v>421.5625</v>
      </c>
      <c r="AE27">
        <f t="shared" si="15"/>
        <v>614.468085106383</v>
      </c>
      <c r="AF27">
        <f t="shared" si="15"/>
        <v>856.51601579640192</v>
      </c>
    </row>
    <row r="28" spans="1:32" x14ac:dyDescent="0.25">
      <c r="A28">
        <v>17</v>
      </c>
      <c r="B28">
        <f t="shared" si="0"/>
        <v>1764</v>
      </c>
      <c r="C28">
        <f t="shared" si="3"/>
        <v>1826</v>
      </c>
      <c r="D28">
        <f t="shared" si="19"/>
        <v>2002.5</v>
      </c>
      <c r="E28">
        <f t="shared" si="4"/>
        <v>413250</v>
      </c>
      <c r="F28">
        <f t="shared" si="10"/>
        <v>622440</v>
      </c>
      <c r="G28">
        <f t="shared" si="10"/>
        <v>1012600</v>
      </c>
      <c r="H28">
        <f t="shared" si="16"/>
        <v>8550</v>
      </c>
      <c r="I28">
        <f t="shared" si="17"/>
        <v>15960</v>
      </c>
      <c r="J28">
        <f t="shared" si="17"/>
        <v>36600</v>
      </c>
      <c r="K28">
        <f t="shared" si="1"/>
        <v>234.26870748299319</v>
      </c>
      <c r="L28">
        <f t="shared" si="5"/>
        <v>340.87623220153341</v>
      </c>
      <c r="M28">
        <f t="shared" si="20"/>
        <v>505.66791510611733</v>
      </c>
      <c r="N28">
        <f t="shared" si="11"/>
        <v>-18.668792517006807</v>
      </c>
      <c r="O28">
        <f t="shared" si="18"/>
        <v>-24.693388051631132</v>
      </c>
      <c r="P28">
        <f t="shared" si="23"/>
        <v>-28.395012390462739</v>
      </c>
      <c r="R28">
        <f t="shared" si="12"/>
        <v>336</v>
      </c>
      <c r="S28">
        <f t="shared" si="6"/>
        <v>330</v>
      </c>
      <c r="T28">
        <f t="shared" si="21"/>
        <v>472.5</v>
      </c>
      <c r="U28">
        <f t="shared" si="7"/>
        <v>2.6184845004941284</v>
      </c>
      <c r="V28">
        <f t="shared" si="7"/>
        <v>2.6719229596878864</v>
      </c>
      <c r="W28">
        <f t="shared" si="22"/>
        <v>1.8530811800528812</v>
      </c>
      <c r="X28">
        <f t="shared" si="8"/>
        <v>1229.9107142857142</v>
      </c>
      <c r="Y28">
        <f t="shared" si="13"/>
        <v>1886.1818181818182</v>
      </c>
      <c r="Z28">
        <f t="shared" si="13"/>
        <v>2143.068783068783</v>
      </c>
      <c r="AA28">
        <f t="shared" si="2"/>
        <v>1050</v>
      </c>
      <c r="AB28">
        <f t="shared" si="14"/>
        <v>1078</v>
      </c>
      <c r="AC28">
        <f t="shared" si="14"/>
        <v>1237.5</v>
      </c>
      <c r="AD28">
        <f t="shared" si="9"/>
        <v>393.57142857142856</v>
      </c>
      <c r="AE28">
        <f t="shared" si="15"/>
        <v>577.40259740259739</v>
      </c>
      <c r="AF28">
        <f t="shared" si="15"/>
        <v>818.26262626262621</v>
      </c>
    </row>
    <row r="29" spans="1:32" x14ac:dyDescent="0.25">
      <c r="A29">
        <v>18</v>
      </c>
      <c r="B29">
        <f t="shared" si="0"/>
        <v>1936</v>
      </c>
      <c r="C29">
        <f t="shared" si="3"/>
        <v>2001</v>
      </c>
      <c r="D29">
        <f t="shared" si="19"/>
        <v>2185.5</v>
      </c>
      <c r="E29">
        <f t="shared" si="4"/>
        <v>421800</v>
      </c>
      <c r="F29">
        <f t="shared" si="10"/>
        <v>638400</v>
      </c>
      <c r="G29">
        <f t="shared" si="10"/>
        <v>1049200</v>
      </c>
      <c r="H29">
        <f t="shared" si="16"/>
        <v>8550</v>
      </c>
      <c r="I29">
        <f t="shared" si="17"/>
        <v>15960</v>
      </c>
      <c r="J29">
        <f t="shared" si="17"/>
        <v>36600</v>
      </c>
      <c r="K29">
        <f t="shared" si="1"/>
        <v>217.87190082644628</v>
      </c>
      <c r="L29">
        <f t="shared" si="5"/>
        <v>319.04047976011992</v>
      </c>
      <c r="M29">
        <f t="shared" si="20"/>
        <v>480.07320979180963</v>
      </c>
      <c r="N29">
        <f t="shared" si="11"/>
        <v>-16.396806656546914</v>
      </c>
      <c r="O29">
        <f t="shared" si="18"/>
        <v>-21.83575244141349</v>
      </c>
      <c r="P29">
        <f t="shared" si="23"/>
        <v>-25.594705314307703</v>
      </c>
      <c r="R29">
        <f t="shared" si="12"/>
        <v>352</v>
      </c>
      <c r="S29">
        <f t="shared" si="6"/>
        <v>345</v>
      </c>
      <c r="T29">
        <f t="shared" si="21"/>
        <v>493.5</v>
      </c>
      <c r="U29">
        <f t="shared" si="7"/>
        <v>2.4793120197058931</v>
      </c>
      <c r="V29">
        <f t="shared" si="7"/>
        <v>2.5279259808765966</v>
      </c>
      <c r="W29">
        <f t="shared" si="22"/>
        <v>1.7733787637065208</v>
      </c>
      <c r="X29">
        <f t="shared" si="8"/>
        <v>1198.2954545454545</v>
      </c>
      <c r="Y29">
        <f t="shared" si="13"/>
        <v>1850.4347826086957</v>
      </c>
      <c r="Z29">
        <f t="shared" si="13"/>
        <v>2126.0385005065855</v>
      </c>
      <c r="AA29">
        <f t="shared" si="2"/>
        <v>1144</v>
      </c>
      <c r="AB29">
        <f t="shared" si="14"/>
        <v>1173</v>
      </c>
      <c r="AC29">
        <f t="shared" si="14"/>
        <v>1339.5</v>
      </c>
      <c r="AD29">
        <f t="shared" si="9"/>
        <v>368.70629370629371</v>
      </c>
      <c r="AE29">
        <f t="shared" si="15"/>
        <v>544.24552429667517</v>
      </c>
      <c r="AF29">
        <f t="shared" si="15"/>
        <v>783.27734229189991</v>
      </c>
    </row>
    <row r="30" spans="1:32" x14ac:dyDescent="0.25">
      <c r="A30">
        <v>19</v>
      </c>
      <c r="B30">
        <f t="shared" si="0"/>
        <v>2116</v>
      </c>
      <c r="C30">
        <f t="shared" si="3"/>
        <v>2184</v>
      </c>
      <c r="D30">
        <f t="shared" si="19"/>
        <v>2376.5</v>
      </c>
      <c r="E30">
        <f t="shared" si="4"/>
        <v>430350</v>
      </c>
      <c r="F30">
        <f t="shared" si="10"/>
        <v>654360</v>
      </c>
      <c r="G30">
        <f t="shared" si="10"/>
        <v>1085800</v>
      </c>
      <c r="H30">
        <f t="shared" si="16"/>
        <v>8550</v>
      </c>
      <c r="I30">
        <f t="shared" si="17"/>
        <v>15960</v>
      </c>
      <c r="J30">
        <f t="shared" si="17"/>
        <v>36600</v>
      </c>
      <c r="K30">
        <f t="shared" si="1"/>
        <v>203.37901701323253</v>
      </c>
      <c r="L30">
        <f t="shared" si="5"/>
        <v>299.61538461538464</v>
      </c>
      <c r="M30">
        <f t="shared" si="20"/>
        <v>456.89038501998738</v>
      </c>
      <c r="N30">
        <f t="shared" si="11"/>
        <v>-14.492883813213751</v>
      </c>
      <c r="O30">
        <f t="shared" si="18"/>
        <v>-19.42509514473528</v>
      </c>
      <c r="P30">
        <f t="shared" si="23"/>
        <v>-23.182824771822254</v>
      </c>
      <c r="R30">
        <f t="shared" si="12"/>
        <v>368</v>
      </c>
      <c r="S30">
        <f t="shared" si="6"/>
        <v>360</v>
      </c>
      <c r="T30">
        <f t="shared" si="21"/>
        <v>514.5</v>
      </c>
      <c r="U30">
        <f t="shared" si="7"/>
        <v>2.3504486115686376</v>
      </c>
      <c r="V30">
        <f t="shared" si="7"/>
        <v>2.3947966985793667</v>
      </c>
      <c r="W30">
        <f t="shared" si="22"/>
        <v>1.7002497425227467</v>
      </c>
      <c r="X30">
        <f t="shared" si="8"/>
        <v>1169.429347826087</v>
      </c>
      <c r="Y30">
        <f t="shared" si="13"/>
        <v>1817.6666666666667</v>
      </c>
      <c r="Z30">
        <f t="shared" si="13"/>
        <v>2110.3984450923226</v>
      </c>
      <c r="AA30">
        <f t="shared" si="2"/>
        <v>1242</v>
      </c>
      <c r="AB30">
        <f t="shared" si="14"/>
        <v>1272</v>
      </c>
      <c r="AC30">
        <f t="shared" si="14"/>
        <v>1445.5</v>
      </c>
      <c r="AD30">
        <f t="shared" si="9"/>
        <v>346.49758454106279</v>
      </c>
      <c r="AE30">
        <f t="shared" si="15"/>
        <v>514.43396226415098</v>
      </c>
      <c r="AF30">
        <f t="shared" si="15"/>
        <v>751.15876859218258</v>
      </c>
    </row>
    <row r="31" spans="1:32" x14ac:dyDescent="0.25">
      <c r="A31">
        <v>20</v>
      </c>
      <c r="B31">
        <f t="shared" si="0"/>
        <v>2304</v>
      </c>
      <c r="C31">
        <f t="shared" si="3"/>
        <v>2375</v>
      </c>
      <c r="D31">
        <f t="shared" si="19"/>
        <v>2575.5</v>
      </c>
      <c r="E31">
        <f t="shared" si="4"/>
        <v>438900</v>
      </c>
      <c r="F31">
        <f t="shared" si="10"/>
        <v>670320</v>
      </c>
      <c r="G31">
        <f t="shared" si="10"/>
        <v>1122400</v>
      </c>
      <c r="H31">
        <f t="shared" si="16"/>
        <v>8550</v>
      </c>
      <c r="I31">
        <f t="shared" si="17"/>
        <v>15960</v>
      </c>
      <c r="J31">
        <f t="shared" si="17"/>
        <v>36600</v>
      </c>
      <c r="K31">
        <f t="shared" si="1"/>
        <v>190.49479166666666</v>
      </c>
      <c r="L31">
        <f t="shared" si="5"/>
        <v>282.24</v>
      </c>
      <c r="M31">
        <f t="shared" si="20"/>
        <v>435.79887400504754</v>
      </c>
      <c r="N31">
        <f t="shared" si="11"/>
        <v>-12.88422534656587</v>
      </c>
      <c r="O31">
        <f t="shared" si="18"/>
        <v>-17.375384615384633</v>
      </c>
      <c r="P31">
        <f t="shared" si="23"/>
        <v>-21.09151101493984</v>
      </c>
      <c r="R31">
        <f t="shared" si="12"/>
        <v>384</v>
      </c>
      <c r="S31">
        <f t="shared" si="6"/>
        <v>375</v>
      </c>
      <c r="T31">
        <f t="shared" si="21"/>
        <v>535.5</v>
      </c>
      <c r="U31">
        <f t="shared" si="7"/>
        <v>2.2307897325840433</v>
      </c>
      <c r="V31">
        <f t="shared" si="7"/>
        <v>2.2713495459037532</v>
      </c>
      <c r="W31">
        <f t="shared" si="22"/>
        <v>1.6329131190564994</v>
      </c>
      <c r="X31">
        <f t="shared" si="8"/>
        <v>1142.96875</v>
      </c>
      <c r="Y31">
        <f t="shared" si="13"/>
        <v>1787.52</v>
      </c>
      <c r="Z31">
        <f t="shared" si="13"/>
        <v>2095.9850606909431</v>
      </c>
      <c r="AA31">
        <f t="shared" si="2"/>
        <v>1344</v>
      </c>
      <c r="AB31">
        <f t="shared" si="14"/>
        <v>1375</v>
      </c>
      <c r="AC31">
        <f t="shared" si="14"/>
        <v>1555.5</v>
      </c>
      <c r="AD31">
        <f t="shared" si="9"/>
        <v>326.5625</v>
      </c>
      <c r="AE31">
        <f t="shared" si="15"/>
        <v>487.50545454545454</v>
      </c>
      <c r="AF31">
        <f t="shared" si="15"/>
        <v>721.56862745098044</v>
      </c>
    </row>
  </sheetData>
  <mergeCells count="5">
    <mergeCell ref="B11:D11"/>
    <mergeCell ref="E11:G11"/>
    <mergeCell ref="K11:M11"/>
    <mergeCell ref="H11:J11"/>
    <mergeCell ref="N11:P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</cp:lastModifiedBy>
  <dcterms:created xsi:type="dcterms:W3CDTF">2017-02-01T22:42:25Z</dcterms:created>
  <dcterms:modified xsi:type="dcterms:W3CDTF">2017-02-02T17:46:51Z</dcterms:modified>
</cp:coreProperties>
</file>