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3440" yWindow="105" windowWidth="14805" windowHeight="8010" activeTab="4"/>
  </bookViews>
  <sheets>
    <sheet name="4h" sheetId="1" r:id="rId1"/>
    <sheet name="24h" sheetId="2" r:id="rId2"/>
    <sheet name="7d" sheetId="3" r:id="rId3"/>
    <sheet name="Isotopes" sheetId="4" r:id="rId4"/>
    <sheet name="Tumour" sheetId="5" r:id="rId5"/>
  </sheets>
  <calcPr calcId="152511"/>
</workbook>
</file>

<file path=xl/calcChain.xml><?xml version="1.0" encoding="utf-8"?>
<calcChain xmlns="http://schemas.openxmlformats.org/spreadsheetml/2006/main">
  <c r="C3" i="5" l="1"/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3" i="3"/>
  <c r="B42" i="3"/>
  <c r="C42" i="3"/>
  <c r="D42" i="3"/>
  <c r="F42" i="3"/>
  <c r="G42" i="3"/>
  <c r="H42" i="3"/>
  <c r="J42" i="3"/>
  <c r="K42" i="3"/>
  <c r="L42" i="3"/>
  <c r="N42" i="3"/>
  <c r="O42" i="3"/>
  <c r="P42" i="3"/>
  <c r="R42" i="3"/>
  <c r="S42" i="3"/>
  <c r="T42" i="3"/>
  <c r="V42" i="3"/>
  <c r="W42" i="3"/>
  <c r="X42" i="3"/>
  <c r="Z42" i="3"/>
  <c r="AA42" i="3"/>
  <c r="AB42" i="3"/>
  <c r="AD42" i="3"/>
  <c r="AE42" i="3"/>
  <c r="AF42" i="3"/>
  <c r="AH42" i="3"/>
  <c r="AI42" i="3"/>
  <c r="AJ42" i="3"/>
  <c r="B40" i="3"/>
  <c r="C40" i="3"/>
  <c r="D40" i="3"/>
  <c r="F40" i="3"/>
  <c r="G40" i="3"/>
  <c r="H40" i="3"/>
  <c r="J40" i="3"/>
  <c r="K40" i="3"/>
  <c r="L40" i="3"/>
  <c r="N40" i="3"/>
  <c r="O40" i="3"/>
  <c r="P40" i="3"/>
  <c r="R40" i="3"/>
  <c r="S40" i="3"/>
  <c r="T40" i="3"/>
  <c r="V40" i="3"/>
  <c r="W40" i="3"/>
  <c r="X40" i="3"/>
  <c r="Z40" i="3"/>
  <c r="AA40" i="3"/>
  <c r="AB40" i="3"/>
  <c r="AD40" i="3"/>
  <c r="AE40" i="3"/>
  <c r="AF40" i="3"/>
  <c r="AH40" i="3"/>
  <c r="AI40" i="3"/>
  <c r="AJ40" i="3"/>
  <c r="B41" i="3"/>
  <c r="C41" i="3"/>
  <c r="D41" i="3"/>
  <c r="F41" i="3"/>
  <c r="G41" i="3"/>
  <c r="H41" i="3"/>
  <c r="J41" i="3"/>
  <c r="K41" i="3"/>
  <c r="L41" i="3"/>
  <c r="N41" i="3"/>
  <c r="O41" i="3"/>
  <c r="P41" i="3"/>
  <c r="R41" i="3"/>
  <c r="S41" i="3"/>
  <c r="T41" i="3"/>
  <c r="V41" i="3"/>
  <c r="W41" i="3"/>
  <c r="X41" i="3"/>
  <c r="Z41" i="3"/>
  <c r="AA41" i="3"/>
  <c r="AB41" i="3"/>
  <c r="AD41" i="3"/>
  <c r="AE41" i="3"/>
  <c r="AF41" i="3"/>
  <c r="AH41" i="3"/>
  <c r="AI41" i="3"/>
  <c r="AJ41" i="3"/>
  <c r="B27" i="3"/>
  <c r="C27" i="3"/>
  <c r="D27" i="3"/>
  <c r="F27" i="3"/>
  <c r="G27" i="3"/>
  <c r="H27" i="3"/>
  <c r="J27" i="3"/>
  <c r="K27" i="3"/>
  <c r="L27" i="3"/>
  <c r="N27" i="3"/>
  <c r="O27" i="3"/>
  <c r="P27" i="3"/>
  <c r="R27" i="3"/>
  <c r="S27" i="3"/>
  <c r="T27" i="3"/>
  <c r="V27" i="3"/>
  <c r="W27" i="3"/>
  <c r="X27" i="3"/>
  <c r="Z27" i="3"/>
  <c r="AA27" i="3"/>
  <c r="AB27" i="3"/>
  <c r="AD27" i="3"/>
  <c r="AE27" i="3"/>
  <c r="AF27" i="3"/>
  <c r="AH27" i="3"/>
  <c r="AI27" i="3"/>
  <c r="AJ27" i="3"/>
  <c r="B28" i="3"/>
  <c r="C28" i="3"/>
  <c r="D28" i="3"/>
  <c r="F28" i="3"/>
  <c r="G28" i="3"/>
  <c r="H28" i="3"/>
  <c r="J28" i="3"/>
  <c r="K28" i="3"/>
  <c r="L28" i="3"/>
  <c r="N28" i="3"/>
  <c r="O28" i="3"/>
  <c r="P28" i="3"/>
  <c r="R28" i="3"/>
  <c r="S28" i="3"/>
  <c r="T28" i="3"/>
  <c r="V28" i="3"/>
  <c r="W28" i="3"/>
  <c r="X28" i="3"/>
  <c r="Z28" i="3"/>
  <c r="AA28" i="3"/>
  <c r="AB28" i="3"/>
  <c r="AD28" i="3"/>
  <c r="AE28" i="3"/>
  <c r="AF28" i="3"/>
  <c r="AH28" i="3"/>
  <c r="AI28" i="3"/>
  <c r="AJ28" i="3"/>
  <c r="B29" i="3"/>
  <c r="C29" i="3"/>
  <c r="D29" i="3"/>
  <c r="F29" i="3"/>
  <c r="G29" i="3"/>
  <c r="H29" i="3"/>
  <c r="J29" i="3"/>
  <c r="K29" i="3"/>
  <c r="L29" i="3"/>
  <c r="N29" i="3"/>
  <c r="O29" i="3"/>
  <c r="P29" i="3"/>
  <c r="R29" i="3"/>
  <c r="S29" i="3"/>
  <c r="T29" i="3"/>
  <c r="V29" i="3"/>
  <c r="W29" i="3"/>
  <c r="X29" i="3"/>
  <c r="Z29" i="3"/>
  <c r="AA29" i="3"/>
  <c r="AB29" i="3"/>
  <c r="AD29" i="3"/>
  <c r="AE29" i="3"/>
  <c r="AF29" i="3"/>
  <c r="AH29" i="3"/>
  <c r="AI29" i="3"/>
  <c r="AJ29" i="3"/>
  <c r="B30" i="3"/>
  <c r="C30" i="3"/>
  <c r="D30" i="3"/>
  <c r="F30" i="3"/>
  <c r="G30" i="3"/>
  <c r="H30" i="3"/>
  <c r="J30" i="3"/>
  <c r="K30" i="3"/>
  <c r="L30" i="3"/>
  <c r="N30" i="3"/>
  <c r="O30" i="3"/>
  <c r="P30" i="3"/>
  <c r="R30" i="3"/>
  <c r="S30" i="3"/>
  <c r="T30" i="3"/>
  <c r="V30" i="3"/>
  <c r="W30" i="3"/>
  <c r="X30" i="3"/>
  <c r="Z30" i="3"/>
  <c r="AA30" i="3"/>
  <c r="AB30" i="3"/>
  <c r="AD30" i="3"/>
  <c r="AE30" i="3"/>
  <c r="AF30" i="3"/>
  <c r="AH30" i="3"/>
  <c r="AI30" i="3"/>
  <c r="AJ30" i="3"/>
  <c r="B31" i="3"/>
  <c r="C31" i="3"/>
  <c r="D31" i="3"/>
  <c r="F31" i="3"/>
  <c r="G31" i="3"/>
  <c r="H31" i="3"/>
  <c r="J31" i="3"/>
  <c r="K31" i="3"/>
  <c r="L31" i="3"/>
  <c r="N31" i="3"/>
  <c r="O31" i="3"/>
  <c r="P31" i="3"/>
  <c r="R31" i="3"/>
  <c r="S31" i="3"/>
  <c r="T31" i="3"/>
  <c r="V31" i="3"/>
  <c r="W31" i="3"/>
  <c r="X31" i="3"/>
  <c r="Z31" i="3"/>
  <c r="AA31" i="3"/>
  <c r="AB31" i="3"/>
  <c r="AD31" i="3"/>
  <c r="AE31" i="3"/>
  <c r="AF31" i="3"/>
  <c r="AH31" i="3"/>
  <c r="AI31" i="3"/>
  <c r="AJ31" i="3"/>
  <c r="B32" i="3"/>
  <c r="C32" i="3"/>
  <c r="D32" i="3"/>
  <c r="F32" i="3"/>
  <c r="G32" i="3"/>
  <c r="H32" i="3"/>
  <c r="J32" i="3"/>
  <c r="K32" i="3"/>
  <c r="L32" i="3"/>
  <c r="N32" i="3"/>
  <c r="O32" i="3"/>
  <c r="P32" i="3"/>
  <c r="R32" i="3"/>
  <c r="S32" i="3"/>
  <c r="T32" i="3"/>
  <c r="V32" i="3"/>
  <c r="W32" i="3"/>
  <c r="X32" i="3"/>
  <c r="Z32" i="3"/>
  <c r="AA32" i="3"/>
  <c r="AB32" i="3"/>
  <c r="AD32" i="3"/>
  <c r="AE32" i="3"/>
  <c r="AF32" i="3"/>
  <c r="AH32" i="3"/>
  <c r="AI32" i="3"/>
  <c r="AJ32" i="3"/>
  <c r="B33" i="3"/>
  <c r="C33" i="3"/>
  <c r="D33" i="3"/>
  <c r="F33" i="3"/>
  <c r="G33" i="3"/>
  <c r="H33" i="3"/>
  <c r="J33" i="3"/>
  <c r="K33" i="3"/>
  <c r="L33" i="3"/>
  <c r="N33" i="3"/>
  <c r="O33" i="3"/>
  <c r="P33" i="3"/>
  <c r="R33" i="3"/>
  <c r="S33" i="3"/>
  <c r="T33" i="3"/>
  <c r="V33" i="3"/>
  <c r="W33" i="3"/>
  <c r="X33" i="3"/>
  <c r="Z33" i="3"/>
  <c r="AA33" i="3"/>
  <c r="AB33" i="3"/>
  <c r="AD33" i="3"/>
  <c r="AE33" i="3"/>
  <c r="AF33" i="3"/>
  <c r="AH33" i="3"/>
  <c r="AI33" i="3"/>
  <c r="AJ33" i="3"/>
  <c r="B34" i="3"/>
  <c r="C34" i="3"/>
  <c r="D34" i="3"/>
  <c r="F34" i="3"/>
  <c r="G34" i="3"/>
  <c r="H34" i="3"/>
  <c r="J34" i="3"/>
  <c r="K34" i="3"/>
  <c r="L34" i="3"/>
  <c r="N34" i="3"/>
  <c r="O34" i="3"/>
  <c r="P34" i="3"/>
  <c r="R34" i="3"/>
  <c r="S34" i="3"/>
  <c r="T34" i="3"/>
  <c r="V34" i="3"/>
  <c r="W34" i="3"/>
  <c r="X34" i="3"/>
  <c r="Z34" i="3"/>
  <c r="AA34" i="3"/>
  <c r="AB34" i="3"/>
  <c r="AD34" i="3"/>
  <c r="AE34" i="3"/>
  <c r="AF34" i="3"/>
  <c r="AH34" i="3"/>
  <c r="AI34" i="3"/>
  <c r="AJ34" i="3"/>
  <c r="B35" i="3"/>
  <c r="C35" i="3"/>
  <c r="D35" i="3"/>
  <c r="F35" i="3"/>
  <c r="G35" i="3"/>
  <c r="H35" i="3"/>
  <c r="J35" i="3"/>
  <c r="K35" i="3"/>
  <c r="L35" i="3"/>
  <c r="N35" i="3"/>
  <c r="O35" i="3"/>
  <c r="P35" i="3"/>
  <c r="R35" i="3"/>
  <c r="S35" i="3"/>
  <c r="T35" i="3"/>
  <c r="V35" i="3"/>
  <c r="W35" i="3"/>
  <c r="X35" i="3"/>
  <c r="Z35" i="3"/>
  <c r="AA35" i="3"/>
  <c r="AB35" i="3"/>
  <c r="AD35" i="3"/>
  <c r="AE35" i="3"/>
  <c r="AF35" i="3"/>
  <c r="AH35" i="3"/>
  <c r="AI35" i="3"/>
  <c r="AJ35" i="3"/>
  <c r="B36" i="3"/>
  <c r="C36" i="3"/>
  <c r="D36" i="3"/>
  <c r="F36" i="3"/>
  <c r="G36" i="3"/>
  <c r="H36" i="3"/>
  <c r="J36" i="3"/>
  <c r="K36" i="3"/>
  <c r="L36" i="3"/>
  <c r="N36" i="3"/>
  <c r="O36" i="3"/>
  <c r="P36" i="3"/>
  <c r="R36" i="3"/>
  <c r="S36" i="3"/>
  <c r="T36" i="3"/>
  <c r="V36" i="3"/>
  <c r="W36" i="3"/>
  <c r="X36" i="3"/>
  <c r="Z36" i="3"/>
  <c r="AA36" i="3"/>
  <c r="AB36" i="3"/>
  <c r="AD36" i="3"/>
  <c r="AE36" i="3"/>
  <c r="AF36" i="3"/>
  <c r="AH36" i="3"/>
  <c r="AI36" i="3"/>
  <c r="AJ36" i="3"/>
  <c r="B37" i="3"/>
  <c r="C37" i="3"/>
  <c r="D37" i="3"/>
  <c r="F37" i="3"/>
  <c r="G37" i="3"/>
  <c r="H37" i="3"/>
  <c r="J37" i="3"/>
  <c r="K37" i="3"/>
  <c r="L37" i="3"/>
  <c r="N37" i="3"/>
  <c r="O37" i="3"/>
  <c r="P37" i="3"/>
  <c r="R37" i="3"/>
  <c r="S37" i="3"/>
  <c r="T37" i="3"/>
  <c r="V37" i="3"/>
  <c r="W37" i="3"/>
  <c r="X37" i="3"/>
  <c r="Z37" i="3"/>
  <c r="AA37" i="3"/>
  <c r="AB37" i="3"/>
  <c r="AD37" i="3"/>
  <c r="AE37" i="3"/>
  <c r="AF37" i="3"/>
  <c r="AH37" i="3"/>
  <c r="AI37" i="3"/>
  <c r="AJ37" i="3"/>
  <c r="B38" i="3"/>
  <c r="C38" i="3"/>
  <c r="D38" i="3"/>
  <c r="F38" i="3"/>
  <c r="G38" i="3"/>
  <c r="H38" i="3"/>
  <c r="J38" i="3"/>
  <c r="K38" i="3"/>
  <c r="L38" i="3"/>
  <c r="N38" i="3"/>
  <c r="O38" i="3"/>
  <c r="P38" i="3"/>
  <c r="R38" i="3"/>
  <c r="S38" i="3"/>
  <c r="T38" i="3"/>
  <c r="V38" i="3"/>
  <c r="W38" i="3"/>
  <c r="X38" i="3"/>
  <c r="Z38" i="3"/>
  <c r="AA38" i="3"/>
  <c r="AB38" i="3"/>
  <c r="AD38" i="3"/>
  <c r="AE38" i="3"/>
  <c r="AF38" i="3"/>
  <c r="AH38" i="3"/>
  <c r="AI38" i="3"/>
  <c r="AJ38" i="3"/>
  <c r="B39" i="3"/>
  <c r="C39" i="3"/>
  <c r="D39" i="3"/>
  <c r="F39" i="3"/>
  <c r="G39" i="3"/>
  <c r="H39" i="3"/>
  <c r="J39" i="3"/>
  <c r="K39" i="3"/>
  <c r="L39" i="3"/>
  <c r="N39" i="3"/>
  <c r="O39" i="3"/>
  <c r="P39" i="3"/>
  <c r="R39" i="3"/>
  <c r="S39" i="3"/>
  <c r="T39" i="3"/>
  <c r="V39" i="3"/>
  <c r="W39" i="3"/>
  <c r="X39" i="3"/>
  <c r="Z39" i="3"/>
  <c r="AA39" i="3"/>
  <c r="AB39" i="3"/>
  <c r="AD39" i="3"/>
  <c r="AE39" i="3"/>
  <c r="AF39" i="3"/>
  <c r="AH39" i="3"/>
  <c r="AI39" i="3"/>
  <c r="AJ39" i="3"/>
  <c r="C26" i="3"/>
  <c r="D26" i="3"/>
  <c r="F26" i="3"/>
  <c r="G26" i="3"/>
  <c r="H26" i="3"/>
  <c r="J26" i="3"/>
  <c r="K26" i="3"/>
  <c r="L26" i="3"/>
  <c r="N26" i="3"/>
  <c r="O26" i="3"/>
  <c r="P26" i="3"/>
  <c r="R26" i="3"/>
  <c r="S26" i="3"/>
  <c r="T26" i="3"/>
  <c r="V26" i="3"/>
  <c r="W26" i="3"/>
  <c r="X26" i="3"/>
  <c r="Z26" i="3"/>
  <c r="AA26" i="3"/>
  <c r="AB26" i="3"/>
  <c r="AD26" i="3"/>
  <c r="AE26" i="3"/>
  <c r="AF26" i="3"/>
  <c r="AH26" i="3"/>
  <c r="AI26" i="3"/>
  <c r="AJ26" i="3"/>
  <c r="B26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6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6" i="1"/>
  <c r="I27" i="4"/>
  <c r="J27" i="4"/>
  <c r="K27" i="4"/>
  <c r="L27" i="4"/>
  <c r="M27" i="4"/>
  <c r="N27" i="4"/>
  <c r="O27" i="4"/>
  <c r="I28" i="4"/>
  <c r="J28" i="4"/>
  <c r="K28" i="4"/>
  <c r="L28" i="4"/>
  <c r="M28" i="4"/>
  <c r="N28" i="4"/>
  <c r="O28" i="4"/>
  <c r="I29" i="4"/>
  <c r="J29" i="4"/>
  <c r="K29" i="4"/>
  <c r="L29" i="4"/>
  <c r="M29" i="4"/>
  <c r="N29" i="4"/>
  <c r="O29" i="4"/>
  <c r="I30" i="4"/>
  <c r="J30" i="4"/>
  <c r="K30" i="4"/>
  <c r="L30" i="4"/>
  <c r="M30" i="4"/>
  <c r="N30" i="4"/>
  <c r="O30" i="4"/>
  <c r="I31" i="4"/>
  <c r="J31" i="4"/>
  <c r="K31" i="4"/>
  <c r="L31" i="4"/>
  <c r="M31" i="4"/>
  <c r="N31" i="4"/>
  <c r="O31" i="4"/>
  <c r="I32" i="4"/>
  <c r="J32" i="4"/>
  <c r="K32" i="4"/>
  <c r="L32" i="4"/>
  <c r="M32" i="4"/>
  <c r="N32" i="4"/>
  <c r="O32" i="4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6" i="4"/>
  <c r="J36" i="4"/>
  <c r="K36" i="4"/>
  <c r="L36" i="4"/>
  <c r="M36" i="4"/>
  <c r="N36" i="4"/>
  <c r="O36" i="4"/>
  <c r="I38" i="4"/>
  <c r="J38" i="4"/>
  <c r="K38" i="4"/>
  <c r="L38" i="4"/>
  <c r="M38" i="4"/>
  <c r="N38" i="4"/>
  <c r="O38" i="4"/>
  <c r="I39" i="4"/>
  <c r="J39" i="4"/>
  <c r="K39" i="4"/>
  <c r="L39" i="4"/>
  <c r="M39" i="4"/>
  <c r="N39" i="4"/>
  <c r="O39" i="4"/>
  <c r="I41" i="4"/>
  <c r="J41" i="4"/>
  <c r="K41" i="4"/>
  <c r="L41" i="4"/>
  <c r="M41" i="4"/>
  <c r="N41" i="4"/>
  <c r="O41" i="4"/>
  <c r="I42" i="4"/>
  <c r="J42" i="4"/>
  <c r="K42" i="4"/>
  <c r="L42" i="4"/>
  <c r="M42" i="4"/>
  <c r="N42" i="4"/>
  <c r="O42" i="4"/>
  <c r="J26" i="4"/>
  <c r="K26" i="4"/>
  <c r="L26" i="4"/>
  <c r="M26" i="4"/>
  <c r="N26" i="4"/>
  <c r="O26" i="4"/>
  <c r="I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6" i="4"/>
  <c r="C36" i="4"/>
  <c r="D36" i="4"/>
  <c r="E36" i="4"/>
  <c r="F36" i="4"/>
  <c r="G36" i="4"/>
  <c r="H36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C26" i="4"/>
  <c r="D26" i="4"/>
  <c r="E26" i="4"/>
  <c r="F26" i="4"/>
  <c r="G26" i="4"/>
  <c r="H26" i="4"/>
  <c r="B26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" i="4"/>
  <c r="F16" i="5" l="1"/>
  <c r="AG12" i="3" l="1"/>
  <c r="Q12" i="3"/>
  <c r="AC12" i="3"/>
  <c r="AK12" i="3"/>
  <c r="M12" i="3"/>
  <c r="I12" i="3"/>
  <c r="E12" i="3"/>
  <c r="Y12" i="3"/>
  <c r="U12" i="3"/>
  <c r="F18" i="5"/>
  <c r="F23" i="5"/>
  <c r="F22" i="5"/>
  <c r="AC18" i="3" s="1"/>
  <c r="F21" i="5"/>
  <c r="F20" i="5"/>
  <c r="F19" i="5"/>
  <c r="AC15" i="3" s="1"/>
  <c r="F17" i="5"/>
  <c r="AC13" i="3" s="1"/>
  <c r="F15" i="5"/>
  <c r="F14" i="5"/>
  <c r="F13" i="5"/>
  <c r="F12" i="5"/>
  <c r="F11" i="5"/>
  <c r="F10" i="5"/>
  <c r="F9" i="5"/>
  <c r="F7" i="5"/>
  <c r="F8" i="5"/>
  <c r="W3" i="5"/>
  <c r="S3" i="5"/>
  <c r="O3" i="5"/>
  <c r="K3" i="5"/>
  <c r="G3" i="5"/>
  <c r="AK5" i="3" l="1"/>
  <c r="M5" i="3"/>
  <c r="I5" i="3"/>
  <c r="Q5" i="3"/>
  <c r="Y5" i="3"/>
  <c r="AG5" i="3"/>
  <c r="AC5" i="3"/>
  <c r="U5" i="3"/>
  <c r="E5" i="3"/>
  <c r="AK9" i="3"/>
  <c r="M9" i="3"/>
  <c r="I9" i="3"/>
  <c r="Y9" i="3"/>
  <c r="AC9" i="3"/>
  <c r="U9" i="3"/>
  <c r="E9" i="3"/>
  <c r="AG9" i="3"/>
  <c r="Q9" i="3"/>
  <c r="AC19" i="3"/>
  <c r="AG19" i="3"/>
  <c r="Q19" i="3"/>
  <c r="U19" i="3"/>
  <c r="AK19" i="3"/>
  <c r="M19" i="3"/>
  <c r="E19" i="3"/>
  <c r="Y19" i="3"/>
  <c r="I19" i="3"/>
  <c r="Y6" i="3"/>
  <c r="AC6" i="3"/>
  <c r="U6" i="3"/>
  <c r="AK6" i="3"/>
  <c r="E6" i="3"/>
  <c r="AG6" i="3"/>
  <c r="Q6" i="3"/>
  <c r="M6" i="3"/>
  <c r="I6" i="3"/>
  <c r="Y10" i="3"/>
  <c r="M10" i="3"/>
  <c r="I10" i="3"/>
  <c r="E10" i="3"/>
  <c r="AC10" i="3"/>
  <c r="U10" i="3"/>
  <c r="AG10" i="3"/>
  <c r="Q10" i="3"/>
  <c r="AK10" i="3"/>
  <c r="Y16" i="3"/>
  <c r="AK16" i="3"/>
  <c r="U16" i="3"/>
  <c r="AC16" i="3"/>
  <c r="M16" i="3"/>
  <c r="AG16" i="3"/>
  <c r="Q16" i="3"/>
  <c r="E16" i="3"/>
  <c r="AK14" i="3"/>
  <c r="M14" i="3"/>
  <c r="I14" i="3"/>
  <c r="AG14" i="3"/>
  <c r="AC14" i="3"/>
  <c r="Y14" i="3"/>
  <c r="Q14" i="3"/>
  <c r="U14" i="3"/>
  <c r="E14" i="3"/>
  <c r="AG8" i="3"/>
  <c r="Q8" i="3"/>
  <c r="AK8" i="3"/>
  <c r="M8" i="3"/>
  <c r="I8" i="3"/>
  <c r="E8" i="3"/>
  <c r="U8" i="3"/>
  <c r="Y8" i="3"/>
  <c r="AC8" i="3"/>
  <c r="AG4" i="3"/>
  <c r="Q4" i="3"/>
  <c r="U4" i="3"/>
  <c r="AK4" i="3"/>
  <c r="M4" i="3"/>
  <c r="I4" i="3"/>
  <c r="AC4" i="3"/>
  <c r="Y4" i="3"/>
  <c r="E4" i="3"/>
  <c r="AC7" i="3"/>
  <c r="U7" i="3"/>
  <c r="E7" i="3"/>
  <c r="AG7" i="3"/>
  <c r="Q7" i="3"/>
  <c r="Y7" i="3"/>
  <c r="AK7" i="3"/>
  <c r="M7" i="3"/>
  <c r="I7" i="3"/>
  <c r="AC11" i="3"/>
  <c r="U11" i="3"/>
  <c r="E11" i="3"/>
  <c r="AG11" i="3"/>
  <c r="Q11" i="3"/>
  <c r="AK11" i="3"/>
  <c r="M11" i="3"/>
  <c r="I11" i="3"/>
  <c r="Y11" i="3"/>
  <c r="U17" i="3"/>
  <c r="E17" i="3"/>
  <c r="Y17" i="3"/>
  <c r="AG17" i="3"/>
  <c r="Q17" i="3"/>
  <c r="I17" i="3"/>
  <c r="AC17" i="3"/>
  <c r="AK17" i="3"/>
  <c r="M17" i="3"/>
  <c r="Q3" i="4"/>
  <c r="I3" i="5" l="1"/>
  <c r="H3" i="5" s="1"/>
  <c r="Q3" i="5"/>
  <c r="P3" i="5" s="1"/>
  <c r="U3" i="5"/>
  <c r="T3" i="5" s="1"/>
  <c r="Y3" i="5"/>
  <c r="X3" i="5" s="1"/>
  <c r="M3" i="5"/>
  <c r="M4" i="5" s="1"/>
  <c r="E3" i="5"/>
  <c r="U4" i="5" l="1"/>
  <c r="I4" i="5"/>
  <c r="Q4" i="5"/>
  <c r="L3" i="5"/>
  <c r="Y4" i="5"/>
  <c r="E4" i="5"/>
  <c r="D3" i="5"/>
</calcChain>
</file>

<file path=xl/sharedStrings.xml><?xml version="1.0" encoding="utf-8"?>
<sst xmlns="http://schemas.openxmlformats.org/spreadsheetml/2006/main" count="298" uniqueCount="53">
  <si>
    <t>Adrenal</t>
  </si>
  <si>
    <t>Bone</t>
  </si>
  <si>
    <t>Brain</t>
  </si>
  <si>
    <t>Heart</t>
  </si>
  <si>
    <t>Intestine</t>
  </si>
  <si>
    <t>Kidney</t>
  </si>
  <si>
    <t>Liver</t>
  </si>
  <si>
    <t>Lung</t>
  </si>
  <si>
    <t>Muscle</t>
  </si>
  <si>
    <t>Pancreas</t>
  </si>
  <si>
    <t>Prostate</t>
  </si>
  <si>
    <t>RBM</t>
  </si>
  <si>
    <t>Salivatory</t>
  </si>
  <si>
    <t>Spleen</t>
  </si>
  <si>
    <t>Stomach</t>
  </si>
  <si>
    <t>Thyroid</t>
  </si>
  <si>
    <t>Tumour</t>
  </si>
  <si>
    <t>Whole Body</t>
  </si>
  <si>
    <t>Carrier</t>
  </si>
  <si>
    <t>Free</t>
  </si>
  <si>
    <t>Total</t>
  </si>
  <si>
    <t>LaPO4</t>
  </si>
  <si>
    <t>PSMA</t>
  </si>
  <si>
    <t>Dose/MBq</t>
  </si>
  <si>
    <t>H195</t>
  </si>
  <si>
    <t>LAPO4GOLD</t>
  </si>
  <si>
    <t>TRAS</t>
  </si>
  <si>
    <t>LPS</t>
  </si>
  <si>
    <t>PLMS</t>
  </si>
  <si>
    <t>THEOR1</t>
  </si>
  <si>
    <t>THEOR2</t>
  </si>
  <si>
    <t>Ratio</t>
  </si>
  <si>
    <t>Organ</t>
  </si>
  <si>
    <t>Ac225</t>
  </si>
  <si>
    <t>Fr221</t>
  </si>
  <si>
    <t>At217</t>
  </si>
  <si>
    <t>Bi213</t>
  </si>
  <si>
    <t>Po213</t>
  </si>
  <si>
    <t>Tl209</t>
  </si>
  <si>
    <t>Pb209</t>
  </si>
  <si>
    <t>7d</t>
  </si>
  <si>
    <t>D target:</t>
  </si>
  <si>
    <r>
      <rPr>
        <b/>
        <sz val="11"/>
        <color theme="1"/>
        <rFont val="Calibri"/>
        <family val="2"/>
        <scheme val="minor"/>
      </rPr>
      <t>M body</t>
    </r>
    <r>
      <rPr>
        <sz val="11"/>
        <color theme="1"/>
        <rFont val="Calibri"/>
        <family val="2"/>
        <scheme val="minor"/>
      </rPr>
      <t>:</t>
    </r>
  </si>
  <si>
    <t>M Tumor:</t>
  </si>
  <si>
    <t>D/MBq</t>
  </si>
  <si>
    <t>MBq T</t>
  </si>
  <si>
    <t>SUV T</t>
  </si>
  <si>
    <t>GOLD</t>
  </si>
  <si>
    <t>MBq Max</t>
  </si>
  <si>
    <t>Max dose</t>
  </si>
  <si>
    <t>RBE2:</t>
  </si>
  <si>
    <t>Max MBq</t>
  </si>
  <si>
    <t>Critical 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</si>
</sst>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H1" workbookViewId="0">
      <selection activeCell="N26" sqref="N26:S42"/>
    </sheetView>
  </sheetViews>
  <sheetFormatPr defaultRowHeight="15" x14ac:dyDescent="0.25"/>
  <cols>
    <col min="1" max="1" width="12.7109375" customWidth="1"/>
  </cols>
  <sheetData>
    <row r="1" spans="1:28" x14ac:dyDescent="0.25">
      <c r="A1" t="s">
        <v>23</v>
      </c>
      <c r="B1" t="s">
        <v>24</v>
      </c>
      <c r="E1" t="s">
        <v>26</v>
      </c>
      <c r="H1" t="s">
        <v>21</v>
      </c>
      <c r="K1" t="s">
        <v>25</v>
      </c>
      <c r="N1" t="s">
        <v>27</v>
      </c>
      <c r="Q1" t="s">
        <v>28</v>
      </c>
      <c r="T1" t="s">
        <v>22</v>
      </c>
      <c r="W1" t="s">
        <v>29</v>
      </c>
      <c r="Z1" t="s">
        <v>30</v>
      </c>
    </row>
    <row r="2" spans="1:28" x14ac:dyDescent="0.25">
      <c r="B2" t="s">
        <v>18</v>
      </c>
      <c r="C2" t="s">
        <v>19</v>
      </c>
      <c r="D2" t="s">
        <v>20</v>
      </c>
      <c r="E2" t="s">
        <v>18</v>
      </c>
      <c r="F2" t="s">
        <v>19</v>
      </c>
      <c r="G2" t="s">
        <v>20</v>
      </c>
      <c r="H2" t="s">
        <v>18</v>
      </c>
      <c r="I2" t="s">
        <v>19</v>
      </c>
      <c r="J2" t="s">
        <v>20</v>
      </c>
      <c r="K2" t="s">
        <v>18</v>
      </c>
      <c r="L2" t="s">
        <v>19</v>
      </c>
      <c r="M2" t="s">
        <v>20</v>
      </c>
      <c r="N2" t="s">
        <v>18</v>
      </c>
      <c r="O2" t="s">
        <v>19</v>
      </c>
      <c r="P2" t="s">
        <v>20</v>
      </c>
      <c r="Q2" t="s">
        <v>18</v>
      </c>
      <c r="R2" t="s">
        <v>19</v>
      </c>
      <c r="S2" t="s">
        <v>20</v>
      </c>
      <c r="T2" t="s">
        <v>18</v>
      </c>
      <c r="U2" t="s">
        <v>19</v>
      </c>
      <c r="V2" t="s">
        <v>20</v>
      </c>
      <c r="W2" t="s">
        <v>18</v>
      </c>
      <c r="X2" t="s">
        <v>19</v>
      </c>
      <c r="Y2" t="s">
        <v>20</v>
      </c>
      <c r="Z2" t="s">
        <v>18</v>
      </c>
      <c r="AA2" t="s">
        <v>19</v>
      </c>
      <c r="AB2" t="s">
        <v>20</v>
      </c>
    </row>
    <row r="3" spans="1:28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9.2413768198379404E-5</v>
      </c>
      <c r="U3">
        <v>0</v>
      </c>
      <c r="V3" s="1">
        <v>9.2413768198379404E-5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</v>
      </c>
      <c r="B4">
        <v>0</v>
      </c>
      <c r="C4">
        <v>3.7649491197794098E-4</v>
      </c>
      <c r="D4">
        <v>3.7649491197794098E-4</v>
      </c>
      <c r="E4">
        <v>0</v>
      </c>
      <c r="F4">
        <v>3.7817344093689001E-4</v>
      </c>
      <c r="G4">
        <v>3.7817344093689001E-4</v>
      </c>
      <c r="H4">
        <v>0</v>
      </c>
      <c r="I4">
        <v>3.5540324840829498E-4</v>
      </c>
      <c r="J4">
        <v>3.5540324840829498E-4</v>
      </c>
      <c r="K4">
        <v>0</v>
      </c>
      <c r="L4">
        <v>2.2049876877661199E-4</v>
      </c>
      <c r="M4">
        <v>2.2049876877661199E-4</v>
      </c>
      <c r="N4">
        <v>0</v>
      </c>
      <c r="O4">
        <v>3.8376691286977902E-4</v>
      </c>
      <c r="P4">
        <v>3.8376691286977902E-4</v>
      </c>
      <c r="Q4">
        <v>0</v>
      </c>
      <c r="R4">
        <v>3.0304614637474599E-4</v>
      </c>
      <c r="S4">
        <v>3.0304614637474599E-4</v>
      </c>
      <c r="T4" s="1">
        <v>1.08678591401294E-5</v>
      </c>
      <c r="U4">
        <v>3.06731332663212E-4</v>
      </c>
      <c r="V4">
        <v>3.1759919180334101E-4</v>
      </c>
      <c r="W4">
        <v>0</v>
      </c>
      <c r="X4">
        <v>1.54689170665764E-4</v>
      </c>
      <c r="Y4">
        <v>1.54689170665764E-4</v>
      </c>
      <c r="Z4">
        <v>0</v>
      </c>
      <c r="AA4">
        <v>3.7817344093689001E-4</v>
      </c>
      <c r="AB4">
        <v>3.7817344093689001E-4</v>
      </c>
    </row>
    <row r="5" spans="1:28" x14ac:dyDescent="0.25">
      <c r="A5" t="s">
        <v>2</v>
      </c>
      <c r="B5">
        <v>0</v>
      </c>
      <c r="C5" s="1">
        <v>6.4008150126295899E-6</v>
      </c>
      <c r="D5" s="1">
        <v>6.4008150126295899E-6</v>
      </c>
      <c r="E5">
        <v>0</v>
      </c>
      <c r="F5" s="1">
        <v>6.4286558475354201E-6</v>
      </c>
      <c r="G5" s="1">
        <v>6.4286558475354201E-6</v>
      </c>
      <c r="H5">
        <v>0</v>
      </c>
      <c r="I5" s="1">
        <v>3.6157888965618401E-6</v>
      </c>
      <c r="J5" s="1">
        <v>3.6157888965618401E-6</v>
      </c>
      <c r="K5">
        <v>0</v>
      </c>
      <c r="L5" s="1">
        <v>1.7464385064700301E-6</v>
      </c>
      <c r="M5" s="1">
        <v>1.7464385064700301E-6</v>
      </c>
      <c r="N5">
        <v>0</v>
      </c>
      <c r="O5" s="1">
        <v>4.8505778752734003E-6</v>
      </c>
      <c r="P5" s="1">
        <v>4.8505778752734003E-6</v>
      </c>
      <c r="Q5">
        <v>0</v>
      </c>
      <c r="R5" s="1">
        <v>4.13382946530705E-6</v>
      </c>
      <c r="S5" s="1">
        <v>4.13382946530705E-6</v>
      </c>
      <c r="T5">
        <v>0</v>
      </c>
      <c r="U5" s="1">
        <v>5.2116017545402702E-6</v>
      </c>
      <c r="V5" s="1">
        <v>5.2116017545402702E-6</v>
      </c>
      <c r="W5">
        <v>0</v>
      </c>
      <c r="X5" s="1">
        <v>1.8632144007015899E-6</v>
      </c>
      <c r="Y5" s="1">
        <v>1.8632144007015899E-6</v>
      </c>
      <c r="Z5">
        <v>0</v>
      </c>
      <c r="AA5" s="1">
        <v>6.4286558475354201E-6</v>
      </c>
      <c r="AB5" s="1">
        <v>6.4286558475354201E-6</v>
      </c>
    </row>
    <row r="6" spans="1:28" x14ac:dyDescent="0.25">
      <c r="A6" t="s">
        <v>3</v>
      </c>
      <c r="B6">
        <v>0</v>
      </c>
      <c r="C6">
        <v>8.6072802949730505E-4</v>
      </c>
      <c r="D6">
        <v>8.6072802949730505E-4</v>
      </c>
      <c r="E6">
        <v>1.2716920611212799E-4</v>
      </c>
      <c r="F6">
        <v>8.64488927219389E-4</v>
      </c>
      <c r="G6">
        <v>9.91658133331518E-4</v>
      </c>
      <c r="H6">
        <v>2.5735217013637398E-4</v>
      </c>
      <c r="I6">
        <v>5.0103104949826799E-4</v>
      </c>
      <c r="J6">
        <v>7.5838321963464202E-4</v>
      </c>
      <c r="K6">
        <v>4.15019550052086E-4</v>
      </c>
      <c r="L6">
        <v>2.3791106215901301E-4</v>
      </c>
      <c r="M6">
        <v>6.5293061221109901E-4</v>
      </c>
      <c r="N6">
        <v>0</v>
      </c>
      <c r="O6">
        <v>6.17258700579965E-4</v>
      </c>
      <c r="P6">
        <v>6.17258700579965E-4</v>
      </c>
      <c r="Q6">
        <v>0</v>
      </c>
      <c r="R6">
        <v>5.3437882961226903E-4</v>
      </c>
      <c r="S6">
        <v>5.3437882961226903E-4</v>
      </c>
      <c r="T6" s="1">
        <v>1.9602920526929001E-5</v>
      </c>
      <c r="U6">
        <v>7.0065104731689904E-4</v>
      </c>
      <c r="V6">
        <v>7.2025396784382799E-4</v>
      </c>
      <c r="W6">
        <v>0</v>
      </c>
      <c r="X6">
        <v>2.3453376662044899E-4</v>
      </c>
      <c r="Y6">
        <v>2.3453376662044899E-4</v>
      </c>
      <c r="Z6">
        <v>0</v>
      </c>
      <c r="AA6">
        <v>8.64488927219389E-4</v>
      </c>
      <c r="AB6">
        <v>8.64488927219389E-4</v>
      </c>
    </row>
    <row r="7" spans="1:28" x14ac:dyDescent="0.25">
      <c r="A7" t="s">
        <v>4</v>
      </c>
      <c r="B7">
        <v>0</v>
      </c>
      <c r="C7">
        <v>2.8157901418300701E-3</v>
      </c>
      <c r="D7">
        <v>2.8157901418300701E-3</v>
      </c>
      <c r="E7">
        <v>2.7277794711051603E-4</v>
      </c>
      <c r="F7">
        <v>2.82808504470014E-3</v>
      </c>
      <c r="G7">
        <v>3.1008629918106499E-3</v>
      </c>
      <c r="H7">
        <v>5.5202040494252305E-4</v>
      </c>
      <c r="I7">
        <v>1.5899809995297901E-3</v>
      </c>
      <c r="J7">
        <v>2.1420014044723199E-3</v>
      </c>
      <c r="K7">
        <v>8.9021693486172405E-4</v>
      </c>
      <c r="L7">
        <v>7.48136811006279E-4</v>
      </c>
      <c r="M7">
        <v>1.6383537458679999E-3</v>
      </c>
      <c r="N7">
        <v>1.6428104909304599E-4</v>
      </c>
      <c r="O7">
        <v>2.2859552270783198E-3</v>
      </c>
      <c r="P7">
        <v>2.4502362761713598E-3</v>
      </c>
      <c r="Q7">
        <v>2.54801605532186E-4</v>
      </c>
      <c r="R7">
        <v>1.94482235301411E-3</v>
      </c>
      <c r="S7">
        <v>2.1996239585463E-3</v>
      </c>
      <c r="T7" s="1">
        <v>3.8813782643319303E-5</v>
      </c>
      <c r="U7">
        <v>2.2921958362812E-3</v>
      </c>
      <c r="V7">
        <v>2.3310096189245199E-3</v>
      </c>
      <c r="W7">
        <v>0</v>
      </c>
      <c r="X7">
        <v>7.7508748387314201E-4</v>
      </c>
      <c r="Y7">
        <v>7.7508748387314201E-4</v>
      </c>
      <c r="Z7">
        <v>0</v>
      </c>
      <c r="AA7">
        <v>2.82808504470014E-3</v>
      </c>
      <c r="AB7">
        <v>2.82808504470014E-3</v>
      </c>
    </row>
    <row r="8" spans="1:28" x14ac:dyDescent="0.25">
      <c r="A8" t="s">
        <v>5</v>
      </c>
      <c r="B8">
        <v>0</v>
      </c>
      <c r="C8">
        <v>2.8248906060669801E-3</v>
      </c>
      <c r="D8">
        <v>2.8248906060669801E-3</v>
      </c>
      <c r="E8">
        <v>5.4149468409035403E-4</v>
      </c>
      <c r="F8">
        <v>2.8368146920028101E-3</v>
      </c>
      <c r="G8">
        <v>3.37830937609317E-3</v>
      </c>
      <c r="H8">
        <v>1.0958221438064999E-3</v>
      </c>
      <c r="I8">
        <v>2.9617215367148202E-3</v>
      </c>
      <c r="J8">
        <v>4.0575436805213201E-3</v>
      </c>
      <c r="K8">
        <v>1.76718001957662E-3</v>
      </c>
      <c r="L8">
        <v>1.8593474713314701E-3</v>
      </c>
      <c r="M8">
        <v>3.6265274909080998E-3</v>
      </c>
      <c r="N8">
        <v>2.40881303655492E-4</v>
      </c>
      <c r="O8">
        <v>3.2629005518590801E-3</v>
      </c>
      <c r="P8">
        <v>3.5037818555145798E-3</v>
      </c>
      <c r="Q8">
        <v>3.7360939227593299E-4</v>
      </c>
      <c r="R8">
        <v>2.5584167919134801E-3</v>
      </c>
      <c r="S8">
        <v>2.9320261841894201E-3</v>
      </c>
      <c r="T8">
        <v>2.8004352853405702E-3</v>
      </c>
      <c r="U8">
        <v>2.30344185265871E-3</v>
      </c>
      <c r="V8">
        <v>5.1038771379992801E-3</v>
      </c>
      <c r="W8">
        <v>0</v>
      </c>
      <c r="X8">
        <v>1.1657851922706E-3</v>
      </c>
      <c r="Y8">
        <v>1.1657851922706E-3</v>
      </c>
      <c r="Z8">
        <v>0</v>
      </c>
      <c r="AA8">
        <v>2.8368146920028101E-3</v>
      </c>
      <c r="AB8">
        <v>2.8368146920028101E-3</v>
      </c>
    </row>
    <row r="9" spans="1:28" x14ac:dyDescent="0.25">
      <c r="A9" t="s">
        <v>6</v>
      </c>
      <c r="B9">
        <v>0</v>
      </c>
      <c r="C9">
        <v>1.3405923244061799E-3</v>
      </c>
      <c r="D9">
        <v>1.3405923244061799E-3</v>
      </c>
      <c r="E9">
        <v>3.96344025716134E-4</v>
      </c>
      <c r="F9">
        <v>1.34642579583773E-3</v>
      </c>
      <c r="G9">
        <v>1.74276982155387E-3</v>
      </c>
      <c r="H9">
        <v>8.0208093025836702E-4</v>
      </c>
      <c r="I9">
        <v>9.4557567586237695E-4</v>
      </c>
      <c r="J9">
        <v>1.74765660612074E-3</v>
      </c>
      <c r="K9">
        <v>1.2934775976623299E-3</v>
      </c>
      <c r="L9">
        <v>4.9392032922702901E-4</v>
      </c>
      <c r="M9">
        <v>1.78739792688936E-3</v>
      </c>
      <c r="N9">
        <v>2.7380174848840998E-4</v>
      </c>
      <c r="O9">
        <v>1.4208048311848099E-3</v>
      </c>
      <c r="P9">
        <v>1.69460657967322E-3</v>
      </c>
      <c r="Q9">
        <v>4.24669342553644E-4</v>
      </c>
      <c r="R9">
        <v>1.1707150604665299E-3</v>
      </c>
      <c r="S9">
        <v>1.59538440302017E-3</v>
      </c>
      <c r="T9" s="1">
        <v>3.5938687632703098E-5</v>
      </c>
      <c r="U9">
        <v>1.0915206160985399E-3</v>
      </c>
      <c r="V9">
        <v>1.12745930373124E-3</v>
      </c>
      <c r="W9">
        <v>0</v>
      </c>
      <c r="X9">
        <v>3.8625294398693898E-4</v>
      </c>
      <c r="Y9">
        <v>3.8625294398693898E-4</v>
      </c>
      <c r="Z9">
        <v>0</v>
      </c>
      <c r="AA9">
        <v>1.34642579583773E-3</v>
      </c>
      <c r="AB9">
        <v>1.34642579583773E-3</v>
      </c>
    </row>
    <row r="10" spans="1:28" x14ac:dyDescent="0.25">
      <c r="A10" t="s">
        <v>7</v>
      </c>
      <c r="B10">
        <v>0</v>
      </c>
      <c r="C10">
        <v>1.6979792549404499E-4</v>
      </c>
      <c r="D10">
        <v>1.6979792549404499E-4</v>
      </c>
      <c r="E10">
        <v>1.04914595042506E-4</v>
      </c>
      <c r="F10">
        <v>1.7053680973409799E-4</v>
      </c>
      <c r="G10">
        <v>2.7545140477660402E-4</v>
      </c>
      <c r="H10">
        <v>2.12315540362509E-4</v>
      </c>
      <c r="I10">
        <v>1.4869845393477801E-4</v>
      </c>
      <c r="J10">
        <v>3.6101399429728701E-4</v>
      </c>
      <c r="K10">
        <v>3.4239112879297102E-4</v>
      </c>
      <c r="L10" s="1">
        <v>8.2417533671032896E-5</v>
      </c>
      <c r="M10">
        <v>4.24808662464004E-4</v>
      </c>
      <c r="N10" s="1">
        <v>4.4803922479921597E-5</v>
      </c>
      <c r="O10">
        <v>1.96026938836128E-4</v>
      </c>
      <c r="P10">
        <v>2.4083086131604901E-4</v>
      </c>
      <c r="Q10" s="1">
        <v>6.9491346963323499E-5</v>
      </c>
      <c r="R10">
        <v>1.5997512312281701E-4</v>
      </c>
      <c r="S10">
        <v>2.2946647008614099E-4</v>
      </c>
      <c r="T10" s="1">
        <v>1.5525513057327699E-5</v>
      </c>
      <c r="U10">
        <v>1.3824812910730701E-4</v>
      </c>
      <c r="V10">
        <v>1.53773642164635E-4</v>
      </c>
      <c r="W10">
        <v>0</v>
      </c>
      <c r="X10" s="1">
        <v>4.9092024669752803E-5</v>
      </c>
      <c r="Y10" s="1">
        <v>4.9092024669752803E-5</v>
      </c>
      <c r="Z10">
        <v>0</v>
      </c>
      <c r="AA10">
        <v>1.7053680973409799E-4</v>
      </c>
      <c r="AB10">
        <v>1.7053680973409799E-4</v>
      </c>
    </row>
    <row r="11" spans="1:28" x14ac:dyDescent="0.25">
      <c r="A11" t="s">
        <v>8</v>
      </c>
      <c r="B11">
        <v>0</v>
      </c>
      <c r="C11">
        <v>1.21811795571241E-4</v>
      </c>
      <c r="D11">
        <v>1.21811795571241E-4</v>
      </c>
      <c r="E11" s="1">
        <v>1.04914595042506E-5</v>
      </c>
      <c r="F11">
        <v>1.22343196556608E-4</v>
      </c>
      <c r="G11">
        <v>1.3283465606085901E-4</v>
      </c>
      <c r="H11" s="1">
        <v>2.1231554036250899E-5</v>
      </c>
      <c r="I11" s="1">
        <v>6.9566248028426307E-5</v>
      </c>
      <c r="J11" s="1">
        <v>9.0797802064677198E-5</v>
      </c>
      <c r="K11" s="1">
        <v>3.4239112879297098E-5</v>
      </c>
      <c r="L11" s="1">
        <v>3.3101717406020298E-5</v>
      </c>
      <c r="M11" s="1">
        <v>6.7340830285317295E-5</v>
      </c>
      <c r="N11" s="1">
        <v>1.14498913004244E-5</v>
      </c>
      <c r="O11">
        <v>1.06507288104296E-4</v>
      </c>
      <c r="P11">
        <v>1.1795717940472E-4</v>
      </c>
      <c r="Q11" s="1">
        <v>1.7758899779515999E-5</v>
      </c>
      <c r="R11" s="1">
        <v>8.9668243505602302E-5</v>
      </c>
      <c r="S11">
        <v>1.07427143285118E-4</v>
      </c>
      <c r="T11" s="1">
        <v>6.5552166242050401E-6</v>
      </c>
      <c r="U11" s="1">
        <v>9.9165397527789105E-5</v>
      </c>
      <c r="V11">
        <v>1.05720614151994E-4</v>
      </c>
      <c r="W11">
        <v>0</v>
      </c>
      <c r="X11" s="1">
        <v>3.3987956122290497E-5</v>
      </c>
      <c r="Y11" s="1">
        <v>3.3987956122290497E-5</v>
      </c>
      <c r="Z11">
        <v>0</v>
      </c>
      <c r="AA11">
        <v>1.22343196556608E-4</v>
      </c>
      <c r="AB11">
        <v>1.22343196556608E-4</v>
      </c>
    </row>
    <row r="12" spans="1:28" x14ac:dyDescent="0.25">
      <c r="A12" t="s">
        <v>9</v>
      </c>
      <c r="B12">
        <v>0</v>
      </c>
      <c r="C12">
        <v>7.0501861206559197E-4</v>
      </c>
      <c r="D12">
        <v>7.0501861206559197E-4</v>
      </c>
      <c r="E12">
        <v>0</v>
      </c>
      <c r="F12">
        <v>7.08094560759051E-4</v>
      </c>
      <c r="G12">
        <v>7.08094560759051E-4</v>
      </c>
      <c r="H12">
        <v>0</v>
      </c>
      <c r="I12">
        <v>3.7083313218931699E-4</v>
      </c>
      <c r="J12">
        <v>3.7083313218931699E-4</v>
      </c>
      <c r="K12">
        <v>0</v>
      </c>
      <c r="L12">
        <v>1.6962677423942201E-4</v>
      </c>
      <c r="M12">
        <v>1.6962677423942201E-4</v>
      </c>
      <c r="N12">
        <v>0</v>
      </c>
      <c r="O12">
        <v>5.1528853789953202E-4</v>
      </c>
      <c r="P12">
        <v>5.1528853789953202E-4</v>
      </c>
      <c r="Q12">
        <v>0</v>
      </c>
      <c r="R12">
        <v>4.4358159156503802E-4</v>
      </c>
      <c r="S12">
        <v>4.4358159156503802E-4</v>
      </c>
      <c r="T12" s="1">
        <v>2.5875855095546198E-5</v>
      </c>
      <c r="U12">
        <v>5.73942558890768E-4</v>
      </c>
      <c r="V12">
        <v>5.9981841398631399E-4</v>
      </c>
      <c r="W12">
        <v>0</v>
      </c>
      <c r="X12">
        <v>1.9648222970301501E-4</v>
      </c>
      <c r="Y12">
        <v>1.9648222970301501E-4</v>
      </c>
      <c r="Z12">
        <v>0</v>
      </c>
      <c r="AA12">
        <v>7.08094560759051E-4</v>
      </c>
      <c r="AB12">
        <v>7.08094560759051E-4</v>
      </c>
    </row>
    <row r="13" spans="1:28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9.9522519598254695E-5</v>
      </c>
      <c r="U13">
        <v>2.3264870713722899E-4</v>
      </c>
      <c r="V13">
        <v>3.3217122673548399E-4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11</v>
      </c>
      <c r="B14">
        <v>8.8760106060674501E-4</v>
      </c>
      <c r="C14" s="1">
        <v>2.1126155839088701E-5</v>
      </c>
      <c r="D14">
        <v>9.0872721644583404E-4</v>
      </c>
      <c r="E14">
        <v>7.5451150737900505E-4</v>
      </c>
      <c r="F14" s="1">
        <v>2.1221092569625101E-5</v>
      </c>
      <c r="G14">
        <v>7.7573259994862995E-4</v>
      </c>
      <c r="H14">
        <v>1.4755168497357599E-3</v>
      </c>
      <c r="I14">
        <v>2.3617265435493299E-4</v>
      </c>
      <c r="J14">
        <v>1.7116895040906899E-3</v>
      </c>
      <c r="K14">
        <v>2.3103569850707402E-3</v>
      </c>
      <c r="L14">
        <v>1.6057500477561801E-4</v>
      </c>
      <c r="M14">
        <v>2.4709319898463498E-3</v>
      </c>
      <c r="N14">
        <v>1.1440940052213999E-3</v>
      </c>
      <c r="O14">
        <v>2.1251677312379E-4</v>
      </c>
      <c r="P14">
        <v>1.35661077834519E-3</v>
      </c>
      <c r="Q14">
        <v>1.7204861197105501E-3</v>
      </c>
      <c r="R14" s="1">
        <v>1.6158527827941501E-5</v>
      </c>
      <c r="S14">
        <v>1.7366446475384899E-3</v>
      </c>
      <c r="T14" s="1">
        <v>4.5008083216772401E-5</v>
      </c>
      <c r="U14" s="1">
        <v>1.7208008569770499E-5</v>
      </c>
      <c r="V14" s="1">
        <v>6.22160917865429E-5</v>
      </c>
      <c r="W14">
        <v>0</v>
      </c>
      <c r="X14" s="1">
        <v>8.0477725442165607E-6</v>
      </c>
      <c r="Y14" s="1">
        <v>8.0477725442165607E-6</v>
      </c>
      <c r="Z14">
        <v>0</v>
      </c>
      <c r="AA14" s="1">
        <v>2.1221092569625101E-5</v>
      </c>
      <c r="AB14" s="1">
        <v>2.1221092569625101E-5</v>
      </c>
    </row>
    <row r="15" spans="1:28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3.0442182465348499E-5</v>
      </c>
      <c r="U15" s="1">
        <v>7.1163133947858403E-5</v>
      </c>
      <c r="V15">
        <v>1.01605316413207E-4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13</v>
      </c>
      <c r="B16">
        <v>0</v>
      </c>
      <c r="C16">
        <v>5.17040290793761E-4</v>
      </c>
      <c r="D16">
        <v>5.17040290793761E-4</v>
      </c>
      <c r="E16">
        <v>1.16571772269451E-4</v>
      </c>
      <c r="F16">
        <v>5.1929336923915096E-4</v>
      </c>
      <c r="G16">
        <v>6.3586514150860203E-4</v>
      </c>
      <c r="H16">
        <v>2.35906155958343E-4</v>
      </c>
      <c r="I16">
        <v>3.3860040461787099E-4</v>
      </c>
      <c r="J16">
        <v>5.7450656057621502E-4</v>
      </c>
      <c r="K16">
        <v>3.8043458754774599E-4</v>
      </c>
      <c r="L16">
        <v>1.7126672794928201E-4</v>
      </c>
      <c r="M16">
        <v>5.5170131549702795E-4</v>
      </c>
      <c r="N16" s="1">
        <v>8.2970226814669504E-5</v>
      </c>
      <c r="O16">
        <v>5.0861569565091602E-4</v>
      </c>
      <c r="P16">
        <v>5.9158592246558595E-4</v>
      </c>
      <c r="Q16">
        <v>1.2868767956170999E-4</v>
      </c>
      <c r="R16">
        <v>4.2239877841301503E-4</v>
      </c>
      <c r="S16">
        <v>5.5108645797472499E-4</v>
      </c>
      <c r="T16" s="1">
        <v>2.15632125796218E-5</v>
      </c>
      <c r="U16">
        <v>4.2094218862587598E-4</v>
      </c>
      <c r="V16">
        <v>4.4250540120549802E-4</v>
      </c>
      <c r="W16">
        <v>0</v>
      </c>
      <c r="X16">
        <v>1.4638478625940001E-4</v>
      </c>
      <c r="Y16">
        <v>1.4638478625940001E-4</v>
      </c>
      <c r="Z16">
        <v>0</v>
      </c>
      <c r="AA16">
        <v>5.1929336923915096E-4</v>
      </c>
      <c r="AB16">
        <v>5.1929336923915096E-4</v>
      </c>
    </row>
    <row r="17" spans="1:28" x14ac:dyDescent="0.25">
      <c r="A17" t="s">
        <v>14</v>
      </c>
      <c r="B17">
        <v>0</v>
      </c>
      <c r="C17">
        <v>9.14150530701521E-4</v>
      </c>
      <c r="D17">
        <v>9.14150530701521E-4</v>
      </c>
      <c r="E17">
        <v>0</v>
      </c>
      <c r="F17">
        <v>9.1813599608650803E-4</v>
      </c>
      <c r="G17">
        <v>9.1813599608650803E-4</v>
      </c>
      <c r="H17">
        <v>0</v>
      </c>
      <c r="I17">
        <v>4.8901372529001202E-4</v>
      </c>
      <c r="J17">
        <v>4.8901372529001202E-4</v>
      </c>
      <c r="K17">
        <v>0</v>
      </c>
      <c r="L17">
        <v>2.2676451430071501E-4</v>
      </c>
      <c r="M17">
        <v>2.2676451430071501E-4</v>
      </c>
      <c r="N17">
        <v>0</v>
      </c>
      <c r="O17">
        <v>6.7376727448556105E-4</v>
      </c>
      <c r="P17">
        <v>6.7376727448556105E-4</v>
      </c>
      <c r="Q17">
        <v>0</v>
      </c>
      <c r="R17">
        <v>5.7870998906677201E-4</v>
      </c>
      <c r="S17">
        <v>5.7870998906677201E-4</v>
      </c>
      <c r="T17" s="1">
        <v>3.4501140127394999E-5</v>
      </c>
      <c r="U17">
        <v>7.44221647238978E-4</v>
      </c>
      <c r="V17">
        <v>7.7872278736637298E-4</v>
      </c>
      <c r="W17">
        <v>0</v>
      </c>
      <c r="X17">
        <v>2.5740556676012499E-4</v>
      </c>
      <c r="Y17">
        <v>2.5740556676012499E-4</v>
      </c>
      <c r="Z17">
        <v>0</v>
      </c>
      <c r="AA17">
        <v>9.1813599608650803E-4</v>
      </c>
      <c r="AB17">
        <v>9.1813599608650803E-4</v>
      </c>
    </row>
    <row r="18" spans="1:28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6.4689637738865599E-5</v>
      </c>
      <c r="U18">
        <v>0</v>
      </c>
      <c r="V18" s="1">
        <v>6.4689637738865599E-5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17</v>
      </c>
      <c r="B19">
        <v>0</v>
      </c>
      <c r="C19">
        <v>6.1055144396436503E-4</v>
      </c>
      <c r="D19">
        <v>6.1055144396436503E-4</v>
      </c>
      <c r="E19" s="1">
        <v>1.8774370350863299E-5</v>
      </c>
      <c r="F19">
        <v>6.1319493458037398E-4</v>
      </c>
      <c r="G19">
        <v>6.3196930493123697E-4</v>
      </c>
      <c r="H19" s="1">
        <v>3.7993670798561798E-5</v>
      </c>
      <c r="I19">
        <v>3.9064126795565701E-4</v>
      </c>
      <c r="J19">
        <v>4.28634938754219E-4</v>
      </c>
      <c r="K19" s="1">
        <v>6.1270577789534399E-5</v>
      </c>
      <c r="L19">
        <v>2.0303787675315501E-4</v>
      </c>
      <c r="M19">
        <v>2.6430845454268901E-4</v>
      </c>
      <c r="N19" s="1">
        <v>1.15405147106788E-5</v>
      </c>
      <c r="O19">
        <v>5.0527987303414896E-4</v>
      </c>
      <c r="P19">
        <v>5.1682038774482797E-4</v>
      </c>
      <c r="Q19" s="1">
        <v>1.78994576257137E-5</v>
      </c>
      <c r="R19">
        <v>4.2273644257120299E-4</v>
      </c>
      <c r="S19">
        <v>4.4063590019691602E-4</v>
      </c>
      <c r="T19">
        <v>3.6959493694305499E-4</v>
      </c>
      <c r="U19">
        <v>4.9723090108334496E-4</v>
      </c>
      <c r="V19">
        <v>8.6682583802640001E-4</v>
      </c>
      <c r="W19">
        <v>0</v>
      </c>
      <c r="X19">
        <v>1.8915835582368701E-4</v>
      </c>
      <c r="Y19">
        <v>1.8915835582368701E-4</v>
      </c>
      <c r="Z19">
        <v>0</v>
      </c>
      <c r="AA19">
        <v>6.1319493458037398E-4</v>
      </c>
      <c r="AB19">
        <v>6.1319493458037398E-4</v>
      </c>
    </row>
    <row r="20" spans="1:2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>
        <f>B3*1000</f>
        <v>0</v>
      </c>
      <c r="C26" s="1">
        <f t="shared" ref="C26:AB26" si="0">C3*1000</f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0</v>
      </c>
      <c r="P26" s="1">
        <f t="shared" si="0"/>
        <v>0</v>
      </c>
      <c r="Q26" s="1">
        <f t="shared" si="0"/>
        <v>0</v>
      </c>
      <c r="R26" s="1">
        <f t="shared" si="0"/>
        <v>0</v>
      </c>
      <c r="S26" s="1">
        <f t="shared" si="0"/>
        <v>0</v>
      </c>
      <c r="T26" s="1">
        <f t="shared" si="0"/>
        <v>9.2413768198379403E-2</v>
      </c>
      <c r="U26" s="1">
        <f t="shared" si="0"/>
        <v>0</v>
      </c>
      <c r="V26" s="1">
        <f t="shared" si="0"/>
        <v>9.2413768198379403E-2</v>
      </c>
      <c r="W26" s="1">
        <f t="shared" si="0"/>
        <v>0</v>
      </c>
      <c r="X26" s="1">
        <f t="shared" si="0"/>
        <v>0</v>
      </c>
      <c r="Y26" s="1">
        <f t="shared" si="0"/>
        <v>0</v>
      </c>
      <c r="Z26" s="1">
        <f t="shared" si="0"/>
        <v>0</v>
      </c>
      <c r="AA26" s="1">
        <f t="shared" si="0"/>
        <v>0</v>
      </c>
      <c r="AB26" s="1">
        <f t="shared" si="0"/>
        <v>0</v>
      </c>
    </row>
    <row r="27" spans="1:28" x14ac:dyDescent="0.25">
      <c r="B27" s="1">
        <f t="shared" ref="B27:AB27" si="1">B4*1000</f>
        <v>0</v>
      </c>
      <c r="C27" s="1">
        <f t="shared" si="1"/>
        <v>0.37649491197794099</v>
      </c>
      <c r="D27" s="1">
        <f t="shared" si="1"/>
        <v>0.37649491197794099</v>
      </c>
      <c r="E27" s="1">
        <f t="shared" si="1"/>
        <v>0</v>
      </c>
      <c r="F27" s="1">
        <f t="shared" si="1"/>
        <v>0.37817344093689004</v>
      </c>
      <c r="G27" s="1">
        <f t="shared" si="1"/>
        <v>0.37817344093689004</v>
      </c>
      <c r="H27" s="1">
        <f t="shared" si="1"/>
        <v>0</v>
      </c>
      <c r="I27" s="1">
        <f t="shared" si="1"/>
        <v>0.35540324840829496</v>
      </c>
      <c r="J27" s="1">
        <f t="shared" si="1"/>
        <v>0.35540324840829496</v>
      </c>
      <c r="K27" s="1">
        <f t="shared" si="1"/>
        <v>0</v>
      </c>
      <c r="L27" s="1">
        <f t="shared" si="1"/>
        <v>0.22049876877661198</v>
      </c>
      <c r="M27" s="1">
        <f t="shared" si="1"/>
        <v>0.22049876877661198</v>
      </c>
      <c r="N27" s="1">
        <f t="shared" si="1"/>
        <v>0</v>
      </c>
      <c r="O27" s="1">
        <f t="shared" si="1"/>
        <v>0.38376691286977904</v>
      </c>
      <c r="P27" s="1">
        <f t="shared" si="1"/>
        <v>0.38376691286977904</v>
      </c>
      <c r="Q27" s="1">
        <f t="shared" si="1"/>
        <v>0</v>
      </c>
      <c r="R27" s="1">
        <f t="shared" si="1"/>
        <v>0.30304614637474597</v>
      </c>
      <c r="S27" s="1">
        <f t="shared" si="1"/>
        <v>0.30304614637474597</v>
      </c>
      <c r="T27" s="1">
        <f t="shared" si="1"/>
        <v>1.08678591401294E-2</v>
      </c>
      <c r="U27" s="1">
        <f t="shared" si="1"/>
        <v>0.30673133266321201</v>
      </c>
      <c r="V27" s="1">
        <f t="shared" si="1"/>
        <v>0.31759919180334101</v>
      </c>
      <c r="W27" s="1">
        <f t="shared" si="1"/>
        <v>0</v>
      </c>
      <c r="X27" s="1">
        <f t="shared" si="1"/>
        <v>0.15468917066576401</v>
      </c>
      <c r="Y27" s="1">
        <f t="shared" si="1"/>
        <v>0.15468917066576401</v>
      </c>
      <c r="Z27" s="1">
        <f t="shared" si="1"/>
        <v>0</v>
      </c>
      <c r="AA27" s="1">
        <f t="shared" si="1"/>
        <v>0.37817344093689004</v>
      </c>
      <c r="AB27" s="1">
        <f t="shared" si="1"/>
        <v>0.37817344093689004</v>
      </c>
    </row>
    <row r="28" spans="1:28" x14ac:dyDescent="0.25">
      <c r="B28" s="1">
        <f t="shared" ref="B28:AB28" si="2">B5*1000</f>
        <v>0</v>
      </c>
      <c r="C28" s="1">
        <f t="shared" si="2"/>
        <v>6.4008150126295899E-3</v>
      </c>
      <c r="D28" s="1">
        <f t="shared" si="2"/>
        <v>6.4008150126295899E-3</v>
      </c>
      <c r="E28" s="1">
        <f t="shared" si="2"/>
        <v>0</v>
      </c>
      <c r="F28" s="1">
        <f t="shared" si="2"/>
        <v>6.4286558475354205E-3</v>
      </c>
      <c r="G28" s="1">
        <f t="shared" si="2"/>
        <v>6.4286558475354205E-3</v>
      </c>
      <c r="H28" s="1">
        <f t="shared" si="2"/>
        <v>0</v>
      </c>
      <c r="I28" s="1">
        <f t="shared" si="2"/>
        <v>3.6157888965618399E-3</v>
      </c>
      <c r="J28" s="1">
        <f t="shared" si="2"/>
        <v>3.6157888965618399E-3</v>
      </c>
      <c r="K28" s="1">
        <f t="shared" si="2"/>
        <v>0</v>
      </c>
      <c r="L28" s="1">
        <f t="shared" si="2"/>
        <v>1.7464385064700301E-3</v>
      </c>
      <c r="M28" s="1">
        <f t="shared" si="2"/>
        <v>1.7464385064700301E-3</v>
      </c>
      <c r="N28" s="1">
        <f t="shared" si="2"/>
        <v>0</v>
      </c>
      <c r="O28" s="1">
        <f t="shared" si="2"/>
        <v>4.8505778752734006E-3</v>
      </c>
      <c r="P28" s="1">
        <f t="shared" si="2"/>
        <v>4.8505778752734006E-3</v>
      </c>
      <c r="Q28" s="1">
        <f t="shared" si="2"/>
        <v>0</v>
      </c>
      <c r="R28" s="1">
        <f t="shared" si="2"/>
        <v>4.1338294653070502E-3</v>
      </c>
      <c r="S28" s="1">
        <f t="shared" si="2"/>
        <v>4.1338294653070502E-3</v>
      </c>
      <c r="T28" s="1">
        <f t="shared" si="2"/>
        <v>0</v>
      </c>
      <c r="U28" s="1">
        <f t="shared" si="2"/>
        <v>5.2116017545402703E-3</v>
      </c>
      <c r="V28" s="1">
        <f t="shared" si="2"/>
        <v>5.2116017545402703E-3</v>
      </c>
      <c r="W28" s="1">
        <f t="shared" si="2"/>
        <v>0</v>
      </c>
      <c r="X28" s="1">
        <f t="shared" si="2"/>
        <v>1.8632144007015899E-3</v>
      </c>
      <c r="Y28" s="1">
        <f t="shared" si="2"/>
        <v>1.8632144007015899E-3</v>
      </c>
      <c r="Z28" s="1">
        <f t="shared" si="2"/>
        <v>0</v>
      </c>
      <c r="AA28" s="1">
        <f t="shared" si="2"/>
        <v>6.4286558475354205E-3</v>
      </c>
      <c r="AB28" s="1">
        <f t="shared" si="2"/>
        <v>6.4286558475354205E-3</v>
      </c>
    </row>
    <row r="29" spans="1:28" x14ac:dyDescent="0.25">
      <c r="B29" s="1">
        <f t="shared" ref="B29:AB29" si="3">B6*1000</f>
        <v>0</v>
      </c>
      <c r="C29" s="1">
        <f t="shared" si="3"/>
        <v>0.86072802949730509</v>
      </c>
      <c r="D29" s="1">
        <f t="shared" si="3"/>
        <v>0.86072802949730509</v>
      </c>
      <c r="E29" s="1">
        <f t="shared" si="3"/>
        <v>0.12716920611212798</v>
      </c>
      <c r="F29" s="1">
        <f t="shared" si="3"/>
        <v>0.86448892721938897</v>
      </c>
      <c r="G29" s="1">
        <f t="shared" si="3"/>
        <v>0.99165813333151798</v>
      </c>
      <c r="H29" s="1">
        <f t="shared" si="3"/>
        <v>0.25735217013637396</v>
      </c>
      <c r="I29" s="1">
        <f t="shared" si="3"/>
        <v>0.50103104949826793</v>
      </c>
      <c r="J29" s="1">
        <f t="shared" si="3"/>
        <v>0.75838321963464206</v>
      </c>
      <c r="K29" s="1">
        <f t="shared" si="3"/>
        <v>0.41501955005208602</v>
      </c>
      <c r="L29" s="1">
        <f t="shared" si="3"/>
        <v>0.237911062159013</v>
      </c>
      <c r="M29" s="1">
        <f t="shared" si="3"/>
        <v>0.65293061221109905</v>
      </c>
      <c r="N29" s="1">
        <f t="shared" si="3"/>
        <v>0</v>
      </c>
      <c r="O29" s="1">
        <f t="shared" si="3"/>
        <v>0.61725870057996501</v>
      </c>
      <c r="P29" s="1">
        <f t="shared" si="3"/>
        <v>0.61725870057996501</v>
      </c>
      <c r="Q29" s="1">
        <f t="shared" si="3"/>
        <v>0</v>
      </c>
      <c r="R29" s="1">
        <f t="shared" si="3"/>
        <v>0.53437882961226901</v>
      </c>
      <c r="S29" s="1">
        <f t="shared" si="3"/>
        <v>0.53437882961226901</v>
      </c>
      <c r="T29" s="1">
        <f t="shared" si="3"/>
        <v>1.9602920526929E-2</v>
      </c>
      <c r="U29" s="1">
        <f t="shared" si="3"/>
        <v>0.70065104731689909</v>
      </c>
      <c r="V29" s="1">
        <f t="shared" si="3"/>
        <v>0.720253967843828</v>
      </c>
      <c r="W29" s="1">
        <f t="shared" si="3"/>
        <v>0</v>
      </c>
      <c r="X29" s="1">
        <f t="shared" si="3"/>
        <v>0.234533766620449</v>
      </c>
      <c r="Y29" s="1">
        <f t="shared" si="3"/>
        <v>0.234533766620449</v>
      </c>
      <c r="Z29" s="1">
        <f t="shared" si="3"/>
        <v>0</v>
      </c>
      <c r="AA29" s="1">
        <f t="shared" si="3"/>
        <v>0.86448892721938897</v>
      </c>
      <c r="AB29" s="1">
        <f t="shared" si="3"/>
        <v>0.86448892721938897</v>
      </c>
    </row>
    <row r="30" spans="1:28" x14ac:dyDescent="0.25">
      <c r="B30" s="1">
        <f t="shared" ref="B30:AB30" si="4">B7*1000</f>
        <v>0</v>
      </c>
      <c r="C30" s="1">
        <f t="shared" si="4"/>
        <v>2.8157901418300701</v>
      </c>
      <c r="D30" s="1">
        <f t="shared" si="4"/>
        <v>2.8157901418300701</v>
      </c>
      <c r="E30" s="1">
        <f t="shared" si="4"/>
        <v>0.27277794711051601</v>
      </c>
      <c r="F30" s="1">
        <f t="shared" si="4"/>
        <v>2.8280850447001402</v>
      </c>
      <c r="G30" s="1">
        <f t="shared" si="4"/>
        <v>3.1008629918106498</v>
      </c>
      <c r="H30" s="1">
        <f t="shared" si="4"/>
        <v>0.55202040494252302</v>
      </c>
      <c r="I30" s="1">
        <f t="shared" si="4"/>
        <v>1.58998099952979</v>
      </c>
      <c r="J30" s="1">
        <f t="shared" si="4"/>
        <v>2.1420014044723201</v>
      </c>
      <c r="K30" s="1">
        <f t="shared" si="4"/>
        <v>0.89021693486172404</v>
      </c>
      <c r="L30" s="1">
        <f t="shared" si="4"/>
        <v>0.74813681100627905</v>
      </c>
      <c r="M30" s="1">
        <f t="shared" si="4"/>
        <v>1.638353745868</v>
      </c>
      <c r="N30" s="1">
        <f t="shared" si="4"/>
        <v>0.164281049093046</v>
      </c>
      <c r="O30" s="1">
        <f t="shared" si="4"/>
        <v>2.2859552270783197</v>
      </c>
      <c r="P30" s="1">
        <f t="shared" si="4"/>
        <v>2.4502362761713599</v>
      </c>
      <c r="Q30" s="1">
        <f t="shared" si="4"/>
        <v>0.254801605532186</v>
      </c>
      <c r="R30" s="1">
        <f t="shared" si="4"/>
        <v>1.94482235301411</v>
      </c>
      <c r="S30" s="1">
        <f t="shared" si="4"/>
        <v>2.1996239585463</v>
      </c>
      <c r="T30" s="1">
        <f t="shared" si="4"/>
        <v>3.8813782643319306E-2</v>
      </c>
      <c r="U30" s="1">
        <f t="shared" si="4"/>
        <v>2.2921958362811998</v>
      </c>
      <c r="V30" s="1">
        <f t="shared" si="4"/>
        <v>2.33100961892452</v>
      </c>
      <c r="W30" s="1">
        <f t="shared" si="4"/>
        <v>0</v>
      </c>
      <c r="X30" s="1">
        <f t="shared" si="4"/>
        <v>0.77508748387314197</v>
      </c>
      <c r="Y30" s="1">
        <f t="shared" si="4"/>
        <v>0.77508748387314197</v>
      </c>
      <c r="Z30" s="1">
        <f t="shared" si="4"/>
        <v>0</v>
      </c>
      <c r="AA30" s="1">
        <f t="shared" si="4"/>
        <v>2.8280850447001402</v>
      </c>
      <c r="AB30" s="1">
        <f t="shared" si="4"/>
        <v>2.8280850447001402</v>
      </c>
    </row>
    <row r="31" spans="1:28" x14ac:dyDescent="0.25">
      <c r="B31" s="1">
        <f t="shared" ref="B31:AB31" si="5">B8*1000</f>
        <v>0</v>
      </c>
      <c r="C31" s="1">
        <f t="shared" si="5"/>
        <v>2.8248906060669801</v>
      </c>
      <c r="D31" s="1">
        <f t="shared" si="5"/>
        <v>2.8248906060669801</v>
      </c>
      <c r="E31" s="1">
        <f t="shared" si="5"/>
        <v>0.54149468409035406</v>
      </c>
      <c r="F31" s="1">
        <f t="shared" si="5"/>
        <v>2.8368146920028101</v>
      </c>
      <c r="G31" s="1">
        <f t="shared" si="5"/>
        <v>3.3783093760931702</v>
      </c>
      <c r="H31" s="1">
        <f t="shared" si="5"/>
        <v>1.0958221438064999</v>
      </c>
      <c r="I31" s="1">
        <f t="shared" si="5"/>
        <v>2.9617215367148204</v>
      </c>
      <c r="J31" s="1">
        <f t="shared" si="5"/>
        <v>4.0575436805213201</v>
      </c>
      <c r="K31" s="1">
        <f t="shared" si="5"/>
        <v>1.7671800195766201</v>
      </c>
      <c r="L31" s="1">
        <f t="shared" si="5"/>
        <v>1.8593474713314702</v>
      </c>
      <c r="M31" s="1">
        <f t="shared" si="5"/>
        <v>3.6265274909080998</v>
      </c>
      <c r="N31" s="1">
        <f t="shared" si="5"/>
        <v>0.24088130365549201</v>
      </c>
      <c r="O31" s="1">
        <f t="shared" si="5"/>
        <v>3.2629005518590803</v>
      </c>
      <c r="P31" s="1">
        <f t="shared" si="5"/>
        <v>3.5037818555145797</v>
      </c>
      <c r="Q31" s="1">
        <f t="shared" si="5"/>
        <v>0.37360939227593298</v>
      </c>
      <c r="R31" s="1">
        <f t="shared" si="5"/>
        <v>2.5584167919134799</v>
      </c>
      <c r="S31" s="1">
        <f t="shared" si="5"/>
        <v>2.9320261841894202</v>
      </c>
      <c r="T31" s="1">
        <f t="shared" si="5"/>
        <v>2.8004352853405701</v>
      </c>
      <c r="U31" s="1">
        <f t="shared" si="5"/>
        <v>2.3034418526587102</v>
      </c>
      <c r="V31" s="1">
        <f t="shared" si="5"/>
        <v>5.1038771379992802</v>
      </c>
      <c r="W31" s="1">
        <f t="shared" si="5"/>
        <v>0</v>
      </c>
      <c r="X31" s="1">
        <f t="shared" si="5"/>
        <v>1.1657851922706</v>
      </c>
      <c r="Y31" s="1">
        <f t="shared" si="5"/>
        <v>1.1657851922706</v>
      </c>
      <c r="Z31" s="1">
        <f t="shared" si="5"/>
        <v>0</v>
      </c>
      <c r="AA31" s="1">
        <f t="shared" si="5"/>
        <v>2.8368146920028101</v>
      </c>
      <c r="AB31" s="1">
        <f t="shared" si="5"/>
        <v>2.8368146920028101</v>
      </c>
    </row>
    <row r="32" spans="1:28" x14ac:dyDescent="0.25">
      <c r="B32" s="1">
        <f t="shared" ref="B32:AB32" si="6">B9*1000</f>
        <v>0</v>
      </c>
      <c r="C32" s="1">
        <f t="shared" si="6"/>
        <v>1.3405923244061799</v>
      </c>
      <c r="D32" s="1">
        <f t="shared" si="6"/>
        <v>1.3405923244061799</v>
      </c>
      <c r="E32" s="1">
        <f t="shared" si="6"/>
        <v>0.39634402571613397</v>
      </c>
      <c r="F32" s="1">
        <f t="shared" si="6"/>
        <v>1.3464257958377299</v>
      </c>
      <c r="G32" s="1">
        <f t="shared" si="6"/>
        <v>1.7427698215538701</v>
      </c>
      <c r="H32" s="1">
        <f t="shared" si="6"/>
        <v>0.80208093025836702</v>
      </c>
      <c r="I32" s="1">
        <f t="shared" si="6"/>
        <v>0.94557567586237701</v>
      </c>
      <c r="J32" s="1">
        <f t="shared" si="6"/>
        <v>1.7476566061207399</v>
      </c>
      <c r="K32" s="1">
        <f t="shared" si="6"/>
        <v>1.2934775976623298</v>
      </c>
      <c r="L32" s="1">
        <f t="shared" si="6"/>
        <v>0.493920329227029</v>
      </c>
      <c r="M32" s="1">
        <f t="shared" si="6"/>
        <v>1.7873979268893601</v>
      </c>
      <c r="N32" s="1">
        <f t="shared" si="6"/>
        <v>0.27380174848840999</v>
      </c>
      <c r="O32" s="1">
        <f t="shared" si="6"/>
        <v>1.4208048311848098</v>
      </c>
      <c r="P32" s="1">
        <f t="shared" si="6"/>
        <v>1.6946065796732199</v>
      </c>
      <c r="Q32" s="1">
        <f t="shared" si="6"/>
        <v>0.42466934255364402</v>
      </c>
      <c r="R32" s="1">
        <f t="shared" si="6"/>
        <v>1.17071506046653</v>
      </c>
      <c r="S32" s="1">
        <f t="shared" si="6"/>
        <v>1.59538440302017</v>
      </c>
      <c r="T32" s="1">
        <f t="shared" si="6"/>
        <v>3.5938687632703095E-2</v>
      </c>
      <c r="U32" s="1">
        <f t="shared" si="6"/>
        <v>1.09152061609854</v>
      </c>
      <c r="V32" s="1">
        <f t="shared" si="6"/>
        <v>1.1274593037312399</v>
      </c>
      <c r="W32" s="1">
        <f t="shared" si="6"/>
        <v>0</v>
      </c>
      <c r="X32" s="1">
        <f t="shared" si="6"/>
        <v>0.38625294398693899</v>
      </c>
      <c r="Y32" s="1">
        <f t="shared" si="6"/>
        <v>0.38625294398693899</v>
      </c>
      <c r="Z32" s="1">
        <f t="shared" si="6"/>
        <v>0</v>
      </c>
      <c r="AA32" s="1">
        <f t="shared" si="6"/>
        <v>1.3464257958377299</v>
      </c>
      <c r="AB32" s="1">
        <f t="shared" si="6"/>
        <v>1.3464257958377299</v>
      </c>
    </row>
    <row r="33" spans="2:28" x14ac:dyDescent="0.25">
      <c r="B33" s="1">
        <f t="shared" ref="B33:AB33" si="7">B10*1000</f>
        <v>0</v>
      </c>
      <c r="C33" s="1">
        <f t="shared" si="7"/>
        <v>0.16979792549404499</v>
      </c>
      <c r="D33" s="1">
        <f t="shared" si="7"/>
        <v>0.16979792549404499</v>
      </c>
      <c r="E33" s="1">
        <f t="shared" si="7"/>
        <v>0.104914595042506</v>
      </c>
      <c r="F33" s="1">
        <f t="shared" si="7"/>
        <v>0.17053680973409799</v>
      </c>
      <c r="G33" s="1">
        <f t="shared" si="7"/>
        <v>0.27545140477660401</v>
      </c>
      <c r="H33" s="1">
        <f t="shared" si="7"/>
        <v>0.21231554036250899</v>
      </c>
      <c r="I33" s="1">
        <f t="shared" si="7"/>
        <v>0.14869845393477801</v>
      </c>
      <c r="J33" s="1">
        <f t="shared" si="7"/>
        <v>0.36101399429728703</v>
      </c>
      <c r="K33" s="1">
        <f t="shared" si="7"/>
        <v>0.34239112879297101</v>
      </c>
      <c r="L33" s="1">
        <f t="shared" si="7"/>
        <v>8.2417533671032897E-2</v>
      </c>
      <c r="M33" s="1">
        <f t="shared" si="7"/>
        <v>0.42480866246400401</v>
      </c>
      <c r="N33" s="1">
        <f t="shared" si="7"/>
        <v>4.4803922479921598E-2</v>
      </c>
      <c r="O33" s="1">
        <f t="shared" si="7"/>
        <v>0.19602693883612801</v>
      </c>
      <c r="P33" s="1">
        <f t="shared" si="7"/>
        <v>0.240830861316049</v>
      </c>
      <c r="Q33" s="1">
        <f t="shared" si="7"/>
        <v>6.94913469633235E-2</v>
      </c>
      <c r="R33" s="1">
        <f t="shared" si="7"/>
        <v>0.159975123122817</v>
      </c>
      <c r="S33" s="1">
        <f t="shared" si="7"/>
        <v>0.22946647008614099</v>
      </c>
      <c r="T33" s="1">
        <f t="shared" si="7"/>
        <v>1.5525513057327699E-2</v>
      </c>
      <c r="U33" s="1">
        <f t="shared" si="7"/>
        <v>0.13824812910730699</v>
      </c>
      <c r="V33" s="1">
        <f t="shared" si="7"/>
        <v>0.15377364216463502</v>
      </c>
      <c r="W33" s="1">
        <f t="shared" si="7"/>
        <v>0</v>
      </c>
      <c r="X33" s="1">
        <f t="shared" si="7"/>
        <v>4.90920246697528E-2</v>
      </c>
      <c r="Y33" s="1">
        <f t="shared" si="7"/>
        <v>4.90920246697528E-2</v>
      </c>
      <c r="Z33" s="1">
        <f t="shared" si="7"/>
        <v>0</v>
      </c>
      <c r="AA33" s="1">
        <f t="shared" si="7"/>
        <v>0.17053680973409799</v>
      </c>
      <c r="AB33" s="1">
        <f t="shared" si="7"/>
        <v>0.17053680973409799</v>
      </c>
    </row>
    <row r="34" spans="2:28" x14ac:dyDescent="0.25">
      <c r="B34" s="1">
        <f t="shared" ref="B34:AB34" si="8">B11*1000</f>
        <v>0</v>
      </c>
      <c r="C34" s="1">
        <f t="shared" si="8"/>
        <v>0.121811795571241</v>
      </c>
      <c r="D34" s="1">
        <f t="shared" si="8"/>
        <v>0.121811795571241</v>
      </c>
      <c r="E34" s="1">
        <f t="shared" si="8"/>
        <v>1.0491459504250599E-2</v>
      </c>
      <c r="F34" s="1">
        <f t="shared" si="8"/>
        <v>0.122343196556608</v>
      </c>
      <c r="G34" s="1">
        <f t="shared" si="8"/>
        <v>0.13283465606085901</v>
      </c>
      <c r="H34" s="1">
        <f t="shared" si="8"/>
        <v>2.1231554036250898E-2</v>
      </c>
      <c r="I34" s="1">
        <f t="shared" si="8"/>
        <v>6.95662480284263E-2</v>
      </c>
      <c r="J34" s="1">
        <f t="shared" si="8"/>
        <v>9.0797802064677205E-2</v>
      </c>
      <c r="K34" s="1">
        <f t="shared" si="8"/>
        <v>3.4239112879297096E-2</v>
      </c>
      <c r="L34" s="1">
        <f t="shared" si="8"/>
        <v>3.3101717406020296E-2</v>
      </c>
      <c r="M34" s="1">
        <f t="shared" si="8"/>
        <v>6.7340830285317288E-2</v>
      </c>
      <c r="N34" s="1">
        <f t="shared" si="8"/>
        <v>1.1449891300424399E-2</v>
      </c>
      <c r="O34" s="1">
        <f t="shared" si="8"/>
        <v>0.10650728810429599</v>
      </c>
      <c r="P34" s="1">
        <f t="shared" si="8"/>
        <v>0.11795717940472</v>
      </c>
      <c r="Q34" s="1">
        <f t="shared" si="8"/>
        <v>1.7758899779515998E-2</v>
      </c>
      <c r="R34" s="1">
        <f t="shared" si="8"/>
        <v>8.9668243505602305E-2</v>
      </c>
      <c r="S34" s="1">
        <f t="shared" si="8"/>
        <v>0.107427143285118</v>
      </c>
      <c r="T34" s="1">
        <f t="shared" si="8"/>
        <v>6.5552166242050401E-3</v>
      </c>
      <c r="U34" s="1">
        <f t="shared" si="8"/>
        <v>9.9165397527789106E-2</v>
      </c>
      <c r="V34" s="1">
        <f t="shared" si="8"/>
        <v>0.10572061415199401</v>
      </c>
      <c r="W34" s="1">
        <f t="shared" si="8"/>
        <v>0</v>
      </c>
      <c r="X34" s="1">
        <f t="shared" si="8"/>
        <v>3.3987956122290497E-2</v>
      </c>
      <c r="Y34" s="1">
        <f t="shared" si="8"/>
        <v>3.3987956122290497E-2</v>
      </c>
      <c r="Z34" s="1">
        <f t="shared" si="8"/>
        <v>0</v>
      </c>
      <c r="AA34" s="1">
        <f t="shared" si="8"/>
        <v>0.122343196556608</v>
      </c>
      <c r="AB34" s="1">
        <f t="shared" si="8"/>
        <v>0.122343196556608</v>
      </c>
    </row>
    <row r="35" spans="2:28" x14ac:dyDescent="0.25">
      <c r="B35" s="1">
        <f t="shared" ref="B35:AB35" si="9">B12*1000</f>
        <v>0</v>
      </c>
      <c r="C35" s="1">
        <f t="shared" si="9"/>
        <v>0.70501861206559202</v>
      </c>
      <c r="D35" s="1">
        <f t="shared" si="9"/>
        <v>0.70501861206559202</v>
      </c>
      <c r="E35" s="1">
        <f t="shared" si="9"/>
        <v>0</v>
      </c>
      <c r="F35" s="1">
        <f t="shared" si="9"/>
        <v>0.70809456075905097</v>
      </c>
      <c r="G35" s="1">
        <f t="shared" si="9"/>
        <v>0.70809456075905097</v>
      </c>
      <c r="H35" s="1">
        <f t="shared" si="9"/>
        <v>0</v>
      </c>
      <c r="I35" s="1">
        <f t="shared" si="9"/>
        <v>0.37083313218931702</v>
      </c>
      <c r="J35" s="1">
        <f t="shared" si="9"/>
        <v>0.37083313218931702</v>
      </c>
      <c r="K35" s="1">
        <f t="shared" si="9"/>
        <v>0</v>
      </c>
      <c r="L35" s="1">
        <f t="shared" si="9"/>
        <v>0.16962677423942202</v>
      </c>
      <c r="M35" s="1">
        <f t="shared" si="9"/>
        <v>0.16962677423942202</v>
      </c>
      <c r="N35" s="1">
        <f t="shared" si="9"/>
        <v>0</v>
      </c>
      <c r="O35" s="1">
        <f t="shared" si="9"/>
        <v>0.515288537899532</v>
      </c>
      <c r="P35" s="1">
        <f t="shared" si="9"/>
        <v>0.515288537899532</v>
      </c>
      <c r="Q35" s="1">
        <f t="shared" si="9"/>
        <v>0</v>
      </c>
      <c r="R35" s="1">
        <f t="shared" si="9"/>
        <v>0.44358159156503801</v>
      </c>
      <c r="S35" s="1">
        <f t="shared" si="9"/>
        <v>0.44358159156503801</v>
      </c>
      <c r="T35" s="1">
        <f t="shared" si="9"/>
        <v>2.5875855095546199E-2</v>
      </c>
      <c r="U35" s="1">
        <f t="shared" si="9"/>
        <v>0.57394255889076795</v>
      </c>
      <c r="V35" s="1">
        <f t="shared" si="9"/>
        <v>0.59981841398631397</v>
      </c>
      <c r="W35" s="1">
        <f t="shared" si="9"/>
        <v>0</v>
      </c>
      <c r="X35" s="1">
        <f t="shared" si="9"/>
        <v>0.19648222970301502</v>
      </c>
      <c r="Y35" s="1">
        <f t="shared" si="9"/>
        <v>0.19648222970301502</v>
      </c>
      <c r="Z35" s="1">
        <f t="shared" si="9"/>
        <v>0</v>
      </c>
      <c r="AA35" s="1">
        <f t="shared" si="9"/>
        <v>0.70809456075905097</v>
      </c>
      <c r="AB35" s="1">
        <f t="shared" si="9"/>
        <v>0.70809456075905097</v>
      </c>
    </row>
    <row r="36" spans="2:28" x14ac:dyDescent="0.25">
      <c r="B36" s="1">
        <f t="shared" ref="B36:AB36" si="10">B13*1000</f>
        <v>0</v>
      </c>
      <c r="C36" s="1">
        <f t="shared" si="10"/>
        <v>0</v>
      </c>
      <c r="D36" s="1">
        <f t="shared" si="10"/>
        <v>0</v>
      </c>
      <c r="E36" s="1">
        <f t="shared" si="10"/>
        <v>0</v>
      </c>
      <c r="F36" s="1">
        <f t="shared" si="10"/>
        <v>0</v>
      </c>
      <c r="G36" s="1">
        <f t="shared" si="10"/>
        <v>0</v>
      </c>
      <c r="H36" s="1">
        <f t="shared" si="10"/>
        <v>0</v>
      </c>
      <c r="I36" s="1">
        <f t="shared" si="10"/>
        <v>0</v>
      </c>
      <c r="J36" s="1">
        <f t="shared" si="10"/>
        <v>0</v>
      </c>
      <c r="K36" s="1">
        <f t="shared" si="10"/>
        <v>0</v>
      </c>
      <c r="L36" s="1">
        <f t="shared" si="10"/>
        <v>0</v>
      </c>
      <c r="M36" s="1">
        <f t="shared" si="10"/>
        <v>0</v>
      </c>
      <c r="N36" s="1">
        <f t="shared" si="10"/>
        <v>0</v>
      </c>
      <c r="O36" s="1">
        <f t="shared" si="10"/>
        <v>0</v>
      </c>
      <c r="P36" s="1">
        <f t="shared" si="10"/>
        <v>0</v>
      </c>
      <c r="Q36" s="1">
        <f t="shared" si="10"/>
        <v>0</v>
      </c>
      <c r="R36" s="1">
        <f t="shared" si="10"/>
        <v>0</v>
      </c>
      <c r="S36" s="1">
        <f t="shared" si="10"/>
        <v>0</v>
      </c>
      <c r="T36" s="1">
        <f t="shared" si="10"/>
        <v>9.95225195982547E-2</v>
      </c>
      <c r="U36" s="1">
        <f t="shared" si="10"/>
        <v>0.23264870713722899</v>
      </c>
      <c r="V36" s="1">
        <f t="shared" si="10"/>
        <v>0.33217122673548399</v>
      </c>
      <c r="W36" s="1">
        <f t="shared" si="10"/>
        <v>0</v>
      </c>
      <c r="X36" s="1">
        <f t="shared" si="10"/>
        <v>0</v>
      </c>
      <c r="Y36" s="1">
        <f t="shared" si="10"/>
        <v>0</v>
      </c>
      <c r="Z36" s="1">
        <f t="shared" si="10"/>
        <v>0</v>
      </c>
      <c r="AA36" s="1">
        <f t="shared" si="10"/>
        <v>0</v>
      </c>
      <c r="AB36" s="1">
        <f t="shared" si="10"/>
        <v>0</v>
      </c>
    </row>
    <row r="37" spans="2:28" x14ac:dyDescent="0.25">
      <c r="B37" s="1">
        <f t="shared" ref="B37:AB37" si="11">B14*1000</f>
        <v>0.88760106060674504</v>
      </c>
      <c r="C37" s="1">
        <f t="shared" si="11"/>
        <v>2.1126155839088702E-2</v>
      </c>
      <c r="D37" s="1">
        <f t="shared" si="11"/>
        <v>0.90872721644583399</v>
      </c>
      <c r="E37" s="1">
        <f t="shared" si="11"/>
        <v>0.75451150737900508</v>
      </c>
      <c r="F37" s="1">
        <f t="shared" si="11"/>
        <v>2.1221092569625101E-2</v>
      </c>
      <c r="G37" s="1">
        <f t="shared" si="11"/>
        <v>0.77573259994862998</v>
      </c>
      <c r="H37" s="1">
        <f t="shared" si="11"/>
        <v>1.4755168497357598</v>
      </c>
      <c r="I37" s="1">
        <f t="shared" si="11"/>
        <v>0.23617265435493298</v>
      </c>
      <c r="J37" s="1">
        <f t="shared" si="11"/>
        <v>1.7116895040906899</v>
      </c>
      <c r="K37" s="1">
        <f t="shared" si="11"/>
        <v>2.3103569850707402</v>
      </c>
      <c r="L37" s="1">
        <f t="shared" si="11"/>
        <v>0.16057500477561801</v>
      </c>
      <c r="M37" s="1">
        <f t="shared" si="11"/>
        <v>2.47093198984635</v>
      </c>
      <c r="N37" s="1">
        <f t="shared" si="11"/>
        <v>1.1440940052213999</v>
      </c>
      <c r="O37" s="1">
        <f t="shared" si="11"/>
        <v>0.21251677312379</v>
      </c>
      <c r="P37" s="1">
        <f t="shared" si="11"/>
        <v>1.3566107783451899</v>
      </c>
      <c r="Q37" s="1">
        <f t="shared" si="11"/>
        <v>1.7204861197105501</v>
      </c>
      <c r="R37" s="1">
        <f t="shared" si="11"/>
        <v>1.6158527827941499E-2</v>
      </c>
      <c r="S37" s="1">
        <f t="shared" si="11"/>
        <v>1.73664464753849</v>
      </c>
      <c r="T37" s="1">
        <f t="shared" si="11"/>
        <v>4.5008083216772403E-2</v>
      </c>
      <c r="U37" s="1">
        <f t="shared" si="11"/>
        <v>1.7208008569770498E-2</v>
      </c>
      <c r="V37" s="1">
        <f t="shared" si="11"/>
        <v>6.2216091786542901E-2</v>
      </c>
      <c r="W37" s="1">
        <f t="shared" si="11"/>
        <v>0</v>
      </c>
      <c r="X37" s="1">
        <f t="shared" si="11"/>
        <v>8.0477725442165606E-3</v>
      </c>
      <c r="Y37" s="1">
        <f t="shared" si="11"/>
        <v>8.0477725442165606E-3</v>
      </c>
      <c r="Z37" s="1">
        <f t="shared" si="11"/>
        <v>0</v>
      </c>
      <c r="AA37" s="1">
        <f t="shared" si="11"/>
        <v>2.1221092569625101E-2</v>
      </c>
      <c r="AB37" s="1">
        <f t="shared" si="11"/>
        <v>2.1221092569625101E-2</v>
      </c>
    </row>
    <row r="38" spans="2:28" x14ac:dyDescent="0.25">
      <c r="B38" s="1">
        <f t="shared" ref="B38:AB38" si="12">B15*1000</f>
        <v>0</v>
      </c>
      <c r="C38" s="1">
        <f t="shared" si="12"/>
        <v>0</v>
      </c>
      <c r="D38" s="1">
        <f t="shared" si="12"/>
        <v>0</v>
      </c>
      <c r="E38" s="1">
        <f t="shared" si="12"/>
        <v>0</v>
      </c>
      <c r="F38" s="1">
        <f t="shared" si="12"/>
        <v>0</v>
      </c>
      <c r="G38" s="1">
        <f t="shared" si="12"/>
        <v>0</v>
      </c>
      <c r="H38" s="1">
        <f t="shared" si="12"/>
        <v>0</v>
      </c>
      <c r="I38" s="1">
        <f t="shared" si="12"/>
        <v>0</v>
      </c>
      <c r="J38" s="1">
        <f t="shared" si="12"/>
        <v>0</v>
      </c>
      <c r="K38" s="1">
        <f t="shared" si="12"/>
        <v>0</v>
      </c>
      <c r="L38" s="1">
        <f t="shared" si="12"/>
        <v>0</v>
      </c>
      <c r="M38" s="1">
        <f t="shared" si="12"/>
        <v>0</v>
      </c>
      <c r="N38" s="1">
        <f t="shared" si="12"/>
        <v>0</v>
      </c>
      <c r="O38" s="1">
        <f t="shared" si="12"/>
        <v>0</v>
      </c>
      <c r="P38" s="1">
        <f t="shared" si="12"/>
        <v>0</v>
      </c>
      <c r="Q38" s="1">
        <f t="shared" si="12"/>
        <v>0</v>
      </c>
      <c r="R38" s="1">
        <f t="shared" si="12"/>
        <v>0</v>
      </c>
      <c r="S38" s="1">
        <f t="shared" si="12"/>
        <v>0</v>
      </c>
      <c r="T38" s="1">
        <f t="shared" si="12"/>
        <v>3.0442182465348498E-2</v>
      </c>
      <c r="U38" s="1">
        <f t="shared" si="12"/>
        <v>7.1163133947858406E-2</v>
      </c>
      <c r="V38" s="1">
        <f t="shared" si="12"/>
        <v>0.101605316413207</v>
      </c>
      <c r="W38" s="1">
        <f t="shared" si="12"/>
        <v>0</v>
      </c>
      <c r="X38" s="1">
        <f t="shared" si="12"/>
        <v>0</v>
      </c>
      <c r="Y38" s="1">
        <f t="shared" si="12"/>
        <v>0</v>
      </c>
      <c r="Z38" s="1">
        <f t="shared" si="12"/>
        <v>0</v>
      </c>
      <c r="AA38" s="1">
        <f t="shared" si="12"/>
        <v>0</v>
      </c>
      <c r="AB38" s="1">
        <f t="shared" si="12"/>
        <v>0</v>
      </c>
    </row>
    <row r="39" spans="2:28" x14ac:dyDescent="0.25">
      <c r="B39" s="1">
        <f t="shared" ref="B39:AB39" si="13">B16*1000</f>
        <v>0</v>
      </c>
      <c r="C39" s="1">
        <f t="shared" si="13"/>
        <v>0.51704029079376101</v>
      </c>
      <c r="D39" s="1">
        <f t="shared" si="13"/>
        <v>0.51704029079376101</v>
      </c>
      <c r="E39" s="1">
        <f t="shared" si="13"/>
        <v>0.11657177226945101</v>
      </c>
      <c r="F39" s="1">
        <f t="shared" si="13"/>
        <v>0.51929336923915093</v>
      </c>
      <c r="G39" s="1">
        <f t="shared" si="13"/>
        <v>0.63586514150860207</v>
      </c>
      <c r="H39" s="1">
        <f t="shared" si="13"/>
        <v>0.23590615595834299</v>
      </c>
      <c r="I39" s="1">
        <f t="shared" si="13"/>
        <v>0.338600404617871</v>
      </c>
      <c r="J39" s="1">
        <f t="shared" si="13"/>
        <v>0.57450656057621508</v>
      </c>
      <c r="K39" s="1">
        <f t="shared" si="13"/>
        <v>0.38043458754774601</v>
      </c>
      <c r="L39" s="1">
        <f t="shared" si="13"/>
        <v>0.17126672794928202</v>
      </c>
      <c r="M39" s="1">
        <f t="shared" si="13"/>
        <v>0.55170131549702794</v>
      </c>
      <c r="N39" s="1">
        <f t="shared" si="13"/>
        <v>8.2970226814669507E-2</v>
      </c>
      <c r="O39" s="1">
        <f t="shared" si="13"/>
        <v>0.50861569565091602</v>
      </c>
      <c r="P39" s="1">
        <f t="shared" si="13"/>
        <v>0.59158592246558594</v>
      </c>
      <c r="Q39" s="1">
        <f t="shared" si="13"/>
        <v>0.12868767956170998</v>
      </c>
      <c r="R39" s="1">
        <f t="shared" si="13"/>
        <v>0.42239877841301504</v>
      </c>
      <c r="S39" s="1">
        <f t="shared" si="13"/>
        <v>0.551086457974725</v>
      </c>
      <c r="T39" s="1">
        <f t="shared" si="13"/>
        <v>2.15632125796218E-2</v>
      </c>
      <c r="U39" s="1">
        <f t="shared" si="13"/>
        <v>0.42094218862587596</v>
      </c>
      <c r="V39" s="1">
        <f t="shared" si="13"/>
        <v>0.44250540120549803</v>
      </c>
      <c r="W39" s="1">
        <f t="shared" si="13"/>
        <v>0</v>
      </c>
      <c r="X39" s="1">
        <f t="shared" si="13"/>
        <v>0.14638478625940002</v>
      </c>
      <c r="Y39" s="1">
        <f t="shared" si="13"/>
        <v>0.14638478625940002</v>
      </c>
      <c r="Z39" s="1">
        <f t="shared" si="13"/>
        <v>0</v>
      </c>
      <c r="AA39" s="1">
        <f t="shared" si="13"/>
        <v>0.51929336923915093</v>
      </c>
      <c r="AB39" s="1">
        <f t="shared" si="13"/>
        <v>0.51929336923915093</v>
      </c>
    </row>
    <row r="40" spans="2:28" x14ac:dyDescent="0.25">
      <c r="B40" s="1">
        <f t="shared" ref="B40:AB40" si="14">B17*1000</f>
        <v>0</v>
      </c>
      <c r="C40" s="1">
        <f t="shared" si="14"/>
        <v>0.91415053070152097</v>
      </c>
      <c r="D40" s="1">
        <f t="shared" si="14"/>
        <v>0.91415053070152097</v>
      </c>
      <c r="E40" s="1">
        <f t="shared" si="14"/>
        <v>0</v>
      </c>
      <c r="F40" s="1">
        <f t="shared" si="14"/>
        <v>0.91813599608650798</v>
      </c>
      <c r="G40" s="1">
        <f t="shared" si="14"/>
        <v>0.91813599608650798</v>
      </c>
      <c r="H40" s="1">
        <f t="shared" si="14"/>
        <v>0</v>
      </c>
      <c r="I40" s="1">
        <f t="shared" si="14"/>
        <v>0.48901372529001202</v>
      </c>
      <c r="J40" s="1">
        <f t="shared" si="14"/>
        <v>0.48901372529001202</v>
      </c>
      <c r="K40" s="1">
        <f t="shared" si="14"/>
        <v>0</v>
      </c>
      <c r="L40" s="1">
        <f t="shared" si="14"/>
        <v>0.22676451430071501</v>
      </c>
      <c r="M40" s="1">
        <f t="shared" si="14"/>
        <v>0.22676451430071501</v>
      </c>
      <c r="N40" s="1">
        <f t="shared" si="14"/>
        <v>0</v>
      </c>
      <c r="O40" s="1">
        <f t="shared" si="14"/>
        <v>0.67376727448556106</v>
      </c>
      <c r="P40" s="1">
        <f t="shared" si="14"/>
        <v>0.67376727448556106</v>
      </c>
      <c r="Q40" s="1">
        <f t="shared" si="14"/>
        <v>0</v>
      </c>
      <c r="R40" s="1">
        <f t="shared" si="14"/>
        <v>0.57870998906677196</v>
      </c>
      <c r="S40" s="1">
        <f t="shared" si="14"/>
        <v>0.57870998906677196</v>
      </c>
      <c r="T40" s="1">
        <f t="shared" si="14"/>
        <v>3.4501140127394997E-2</v>
      </c>
      <c r="U40" s="1">
        <f t="shared" si="14"/>
        <v>0.74422164723897799</v>
      </c>
      <c r="V40" s="1">
        <f t="shared" si="14"/>
        <v>0.77872278736637301</v>
      </c>
      <c r="W40" s="1">
        <f t="shared" si="14"/>
        <v>0</v>
      </c>
      <c r="X40" s="1">
        <f t="shared" si="14"/>
        <v>0.25740556676012499</v>
      </c>
      <c r="Y40" s="1">
        <f t="shared" si="14"/>
        <v>0.25740556676012499</v>
      </c>
      <c r="Z40" s="1">
        <f t="shared" si="14"/>
        <v>0</v>
      </c>
      <c r="AA40" s="1">
        <f t="shared" si="14"/>
        <v>0.91813599608650798</v>
      </c>
      <c r="AB40" s="1">
        <f t="shared" si="14"/>
        <v>0.91813599608650798</v>
      </c>
    </row>
    <row r="41" spans="2:28" x14ac:dyDescent="0.25">
      <c r="B41" s="1">
        <f t="shared" ref="B41:AB41" si="15">B18*1000</f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">
        <f t="shared" si="15"/>
        <v>0</v>
      </c>
      <c r="R41" s="1">
        <f t="shared" si="15"/>
        <v>0</v>
      </c>
      <c r="S41" s="1">
        <f t="shared" si="15"/>
        <v>0</v>
      </c>
      <c r="T41" s="1">
        <f t="shared" si="15"/>
        <v>6.4689637738865602E-2</v>
      </c>
      <c r="U41" s="1">
        <f t="shared" si="15"/>
        <v>0</v>
      </c>
      <c r="V41" s="1">
        <f t="shared" si="15"/>
        <v>6.4689637738865602E-2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0</v>
      </c>
      <c r="AB41" s="1">
        <f t="shared" si="15"/>
        <v>0</v>
      </c>
    </row>
    <row r="42" spans="2:28" x14ac:dyDescent="0.25">
      <c r="B42" s="1">
        <f t="shared" ref="B42:AB42" si="16">B19*1000</f>
        <v>0</v>
      </c>
      <c r="C42" s="1">
        <f t="shared" si="16"/>
        <v>0.610551443964365</v>
      </c>
      <c r="D42" s="1">
        <f t="shared" si="16"/>
        <v>0.610551443964365</v>
      </c>
      <c r="E42" s="1">
        <f t="shared" si="16"/>
        <v>1.8774370350863299E-2</v>
      </c>
      <c r="F42" s="1">
        <f t="shared" si="16"/>
        <v>0.613194934580374</v>
      </c>
      <c r="G42" s="1">
        <f t="shared" si="16"/>
        <v>0.63196930493123693</v>
      </c>
      <c r="H42" s="1">
        <f t="shared" si="16"/>
        <v>3.79936707985618E-2</v>
      </c>
      <c r="I42" s="1">
        <f t="shared" si="16"/>
        <v>0.39064126795565701</v>
      </c>
      <c r="J42" s="1">
        <f t="shared" si="16"/>
        <v>0.42863493875421899</v>
      </c>
      <c r="K42" s="1">
        <f t="shared" si="16"/>
        <v>6.1270577789534396E-2</v>
      </c>
      <c r="L42" s="1">
        <f t="shared" si="16"/>
        <v>0.20303787675315502</v>
      </c>
      <c r="M42" s="1">
        <f t="shared" si="16"/>
        <v>0.26430845454268903</v>
      </c>
      <c r="N42" s="1">
        <f t="shared" si="16"/>
        <v>1.1540514710678801E-2</v>
      </c>
      <c r="O42" s="1">
        <f t="shared" si="16"/>
        <v>0.50527987303414901</v>
      </c>
      <c r="P42" s="1">
        <f t="shared" si="16"/>
        <v>0.51682038774482797</v>
      </c>
      <c r="Q42" s="1">
        <f t="shared" si="16"/>
        <v>1.78994576257137E-2</v>
      </c>
      <c r="R42" s="1">
        <f t="shared" si="16"/>
        <v>0.42273644257120302</v>
      </c>
      <c r="S42" s="1">
        <f t="shared" si="16"/>
        <v>0.44063590019691601</v>
      </c>
      <c r="T42" s="1">
        <f t="shared" si="16"/>
        <v>0.36959493694305501</v>
      </c>
      <c r="U42" s="1">
        <f t="shared" si="16"/>
        <v>0.49723090108334494</v>
      </c>
      <c r="V42" s="1">
        <f t="shared" si="16"/>
        <v>0.86682583802640001</v>
      </c>
      <c r="W42" s="1">
        <f t="shared" si="16"/>
        <v>0</v>
      </c>
      <c r="X42" s="1">
        <f t="shared" si="16"/>
        <v>0.18915835582368701</v>
      </c>
      <c r="Y42" s="1">
        <f t="shared" si="16"/>
        <v>0.18915835582368701</v>
      </c>
      <c r="Z42" s="1">
        <f t="shared" si="16"/>
        <v>0</v>
      </c>
      <c r="AA42" s="1">
        <f t="shared" si="16"/>
        <v>0.613194934580374</v>
      </c>
      <c r="AB42" s="1">
        <f t="shared" si="16"/>
        <v>0.613194934580374</v>
      </c>
    </row>
    <row r="44" spans="2:28" x14ac:dyDescent="0.25">
      <c r="G44" s="1"/>
    </row>
    <row r="45" spans="2:28" x14ac:dyDescent="0.25">
      <c r="F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I4" workbookViewId="0">
      <selection activeCell="N26" sqref="N26:S42"/>
    </sheetView>
  </sheetViews>
  <sheetFormatPr defaultRowHeight="15" x14ac:dyDescent="0.25"/>
  <cols>
    <col min="1" max="1" width="12.7109375" customWidth="1"/>
  </cols>
  <sheetData>
    <row r="1" spans="1:28" x14ac:dyDescent="0.25">
      <c r="A1" t="s">
        <v>23</v>
      </c>
      <c r="B1" t="s">
        <v>24</v>
      </c>
      <c r="E1" t="s">
        <v>26</v>
      </c>
      <c r="H1" t="s">
        <v>21</v>
      </c>
      <c r="K1" t="s">
        <v>25</v>
      </c>
      <c r="N1" t="s">
        <v>27</v>
      </c>
      <c r="Q1" t="s">
        <v>28</v>
      </c>
      <c r="T1" t="s">
        <v>22</v>
      </c>
      <c r="W1" t="s">
        <v>29</v>
      </c>
      <c r="Z1" t="s">
        <v>30</v>
      </c>
    </row>
    <row r="2" spans="1:28" x14ac:dyDescent="0.25">
      <c r="B2" t="s">
        <v>18</v>
      </c>
      <c r="C2" t="s">
        <v>19</v>
      </c>
      <c r="D2" t="s">
        <v>20</v>
      </c>
      <c r="E2" t="s">
        <v>18</v>
      </c>
      <c r="F2" t="s">
        <v>19</v>
      </c>
      <c r="G2" t="s">
        <v>20</v>
      </c>
      <c r="H2" t="s">
        <v>18</v>
      </c>
      <c r="I2" t="s">
        <v>19</v>
      </c>
      <c r="J2" t="s">
        <v>20</v>
      </c>
      <c r="K2" t="s">
        <v>18</v>
      </c>
      <c r="L2" t="s">
        <v>19</v>
      </c>
      <c r="M2" t="s">
        <v>20</v>
      </c>
      <c r="N2" t="s">
        <v>18</v>
      </c>
      <c r="O2" t="s">
        <v>19</v>
      </c>
      <c r="P2" t="s">
        <v>20</v>
      </c>
      <c r="Q2" t="s">
        <v>18</v>
      </c>
      <c r="R2" t="s">
        <v>19</v>
      </c>
      <c r="S2" t="s">
        <v>20</v>
      </c>
      <c r="T2" t="s">
        <v>18</v>
      </c>
      <c r="U2" t="s">
        <v>19</v>
      </c>
      <c r="V2" t="s">
        <v>20</v>
      </c>
      <c r="W2" t="s">
        <v>18</v>
      </c>
      <c r="X2" t="s">
        <v>19</v>
      </c>
      <c r="Y2" t="s">
        <v>20</v>
      </c>
      <c r="Z2" t="s">
        <v>18</v>
      </c>
      <c r="AA2" t="s">
        <v>19</v>
      </c>
      <c r="AB2" t="s">
        <v>20</v>
      </c>
    </row>
    <row r="3" spans="1:28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5.6252702999347196E-4</v>
      </c>
      <c r="U3">
        <v>0</v>
      </c>
      <c r="V3">
        <v>5.6252702999347196E-4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1</v>
      </c>
      <c r="B4">
        <v>0</v>
      </c>
      <c r="C4">
        <v>2.3564018640773901E-3</v>
      </c>
      <c r="D4">
        <v>2.3564018640773901E-3</v>
      </c>
      <c r="E4">
        <v>0</v>
      </c>
      <c r="F4">
        <v>2.42246714147666E-3</v>
      </c>
      <c r="G4">
        <v>2.42246714147666E-3</v>
      </c>
      <c r="H4">
        <v>0</v>
      </c>
      <c r="I4">
        <v>2.1961566399201602E-3</v>
      </c>
      <c r="J4">
        <v>2.1961566399201602E-3</v>
      </c>
      <c r="K4">
        <v>0</v>
      </c>
      <c r="L4">
        <v>1.39674576257085E-3</v>
      </c>
      <c r="M4">
        <v>1.39674576257085E-3</v>
      </c>
      <c r="N4">
        <v>0</v>
      </c>
      <c r="O4">
        <v>2.1268564756909102E-3</v>
      </c>
      <c r="P4">
        <v>2.1268564756909102E-3</v>
      </c>
      <c r="Q4">
        <v>0</v>
      </c>
      <c r="R4">
        <v>1.6761921367995599E-3</v>
      </c>
      <c r="S4">
        <v>1.6761921367995599E-3</v>
      </c>
      <c r="T4" s="1">
        <v>6.6153178727232302E-5</v>
      </c>
      <c r="U4">
        <v>1.9467597448588701E-3</v>
      </c>
      <c r="V4">
        <v>2.0129129235861099E-3</v>
      </c>
      <c r="W4">
        <v>0</v>
      </c>
      <c r="X4">
        <v>1.0782032007237E-3</v>
      </c>
      <c r="Y4">
        <v>1.0782032007237E-3</v>
      </c>
      <c r="Z4">
        <v>0</v>
      </c>
      <c r="AA4">
        <v>2.42246714147666E-3</v>
      </c>
      <c r="AB4">
        <v>2.42246714147666E-3</v>
      </c>
    </row>
    <row r="5" spans="1:28" x14ac:dyDescent="0.25">
      <c r="A5" t="s">
        <v>2</v>
      </c>
      <c r="B5">
        <v>0</v>
      </c>
      <c r="C5" s="1">
        <v>4.2277325130529001E-5</v>
      </c>
      <c r="D5" s="1">
        <v>4.2277325130529001E-5</v>
      </c>
      <c r="E5">
        <v>0</v>
      </c>
      <c r="F5" s="1">
        <v>4.3461453384879203E-5</v>
      </c>
      <c r="G5" s="1">
        <v>4.3461453384879203E-5</v>
      </c>
      <c r="H5">
        <v>0</v>
      </c>
      <c r="I5" s="1">
        <v>2.42186120956559E-5</v>
      </c>
      <c r="J5" s="1">
        <v>2.42186120956559E-5</v>
      </c>
      <c r="K5">
        <v>0</v>
      </c>
      <c r="L5" s="1">
        <v>1.17581638805346E-5</v>
      </c>
      <c r="M5" s="1">
        <v>1.17581638805346E-5</v>
      </c>
      <c r="N5">
        <v>0</v>
      </c>
      <c r="O5" s="1">
        <v>2.6237253120205199E-5</v>
      </c>
      <c r="P5" s="1">
        <v>2.6237253120205199E-5</v>
      </c>
      <c r="Q5">
        <v>0</v>
      </c>
      <c r="R5" s="1">
        <v>2.2340931387296999E-5</v>
      </c>
      <c r="S5" s="1">
        <v>2.2340931387296999E-5</v>
      </c>
      <c r="T5">
        <v>0</v>
      </c>
      <c r="U5" s="1">
        <v>3.4846690744104301E-5</v>
      </c>
      <c r="V5" s="1">
        <v>3.4846690744104301E-5</v>
      </c>
      <c r="W5">
        <v>0</v>
      </c>
      <c r="X5" s="1">
        <v>1.2814006377265801E-5</v>
      </c>
      <c r="Y5" s="1">
        <v>1.2814006377265801E-5</v>
      </c>
      <c r="Z5">
        <v>0</v>
      </c>
      <c r="AA5" s="1">
        <v>4.3461453384879203E-5</v>
      </c>
      <c r="AB5" s="1">
        <v>4.3461453384879203E-5</v>
      </c>
    </row>
    <row r="6" spans="1:28" x14ac:dyDescent="0.25">
      <c r="A6" t="s">
        <v>3</v>
      </c>
      <c r="B6">
        <v>0</v>
      </c>
      <c r="C6">
        <v>5.6485042132725701E-3</v>
      </c>
      <c r="D6">
        <v>5.6485042132725701E-3</v>
      </c>
      <c r="E6">
        <v>2.7644271114261498E-3</v>
      </c>
      <c r="F6">
        <v>5.8071445373948996E-3</v>
      </c>
      <c r="G6">
        <v>8.5715716488210508E-3</v>
      </c>
      <c r="H6">
        <v>5.69894640737855E-3</v>
      </c>
      <c r="I6">
        <v>4.7180337337471697E-3</v>
      </c>
      <c r="J6">
        <v>1.0416980141125701E-2</v>
      </c>
      <c r="K6">
        <v>9.4346169612849196E-3</v>
      </c>
      <c r="L6">
        <v>2.5277732362995E-3</v>
      </c>
      <c r="M6">
        <v>1.19623901975844E-2</v>
      </c>
      <c r="N6">
        <v>0</v>
      </c>
      <c r="O6">
        <v>3.2618317132748998E-3</v>
      </c>
      <c r="P6">
        <v>3.2618317132748998E-3</v>
      </c>
      <c r="Q6">
        <v>0</v>
      </c>
      <c r="R6">
        <v>2.82388565597977E-3</v>
      </c>
      <c r="S6">
        <v>2.82388565597977E-3</v>
      </c>
      <c r="T6">
        <v>1.19323915453161E-4</v>
      </c>
      <c r="U6">
        <v>4.65413386492519E-3</v>
      </c>
      <c r="V6">
        <v>4.7734577803783497E-3</v>
      </c>
      <c r="W6">
        <v>0</v>
      </c>
      <c r="X6">
        <v>1.57787709569756E-3</v>
      </c>
      <c r="Y6">
        <v>1.57787709569756E-3</v>
      </c>
      <c r="Z6">
        <v>0</v>
      </c>
      <c r="AA6">
        <v>5.8071445373948996E-3</v>
      </c>
      <c r="AB6">
        <v>5.8071445373948996E-3</v>
      </c>
    </row>
    <row r="7" spans="1:28" x14ac:dyDescent="0.25">
      <c r="A7" t="s">
        <v>4</v>
      </c>
      <c r="B7">
        <v>0</v>
      </c>
      <c r="C7">
        <v>1.8499163786889299E-2</v>
      </c>
      <c r="D7">
        <v>1.8499163786889299E-2</v>
      </c>
      <c r="E7">
        <v>5.9296961540090901E-3</v>
      </c>
      <c r="F7">
        <v>1.9018452760531601E-2</v>
      </c>
      <c r="G7">
        <v>2.49481489145407E-2</v>
      </c>
      <c r="H7">
        <v>1.2224240043827E-2</v>
      </c>
      <c r="I7">
        <v>1.35818792727541E-2</v>
      </c>
      <c r="J7">
        <v>2.5806119316581101E-2</v>
      </c>
      <c r="K7">
        <v>2.0237253381956099E-2</v>
      </c>
      <c r="L7">
        <v>7.0274243318773199E-3</v>
      </c>
      <c r="M7">
        <v>2.72646777138335E-2</v>
      </c>
      <c r="N7">
        <v>4.4088739731576402E-3</v>
      </c>
      <c r="O7">
        <v>1.9173719045031599E-2</v>
      </c>
      <c r="P7">
        <v>2.3582593018189199E-2</v>
      </c>
      <c r="Q7">
        <v>7.0303531978001101E-3</v>
      </c>
      <c r="R7">
        <v>1.5665680370330198E-2</v>
      </c>
      <c r="S7">
        <v>2.2696033568130301E-2</v>
      </c>
      <c r="T7">
        <v>2.3626135259725801E-4</v>
      </c>
      <c r="U7">
        <v>1.52435930639705E-2</v>
      </c>
      <c r="V7">
        <v>1.5479854416567801E-2</v>
      </c>
      <c r="W7">
        <v>0</v>
      </c>
      <c r="X7">
        <v>5.2361198214786603E-3</v>
      </c>
      <c r="Y7">
        <v>5.2361198214786603E-3</v>
      </c>
      <c r="Z7">
        <v>0</v>
      </c>
      <c r="AA7">
        <v>1.9018452760531601E-2</v>
      </c>
      <c r="AB7">
        <v>1.9018452760531601E-2</v>
      </c>
    </row>
    <row r="8" spans="1:28" x14ac:dyDescent="0.25">
      <c r="A8" t="s">
        <v>5</v>
      </c>
      <c r="B8">
        <v>0</v>
      </c>
      <c r="C8">
        <v>1.9382211972561299E-2</v>
      </c>
      <c r="D8">
        <v>1.9382211972561299E-2</v>
      </c>
      <c r="E8">
        <v>1.1771108990588801E-2</v>
      </c>
      <c r="F8">
        <v>1.9916956996787302E-2</v>
      </c>
      <c r="G8">
        <v>3.1688065987376099E-2</v>
      </c>
      <c r="H8">
        <v>2.4266481476579602E-2</v>
      </c>
      <c r="I8">
        <v>2.5319122500530301E-2</v>
      </c>
      <c r="J8">
        <v>4.9585603977110003E-2</v>
      </c>
      <c r="K8">
        <v>4.0173207706116397E-2</v>
      </c>
      <c r="L8">
        <v>1.6393685235286701E-2</v>
      </c>
      <c r="M8">
        <v>5.6566892941403102E-2</v>
      </c>
      <c r="N8">
        <v>6.4646245940727801E-3</v>
      </c>
      <c r="O8">
        <v>2.95136809999864E-2</v>
      </c>
      <c r="P8">
        <v>3.59783055940592E-2</v>
      </c>
      <c r="Q8">
        <v>1.03084357739005E-2</v>
      </c>
      <c r="R8">
        <v>2.2914482459167902E-2</v>
      </c>
      <c r="S8">
        <v>3.3222918233068298E-2</v>
      </c>
      <c r="T8">
        <v>1.7046383612124801E-2</v>
      </c>
      <c r="U8">
        <v>1.60040060995435E-2</v>
      </c>
      <c r="V8">
        <v>3.30503897116683E-2</v>
      </c>
      <c r="W8">
        <v>0</v>
      </c>
      <c r="X8">
        <v>8.6983403231050607E-3</v>
      </c>
      <c r="Y8">
        <v>8.6983403231050607E-3</v>
      </c>
      <c r="Z8">
        <v>0</v>
      </c>
      <c r="AA8">
        <v>1.9916956996787302E-2</v>
      </c>
      <c r="AB8">
        <v>1.9916956996787302E-2</v>
      </c>
    </row>
    <row r="9" spans="1:28" x14ac:dyDescent="0.25">
      <c r="A9" t="s">
        <v>6</v>
      </c>
      <c r="B9">
        <v>0</v>
      </c>
      <c r="C9">
        <v>8.8764667769140101E-3</v>
      </c>
      <c r="D9">
        <v>8.8764667769140101E-3</v>
      </c>
      <c r="E9">
        <v>8.6157978306114907E-3</v>
      </c>
      <c r="F9">
        <v>9.1245863943704708E-3</v>
      </c>
      <c r="G9">
        <v>1.7740384224982E-2</v>
      </c>
      <c r="H9">
        <v>1.77617163029965E-2</v>
      </c>
      <c r="I9">
        <v>1.0622259632844E-2</v>
      </c>
      <c r="J9">
        <v>2.8383975935840501E-2</v>
      </c>
      <c r="K9">
        <v>2.94045561960047E-2</v>
      </c>
      <c r="L9">
        <v>6.2827905142298903E-3</v>
      </c>
      <c r="M9">
        <v>3.5687346710234498E-2</v>
      </c>
      <c r="N9">
        <v>7.3481232885960601E-3</v>
      </c>
      <c r="O9">
        <v>1.9404902956251201E-2</v>
      </c>
      <c r="P9">
        <v>2.6753026244847201E-2</v>
      </c>
      <c r="Q9">
        <v>1.17172553296668E-2</v>
      </c>
      <c r="R9">
        <v>1.52440916911139E-2</v>
      </c>
      <c r="S9">
        <v>2.6961347020780801E-2</v>
      </c>
      <c r="T9">
        <v>2.18760511664128E-4</v>
      </c>
      <c r="U9">
        <v>7.3189352731919096E-3</v>
      </c>
      <c r="V9">
        <v>7.53769578485604E-3</v>
      </c>
      <c r="W9">
        <v>0</v>
      </c>
      <c r="X9">
        <v>2.6842540703526001E-3</v>
      </c>
      <c r="Y9">
        <v>2.6842540703526001E-3</v>
      </c>
      <c r="Z9">
        <v>0</v>
      </c>
      <c r="AA9">
        <v>9.1245863943704708E-3</v>
      </c>
      <c r="AB9">
        <v>9.1245863943704708E-3</v>
      </c>
    </row>
    <row r="10" spans="1:28" x14ac:dyDescent="0.25">
      <c r="A10" t="s">
        <v>7</v>
      </c>
      <c r="B10">
        <v>0</v>
      </c>
      <c r="C10">
        <v>1.1211391994915801E-3</v>
      </c>
      <c r="D10">
        <v>1.1211391994915801E-3</v>
      </c>
      <c r="E10">
        <v>2.2806523669265701E-3</v>
      </c>
      <c r="F10">
        <v>1.1525420847407601E-3</v>
      </c>
      <c r="G10">
        <v>3.4331944516673299E-3</v>
      </c>
      <c r="H10">
        <v>4.7016307860873099E-3</v>
      </c>
      <c r="I10">
        <v>2.1145870119166901E-3</v>
      </c>
      <c r="J10">
        <v>6.816217798004E-3</v>
      </c>
      <c r="K10">
        <v>7.7835589930600598E-3</v>
      </c>
      <c r="L10">
        <v>1.3215197887952799E-3</v>
      </c>
      <c r="M10">
        <v>9.10507878185534E-3</v>
      </c>
      <c r="N10">
        <v>1.2024201744975399E-3</v>
      </c>
      <c r="O10">
        <v>2.97361587668687E-3</v>
      </c>
      <c r="P10">
        <v>4.1760360511844102E-3</v>
      </c>
      <c r="Q10">
        <v>1.91736905394548E-3</v>
      </c>
      <c r="R10">
        <v>2.31722827685896E-3</v>
      </c>
      <c r="S10">
        <v>4.2345973308044399E-3</v>
      </c>
      <c r="T10" s="1">
        <v>9.4504541038903202E-5</v>
      </c>
      <c r="U10">
        <v>9.2409343821392897E-4</v>
      </c>
      <c r="V10">
        <v>1.0185979792528301E-3</v>
      </c>
      <c r="W10">
        <v>0</v>
      </c>
      <c r="X10">
        <v>3.37352148168574E-4</v>
      </c>
      <c r="Y10">
        <v>3.37352148168574E-4</v>
      </c>
      <c r="Z10">
        <v>0</v>
      </c>
      <c r="AA10">
        <v>1.1525420847407601E-3</v>
      </c>
      <c r="AB10">
        <v>1.1525420847407601E-3</v>
      </c>
    </row>
    <row r="11" spans="1:28" x14ac:dyDescent="0.25">
      <c r="A11" t="s">
        <v>8</v>
      </c>
      <c r="B11">
        <v>0</v>
      </c>
      <c r="C11">
        <v>8.0117143932700397E-4</v>
      </c>
      <c r="D11">
        <v>8.0117143932700397E-4</v>
      </c>
      <c r="E11">
        <v>2.2806523669265699E-4</v>
      </c>
      <c r="F11">
        <v>8.2365162866652303E-4</v>
      </c>
      <c r="G11">
        <v>1.05171686535918E-3</v>
      </c>
      <c r="H11">
        <v>4.7016307860873102E-4</v>
      </c>
      <c r="I11">
        <v>5.7832724755592401E-4</v>
      </c>
      <c r="J11">
        <v>1.04849032616465E-3</v>
      </c>
      <c r="K11">
        <v>7.7835589930600596E-4</v>
      </c>
      <c r="L11">
        <v>2.9916288058045302E-4</v>
      </c>
      <c r="M11">
        <v>1.0775187798864601E-3</v>
      </c>
      <c r="N11">
        <v>3.0728515570492603E-4</v>
      </c>
      <c r="O11">
        <v>1.0582334369840299E-3</v>
      </c>
      <c r="P11">
        <v>1.36551859268896E-3</v>
      </c>
      <c r="Q11">
        <v>4.8999431378606798E-4</v>
      </c>
      <c r="R11">
        <v>8.5007094546704902E-4</v>
      </c>
      <c r="S11">
        <v>1.3400652592531199E-3</v>
      </c>
      <c r="T11" s="1">
        <v>3.9901917327536898E-5</v>
      </c>
      <c r="U11">
        <v>6.6020837879535198E-4</v>
      </c>
      <c r="V11">
        <v>7.00110296122889E-4</v>
      </c>
      <c r="W11">
        <v>0</v>
      </c>
      <c r="X11">
        <v>2.3048438878552099E-4</v>
      </c>
      <c r="Y11">
        <v>2.3048438878552099E-4</v>
      </c>
      <c r="Z11">
        <v>0</v>
      </c>
      <c r="AA11">
        <v>8.2365162866652303E-4</v>
      </c>
      <c r="AB11">
        <v>8.2365162866652303E-4</v>
      </c>
    </row>
    <row r="12" spans="1:28" x14ac:dyDescent="0.25">
      <c r="A12" t="s">
        <v>9</v>
      </c>
      <c r="B12">
        <v>0</v>
      </c>
      <c r="C12">
        <v>4.6351866327618901E-3</v>
      </c>
      <c r="D12">
        <v>4.6351866327618901E-3</v>
      </c>
      <c r="E12">
        <v>0</v>
      </c>
      <c r="F12">
        <v>4.7652773372047902E-3</v>
      </c>
      <c r="G12">
        <v>4.7652773372047902E-3</v>
      </c>
      <c r="H12">
        <v>0</v>
      </c>
      <c r="I12">
        <v>2.4847972945599901E-3</v>
      </c>
      <c r="J12">
        <v>2.4847972945599901E-3</v>
      </c>
      <c r="K12">
        <v>0</v>
      </c>
      <c r="L12">
        <v>1.13768009426199E-3</v>
      </c>
      <c r="M12">
        <v>1.13768009426199E-3</v>
      </c>
      <c r="N12">
        <v>0</v>
      </c>
      <c r="O12">
        <v>2.7433341700226102E-3</v>
      </c>
      <c r="P12">
        <v>2.7433341700226102E-3</v>
      </c>
      <c r="Q12">
        <v>0</v>
      </c>
      <c r="R12">
        <v>2.3598430144365699E-3</v>
      </c>
      <c r="S12">
        <v>2.3598430144365699E-3</v>
      </c>
      <c r="T12">
        <v>1.5750756839817199E-4</v>
      </c>
      <c r="U12">
        <v>3.8194970178955299E-3</v>
      </c>
      <c r="V12">
        <v>3.9770045862937004E-3</v>
      </c>
      <c r="W12">
        <v>0</v>
      </c>
      <c r="X12">
        <v>1.33037519769844E-3</v>
      </c>
      <c r="Y12">
        <v>1.33037519769844E-3</v>
      </c>
      <c r="Z12">
        <v>0</v>
      </c>
      <c r="AA12">
        <v>4.7652773372047902E-3</v>
      </c>
      <c r="AB12">
        <v>4.7652773372047902E-3</v>
      </c>
    </row>
    <row r="13" spans="1:28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6.0579833999296895E-4</v>
      </c>
      <c r="U13">
        <v>1.63652821602119E-3</v>
      </c>
      <c r="V13">
        <v>2.2423265560141598E-3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11</v>
      </c>
      <c r="B14">
        <v>5.05426230954937E-3</v>
      </c>
      <c r="C14">
        <v>1.3329835149401999E-4</v>
      </c>
      <c r="D14">
        <v>5.1875606610433901E-3</v>
      </c>
      <c r="E14">
        <v>2.2142199504945098E-3</v>
      </c>
      <c r="F14">
        <v>1.36997434339784E-4</v>
      </c>
      <c r="G14">
        <v>2.3512173848342899E-3</v>
      </c>
      <c r="H14">
        <v>4.4856150243016701E-3</v>
      </c>
      <c r="I14">
        <v>7.7647286997915995E-4</v>
      </c>
      <c r="J14">
        <v>5.2620878942808303E-3</v>
      </c>
      <c r="K14">
        <v>7.2936624949078103E-3</v>
      </c>
      <c r="L14">
        <v>5.2695319054065599E-4</v>
      </c>
      <c r="M14">
        <v>7.8206156854484597E-3</v>
      </c>
      <c r="N14">
        <v>5.7107531281270002E-3</v>
      </c>
      <c r="O14">
        <v>1.32299456976117E-3</v>
      </c>
      <c r="P14">
        <v>7.0337476978881699E-3</v>
      </c>
      <c r="Q14">
        <v>9.0064432777196696E-3</v>
      </c>
      <c r="R14" s="1">
        <v>9.1788025708141598E-5</v>
      </c>
      <c r="S14">
        <v>9.0982313034278107E-3</v>
      </c>
      <c r="T14" s="1">
        <v>4.5008083258207999E-5</v>
      </c>
      <c r="U14">
        <v>1.1034027364172999E-4</v>
      </c>
      <c r="V14">
        <v>1.5534835689993799E-4</v>
      </c>
      <c r="W14">
        <v>0</v>
      </c>
      <c r="X14" s="1">
        <v>5.8255790979095499E-5</v>
      </c>
      <c r="Y14" s="1">
        <v>5.8255790979095499E-5</v>
      </c>
      <c r="Z14">
        <v>0</v>
      </c>
      <c r="AA14">
        <v>1.36997434339784E-4</v>
      </c>
      <c r="AB14">
        <v>1.36997434339784E-4</v>
      </c>
    </row>
    <row r="15" spans="1:28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1.85303021644908E-4</v>
      </c>
      <c r="U15">
        <v>5.0058510137118803E-4</v>
      </c>
      <c r="V15">
        <v>6.8588812301609596E-4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13</v>
      </c>
      <c r="B16">
        <v>0</v>
      </c>
      <c r="C16">
        <v>3.4095486196679299E-3</v>
      </c>
      <c r="D16">
        <v>3.4095486196679299E-3</v>
      </c>
      <c r="E16">
        <v>2.53405818547397E-3</v>
      </c>
      <c r="F16">
        <v>3.50508025481932E-3</v>
      </c>
      <c r="G16">
        <v>6.03913844029329E-3</v>
      </c>
      <c r="H16">
        <v>5.2240342067636702E-3</v>
      </c>
      <c r="I16">
        <v>3.5198689035152099E-3</v>
      </c>
      <c r="J16">
        <v>8.7439031102788806E-3</v>
      </c>
      <c r="K16">
        <v>8.6483988811778406E-3</v>
      </c>
      <c r="L16">
        <v>2.0116299778203599E-3</v>
      </c>
      <c r="M16">
        <v>1.0660028858998199E-2</v>
      </c>
      <c r="N16">
        <v>2.2267040268472899E-3</v>
      </c>
      <c r="O16">
        <v>6.2815506021748702E-3</v>
      </c>
      <c r="P16">
        <v>8.5082546290221606E-3</v>
      </c>
      <c r="Q16">
        <v>3.5506834332323799E-3</v>
      </c>
      <c r="R16">
        <v>4.9642120075102302E-3</v>
      </c>
      <c r="S16">
        <v>8.5148954407426106E-3</v>
      </c>
      <c r="T16">
        <v>1.3125630699847699E-4</v>
      </c>
      <c r="U16">
        <v>2.81025647866624E-3</v>
      </c>
      <c r="V16">
        <v>2.9415127856647098E-3</v>
      </c>
      <c r="W16">
        <v>0</v>
      </c>
      <c r="X16">
        <v>1.0023394738007999E-3</v>
      </c>
      <c r="Y16">
        <v>1.0023394738007999E-3</v>
      </c>
      <c r="Z16">
        <v>0</v>
      </c>
      <c r="AA16">
        <v>3.50508025481932E-3</v>
      </c>
      <c r="AB16">
        <v>3.50508025481932E-3</v>
      </c>
    </row>
    <row r="17" spans="1:28" x14ac:dyDescent="0.25">
      <c r="A17" t="s">
        <v>14</v>
      </c>
      <c r="B17">
        <v>0</v>
      </c>
      <c r="C17">
        <v>6.0178144296161801E-3</v>
      </c>
      <c r="D17">
        <v>6.0178144296161801E-3</v>
      </c>
      <c r="E17">
        <v>0</v>
      </c>
      <c r="F17">
        <v>6.1866055792382203E-3</v>
      </c>
      <c r="G17">
        <v>6.1866055792382203E-3</v>
      </c>
      <c r="H17">
        <v>0</v>
      </c>
      <c r="I17">
        <v>3.2788702422614298E-3</v>
      </c>
      <c r="J17">
        <v>3.2788702422614298E-3</v>
      </c>
      <c r="K17">
        <v>0</v>
      </c>
      <c r="L17">
        <v>1.52489925060706E-3</v>
      </c>
      <c r="M17">
        <v>1.52489925060706E-3</v>
      </c>
      <c r="N17">
        <v>0</v>
      </c>
      <c r="O17">
        <v>3.60232222185497E-3</v>
      </c>
      <c r="P17">
        <v>3.60232222185497E-3</v>
      </c>
      <c r="Q17">
        <v>0</v>
      </c>
      <c r="R17">
        <v>3.09232745876469E-3</v>
      </c>
      <c r="S17">
        <v>3.09232745876469E-3</v>
      </c>
      <c r="T17">
        <v>2.1001009119756299E-4</v>
      </c>
      <c r="U17">
        <v>4.9592372315351903E-3</v>
      </c>
      <c r="V17">
        <v>5.1692473227327503E-3</v>
      </c>
      <c r="W17">
        <v>0</v>
      </c>
      <c r="X17">
        <v>1.75089665903055E-3</v>
      </c>
      <c r="Y17">
        <v>1.75089665903055E-3</v>
      </c>
      <c r="Z17">
        <v>0</v>
      </c>
      <c r="AA17">
        <v>6.1866055792382203E-3</v>
      </c>
      <c r="AB17">
        <v>6.1866055792382203E-3</v>
      </c>
    </row>
    <row r="18" spans="1:28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3.9376892099543E-4</v>
      </c>
      <c r="U18">
        <v>0</v>
      </c>
      <c r="V18">
        <v>3.9376892099543E-4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17</v>
      </c>
      <c r="B19">
        <v>0</v>
      </c>
      <c r="C19">
        <v>4.0579912370624699E-3</v>
      </c>
      <c r="D19">
        <v>4.0579912370624699E-3</v>
      </c>
      <c r="E19">
        <v>4.08120644805471E-4</v>
      </c>
      <c r="F19">
        <v>4.1713554713286704E-3</v>
      </c>
      <c r="G19">
        <v>4.5794761161341404E-3</v>
      </c>
      <c r="H19">
        <v>8.4135250767789795E-4</v>
      </c>
      <c r="I19">
        <v>2.8094989284815999E-3</v>
      </c>
      <c r="J19">
        <v>3.6508514361595001E-3</v>
      </c>
      <c r="K19">
        <v>1.39286072756891E-3</v>
      </c>
      <c r="L19">
        <v>1.50399449839406E-3</v>
      </c>
      <c r="M19">
        <v>2.89685522596296E-3</v>
      </c>
      <c r="N19">
        <v>3.0971725117202398E-4</v>
      </c>
      <c r="O19">
        <v>3.2800690242562902E-3</v>
      </c>
      <c r="P19">
        <v>3.5897862754283101E-3</v>
      </c>
      <c r="Q19">
        <v>4.9387251267507504E-4</v>
      </c>
      <c r="R19">
        <v>2.70341851105225E-3</v>
      </c>
      <c r="S19">
        <v>3.1972910237273201E-3</v>
      </c>
      <c r="T19">
        <v>2.2497420701739902E-3</v>
      </c>
      <c r="U19">
        <v>3.34582576639044E-3</v>
      </c>
      <c r="V19">
        <v>5.5955678365644298E-3</v>
      </c>
      <c r="W19">
        <v>0</v>
      </c>
      <c r="X19">
        <v>1.32500679087139E-3</v>
      </c>
      <c r="Y19">
        <v>1.32500679087139E-3</v>
      </c>
      <c r="Z19">
        <v>0</v>
      </c>
      <c r="AA19">
        <v>4.1713554713286704E-3</v>
      </c>
      <c r="AB19">
        <v>4.1713554713286704E-3</v>
      </c>
    </row>
    <row r="20" spans="1:2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B26" s="1">
        <f>B3*1000</f>
        <v>0</v>
      </c>
      <c r="C26" s="1">
        <f t="shared" ref="C26:AB26" si="0">C3*1000</f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0</v>
      </c>
      <c r="P26" s="1">
        <f t="shared" si="0"/>
        <v>0</v>
      </c>
      <c r="Q26" s="1">
        <f t="shared" si="0"/>
        <v>0</v>
      </c>
      <c r="R26" s="1">
        <f t="shared" si="0"/>
        <v>0</v>
      </c>
      <c r="S26" s="1">
        <f t="shared" si="0"/>
        <v>0</v>
      </c>
      <c r="T26" s="1">
        <f t="shared" si="0"/>
        <v>0.56252702999347193</v>
      </c>
      <c r="U26" s="1">
        <f t="shared" si="0"/>
        <v>0</v>
      </c>
      <c r="V26" s="1">
        <f t="shared" si="0"/>
        <v>0.56252702999347193</v>
      </c>
      <c r="W26" s="1">
        <f t="shared" si="0"/>
        <v>0</v>
      </c>
      <c r="X26" s="1">
        <f t="shared" si="0"/>
        <v>0</v>
      </c>
      <c r="Y26" s="1">
        <f t="shared" si="0"/>
        <v>0</v>
      </c>
      <c r="Z26" s="1">
        <f t="shared" si="0"/>
        <v>0</v>
      </c>
      <c r="AA26" s="1">
        <f t="shared" si="0"/>
        <v>0</v>
      </c>
      <c r="AB26" s="1">
        <f t="shared" si="0"/>
        <v>0</v>
      </c>
    </row>
    <row r="27" spans="1:28" x14ac:dyDescent="0.25">
      <c r="B27" s="1">
        <f t="shared" ref="B27:AB27" si="1">B4*1000</f>
        <v>0</v>
      </c>
      <c r="C27" s="1">
        <f t="shared" si="1"/>
        <v>2.3564018640773901</v>
      </c>
      <c r="D27" s="1">
        <f t="shared" si="1"/>
        <v>2.3564018640773901</v>
      </c>
      <c r="E27" s="1">
        <f t="shared" si="1"/>
        <v>0</v>
      </c>
      <c r="F27" s="1">
        <f t="shared" si="1"/>
        <v>2.4224671414766599</v>
      </c>
      <c r="G27" s="1">
        <f t="shared" si="1"/>
        <v>2.4224671414766599</v>
      </c>
      <c r="H27" s="1">
        <f t="shared" si="1"/>
        <v>0</v>
      </c>
      <c r="I27" s="1">
        <f t="shared" si="1"/>
        <v>2.1961566399201602</v>
      </c>
      <c r="J27" s="1">
        <f t="shared" si="1"/>
        <v>2.1961566399201602</v>
      </c>
      <c r="K27" s="1">
        <f t="shared" si="1"/>
        <v>0</v>
      </c>
      <c r="L27" s="1">
        <f t="shared" si="1"/>
        <v>1.3967457625708499</v>
      </c>
      <c r="M27" s="1">
        <f t="shared" si="1"/>
        <v>1.3967457625708499</v>
      </c>
      <c r="N27" s="1">
        <f t="shared" si="1"/>
        <v>0</v>
      </c>
      <c r="O27" s="1">
        <f t="shared" si="1"/>
        <v>2.1268564756909103</v>
      </c>
      <c r="P27" s="1">
        <f t="shared" si="1"/>
        <v>2.1268564756909103</v>
      </c>
      <c r="Q27" s="1">
        <f t="shared" si="1"/>
        <v>0</v>
      </c>
      <c r="R27" s="1">
        <f t="shared" si="1"/>
        <v>1.67619213679956</v>
      </c>
      <c r="S27" s="1">
        <f t="shared" si="1"/>
        <v>1.67619213679956</v>
      </c>
      <c r="T27" s="1">
        <f t="shared" si="1"/>
        <v>6.6153178727232309E-2</v>
      </c>
      <c r="U27" s="1">
        <f t="shared" si="1"/>
        <v>1.94675974485887</v>
      </c>
      <c r="V27" s="1">
        <f t="shared" si="1"/>
        <v>2.0129129235861098</v>
      </c>
      <c r="W27" s="1">
        <f t="shared" si="1"/>
        <v>0</v>
      </c>
      <c r="X27" s="1">
        <f t="shared" si="1"/>
        <v>1.0782032007237001</v>
      </c>
      <c r="Y27" s="1">
        <f t="shared" si="1"/>
        <v>1.0782032007237001</v>
      </c>
      <c r="Z27" s="1">
        <f t="shared" si="1"/>
        <v>0</v>
      </c>
      <c r="AA27" s="1">
        <f t="shared" si="1"/>
        <v>2.4224671414766599</v>
      </c>
      <c r="AB27" s="1">
        <f t="shared" si="1"/>
        <v>2.4224671414766599</v>
      </c>
    </row>
    <row r="28" spans="1:28" x14ac:dyDescent="0.25">
      <c r="B28" s="1">
        <f t="shared" ref="B28:AB28" si="2">B5*1000</f>
        <v>0</v>
      </c>
      <c r="C28" s="1">
        <f t="shared" si="2"/>
        <v>4.2277325130529002E-2</v>
      </c>
      <c r="D28" s="1">
        <f t="shared" si="2"/>
        <v>4.2277325130529002E-2</v>
      </c>
      <c r="E28" s="1">
        <f t="shared" si="2"/>
        <v>0</v>
      </c>
      <c r="F28" s="1">
        <f t="shared" si="2"/>
        <v>4.3461453384879202E-2</v>
      </c>
      <c r="G28" s="1">
        <f t="shared" si="2"/>
        <v>4.3461453384879202E-2</v>
      </c>
      <c r="H28" s="1">
        <f t="shared" si="2"/>
        <v>0</v>
      </c>
      <c r="I28" s="1">
        <f t="shared" si="2"/>
        <v>2.42186120956559E-2</v>
      </c>
      <c r="J28" s="1">
        <f t="shared" si="2"/>
        <v>2.42186120956559E-2</v>
      </c>
      <c r="K28" s="1">
        <f t="shared" si="2"/>
        <v>0</v>
      </c>
      <c r="L28" s="1">
        <f t="shared" si="2"/>
        <v>1.17581638805346E-2</v>
      </c>
      <c r="M28" s="1">
        <f t="shared" si="2"/>
        <v>1.17581638805346E-2</v>
      </c>
      <c r="N28" s="1">
        <f t="shared" si="2"/>
        <v>0</v>
      </c>
      <c r="O28" s="1">
        <f t="shared" si="2"/>
        <v>2.6237253120205199E-2</v>
      </c>
      <c r="P28" s="1">
        <f t="shared" si="2"/>
        <v>2.6237253120205199E-2</v>
      </c>
      <c r="Q28" s="1">
        <f t="shared" si="2"/>
        <v>0</v>
      </c>
      <c r="R28" s="1">
        <f t="shared" si="2"/>
        <v>2.2340931387296998E-2</v>
      </c>
      <c r="S28" s="1">
        <f t="shared" si="2"/>
        <v>2.2340931387296998E-2</v>
      </c>
      <c r="T28" s="1">
        <f t="shared" si="2"/>
        <v>0</v>
      </c>
      <c r="U28" s="1">
        <f t="shared" si="2"/>
        <v>3.4846690744104299E-2</v>
      </c>
      <c r="V28" s="1">
        <f t="shared" si="2"/>
        <v>3.4846690744104299E-2</v>
      </c>
      <c r="W28" s="1">
        <f t="shared" si="2"/>
        <v>0</v>
      </c>
      <c r="X28" s="1">
        <f t="shared" si="2"/>
        <v>1.2814006377265801E-2</v>
      </c>
      <c r="Y28" s="1">
        <f t="shared" si="2"/>
        <v>1.2814006377265801E-2</v>
      </c>
      <c r="Z28" s="1">
        <f t="shared" si="2"/>
        <v>0</v>
      </c>
      <c r="AA28" s="1">
        <f t="shared" si="2"/>
        <v>4.3461453384879202E-2</v>
      </c>
      <c r="AB28" s="1">
        <f t="shared" si="2"/>
        <v>4.3461453384879202E-2</v>
      </c>
    </row>
    <row r="29" spans="1:28" x14ac:dyDescent="0.25">
      <c r="B29" s="1">
        <f t="shared" ref="B29:AB29" si="3">B6*1000</f>
        <v>0</v>
      </c>
      <c r="C29" s="1">
        <f t="shared" si="3"/>
        <v>5.6485042132725702</v>
      </c>
      <c r="D29" s="1">
        <f t="shared" si="3"/>
        <v>5.6485042132725702</v>
      </c>
      <c r="E29" s="1">
        <f t="shared" si="3"/>
        <v>2.7644271114261501</v>
      </c>
      <c r="F29" s="1">
        <f t="shared" si="3"/>
        <v>5.8071445373948993</v>
      </c>
      <c r="G29" s="1">
        <f t="shared" si="3"/>
        <v>8.5715716488210507</v>
      </c>
      <c r="H29" s="1">
        <f t="shared" si="3"/>
        <v>5.6989464073785498</v>
      </c>
      <c r="I29" s="1">
        <f t="shared" si="3"/>
        <v>4.7180337337471698</v>
      </c>
      <c r="J29" s="1">
        <f t="shared" si="3"/>
        <v>10.4169801411257</v>
      </c>
      <c r="K29" s="1">
        <f t="shared" si="3"/>
        <v>9.4346169612849202</v>
      </c>
      <c r="L29" s="1">
        <f t="shared" si="3"/>
        <v>2.5277732362995002</v>
      </c>
      <c r="M29" s="1">
        <f t="shared" si="3"/>
        <v>11.9623901975844</v>
      </c>
      <c r="N29" s="1">
        <f t="shared" si="3"/>
        <v>0</v>
      </c>
      <c r="O29" s="1">
        <f t="shared" si="3"/>
        <v>3.2618317132749</v>
      </c>
      <c r="P29" s="1">
        <f t="shared" si="3"/>
        <v>3.2618317132749</v>
      </c>
      <c r="Q29" s="1">
        <f t="shared" si="3"/>
        <v>0</v>
      </c>
      <c r="R29" s="1">
        <f t="shared" si="3"/>
        <v>2.8238856559797698</v>
      </c>
      <c r="S29" s="1">
        <f t="shared" si="3"/>
        <v>2.8238856559797698</v>
      </c>
      <c r="T29" s="1">
        <f t="shared" si="3"/>
        <v>0.119323915453161</v>
      </c>
      <c r="U29" s="1">
        <f t="shared" si="3"/>
        <v>4.65413386492519</v>
      </c>
      <c r="V29" s="1">
        <f t="shared" si="3"/>
        <v>4.77345778037835</v>
      </c>
      <c r="W29" s="1">
        <f t="shared" si="3"/>
        <v>0</v>
      </c>
      <c r="X29" s="1">
        <f t="shared" si="3"/>
        <v>1.5778770956975601</v>
      </c>
      <c r="Y29" s="1">
        <f t="shared" si="3"/>
        <v>1.5778770956975601</v>
      </c>
      <c r="Z29" s="1">
        <f t="shared" si="3"/>
        <v>0</v>
      </c>
      <c r="AA29" s="1">
        <f t="shared" si="3"/>
        <v>5.8071445373948993</v>
      </c>
      <c r="AB29" s="1">
        <f t="shared" si="3"/>
        <v>5.8071445373948993</v>
      </c>
    </row>
    <row r="30" spans="1:28" x14ac:dyDescent="0.25">
      <c r="B30" s="1">
        <f t="shared" ref="B30:AB30" si="4">B7*1000</f>
        <v>0</v>
      </c>
      <c r="C30" s="1">
        <f t="shared" si="4"/>
        <v>18.499163786889298</v>
      </c>
      <c r="D30" s="1">
        <f t="shared" si="4"/>
        <v>18.499163786889298</v>
      </c>
      <c r="E30" s="1">
        <f t="shared" si="4"/>
        <v>5.9296961540090898</v>
      </c>
      <c r="F30" s="1">
        <f t="shared" si="4"/>
        <v>19.018452760531602</v>
      </c>
      <c r="G30" s="1">
        <f t="shared" si="4"/>
        <v>24.948148914540699</v>
      </c>
      <c r="H30" s="1">
        <f t="shared" si="4"/>
        <v>12.224240043827001</v>
      </c>
      <c r="I30" s="1">
        <f t="shared" si="4"/>
        <v>13.581879272754101</v>
      </c>
      <c r="J30" s="1">
        <f t="shared" si="4"/>
        <v>25.8061193165811</v>
      </c>
      <c r="K30" s="1">
        <f t="shared" si="4"/>
        <v>20.237253381956098</v>
      </c>
      <c r="L30" s="1">
        <f t="shared" si="4"/>
        <v>7.0274243318773202</v>
      </c>
      <c r="M30" s="1">
        <f t="shared" si="4"/>
        <v>27.2646777138335</v>
      </c>
      <c r="N30" s="1">
        <f t="shared" si="4"/>
        <v>4.4088739731576405</v>
      </c>
      <c r="O30" s="1">
        <f t="shared" si="4"/>
        <v>19.1737190450316</v>
      </c>
      <c r="P30" s="1">
        <f t="shared" si="4"/>
        <v>23.582593018189201</v>
      </c>
      <c r="Q30" s="1">
        <f t="shared" si="4"/>
        <v>7.0303531978001104</v>
      </c>
      <c r="R30" s="1">
        <f t="shared" si="4"/>
        <v>15.665680370330199</v>
      </c>
      <c r="S30" s="1">
        <f t="shared" si="4"/>
        <v>22.6960335681303</v>
      </c>
      <c r="T30" s="1">
        <f t="shared" si="4"/>
        <v>0.236261352597258</v>
      </c>
      <c r="U30" s="1">
        <f t="shared" si="4"/>
        <v>15.243593063970501</v>
      </c>
      <c r="V30" s="1">
        <f t="shared" si="4"/>
        <v>15.4798544165678</v>
      </c>
      <c r="W30" s="1">
        <f t="shared" si="4"/>
        <v>0</v>
      </c>
      <c r="X30" s="1">
        <f t="shared" si="4"/>
        <v>5.2361198214786606</v>
      </c>
      <c r="Y30" s="1">
        <f t="shared" si="4"/>
        <v>5.2361198214786606</v>
      </c>
      <c r="Z30" s="1">
        <f t="shared" si="4"/>
        <v>0</v>
      </c>
      <c r="AA30" s="1">
        <f t="shared" si="4"/>
        <v>19.018452760531602</v>
      </c>
      <c r="AB30" s="1">
        <f t="shared" si="4"/>
        <v>19.018452760531602</v>
      </c>
    </row>
    <row r="31" spans="1:28" x14ac:dyDescent="0.25">
      <c r="B31" s="1">
        <f t="shared" ref="B31:AB31" si="5">B8*1000</f>
        <v>0</v>
      </c>
      <c r="C31" s="1">
        <f t="shared" si="5"/>
        <v>19.382211972561297</v>
      </c>
      <c r="D31" s="1">
        <f t="shared" si="5"/>
        <v>19.382211972561297</v>
      </c>
      <c r="E31" s="1">
        <f t="shared" si="5"/>
        <v>11.7711089905888</v>
      </c>
      <c r="F31" s="1">
        <f t="shared" si="5"/>
        <v>19.916956996787302</v>
      </c>
      <c r="G31" s="1">
        <f t="shared" si="5"/>
        <v>31.688065987376099</v>
      </c>
      <c r="H31" s="1">
        <f t="shared" si="5"/>
        <v>24.266481476579603</v>
      </c>
      <c r="I31" s="1">
        <f t="shared" si="5"/>
        <v>25.319122500530302</v>
      </c>
      <c r="J31" s="1">
        <f t="shared" si="5"/>
        <v>49.585603977110004</v>
      </c>
      <c r="K31" s="1">
        <f t="shared" si="5"/>
        <v>40.173207706116393</v>
      </c>
      <c r="L31" s="1">
        <f t="shared" si="5"/>
        <v>16.3936852352867</v>
      </c>
      <c r="M31" s="1">
        <f t="shared" si="5"/>
        <v>56.566892941403104</v>
      </c>
      <c r="N31" s="1">
        <f t="shared" si="5"/>
        <v>6.46462459407278</v>
      </c>
      <c r="O31" s="1">
        <f t="shared" si="5"/>
        <v>29.513680999986398</v>
      </c>
      <c r="P31" s="1">
        <f t="shared" si="5"/>
        <v>35.978305594059201</v>
      </c>
      <c r="Q31" s="1">
        <f t="shared" si="5"/>
        <v>10.3084357739005</v>
      </c>
      <c r="R31" s="1">
        <f t="shared" si="5"/>
        <v>22.914482459167903</v>
      </c>
      <c r="S31" s="1">
        <f t="shared" si="5"/>
        <v>33.222918233068299</v>
      </c>
      <c r="T31" s="1">
        <f t="shared" si="5"/>
        <v>17.046383612124799</v>
      </c>
      <c r="U31" s="1">
        <f t="shared" si="5"/>
        <v>16.004006099543499</v>
      </c>
      <c r="V31" s="1">
        <f t="shared" si="5"/>
        <v>33.050389711668302</v>
      </c>
      <c r="W31" s="1">
        <f t="shared" si="5"/>
        <v>0</v>
      </c>
      <c r="X31" s="1">
        <f t="shared" si="5"/>
        <v>8.6983403231050609</v>
      </c>
      <c r="Y31" s="1">
        <f t="shared" si="5"/>
        <v>8.6983403231050609</v>
      </c>
      <c r="Z31" s="1">
        <f t="shared" si="5"/>
        <v>0</v>
      </c>
      <c r="AA31" s="1">
        <f t="shared" si="5"/>
        <v>19.916956996787302</v>
      </c>
      <c r="AB31" s="1">
        <f t="shared" si="5"/>
        <v>19.916956996787302</v>
      </c>
    </row>
    <row r="32" spans="1:28" x14ac:dyDescent="0.25">
      <c r="B32" s="1">
        <f t="shared" ref="B32:AB32" si="6">B9*1000</f>
        <v>0</v>
      </c>
      <c r="C32" s="1">
        <f t="shared" si="6"/>
        <v>8.8764667769140093</v>
      </c>
      <c r="D32" s="1">
        <f t="shared" si="6"/>
        <v>8.8764667769140093</v>
      </c>
      <c r="E32" s="1">
        <f t="shared" si="6"/>
        <v>8.6157978306114913</v>
      </c>
      <c r="F32" s="1">
        <f t="shared" si="6"/>
        <v>9.1245863943704713</v>
      </c>
      <c r="G32" s="1">
        <f t="shared" si="6"/>
        <v>17.740384224981998</v>
      </c>
      <c r="H32" s="1">
        <f t="shared" si="6"/>
        <v>17.761716302996501</v>
      </c>
      <c r="I32" s="1">
        <f t="shared" si="6"/>
        <v>10.622259632843999</v>
      </c>
      <c r="J32" s="1">
        <f t="shared" si="6"/>
        <v>28.3839759358405</v>
      </c>
      <c r="K32" s="1">
        <f t="shared" si="6"/>
        <v>29.404556196004702</v>
      </c>
      <c r="L32" s="1">
        <f t="shared" si="6"/>
        <v>6.2827905142298901</v>
      </c>
      <c r="M32" s="1">
        <f t="shared" si="6"/>
        <v>35.6873467102345</v>
      </c>
      <c r="N32" s="1">
        <f t="shared" si="6"/>
        <v>7.3481232885960601</v>
      </c>
      <c r="O32" s="1">
        <f t="shared" si="6"/>
        <v>19.404902956251203</v>
      </c>
      <c r="P32" s="1">
        <f t="shared" si="6"/>
        <v>26.753026244847202</v>
      </c>
      <c r="Q32" s="1">
        <f t="shared" si="6"/>
        <v>11.7172553296668</v>
      </c>
      <c r="R32" s="1">
        <f t="shared" si="6"/>
        <v>15.2440916911139</v>
      </c>
      <c r="S32" s="1">
        <f t="shared" si="6"/>
        <v>26.961347020780799</v>
      </c>
      <c r="T32" s="1">
        <f t="shared" si="6"/>
        <v>0.21876051166412799</v>
      </c>
      <c r="U32" s="1">
        <f t="shared" si="6"/>
        <v>7.3189352731919097</v>
      </c>
      <c r="V32" s="1">
        <f t="shared" si="6"/>
        <v>7.53769578485604</v>
      </c>
      <c r="W32" s="1">
        <f t="shared" si="6"/>
        <v>0</v>
      </c>
      <c r="X32" s="1">
        <f t="shared" si="6"/>
        <v>2.6842540703526003</v>
      </c>
      <c r="Y32" s="1">
        <f t="shared" si="6"/>
        <v>2.6842540703526003</v>
      </c>
      <c r="Z32" s="1">
        <f t="shared" si="6"/>
        <v>0</v>
      </c>
      <c r="AA32" s="1">
        <f t="shared" si="6"/>
        <v>9.1245863943704713</v>
      </c>
      <c r="AB32" s="1">
        <f t="shared" si="6"/>
        <v>9.1245863943704713</v>
      </c>
    </row>
    <row r="33" spans="2:28" x14ac:dyDescent="0.25">
      <c r="B33" s="1">
        <f t="shared" ref="B33:AB33" si="7">B10*1000</f>
        <v>0</v>
      </c>
      <c r="C33" s="1">
        <f t="shared" si="7"/>
        <v>1.12113919949158</v>
      </c>
      <c r="D33" s="1">
        <f t="shared" si="7"/>
        <v>1.12113919949158</v>
      </c>
      <c r="E33" s="1">
        <f t="shared" si="7"/>
        <v>2.2806523669265699</v>
      </c>
      <c r="F33" s="1">
        <f t="shared" si="7"/>
        <v>1.1525420847407601</v>
      </c>
      <c r="G33" s="1">
        <f t="shared" si="7"/>
        <v>3.4331944516673301</v>
      </c>
      <c r="H33" s="1">
        <f t="shared" si="7"/>
        <v>4.7016307860873097</v>
      </c>
      <c r="I33" s="1">
        <f t="shared" si="7"/>
        <v>2.1145870119166901</v>
      </c>
      <c r="J33" s="1">
        <f t="shared" si="7"/>
        <v>6.8162177980039997</v>
      </c>
      <c r="K33" s="1">
        <f t="shared" si="7"/>
        <v>7.7835589930600602</v>
      </c>
      <c r="L33" s="1">
        <f t="shared" si="7"/>
        <v>1.3215197887952799</v>
      </c>
      <c r="M33" s="1">
        <f t="shared" si="7"/>
        <v>9.1050787818553403</v>
      </c>
      <c r="N33" s="1">
        <f t="shared" si="7"/>
        <v>1.20242017449754</v>
      </c>
      <c r="O33" s="1">
        <f t="shared" si="7"/>
        <v>2.9736158766868699</v>
      </c>
      <c r="P33" s="1">
        <f t="shared" si="7"/>
        <v>4.1760360511844103</v>
      </c>
      <c r="Q33" s="1">
        <f t="shared" si="7"/>
        <v>1.91736905394548</v>
      </c>
      <c r="R33" s="1">
        <f t="shared" si="7"/>
        <v>2.3172282768589598</v>
      </c>
      <c r="S33" s="1">
        <f t="shared" si="7"/>
        <v>4.2345973308044398</v>
      </c>
      <c r="T33" s="1">
        <f t="shared" si="7"/>
        <v>9.4504541038903198E-2</v>
      </c>
      <c r="U33" s="1">
        <f t="shared" si="7"/>
        <v>0.92409343821392897</v>
      </c>
      <c r="V33" s="1">
        <f t="shared" si="7"/>
        <v>1.0185979792528301</v>
      </c>
      <c r="W33" s="1">
        <f t="shared" si="7"/>
        <v>0</v>
      </c>
      <c r="X33" s="1">
        <f t="shared" si="7"/>
        <v>0.33735214816857401</v>
      </c>
      <c r="Y33" s="1">
        <f t="shared" si="7"/>
        <v>0.33735214816857401</v>
      </c>
      <c r="Z33" s="1">
        <f t="shared" si="7"/>
        <v>0</v>
      </c>
      <c r="AA33" s="1">
        <f t="shared" si="7"/>
        <v>1.1525420847407601</v>
      </c>
      <c r="AB33" s="1">
        <f t="shared" si="7"/>
        <v>1.1525420847407601</v>
      </c>
    </row>
    <row r="34" spans="2:28" x14ac:dyDescent="0.25">
      <c r="B34" s="1">
        <f t="shared" ref="B34:AB34" si="8">B11*1000</f>
        <v>0</v>
      </c>
      <c r="C34" s="1">
        <f t="shared" si="8"/>
        <v>0.80117143932700396</v>
      </c>
      <c r="D34" s="1">
        <f t="shared" si="8"/>
        <v>0.80117143932700396</v>
      </c>
      <c r="E34" s="1">
        <f t="shared" si="8"/>
        <v>0.22806523669265699</v>
      </c>
      <c r="F34" s="1">
        <f t="shared" si="8"/>
        <v>0.82365162866652308</v>
      </c>
      <c r="G34" s="1">
        <f t="shared" si="8"/>
        <v>1.05171686535918</v>
      </c>
      <c r="H34" s="1">
        <f t="shared" si="8"/>
        <v>0.47016307860873102</v>
      </c>
      <c r="I34" s="1">
        <f t="shared" si="8"/>
        <v>0.57832724755592402</v>
      </c>
      <c r="J34" s="1">
        <f t="shared" si="8"/>
        <v>1.0484903261646501</v>
      </c>
      <c r="K34" s="1">
        <f t="shared" si="8"/>
        <v>0.77835589930600602</v>
      </c>
      <c r="L34" s="1">
        <f t="shared" si="8"/>
        <v>0.29916288058045304</v>
      </c>
      <c r="M34" s="1">
        <f t="shared" si="8"/>
        <v>1.0775187798864601</v>
      </c>
      <c r="N34" s="1">
        <f t="shared" si="8"/>
        <v>0.30728515570492604</v>
      </c>
      <c r="O34" s="1">
        <f t="shared" si="8"/>
        <v>1.0582334369840298</v>
      </c>
      <c r="P34" s="1">
        <f t="shared" si="8"/>
        <v>1.3655185926889599</v>
      </c>
      <c r="Q34" s="1">
        <f t="shared" si="8"/>
        <v>0.489994313786068</v>
      </c>
      <c r="R34" s="1">
        <f t="shared" si="8"/>
        <v>0.85007094546704898</v>
      </c>
      <c r="S34" s="1">
        <f t="shared" si="8"/>
        <v>1.3400652592531199</v>
      </c>
      <c r="T34" s="1">
        <f t="shared" si="8"/>
        <v>3.9901917327536895E-2</v>
      </c>
      <c r="U34" s="1">
        <f t="shared" si="8"/>
        <v>0.66020837879535199</v>
      </c>
      <c r="V34" s="1">
        <f t="shared" si="8"/>
        <v>0.700110296122889</v>
      </c>
      <c r="W34" s="1">
        <f t="shared" si="8"/>
        <v>0</v>
      </c>
      <c r="X34" s="1">
        <f t="shared" si="8"/>
        <v>0.23048438878552099</v>
      </c>
      <c r="Y34" s="1">
        <f t="shared" si="8"/>
        <v>0.23048438878552099</v>
      </c>
      <c r="Z34" s="1">
        <f t="shared" si="8"/>
        <v>0</v>
      </c>
      <c r="AA34" s="1">
        <f t="shared" si="8"/>
        <v>0.82365162866652308</v>
      </c>
      <c r="AB34" s="1">
        <f t="shared" si="8"/>
        <v>0.82365162866652308</v>
      </c>
    </row>
    <row r="35" spans="2:28" x14ac:dyDescent="0.25">
      <c r="B35" s="1">
        <f t="shared" ref="B35:AB35" si="9">B12*1000</f>
        <v>0</v>
      </c>
      <c r="C35" s="1">
        <f t="shared" si="9"/>
        <v>4.63518663276189</v>
      </c>
      <c r="D35" s="1">
        <f t="shared" si="9"/>
        <v>4.63518663276189</v>
      </c>
      <c r="E35" s="1">
        <f t="shared" si="9"/>
        <v>0</v>
      </c>
      <c r="F35" s="1">
        <f t="shared" si="9"/>
        <v>4.7652773372047905</v>
      </c>
      <c r="G35" s="1">
        <f t="shared" si="9"/>
        <v>4.7652773372047905</v>
      </c>
      <c r="H35" s="1">
        <f t="shared" si="9"/>
        <v>0</v>
      </c>
      <c r="I35" s="1">
        <f t="shared" si="9"/>
        <v>2.4847972945599901</v>
      </c>
      <c r="J35" s="1">
        <f t="shared" si="9"/>
        <v>2.4847972945599901</v>
      </c>
      <c r="K35" s="1">
        <f t="shared" si="9"/>
        <v>0</v>
      </c>
      <c r="L35" s="1">
        <f t="shared" si="9"/>
        <v>1.13768009426199</v>
      </c>
      <c r="M35" s="1">
        <f t="shared" si="9"/>
        <v>1.13768009426199</v>
      </c>
      <c r="N35" s="1">
        <f t="shared" si="9"/>
        <v>0</v>
      </c>
      <c r="O35" s="1">
        <f t="shared" si="9"/>
        <v>2.7433341700226102</v>
      </c>
      <c r="P35" s="1">
        <f t="shared" si="9"/>
        <v>2.7433341700226102</v>
      </c>
      <c r="Q35" s="1">
        <f t="shared" si="9"/>
        <v>0</v>
      </c>
      <c r="R35" s="1">
        <f t="shared" si="9"/>
        <v>2.3598430144365699</v>
      </c>
      <c r="S35" s="1">
        <f t="shared" si="9"/>
        <v>2.3598430144365699</v>
      </c>
      <c r="T35" s="1">
        <f t="shared" si="9"/>
        <v>0.15750756839817198</v>
      </c>
      <c r="U35" s="1">
        <f t="shared" si="9"/>
        <v>3.8194970178955301</v>
      </c>
      <c r="V35" s="1">
        <f t="shared" si="9"/>
        <v>3.9770045862937002</v>
      </c>
      <c r="W35" s="1">
        <f t="shared" si="9"/>
        <v>0</v>
      </c>
      <c r="X35" s="1">
        <f t="shared" si="9"/>
        <v>1.3303751976984401</v>
      </c>
      <c r="Y35" s="1">
        <f t="shared" si="9"/>
        <v>1.3303751976984401</v>
      </c>
      <c r="Z35" s="1">
        <f t="shared" si="9"/>
        <v>0</v>
      </c>
      <c r="AA35" s="1">
        <f t="shared" si="9"/>
        <v>4.7652773372047905</v>
      </c>
      <c r="AB35" s="1">
        <f t="shared" si="9"/>
        <v>4.7652773372047905</v>
      </c>
    </row>
    <row r="36" spans="2:28" x14ac:dyDescent="0.25">
      <c r="B36" s="1">
        <f t="shared" ref="B36:AB36" si="10">B13*1000</f>
        <v>0</v>
      </c>
      <c r="C36" s="1">
        <f t="shared" si="10"/>
        <v>0</v>
      </c>
      <c r="D36" s="1">
        <f t="shared" si="10"/>
        <v>0</v>
      </c>
      <c r="E36" s="1">
        <f t="shared" si="10"/>
        <v>0</v>
      </c>
      <c r="F36" s="1">
        <f t="shared" si="10"/>
        <v>0</v>
      </c>
      <c r="G36" s="1">
        <f t="shared" si="10"/>
        <v>0</v>
      </c>
      <c r="H36" s="1">
        <f t="shared" si="10"/>
        <v>0</v>
      </c>
      <c r="I36" s="1">
        <f t="shared" si="10"/>
        <v>0</v>
      </c>
      <c r="J36" s="1">
        <f t="shared" si="10"/>
        <v>0</v>
      </c>
      <c r="K36" s="1">
        <f t="shared" si="10"/>
        <v>0</v>
      </c>
      <c r="L36" s="1">
        <f t="shared" si="10"/>
        <v>0</v>
      </c>
      <c r="M36" s="1">
        <f t="shared" si="10"/>
        <v>0</v>
      </c>
      <c r="N36" s="1">
        <f t="shared" si="10"/>
        <v>0</v>
      </c>
      <c r="O36" s="1">
        <f t="shared" si="10"/>
        <v>0</v>
      </c>
      <c r="P36" s="1">
        <f t="shared" si="10"/>
        <v>0</v>
      </c>
      <c r="Q36" s="1">
        <f t="shared" si="10"/>
        <v>0</v>
      </c>
      <c r="R36" s="1">
        <f t="shared" si="10"/>
        <v>0</v>
      </c>
      <c r="S36" s="1">
        <f t="shared" si="10"/>
        <v>0</v>
      </c>
      <c r="T36" s="1">
        <f t="shared" si="10"/>
        <v>0.60579833999296895</v>
      </c>
      <c r="U36" s="1">
        <f t="shared" si="10"/>
        <v>1.63652821602119</v>
      </c>
      <c r="V36" s="1">
        <f t="shared" si="10"/>
        <v>2.2423265560141599</v>
      </c>
      <c r="W36" s="1">
        <f t="shared" si="10"/>
        <v>0</v>
      </c>
      <c r="X36" s="1">
        <f t="shared" si="10"/>
        <v>0</v>
      </c>
      <c r="Y36" s="1">
        <f t="shared" si="10"/>
        <v>0</v>
      </c>
      <c r="Z36" s="1">
        <f t="shared" si="10"/>
        <v>0</v>
      </c>
      <c r="AA36" s="1">
        <f t="shared" si="10"/>
        <v>0</v>
      </c>
      <c r="AB36" s="1">
        <f t="shared" si="10"/>
        <v>0</v>
      </c>
    </row>
    <row r="37" spans="2:28" x14ac:dyDescent="0.25">
      <c r="B37" s="1">
        <f t="shared" ref="B37:AB37" si="11">B14*1000</f>
        <v>5.0542623095493697</v>
      </c>
      <c r="C37" s="1">
        <f t="shared" si="11"/>
        <v>0.13329835149402</v>
      </c>
      <c r="D37" s="1">
        <f t="shared" si="11"/>
        <v>5.1875606610433902</v>
      </c>
      <c r="E37" s="1">
        <f t="shared" si="11"/>
        <v>2.2142199504945097</v>
      </c>
      <c r="F37" s="1">
        <f t="shared" si="11"/>
        <v>0.13699743433978401</v>
      </c>
      <c r="G37" s="1">
        <f t="shared" si="11"/>
        <v>2.3512173848342899</v>
      </c>
      <c r="H37" s="1">
        <f t="shared" si="11"/>
        <v>4.4856150243016701</v>
      </c>
      <c r="I37" s="1">
        <f t="shared" si="11"/>
        <v>0.77647286997915999</v>
      </c>
      <c r="J37" s="1">
        <f t="shared" si="11"/>
        <v>5.26208789428083</v>
      </c>
      <c r="K37" s="1">
        <f t="shared" si="11"/>
        <v>7.2936624949078102</v>
      </c>
      <c r="L37" s="1">
        <f t="shared" si="11"/>
        <v>0.52695319054065604</v>
      </c>
      <c r="M37" s="1">
        <f t="shared" si="11"/>
        <v>7.8206156854484599</v>
      </c>
      <c r="N37" s="1">
        <f t="shared" si="11"/>
        <v>5.7107531281270001</v>
      </c>
      <c r="O37" s="1">
        <f t="shared" si="11"/>
        <v>1.32299456976117</v>
      </c>
      <c r="P37" s="1">
        <f t="shared" si="11"/>
        <v>7.0337476978881703</v>
      </c>
      <c r="Q37" s="1">
        <f t="shared" si="11"/>
        <v>9.0064432777196703</v>
      </c>
      <c r="R37" s="1">
        <f t="shared" si="11"/>
        <v>9.1788025708141596E-2</v>
      </c>
      <c r="S37" s="1">
        <f t="shared" si="11"/>
        <v>9.0982313034278111</v>
      </c>
      <c r="T37" s="1">
        <f t="shared" si="11"/>
        <v>4.5008083258208001E-2</v>
      </c>
      <c r="U37" s="1">
        <f t="shared" si="11"/>
        <v>0.11034027364172999</v>
      </c>
      <c r="V37" s="1">
        <f t="shared" si="11"/>
        <v>0.15534835689993801</v>
      </c>
      <c r="W37" s="1">
        <f t="shared" si="11"/>
        <v>0</v>
      </c>
      <c r="X37" s="1">
        <f t="shared" si="11"/>
        <v>5.8255790979095501E-2</v>
      </c>
      <c r="Y37" s="1">
        <f t="shared" si="11"/>
        <v>5.8255790979095501E-2</v>
      </c>
      <c r="Z37" s="1">
        <f t="shared" si="11"/>
        <v>0</v>
      </c>
      <c r="AA37" s="1">
        <f t="shared" si="11"/>
        <v>0.13699743433978401</v>
      </c>
      <c r="AB37" s="1">
        <f t="shared" si="11"/>
        <v>0.13699743433978401</v>
      </c>
    </row>
    <row r="38" spans="2:28" x14ac:dyDescent="0.25">
      <c r="B38" s="1">
        <f t="shared" ref="B38:AB38" si="12">B15*1000</f>
        <v>0</v>
      </c>
      <c r="C38" s="1">
        <f t="shared" si="12"/>
        <v>0</v>
      </c>
      <c r="D38" s="1">
        <f t="shared" si="12"/>
        <v>0</v>
      </c>
      <c r="E38" s="1">
        <f t="shared" si="12"/>
        <v>0</v>
      </c>
      <c r="F38" s="1">
        <f t="shared" si="12"/>
        <v>0</v>
      </c>
      <c r="G38" s="1">
        <f t="shared" si="12"/>
        <v>0</v>
      </c>
      <c r="H38" s="1">
        <f t="shared" si="12"/>
        <v>0</v>
      </c>
      <c r="I38" s="1">
        <f t="shared" si="12"/>
        <v>0</v>
      </c>
      <c r="J38" s="1">
        <f t="shared" si="12"/>
        <v>0</v>
      </c>
      <c r="K38" s="1">
        <f t="shared" si="12"/>
        <v>0</v>
      </c>
      <c r="L38" s="1">
        <f t="shared" si="12"/>
        <v>0</v>
      </c>
      <c r="M38" s="1">
        <f t="shared" si="12"/>
        <v>0</v>
      </c>
      <c r="N38" s="1">
        <f t="shared" si="12"/>
        <v>0</v>
      </c>
      <c r="O38" s="1">
        <f t="shared" si="12"/>
        <v>0</v>
      </c>
      <c r="P38" s="1">
        <f t="shared" si="12"/>
        <v>0</v>
      </c>
      <c r="Q38" s="1">
        <f t="shared" si="12"/>
        <v>0</v>
      </c>
      <c r="R38" s="1">
        <f t="shared" si="12"/>
        <v>0</v>
      </c>
      <c r="S38" s="1">
        <f t="shared" si="12"/>
        <v>0</v>
      </c>
      <c r="T38" s="1">
        <f t="shared" si="12"/>
        <v>0.185303021644908</v>
      </c>
      <c r="U38" s="1">
        <f t="shared" si="12"/>
        <v>0.50058510137118806</v>
      </c>
      <c r="V38" s="1">
        <f t="shared" si="12"/>
        <v>0.68588812301609592</v>
      </c>
      <c r="W38" s="1">
        <f t="shared" si="12"/>
        <v>0</v>
      </c>
      <c r="X38" s="1">
        <f t="shared" si="12"/>
        <v>0</v>
      </c>
      <c r="Y38" s="1">
        <f t="shared" si="12"/>
        <v>0</v>
      </c>
      <c r="Z38" s="1">
        <f t="shared" si="12"/>
        <v>0</v>
      </c>
      <c r="AA38" s="1">
        <f t="shared" si="12"/>
        <v>0</v>
      </c>
      <c r="AB38" s="1">
        <f t="shared" si="12"/>
        <v>0</v>
      </c>
    </row>
    <row r="39" spans="2:28" x14ac:dyDescent="0.25">
      <c r="B39" s="1">
        <f t="shared" ref="B39:AB39" si="13">B16*1000</f>
        <v>0</v>
      </c>
      <c r="C39" s="1">
        <f t="shared" si="13"/>
        <v>3.4095486196679299</v>
      </c>
      <c r="D39" s="1">
        <f t="shared" si="13"/>
        <v>3.4095486196679299</v>
      </c>
      <c r="E39" s="1">
        <f t="shared" si="13"/>
        <v>2.5340581854739699</v>
      </c>
      <c r="F39" s="1">
        <f t="shared" si="13"/>
        <v>3.5050802548193198</v>
      </c>
      <c r="G39" s="1">
        <f t="shared" si="13"/>
        <v>6.0391384402932902</v>
      </c>
      <c r="H39" s="1">
        <f t="shared" si="13"/>
        <v>5.2240342067636698</v>
      </c>
      <c r="I39" s="1">
        <f t="shared" si="13"/>
        <v>3.51986890351521</v>
      </c>
      <c r="J39" s="1">
        <f t="shared" si="13"/>
        <v>8.7439031102788807</v>
      </c>
      <c r="K39" s="1">
        <f t="shared" si="13"/>
        <v>8.6483988811778403</v>
      </c>
      <c r="L39" s="1">
        <f t="shared" si="13"/>
        <v>2.0116299778203599</v>
      </c>
      <c r="M39" s="1">
        <f t="shared" si="13"/>
        <v>10.660028858998199</v>
      </c>
      <c r="N39" s="1">
        <f t="shared" si="13"/>
        <v>2.22670402684729</v>
      </c>
      <c r="O39" s="1">
        <f t="shared" si="13"/>
        <v>6.2815506021748702</v>
      </c>
      <c r="P39" s="1">
        <f t="shared" si="13"/>
        <v>8.5082546290221615</v>
      </c>
      <c r="Q39" s="1">
        <f t="shared" si="13"/>
        <v>3.55068343323238</v>
      </c>
      <c r="R39" s="1">
        <f t="shared" si="13"/>
        <v>4.9642120075102305</v>
      </c>
      <c r="S39" s="1">
        <f t="shared" si="13"/>
        <v>8.5148954407426114</v>
      </c>
      <c r="T39" s="1">
        <f t="shared" si="13"/>
        <v>0.13125630699847698</v>
      </c>
      <c r="U39" s="1">
        <f t="shared" si="13"/>
        <v>2.8102564786662398</v>
      </c>
      <c r="V39" s="1">
        <f t="shared" si="13"/>
        <v>2.9415127856647096</v>
      </c>
      <c r="W39" s="1">
        <f t="shared" si="13"/>
        <v>0</v>
      </c>
      <c r="X39" s="1">
        <f t="shared" si="13"/>
        <v>1.0023394738007998</v>
      </c>
      <c r="Y39" s="1">
        <f t="shared" si="13"/>
        <v>1.0023394738007998</v>
      </c>
      <c r="Z39" s="1">
        <f t="shared" si="13"/>
        <v>0</v>
      </c>
      <c r="AA39" s="1">
        <f t="shared" si="13"/>
        <v>3.5050802548193198</v>
      </c>
      <c r="AB39" s="1">
        <f t="shared" si="13"/>
        <v>3.5050802548193198</v>
      </c>
    </row>
    <row r="40" spans="2:28" x14ac:dyDescent="0.25">
      <c r="B40" s="1">
        <f t="shared" ref="B40:AB40" si="14">B17*1000</f>
        <v>0</v>
      </c>
      <c r="C40" s="1">
        <f t="shared" si="14"/>
        <v>6.0178144296161804</v>
      </c>
      <c r="D40" s="1">
        <f t="shared" si="14"/>
        <v>6.0178144296161804</v>
      </c>
      <c r="E40" s="1">
        <f t="shared" si="14"/>
        <v>0</v>
      </c>
      <c r="F40" s="1">
        <f t="shared" si="14"/>
        <v>6.1866055792382202</v>
      </c>
      <c r="G40" s="1">
        <f t="shared" si="14"/>
        <v>6.1866055792382202</v>
      </c>
      <c r="H40" s="1">
        <f t="shared" si="14"/>
        <v>0</v>
      </c>
      <c r="I40" s="1">
        <f t="shared" si="14"/>
        <v>3.27887024226143</v>
      </c>
      <c r="J40" s="1">
        <f t="shared" si="14"/>
        <v>3.27887024226143</v>
      </c>
      <c r="K40" s="1">
        <f t="shared" si="14"/>
        <v>0</v>
      </c>
      <c r="L40" s="1">
        <f t="shared" si="14"/>
        <v>1.52489925060706</v>
      </c>
      <c r="M40" s="1">
        <f t="shared" si="14"/>
        <v>1.52489925060706</v>
      </c>
      <c r="N40" s="1">
        <f t="shared" si="14"/>
        <v>0</v>
      </c>
      <c r="O40" s="1">
        <f t="shared" si="14"/>
        <v>3.60232222185497</v>
      </c>
      <c r="P40" s="1">
        <f t="shared" si="14"/>
        <v>3.60232222185497</v>
      </c>
      <c r="Q40" s="1">
        <f t="shared" si="14"/>
        <v>0</v>
      </c>
      <c r="R40" s="1">
        <f t="shared" si="14"/>
        <v>3.0923274587646898</v>
      </c>
      <c r="S40" s="1">
        <f t="shared" si="14"/>
        <v>3.0923274587646898</v>
      </c>
      <c r="T40" s="1">
        <f t="shared" si="14"/>
        <v>0.21001009119756298</v>
      </c>
      <c r="U40" s="1">
        <f t="shared" si="14"/>
        <v>4.95923723153519</v>
      </c>
      <c r="V40" s="1">
        <f t="shared" si="14"/>
        <v>5.1692473227327502</v>
      </c>
      <c r="W40" s="1">
        <f t="shared" si="14"/>
        <v>0</v>
      </c>
      <c r="X40" s="1">
        <f t="shared" si="14"/>
        <v>1.7508966590305499</v>
      </c>
      <c r="Y40" s="1">
        <f t="shared" si="14"/>
        <v>1.7508966590305499</v>
      </c>
      <c r="Z40" s="1">
        <f t="shared" si="14"/>
        <v>0</v>
      </c>
      <c r="AA40" s="1">
        <f t="shared" si="14"/>
        <v>6.1866055792382202</v>
      </c>
      <c r="AB40" s="1">
        <f t="shared" si="14"/>
        <v>6.1866055792382202</v>
      </c>
    </row>
    <row r="41" spans="2:28" x14ac:dyDescent="0.25">
      <c r="B41" s="1">
        <f t="shared" ref="B41:AB41" si="15">B18*1000</f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">
        <f t="shared" si="15"/>
        <v>0</v>
      </c>
      <c r="R41" s="1">
        <f t="shared" si="15"/>
        <v>0</v>
      </c>
      <c r="S41" s="1">
        <f t="shared" si="15"/>
        <v>0</v>
      </c>
      <c r="T41" s="1">
        <f t="shared" si="15"/>
        <v>0.39376892099542998</v>
      </c>
      <c r="U41" s="1">
        <f t="shared" si="15"/>
        <v>0</v>
      </c>
      <c r="V41" s="1">
        <f t="shared" si="15"/>
        <v>0.39376892099542998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0</v>
      </c>
      <c r="AB41" s="1">
        <f t="shared" si="15"/>
        <v>0</v>
      </c>
    </row>
    <row r="42" spans="2:28" x14ac:dyDescent="0.25">
      <c r="B42" s="1">
        <f t="shared" ref="B42:AB42" si="16">B19*1000</f>
        <v>0</v>
      </c>
      <c r="C42" s="1">
        <f t="shared" si="16"/>
        <v>4.0579912370624696</v>
      </c>
      <c r="D42" s="1">
        <f t="shared" si="16"/>
        <v>4.0579912370624696</v>
      </c>
      <c r="E42" s="1">
        <f t="shared" si="16"/>
        <v>0.408120644805471</v>
      </c>
      <c r="F42" s="1">
        <f t="shared" si="16"/>
        <v>4.1713554713286705</v>
      </c>
      <c r="G42" s="1">
        <f t="shared" si="16"/>
        <v>4.5794761161341402</v>
      </c>
      <c r="H42" s="1">
        <f t="shared" si="16"/>
        <v>0.84135250767789793</v>
      </c>
      <c r="I42" s="1">
        <f t="shared" si="16"/>
        <v>2.8094989284816001</v>
      </c>
      <c r="J42" s="1">
        <f t="shared" si="16"/>
        <v>3.6508514361594999</v>
      </c>
      <c r="K42" s="1">
        <f t="shared" si="16"/>
        <v>1.39286072756891</v>
      </c>
      <c r="L42" s="1">
        <f t="shared" si="16"/>
        <v>1.5039944983940601</v>
      </c>
      <c r="M42" s="1">
        <f t="shared" si="16"/>
        <v>2.8968552259629599</v>
      </c>
      <c r="N42" s="1">
        <f t="shared" si="16"/>
        <v>0.30971725117202398</v>
      </c>
      <c r="O42" s="1">
        <f t="shared" si="16"/>
        <v>3.28006902425629</v>
      </c>
      <c r="P42" s="1">
        <f t="shared" si="16"/>
        <v>3.5897862754283101</v>
      </c>
      <c r="Q42" s="1">
        <f t="shared" si="16"/>
        <v>0.49387251267507504</v>
      </c>
      <c r="R42" s="1">
        <f t="shared" si="16"/>
        <v>2.70341851105225</v>
      </c>
      <c r="S42" s="1">
        <f t="shared" si="16"/>
        <v>3.19729102372732</v>
      </c>
      <c r="T42" s="1">
        <f t="shared" si="16"/>
        <v>2.2497420701739901</v>
      </c>
      <c r="U42" s="1">
        <f t="shared" si="16"/>
        <v>3.34582576639044</v>
      </c>
      <c r="V42" s="1">
        <f t="shared" si="16"/>
        <v>5.5955678365644301</v>
      </c>
      <c r="W42" s="1">
        <f t="shared" si="16"/>
        <v>0</v>
      </c>
      <c r="X42" s="1">
        <f t="shared" si="16"/>
        <v>1.3250067908713901</v>
      </c>
      <c r="Y42" s="1">
        <f t="shared" si="16"/>
        <v>1.3250067908713901</v>
      </c>
      <c r="Z42" s="1">
        <f t="shared" si="16"/>
        <v>0</v>
      </c>
      <c r="AA42" s="1">
        <f t="shared" si="16"/>
        <v>4.1713554713286705</v>
      </c>
      <c r="AB42" s="1">
        <f t="shared" si="16"/>
        <v>4.1713554713286705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O7" workbookViewId="0">
      <selection activeCell="V26" sqref="V26:X42"/>
    </sheetView>
  </sheetViews>
  <sheetFormatPr defaultRowHeight="15" x14ac:dyDescent="0.25"/>
  <cols>
    <col min="1" max="1" width="12.7109375" customWidth="1"/>
  </cols>
  <sheetData>
    <row r="1" spans="1:39" x14ac:dyDescent="0.25">
      <c r="A1" t="s">
        <v>23</v>
      </c>
      <c r="B1" t="s">
        <v>24</v>
      </c>
      <c r="F1" t="s">
        <v>26</v>
      </c>
      <c r="J1" t="s">
        <v>21</v>
      </c>
      <c r="N1" t="s">
        <v>25</v>
      </c>
      <c r="R1" t="s">
        <v>27</v>
      </c>
      <c r="V1" t="s">
        <v>28</v>
      </c>
      <c r="Z1" t="s">
        <v>22</v>
      </c>
      <c r="AD1" t="s">
        <v>29</v>
      </c>
      <c r="AH1" t="s">
        <v>30</v>
      </c>
      <c r="AM1" t="s">
        <v>31</v>
      </c>
    </row>
    <row r="2" spans="1:39" x14ac:dyDescent="0.25">
      <c r="B2" t="s">
        <v>18</v>
      </c>
      <c r="C2" t="s">
        <v>19</v>
      </c>
      <c r="D2" t="s">
        <v>20</v>
      </c>
      <c r="E2" t="s">
        <v>51</v>
      </c>
      <c r="F2" t="s">
        <v>18</v>
      </c>
      <c r="G2" t="s">
        <v>19</v>
      </c>
      <c r="H2" t="s">
        <v>20</v>
      </c>
      <c r="I2" t="s">
        <v>51</v>
      </c>
      <c r="J2" t="s">
        <v>18</v>
      </c>
      <c r="K2" t="s">
        <v>19</v>
      </c>
      <c r="L2" t="s">
        <v>20</v>
      </c>
      <c r="M2" t="s">
        <v>51</v>
      </c>
      <c r="N2" t="s">
        <v>18</v>
      </c>
      <c r="O2" t="s">
        <v>19</v>
      </c>
      <c r="P2" t="s">
        <v>20</v>
      </c>
      <c r="Q2" t="s">
        <v>51</v>
      </c>
      <c r="R2" t="s">
        <v>18</v>
      </c>
      <c r="S2" t="s">
        <v>19</v>
      </c>
      <c r="T2" t="s">
        <v>20</v>
      </c>
      <c r="U2" t="s">
        <v>51</v>
      </c>
      <c r="V2" t="s">
        <v>18</v>
      </c>
      <c r="W2" t="s">
        <v>19</v>
      </c>
      <c r="X2" t="s">
        <v>20</v>
      </c>
      <c r="Y2" t="s">
        <v>51</v>
      </c>
      <c r="Z2" t="s">
        <v>18</v>
      </c>
      <c r="AA2" t="s">
        <v>19</v>
      </c>
      <c r="AB2" t="s">
        <v>20</v>
      </c>
      <c r="AC2" t="s">
        <v>51</v>
      </c>
      <c r="AD2" t="s">
        <v>18</v>
      </c>
      <c r="AE2" t="s">
        <v>19</v>
      </c>
      <c r="AF2" t="s">
        <v>20</v>
      </c>
      <c r="AG2" t="s">
        <v>51</v>
      </c>
      <c r="AH2" t="s">
        <v>18</v>
      </c>
      <c r="AI2" t="s">
        <v>19</v>
      </c>
      <c r="AJ2" t="s">
        <v>20</v>
      </c>
      <c r="AK2" t="s">
        <v>51</v>
      </c>
    </row>
    <row r="3" spans="1:39" x14ac:dyDescent="0.25">
      <c r="A3" t="s">
        <v>0</v>
      </c>
      <c r="B3">
        <v>0</v>
      </c>
      <c r="C3">
        <v>0</v>
      </c>
      <c r="D3">
        <v>0</v>
      </c>
      <c r="E3" s="1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 s="1">
        <v>0</v>
      </c>
      <c r="N3">
        <v>0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 s="1">
        <v>0</v>
      </c>
      <c r="V3">
        <v>0</v>
      </c>
      <c r="W3">
        <v>0</v>
      </c>
      <c r="X3">
        <v>0</v>
      </c>
      <c r="Y3" s="1">
        <v>0</v>
      </c>
      <c r="Z3">
        <v>3.2525010310307401E-3</v>
      </c>
      <c r="AA3">
        <v>0</v>
      </c>
      <c r="AB3">
        <v>3.2525010310307401E-3</v>
      </c>
      <c r="AC3" s="1">
        <v>0</v>
      </c>
      <c r="AD3">
        <v>0</v>
      </c>
      <c r="AE3">
        <v>0</v>
      </c>
      <c r="AF3">
        <v>0</v>
      </c>
      <c r="AG3" s="1">
        <v>0</v>
      </c>
      <c r="AH3">
        <v>0</v>
      </c>
      <c r="AI3">
        <v>0</v>
      </c>
      <c r="AJ3">
        <v>0</v>
      </c>
      <c r="AK3" s="1">
        <v>0</v>
      </c>
      <c r="AM3" s="4" t="e">
        <f>AJ3/AF3</f>
        <v>#DIV/0!</v>
      </c>
    </row>
    <row r="4" spans="1:39" x14ac:dyDescent="0.25">
      <c r="A4" t="s">
        <v>1</v>
      </c>
      <c r="B4">
        <v>0</v>
      </c>
      <c r="C4">
        <v>1.1846054738943399E-2</v>
      </c>
      <c r="D4">
        <v>1.1846054738943399E-2</v>
      </c>
      <c r="E4" s="1">
        <f>Tumour!$F8/'7d'!D4</f>
        <v>975.47713649905393</v>
      </c>
      <c r="F4">
        <v>0</v>
      </c>
      <c r="G4">
        <v>1.41314140431798E-2</v>
      </c>
      <c r="H4">
        <v>1.41314140431798E-2</v>
      </c>
      <c r="I4" s="1">
        <f>Tumour!$F8/'7d'!H4</f>
        <v>817.72110846420048</v>
      </c>
      <c r="J4">
        <v>0</v>
      </c>
      <c r="K4">
        <v>1.1267779583626699E-2</v>
      </c>
      <c r="L4">
        <v>1.1267779583626699E-2</v>
      </c>
      <c r="M4" s="1">
        <f>Tumour!$F8/'7d'!L4</f>
        <v>1025.5397232252417</v>
      </c>
      <c r="N4">
        <v>0</v>
      </c>
      <c r="O4">
        <v>7.1276078624369502E-3</v>
      </c>
      <c r="P4">
        <v>7.1276078624369502E-3</v>
      </c>
      <c r="Q4" s="1">
        <f>Tumour!$F8/'7d'!P4</f>
        <v>1621.2389596310757</v>
      </c>
      <c r="R4">
        <v>0</v>
      </c>
      <c r="S4">
        <v>7.6946996193969202E-3</v>
      </c>
      <c r="T4">
        <v>7.6946996193969202E-3</v>
      </c>
      <c r="U4" s="1">
        <f>Tumour!$F8/'7d'!T4</f>
        <v>1501.7552506437196</v>
      </c>
      <c r="V4">
        <v>0</v>
      </c>
      <c r="W4">
        <v>6.3136722604337199E-3</v>
      </c>
      <c r="X4">
        <v>6.3136722604337199E-3</v>
      </c>
      <c r="Y4" s="1">
        <f>Tumour!$F8/'7d'!X4</f>
        <v>1830.2431736869632</v>
      </c>
      <c r="Z4">
        <v>3.8249412124921497E-4</v>
      </c>
      <c r="AA4">
        <v>1.13416289633101E-2</v>
      </c>
      <c r="AB4">
        <v>1.17241230845593E-2</v>
      </c>
      <c r="AC4" s="1">
        <f>Tumour!$F8/'7d'!AB4</f>
        <v>985.62216314278135</v>
      </c>
      <c r="AD4">
        <v>0</v>
      </c>
      <c r="AE4">
        <v>6.3731666188584796E-3</v>
      </c>
      <c r="AF4">
        <v>6.3731666188584796E-3</v>
      </c>
      <c r="AG4" s="1">
        <f>Tumour!$F8/'7d'!AF4</f>
        <v>1813.1576101214989</v>
      </c>
      <c r="AH4">
        <v>0</v>
      </c>
      <c r="AI4">
        <v>1.41314140431798E-2</v>
      </c>
      <c r="AJ4">
        <v>1.41314140431798E-2</v>
      </c>
      <c r="AK4" s="1">
        <f>Tumour!$F8/'7d'!AJ4</f>
        <v>817.72110846420048</v>
      </c>
      <c r="AM4" s="4">
        <f t="shared" ref="AM4:AM19" si="0">AJ4/AF4</f>
        <v>2.2173300791108028</v>
      </c>
    </row>
    <row r="5" spans="1:39" x14ac:dyDescent="0.25">
      <c r="A5" t="s">
        <v>2</v>
      </c>
      <c r="B5">
        <v>0</v>
      </c>
      <c r="C5">
        <v>2.1442314501778E-4</v>
      </c>
      <c r="D5">
        <v>2.1442314501778E-4</v>
      </c>
      <c r="E5" s="1">
        <f>Tumour!$F9/'7d'!D5</f>
        <v>46636.756489933949</v>
      </c>
      <c r="F5">
        <v>0</v>
      </c>
      <c r="G5">
        <v>2.5623401468640898E-4</v>
      </c>
      <c r="H5">
        <v>2.5623401468640898E-4</v>
      </c>
      <c r="I5" s="1">
        <f>Tumour!$F9/'7d'!H5</f>
        <v>39026.824804031043</v>
      </c>
      <c r="J5">
        <v>0</v>
      </c>
      <c r="K5">
        <v>1.38927648895405E-4</v>
      </c>
      <c r="L5">
        <v>1.38927648895405E-4</v>
      </c>
      <c r="M5" s="1">
        <f>Tumour!$F9/'7d'!L5</f>
        <v>71979.912418504537</v>
      </c>
      <c r="N5">
        <v>0</v>
      </c>
      <c r="O5" s="1">
        <v>6.6805744339592195E-5</v>
      </c>
      <c r="P5" s="1">
        <v>6.6805744339592195E-5</v>
      </c>
      <c r="Q5" s="1">
        <f>Tumour!$F9/'7d'!P5</f>
        <v>149687.72668959748</v>
      </c>
      <c r="R5">
        <v>0</v>
      </c>
      <c r="S5" s="1">
        <v>8.8967045792437906E-5</v>
      </c>
      <c r="T5" s="1">
        <v>8.8967045792437906E-5</v>
      </c>
      <c r="U5" s="1">
        <f>Tumour!$F9/'7d'!T5</f>
        <v>112401.16956710265</v>
      </c>
      <c r="V5">
        <v>0</v>
      </c>
      <c r="W5" s="1">
        <v>7.6256452120700995E-5</v>
      </c>
      <c r="X5" s="1">
        <v>7.6256452120700995E-5</v>
      </c>
      <c r="Y5" s="1">
        <f>Tumour!$F9/'7d'!X5</f>
        <v>131136.44448304127</v>
      </c>
      <c r="Z5">
        <v>0</v>
      </c>
      <c r="AA5">
        <v>2.0511139843951501E-4</v>
      </c>
      <c r="AB5">
        <v>2.0511139843951501E-4</v>
      </c>
      <c r="AC5" s="1">
        <f>Tumour!$F9/'7d'!AB5</f>
        <v>48753.994541892243</v>
      </c>
      <c r="AD5">
        <v>0</v>
      </c>
      <c r="AE5" s="1">
        <v>7.5794575270298194E-5</v>
      </c>
      <c r="AF5" s="1">
        <v>7.5794575270298194E-5</v>
      </c>
      <c r="AG5" s="1">
        <f>Tumour!$F9/'7d'!AF5</f>
        <v>131935.5635193951</v>
      </c>
      <c r="AH5">
        <v>0</v>
      </c>
      <c r="AI5">
        <v>2.5623401468640898E-4</v>
      </c>
      <c r="AJ5">
        <v>2.5623401468640898E-4</v>
      </c>
      <c r="AK5" s="1">
        <f>Tumour!$F9/'7d'!AJ5</f>
        <v>39026.824804031043</v>
      </c>
      <c r="AM5" s="4">
        <f t="shared" si="0"/>
        <v>3.3806379120488326</v>
      </c>
    </row>
    <row r="6" spans="1:39" x14ac:dyDescent="0.25">
      <c r="A6" t="s">
        <v>3</v>
      </c>
      <c r="B6">
        <v>0</v>
      </c>
      <c r="C6">
        <v>2.8604053357416202E-2</v>
      </c>
      <c r="D6">
        <v>2.8604053357416202E-2</v>
      </c>
      <c r="E6" s="1">
        <f>Tumour!$F10/'7d'!D6</f>
        <v>310.75626862457443</v>
      </c>
      <c r="F6">
        <v>2.5317766644925199E-2</v>
      </c>
      <c r="G6">
        <v>3.4195190589960497E-2</v>
      </c>
      <c r="H6">
        <v>5.9512957234885797E-2</v>
      </c>
      <c r="I6" s="1">
        <f>Tumour!$F10/'7d'!H6</f>
        <v>149.36056452053313</v>
      </c>
      <c r="J6">
        <v>5.2254950120213903E-2</v>
      </c>
      <c r="K6">
        <v>3.4342193118762798E-2</v>
      </c>
      <c r="L6">
        <v>8.6597143238976701E-2</v>
      </c>
      <c r="M6" s="1">
        <f>Tumour!$F10/'7d'!L6</f>
        <v>102.646444864339</v>
      </c>
      <c r="N6">
        <v>8.6679265526996702E-2</v>
      </c>
      <c r="O6">
        <v>1.9389617177602299E-2</v>
      </c>
      <c r="P6">
        <v>0.10606888270459899</v>
      </c>
      <c r="Q6" s="1">
        <f>Tumour!$F10/'7d'!P6</f>
        <v>83.80298408199863</v>
      </c>
      <c r="R6">
        <v>0</v>
      </c>
      <c r="S6">
        <v>1.08359359471572E-2</v>
      </c>
      <c r="T6">
        <v>1.08359359471572E-2</v>
      </c>
      <c r="U6" s="1">
        <f>Tumour!$F10/'7d'!T6</f>
        <v>820.31574681104337</v>
      </c>
      <c r="V6">
        <v>0</v>
      </c>
      <c r="W6">
        <v>9.3847811119309107E-3</v>
      </c>
      <c r="X6">
        <v>9.3847811119309107E-3</v>
      </c>
      <c r="Y6" s="1">
        <f>Tumour!$F10/'7d'!X6</f>
        <v>947.15995854057894</v>
      </c>
      <c r="Z6">
        <v>6.8992446112773297E-4</v>
      </c>
      <c r="AA6">
        <v>2.7359557780736499E-2</v>
      </c>
      <c r="AB6">
        <v>2.8049482241864199E-2</v>
      </c>
      <c r="AC6" s="1">
        <f>Tumour!$F10/'7d'!AB6</f>
        <v>316.90028401387434</v>
      </c>
      <c r="AD6">
        <v>0</v>
      </c>
      <c r="AE6">
        <v>9.2944893083858893E-3</v>
      </c>
      <c r="AF6">
        <v>9.2944893083858893E-3</v>
      </c>
      <c r="AG6" s="1">
        <f>Tumour!$F10/'7d'!AF6</f>
        <v>956.3611936019928</v>
      </c>
      <c r="AH6">
        <v>0</v>
      </c>
      <c r="AI6">
        <v>3.4195190589960497E-2</v>
      </c>
      <c r="AJ6">
        <v>3.4195190589960497E-2</v>
      </c>
      <c r="AK6" s="1">
        <f>Tumour!$F10/'7d'!AJ6</f>
        <v>259.94558695334814</v>
      </c>
      <c r="AM6" s="4">
        <f t="shared" si="0"/>
        <v>3.6790822449070033</v>
      </c>
    </row>
    <row r="7" spans="1:39" x14ac:dyDescent="0.25">
      <c r="A7" t="s">
        <v>4</v>
      </c>
      <c r="B7">
        <v>0</v>
      </c>
      <c r="C7">
        <v>9.3708425493323796E-2</v>
      </c>
      <c r="D7">
        <v>9.3708425493323796E-2</v>
      </c>
      <c r="E7" s="1">
        <f>Tumour!$F11/'7d'!D7</f>
        <v>94.856880180130361</v>
      </c>
      <c r="F7">
        <v>5.4306609453364602E-2</v>
      </c>
      <c r="G7">
        <v>0.11201615241258001</v>
      </c>
      <c r="H7">
        <v>0.166322761865945</v>
      </c>
      <c r="I7" s="1">
        <f>Tumour!$F11/'7d'!H7</f>
        <v>53.443610418478215</v>
      </c>
      <c r="J7">
        <v>0.112086868007859</v>
      </c>
      <c r="K7">
        <v>9.3798256321346904E-2</v>
      </c>
      <c r="L7">
        <v>0.205885124329206</v>
      </c>
      <c r="M7" s="1">
        <f>Tumour!$F11/'7d'!L7</f>
        <v>43.174022007902536</v>
      </c>
      <c r="N7">
        <v>0.18592702455540799</v>
      </c>
      <c r="O7">
        <v>5.0883565927962497E-2</v>
      </c>
      <c r="P7">
        <v>0.23681059048337</v>
      </c>
      <c r="Q7" s="1">
        <f>Tumour!$F11/'7d'!P7</f>
        <v>37.535858809123283</v>
      </c>
      <c r="R7">
        <v>5.6618477782151101E-2</v>
      </c>
      <c r="S7">
        <v>0.148489735749401</v>
      </c>
      <c r="T7">
        <v>0.20510821353155301</v>
      </c>
      <c r="U7" s="1">
        <f>Tumour!$F11/'7d'!T7</f>
        <v>43.337556969757621</v>
      </c>
      <c r="V7">
        <v>9.0425834180107897E-2</v>
      </c>
      <c r="W7">
        <v>0.116541499745973</v>
      </c>
      <c r="X7">
        <v>0.20696733392608099</v>
      </c>
      <c r="Y7" s="1">
        <f>Tumour!$F11/'7d'!X7</f>
        <v>42.948269759630683</v>
      </c>
      <c r="Z7">
        <v>1.36605043303291E-3</v>
      </c>
      <c r="AA7">
        <v>8.9632998148489296E-2</v>
      </c>
      <c r="AB7">
        <v>9.0999048581522204E-2</v>
      </c>
      <c r="AC7" s="1">
        <f>Tumour!$F11/'7d'!AB7</f>
        <v>97.681118950663631</v>
      </c>
      <c r="AD7">
        <v>0</v>
      </c>
      <c r="AE7">
        <v>3.0870930406905001E-2</v>
      </c>
      <c r="AF7">
        <v>3.0870930406905001E-2</v>
      </c>
      <c r="AG7" s="1">
        <f>Tumour!$F11/'7d'!AF7</f>
        <v>287.93718788924753</v>
      </c>
      <c r="AH7">
        <v>0</v>
      </c>
      <c r="AI7">
        <v>0.11201615241258001</v>
      </c>
      <c r="AJ7">
        <v>0.11201615241258001</v>
      </c>
      <c r="AK7" s="1">
        <f>Tumour!$F11/'7d'!AJ7</f>
        <v>79.353635144949152</v>
      </c>
      <c r="AM7" s="4">
        <f t="shared" si="0"/>
        <v>3.6285317914333088</v>
      </c>
    </row>
    <row r="8" spans="1:39" x14ac:dyDescent="0.25">
      <c r="A8" t="s">
        <v>5</v>
      </c>
      <c r="B8">
        <v>0</v>
      </c>
      <c r="C8">
        <v>9.9098783562734799E-2</v>
      </c>
      <c r="D8">
        <v>9.9098783562734799E-2</v>
      </c>
      <c r="E8" s="1">
        <f>Tumour!$F12/'7d'!D8</f>
        <v>51.575921796007776</v>
      </c>
      <c r="F8">
        <v>0.107804683778391</v>
      </c>
      <c r="G8">
        <v>0.118185156196543</v>
      </c>
      <c r="H8">
        <v>0.22598983997493399</v>
      </c>
      <c r="I8" s="1">
        <f>Tumour!$F12/'7d'!H8</f>
        <v>22.616552636516833</v>
      </c>
      <c r="J8">
        <v>0.22250494889897501</v>
      </c>
      <c r="K8">
        <v>0.16532137268998301</v>
      </c>
      <c r="L8">
        <v>0.38782632158895902</v>
      </c>
      <c r="M8" s="1">
        <f>Tumour!$F12/'7d'!L8</f>
        <v>13.178865968071566</v>
      </c>
      <c r="N8">
        <v>0.36908590482463099</v>
      </c>
      <c r="O8">
        <v>0.10786989165814601</v>
      </c>
      <c r="P8">
        <v>0.47695579648277803</v>
      </c>
      <c r="Q8" s="1">
        <f>Tumour!$F12/'7d'!P8</f>
        <v>10.716110693699607</v>
      </c>
      <c r="R8">
        <v>8.3018295868256806E-2</v>
      </c>
      <c r="S8">
        <v>0.22780093131851001</v>
      </c>
      <c r="T8">
        <v>0.31081922718676702</v>
      </c>
      <c r="U8" s="1">
        <f>Tumour!$F12/'7d'!T8</f>
        <v>16.443999161094091</v>
      </c>
      <c r="V8">
        <v>0.13258919967757801</v>
      </c>
      <c r="W8">
        <v>0.17689201357575701</v>
      </c>
      <c r="X8">
        <v>0.309481213253335</v>
      </c>
      <c r="Y8" s="1">
        <f>Tumour!$F12/'7d'!X8</f>
        <v>16.515093298820887</v>
      </c>
      <c r="Z8">
        <v>9.8561273179041203E-2</v>
      </c>
      <c r="AA8">
        <v>9.4834475127639206E-2</v>
      </c>
      <c r="AB8">
        <v>0.19339574830667999</v>
      </c>
      <c r="AC8" s="1">
        <f>Tumour!$F12/'7d'!AB8</f>
        <v>26.428249616977595</v>
      </c>
      <c r="AD8">
        <v>0</v>
      </c>
      <c r="AE8">
        <v>5.2126018099105498E-2</v>
      </c>
      <c r="AF8">
        <v>5.2126018099105498E-2</v>
      </c>
      <c r="AG8" s="1">
        <f>Tumour!$F12/'7d'!AF8</f>
        <v>98.052974263131361</v>
      </c>
      <c r="AH8">
        <v>0</v>
      </c>
      <c r="AI8">
        <v>0.118185156196543</v>
      </c>
      <c r="AJ8">
        <v>0.118185156196543</v>
      </c>
      <c r="AK8" s="1">
        <f>Tumour!$F12/'7d'!AJ8</f>
        <v>43.246641757711821</v>
      </c>
      <c r="AM8" s="4">
        <f t="shared" si="0"/>
        <v>2.2672968415090029</v>
      </c>
    </row>
    <row r="9" spans="1:39" x14ac:dyDescent="0.25">
      <c r="A9" t="s">
        <v>6</v>
      </c>
      <c r="B9">
        <v>0</v>
      </c>
      <c r="C9">
        <v>4.5086400331213597E-2</v>
      </c>
      <c r="D9">
        <v>4.5086400331213597E-2</v>
      </c>
      <c r="E9" s="1">
        <f>Tumour!$F13/'7d'!D9</f>
        <v>147.86424770423048</v>
      </c>
      <c r="F9">
        <v>7.8907039376683599E-2</v>
      </c>
      <c r="G9">
        <v>5.3853456204002802E-2</v>
      </c>
      <c r="H9">
        <v>0.13276049558068601</v>
      </c>
      <c r="I9" s="1">
        <f>Tumour!$F13/'7d'!H9</f>
        <v>50.215741041844481</v>
      </c>
      <c r="J9">
        <v>0.16286126120800001</v>
      </c>
      <c r="K9">
        <v>8.2583982293960204E-2</v>
      </c>
      <c r="L9">
        <v>0.24544524350196001</v>
      </c>
      <c r="M9" s="1">
        <f>Tumour!$F13/'7d'!L9</f>
        <v>27.16152316316299</v>
      </c>
      <c r="N9">
        <v>0.27015037755914001</v>
      </c>
      <c r="O9">
        <v>5.0807520626670002E-2</v>
      </c>
      <c r="P9">
        <v>0.32095789818581</v>
      </c>
      <c r="Q9" s="1">
        <f>Tumour!$F13/'7d'!P9</f>
        <v>20.771156292926552</v>
      </c>
      <c r="R9">
        <v>9.4364129636918606E-2</v>
      </c>
      <c r="S9">
        <v>0.20607393735416299</v>
      </c>
      <c r="T9">
        <v>0.300438066991081</v>
      </c>
      <c r="U9" s="1">
        <f>Tumour!$F13/'7d'!T9</f>
        <v>22.189820129765973</v>
      </c>
      <c r="V9">
        <v>0.15070972363351301</v>
      </c>
      <c r="W9">
        <v>0.15837986879347901</v>
      </c>
      <c r="X9">
        <v>0.30908959242699202</v>
      </c>
      <c r="Y9" s="1">
        <f>Tumour!$F13/'7d'!X9</f>
        <v>21.568719329303704</v>
      </c>
      <c r="Z9">
        <v>1.2648615120675101E-3</v>
      </c>
      <c r="AA9">
        <v>4.3133187692205401E-2</v>
      </c>
      <c r="AB9">
        <v>4.4398049204272899E-2</v>
      </c>
      <c r="AC9" s="1">
        <f>Tumour!$F13/'7d'!AB9</f>
        <v>150.15674756324793</v>
      </c>
      <c r="AD9">
        <v>0</v>
      </c>
      <c r="AE9">
        <v>1.5945659131546899E-2</v>
      </c>
      <c r="AF9">
        <v>1.5945659131546899E-2</v>
      </c>
      <c r="AG9" s="1">
        <f>Tumour!$F13/'7d'!AF9</f>
        <v>418.08661602939515</v>
      </c>
      <c r="AH9">
        <v>0</v>
      </c>
      <c r="AI9">
        <v>5.3853456204002802E-2</v>
      </c>
      <c r="AJ9">
        <v>5.3853456204002802E-2</v>
      </c>
      <c r="AK9" s="1">
        <f>Tumour!$F13/'7d'!AJ9</f>
        <v>123.7927356307941</v>
      </c>
      <c r="AM9" s="4">
        <f t="shared" si="0"/>
        <v>3.3773113898728151</v>
      </c>
    </row>
    <row r="10" spans="1:39" x14ac:dyDescent="0.25">
      <c r="A10" t="s">
        <v>7</v>
      </c>
      <c r="B10">
        <v>0</v>
      </c>
      <c r="C10">
        <v>5.6862797321337501E-3</v>
      </c>
      <c r="D10">
        <v>5.6862797321337501E-3</v>
      </c>
      <c r="E10" s="1">
        <f>Tumour!$F14/'7d'!D10</f>
        <v>683.90741786978549</v>
      </c>
      <c r="F10">
        <v>2.0887157482063299E-2</v>
      </c>
      <c r="G10">
        <v>6.79498880834599E-3</v>
      </c>
      <c r="H10">
        <v>2.7682146290409299E-2</v>
      </c>
      <c r="I10" s="1">
        <f>Tumour!$F14/'7d'!H10</f>
        <v>140.48364776672773</v>
      </c>
      <c r="J10">
        <v>4.3110333849176501E-2</v>
      </c>
      <c r="K10">
        <v>1.7804122801154801E-2</v>
      </c>
      <c r="L10">
        <v>6.0914456650331301E-2</v>
      </c>
      <c r="M10" s="1">
        <f>Tumour!$F14/'7d'!L10</f>
        <v>63.841805422518497</v>
      </c>
      <c r="N10">
        <v>7.1510394059772303E-2</v>
      </c>
      <c r="O10">
        <v>1.1458500616132501E-2</v>
      </c>
      <c r="P10">
        <v>8.2968894675904806E-2</v>
      </c>
      <c r="Q10" s="1">
        <f>Tumour!$F14/'7d'!P10</f>
        <v>46.871648755594066</v>
      </c>
      <c r="R10">
        <v>1.54414030314958E-2</v>
      </c>
      <c r="S10">
        <v>3.3012312998723099E-2</v>
      </c>
      <c r="T10">
        <v>4.8453716030218898E-2</v>
      </c>
      <c r="U10" s="1">
        <f>Tumour!$F14/'7d'!T10</f>
        <v>80.259868746981638</v>
      </c>
      <c r="V10">
        <v>2.4661591140029401E-2</v>
      </c>
      <c r="W10">
        <v>2.5296150537217701E-2</v>
      </c>
      <c r="X10">
        <v>4.9957741677247099E-2</v>
      </c>
      <c r="Y10" s="1">
        <f>Tumour!$F14/'7d'!X10</f>
        <v>77.843568550658802</v>
      </c>
      <c r="Z10">
        <v>5.4642017321316499E-4</v>
      </c>
      <c r="AA10">
        <v>5.4393619070791099E-3</v>
      </c>
      <c r="AB10">
        <v>5.98578208029228E-3</v>
      </c>
      <c r="AC10" s="1">
        <f>Tumour!$F14/'7d'!AB10</f>
        <v>649.68768269943405</v>
      </c>
      <c r="AD10">
        <v>0</v>
      </c>
      <c r="AE10">
        <v>1.99561005404344E-3</v>
      </c>
      <c r="AF10">
        <v>1.99561005404344E-3</v>
      </c>
      <c r="AG10" s="1">
        <f>Tumour!$F14/'7d'!AF10</f>
        <v>1948.7218362171252</v>
      </c>
      <c r="AH10">
        <v>0</v>
      </c>
      <c r="AI10">
        <v>6.79498880834599E-3</v>
      </c>
      <c r="AJ10">
        <v>6.79498880834599E-3</v>
      </c>
      <c r="AK10" s="1">
        <f>Tumour!$F14/'7d'!AJ10</f>
        <v>572.31718823618007</v>
      </c>
      <c r="AM10" s="4">
        <f t="shared" si="0"/>
        <v>3.4049682174020948</v>
      </c>
    </row>
    <row r="11" spans="1:39" x14ac:dyDescent="0.25">
      <c r="A11" t="s">
        <v>8</v>
      </c>
      <c r="B11">
        <v>0</v>
      </c>
      <c r="C11">
        <v>4.0592578947231499E-3</v>
      </c>
      <c r="D11">
        <v>4.0592578947231499E-3</v>
      </c>
      <c r="E11" s="1">
        <f>Tumour!$F15/'7d'!D11</f>
        <v>4379.5635160032771</v>
      </c>
      <c r="F11">
        <v>2.0887157482063299E-3</v>
      </c>
      <c r="G11">
        <v>4.8520596147330498E-3</v>
      </c>
      <c r="H11">
        <v>6.9407753629393797E-3</v>
      </c>
      <c r="I11" s="1">
        <f>Tumour!$F15/'7d'!H11</f>
        <v>2561.3532852112057</v>
      </c>
      <c r="J11">
        <v>4.3110333849176504E-3</v>
      </c>
      <c r="K11">
        <v>3.9215868363555598E-3</v>
      </c>
      <c r="L11">
        <v>8.2326202212732093E-3</v>
      </c>
      <c r="M11" s="1">
        <f>Tumour!$F15/'7d'!L11</f>
        <v>2159.4312989004088</v>
      </c>
      <c r="N11">
        <v>7.1510394059772298E-3</v>
      </c>
      <c r="O11">
        <v>2.1166556802126799E-3</v>
      </c>
      <c r="P11">
        <v>9.2676950861899105E-3</v>
      </c>
      <c r="Q11" s="1">
        <f>Tumour!$F15/'7d'!P11</f>
        <v>1918.2523391678062</v>
      </c>
      <c r="R11">
        <v>3.9461363302711397E-3</v>
      </c>
      <c r="S11">
        <v>9.42774519422848E-3</v>
      </c>
      <c r="T11">
        <v>1.3373881524499601E-2</v>
      </c>
      <c r="U11" s="1">
        <f>Tumour!$F15/'7d'!T11</f>
        <v>1329.290807998462</v>
      </c>
      <c r="V11">
        <v>6.30240662467419E-3</v>
      </c>
      <c r="W11">
        <v>7.3222734722838698E-3</v>
      </c>
      <c r="X11">
        <v>1.36246800969581E-2</v>
      </c>
      <c r="Y11" s="1">
        <f>Tumour!$F15/'7d'!X11</f>
        <v>1304.8216656291927</v>
      </c>
      <c r="Z11">
        <v>2.30710739801114E-4</v>
      </c>
      <c r="AA11">
        <v>3.8827585295135199E-3</v>
      </c>
      <c r="AB11">
        <v>4.1134692693146398E-3</v>
      </c>
      <c r="AC11" s="1">
        <f>Tumour!$F15/'7d'!AB11</f>
        <v>4321.8452877222535</v>
      </c>
      <c r="AD11">
        <v>0</v>
      </c>
      <c r="AE11">
        <v>1.3596765318677499E-3</v>
      </c>
      <c r="AF11">
        <v>1.3596765318677499E-3</v>
      </c>
      <c r="AG11" s="1">
        <f>Tumour!$F15/'7d'!AF11</f>
        <v>13075.005239192396</v>
      </c>
      <c r="AH11">
        <v>0</v>
      </c>
      <c r="AI11">
        <v>4.8520596147330498E-3</v>
      </c>
      <c r="AJ11">
        <v>4.8520596147330498E-3</v>
      </c>
      <c r="AK11" s="1">
        <f>Tumour!$F15/'7d'!AJ11</f>
        <v>3663.9652414402321</v>
      </c>
      <c r="AM11" s="4">
        <f t="shared" si="0"/>
        <v>3.5685396496973514</v>
      </c>
    </row>
    <row r="12" spans="1:39" x14ac:dyDescent="0.25">
      <c r="A12" t="s">
        <v>9</v>
      </c>
      <c r="B12">
        <v>0</v>
      </c>
      <c r="C12">
        <v>2.3481039222955701E-2</v>
      </c>
      <c r="D12">
        <v>2.3481039222955701E-2</v>
      </c>
      <c r="E12" s="1">
        <f>Tumour!$F16/'7d'!D12</f>
        <v>473.19503219638534</v>
      </c>
      <c r="F12">
        <v>0</v>
      </c>
      <c r="G12">
        <v>2.8068396738300399E-2</v>
      </c>
      <c r="H12">
        <v>2.8068396738300399E-2</v>
      </c>
      <c r="I12" s="1">
        <f>Tumour!$F16/'7d'!H12</f>
        <v>395.85841737620785</v>
      </c>
      <c r="J12">
        <v>0</v>
      </c>
      <c r="K12">
        <v>1.44718633063292E-2</v>
      </c>
      <c r="L12">
        <v>1.44718633063292E-2</v>
      </c>
      <c r="M12" s="1">
        <f>Tumour!$F16/'7d'!L12</f>
        <v>767.77335965104919</v>
      </c>
      <c r="N12">
        <v>0</v>
      </c>
      <c r="O12">
        <v>6.5921220227887897E-3</v>
      </c>
      <c r="P12">
        <v>6.5921220227887897E-3</v>
      </c>
      <c r="Q12" s="1">
        <f>Tumour!$F16/'7d'!P12</f>
        <v>1685.5135679679922</v>
      </c>
      <c r="R12">
        <v>0</v>
      </c>
      <c r="S12">
        <v>9.1704723186872596E-3</v>
      </c>
      <c r="T12">
        <v>9.1704723186872596E-3</v>
      </c>
      <c r="U12" s="1">
        <f>Tumour!$F16/'7d'!T12</f>
        <v>1211.6181942416736</v>
      </c>
      <c r="V12">
        <v>0</v>
      </c>
      <c r="W12">
        <v>7.9097220202487793E-3</v>
      </c>
      <c r="X12">
        <v>7.9097220202487793E-3</v>
      </c>
      <c r="Y12" s="1">
        <f>Tumour!$F16/'7d'!X12</f>
        <v>1404.7410367477921</v>
      </c>
      <c r="Z12">
        <v>9.1070028868860803E-4</v>
      </c>
      <c r="AA12">
        <v>2.24598142566514E-2</v>
      </c>
      <c r="AB12">
        <v>2.3370514545340001E-2</v>
      </c>
      <c r="AC12" s="1">
        <f>Tumour!$F16/'7d'!AB12</f>
        <v>475.43288315518186</v>
      </c>
      <c r="AD12">
        <v>0</v>
      </c>
      <c r="AE12">
        <v>7.8443353606704094E-3</v>
      </c>
      <c r="AF12">
        <v>7.8443353606704094E-3</v>
      </c>
      <c r="AG12" s="1">
        <f>Tumour!$F16/'7d'!AF12</f>
        <v>1416.4502918653275</v>
      </c>
      <c r="AH12">
        <v>0</v>
      </c>
      <c r="AI12">
        <v>2.8068396738300399E-2</v>
      </c>
      <c r="AJ12">
        <v>2.8068396738300399E-2</v>
      </c>
      <c r="AK12" s="1">
        <f>Tumour!$F16/'7d'!AJ12</f>
        <v>395.85841737620785</v>
      </c>
      <c r="AM12" s="4">
        <f t="shared" si="0"/>
        <v>3.5781739876941669</v>
      </c>
    </row>
    <row r="13" spans="1:39" x14ac:dyDescent="0.25">
      <c r="A13" t="s">
        <v>10</v>
      </c>
      <c r="B13">
        <v>0</v>
      </c>
      <c r="C13">
        <v>0</v>
      </c>
      <c r="D13">
        <v>0</v>
      </c>
      <c r="E13" s="1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 s="1">
        <v>0</v>
      </c>
      <c r="R13">
        <v>0</v>
      </c>
      <c r="S13">
        <v>0</v>
      </c>
      <c r="T13">
        <v>0</v>
      </c>
      <c r="U13" s="1">
        <v>0</v>
      </c>
      <c r="V13">
        <v>0</v>
      </c>
      <c r="W13">
        <v>0</v>
      </c>
      <c r="X13">
        <v>0</v>
      </c>
      <c r="Y13" s="1">
        <v>0</v>
      </c>
      <c r="Z13">
        <v>3.5026934180331102E-3</v>
      </c>
      <c r="AA13">
        <v>9.7013387619536394E-3</v>
      </c>
      <c r="AB13">
        <v>1.32040321799867E-2</v>
      </c>
      <c r="AC13" s="1">
        <f>Tumour!$F17/'7d'!AB13</f>
        <v>1346.3900674767733</v>
      </c>
      <c r="AD13">
        <v>0</v>
      </c>
      <c r="AE13">
        <v>0</v>
      </c>
      <c r="AF13">
        <v>0</v>
      </c>
      <c r="AG13" s="1">
        <v>0</v>
      </c>
      <c r="AH13">
        <v>0</v>
      </c>
      <c r="AI13">
        <v>0</v>
      </c>
      <c r="AJ13">
        <v>0</v>
      </c>
      <c r="AK13" s="1">
        <v>0</v>
      </c>
      <c r="AM13" s="4" t="e">
        <f t="shared" si="0"/>
        <v>#DIV/0!</v>
      </c>
    </row>
    <row r="14" spans="1:39" x14ac:dyDescent="0.25">
      <c r="A14" t="s">
        <v>11</v>
      </c>
      <c r="B14">
        <v>2.4952988769584902E-2</v>
      </c>
      <c r="C14">
        <v>6.7556677623397104E-4</v>
      </c>
      <c r="D14">
        <v>2.5628555545818801E-2</v>
      </c>
      <c r="E14" s="1">
        <f>Tumour!$F18/'7d'!D14</f>
        <v>17.341767219376273</v>
      </c>
      <c r="F14">
        <v>2.50655682745704E-3</v>
      </c>
      <c r="G14">
        <v>8.0386164627001798E-4</v>
      </c>
      <c r="H14">
        <v>3.3104184737270601E-3</v>
      </c>
      <c r="I14" s="1">
        <f>Tumour!$F18/'7d'!H14</f>
        <v>134.25627242348708</v>
      </c>
      <c r="J14">
        <v>5.0890703254181302E-3</v>
      </c>
      <c r="K14">
        <v>1.36462723459762E-3</v>
      </c>
      <c r="L14">
        <v>6.4536975600157503E-3</v>
      </c>
      <c r="M14" s="1">
        <f>Tumour!$F18/'7d'!L14</f>
        <v>68.866636577150004</v>
      </c>
      <c r="N14">
        <v>8.2948822682395E-3</v>
      </c>
      <c r="O14">
        <v>9.0743156635143102E-4</v>
      </c>
      <c r="P14">
        <v>9.2023138345909295E-3</v>
      </c>
      <c r="Q14" s="1">
        <f>Tumour!$F18/'7d'!P14</f>
        <v>48.297031858857629</v>
      </c>
      <c r="R14">
        <v>2.3687458432366401E-2</v>
      </c>
      <c r="S14">
        <v>7.9736856506632103E-3</v>
      </c>
      <c r="T14">
        <v>3.1661144083029599E-2</v>
      </c>
      <c r="U14" s="1">
        <f>Tumour!$F18/'7d'!T14</f>
        <v>14.037535828740536</v>
      </c>
      <c r="V14">
        <v>3.7720981370429299E-2</v>
      </c>
      <c r="W14">
        <v>3.49827528515581E-4</v>
      </c>
      <c r="X14">
        <v>3.8070808898944902E-2</v>
      </c>
      <c r="Y14" s="1">
        <f>Tumour!$F18/'7d'!X14</f>
        <v>11.67415290870696</v>
      </c>
      <c r="Z14" s="1">
        <v>4.5008083258207999E-5</v>
      </c>
      <c r="AA14">
        <v>6.4720000426248404E-4</v>
      </c>
      <c r="AB14">
        <v>6.9220808752069201E-4</v>
      </c>
      <c r="AC14" s="1">
        <f>Tumour!$F18/'7d'!AB14</f>
        <v>642.06768521923505</v>
      </c>
      <c r="AD14">
        <v>0</v>
      </c>
      <c r="AE14">
        <v>3.5043355736765798E-4</v>
      </c>
      <c r="AF14">
        <v>3.5043355736765798E-4</v>
      </c>
      <c r="AG14" s="1">
        <f>Tumour!$F18/'7d'!AF14</f>
        <v>1268.2702187055527</v>
      </c>
      <c r="AH14">
        <v>0</v>
      </c>
      <c r="AI14">
        <v>8.0386164627001798E-4</v>
      </c>
      <c r="AJ14">
        <v>8.0386164627001798E-4</v>
      </c>
      <c r="AK14" s="1">
        <f>Tumour!$F18/'7d'!AJ14</f>
        <v>552.88673928741593</v>
      </c>
      <c r="AM14" s="4">
        <f t="shared" si="0"/>
        <v>2.293906018328733</v>
      </c>
    </row>
    <row r="15" spans="1:39" x14ac:dyDescent="0.25">
      <c r="A15" t="s">
        <v>12</v>
      </c>
      <c r="B15">
        <v>0</v>
      </c>
      <c r="C15">
        <v>0</v>
      </c>
      <c r="D15">
        <v>0</v>
      </c>
      <c r="E15" s="1">
        <v>0</v>
      </c>
      <c r="F15">
        <v>0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 s="1">
        <v>0</v>
      </c>
      <c r="R15">
        <v>0</v>
      </c>
      <c r="S15">
        <v>0</v>
      </c>
      <c r="T15">
        <v>0</v>
      </c>
      <c r="U15" s="1">
        <v>0</v>
      </c>
      <c r="V15">
        <v>0</v>
      </c>
      <c r="W15">
        <v>0</v>
      </c>
      <c r="X15">
        <v>0</v>
      </c>
      <c r="Y15" s="1">
        <v>0</v>
      </c>
      <c r="Z15">
        <v>1.0714121043395399E-3</v>
      </c>
      <c r="AA15">
        <v>2.9674683271858201E-3</v>
      </c>
      <c r="AB15">
        <v>4.0388804315253596E-3</v>
      </c>
      <c r="AC15" s="1">
        <f>Tumour!$F19/'7d'!AB15</f>
        <v>550.2074794977176</v>
      </c>
      <c r="AD15">
        <v>0</v>
      </c>
      <c r="AE15">
        <v>0</v>
      </c>
      <c r="AF15">
        <v>0</v>
      </c>
      <c r="AG15" s="1">
        <v>0</v>
      </c>
      <c r="AH15">
        <v>0</v>
      </c>
      <c r="AI15">
        <v>0</v>
      </c>
      <c r="AJ15">
        <v>0</v>
      </c>
      <c r="AK15" s="1">
        <v>0</v>
      </c>
      <c r="AM15" s="4" t="e">
        <f t="shared" si="0"/>
        <v>#DIV/0!</v>
      </c>
    </row>
    <row r="16" spans="1:39" x14ac:dyDescent="0.25">
      <c r="A16" t="s">
        <v>13</v>
      </c>
      <c r="B16">
        <v>0</v>
      </c>
      <c r="C16">
        <v>1.7291072110623699E-2</v>
      </c>
      <c r="D16">
        <v>1.7291072110623699E-2</v>
      </c>
      <c r="E16" s="1">
        <f>Tumour!$F20/'7d'!D16</f>
        <v>1028.1478015961222</v>
      </c>
      <c r="F16">
        <v>2.3207952757848101E-2</v>
      </c>
      <c r="G16">
        <v>2.0662670381513301E-2</v>
      </c>
      <c r="H16">
        <v>4.3870623139361499E-2</v>
      </c>
      <c r="I16" s="1">
        <v>0</v>
      </c>
      <c r="J16">
        <v>4.7900370943529398E-2</v>
      </c>
      <c r="K16">
        <v>2.6609614821309299E-2</v>
      </c>
      <c r="L16">
        <v>7.4509985764838693E-2</v>
      </c>
      <c r="M16" s="1">
        <f>Tumour!$F20/'7d'!L16</f>
        <v>238.59590892805031</v>
      </c>
      <c r="N16">
        <v>7.9455993399747002E-2</v>
      </c>
      <c r="O16">
        <v>1.58937535126542E-2</v>
      </c>
      <c r="P16">
        <v>9.5349746912401195E-2</v>
      </c>
      <c r="Q16" s="1">
        <f>Tumour!$F20/'7d'!P16</f>
        <v>186.44808563687545</v>
      </c>
      <c r="R16">
        <v>2.8595190799066202E-2</v>
      </c>
      <c r="S16">
        <v>6.3732237590072502E-2</v>
      </c>
      <c r="T16">
        <v>9.2327428389138794E-2</v>
      </c>
      <c r="U16" s="1">
        <f>Tumour!$F20/'7d'!T16</f>
        <v>192.55142364464598</v>
      </c>
      <c r="V16">
        <v>4.5669613222276702E-2</v>
      </c>
      <c r="W16">
        <v>4.9100538343400502E-2</v>
      </c>
      <c r="X16">
        <v>9.4770151565677196E-2</v>
      </c>
      <c r="Y16" s="1">
        <f>Tumour!$F20/'7d'!X16</f>
        <v>187.58836494481599</v>
      </c>
      <c r="Z16">
        <v>7.5891690724050602E-4</v>
      </c>
      <c r="AA16">
        <v>1.6540253082675701E-2</v>
      </c>
      <c r="AB16">
        <v>1.7299169989916201E-2</v>
      </c>
      <c r="AC16" s="1">
        <f>Tumour!$F20/'7d'!AB16</f>
        <v>1027.6665174190762</v>
      </c>
      <c r="AD16">
        <v>0</v>
      </c>
      <c r="AE16">
        <v>5.9287428797934003E-3</v>
      </c>
      <c r="AF16">
        <v>5.9287428797934003E-3</v>
      </c>
      <c r="AG16" s="1">
        <f>Tumour!$F20/'7d'!AF16</f>
        <v>2998.5745946866368</v>
      </c>
      <c r="AH16">
        <v>0</v>
      </c>
      <c r="AI16">
        <v>2.0662670381513301E-2</v>
      </c>
      <c r="AJ16">
        <v>2.0662670381513301E-2</v>
      </c>
      <c r="AK16" s="1">
        <f>Tumour!$F20/'7d'!AJ16</f>
        <v>860.3814245463351</v>
      </c>
      <c r="AM16" s="4">
        <f t="shared" si="0"/>
        <v>3.4851689136219273</v>
      </c>
    </row>
    <row r="17" spans="1:39" x14ac:dyDescent="0.25">
      <c r="A17" t="s">
        <v>14</v>
      </c>
      <c r="B17">
        <v>0</v>
      </c>
      <c r="C17">
        <v>3.0496643738504199E-2</v>
      </c>
      <c r="D17">
        <v>3.0496643738504199E-2</v>
      </c>
      <c r="E17" s="1">
        <f>Tumour!$F21/'7d'!D17</f>
        <v>364.33881729360718</v>
      </c>
      <c r="F17">
        <v>0</v>
      </c>
      <c r="G17">
        <v>3.6450857174389097E-2</v>
      </c>
      <c r="H17">
        <v>3.6450857174389097E-2</v>
      </c>
      <c r="I17" s="1">
        <f>Tumour!$F21/'7d'!H17</f>
        <v>304.82441216548233</v>
      </c>
      <c r="J17">
        <v>0</v>
      </c>
      <c r="K17">
        <v>1.90317788554949E-2</v>
      </c>
      <c r="L17">
        <v>1.90317788554949E-2</v>
      </c>
      <c r="M17" s="1">
        <f>Tumour!$F21/'7d'!L17</f>
        <v>583.81884297184786</v>
      </c>
      <c r="N17">
        <v>0</v>
      </c>
      <c r="O17">
        <v>8.7974755358828007E-3</v>
      </c>
      <c r="P17">
        <v>8.7974755358828007E-3</v>
      </c>
      <c r="Q17" s="1">
        <f>Tumour!$F21/'7d'!P17</f>
        <v>1262.9885773244316</v>
      </c>
      <c r="R17">
        <v>0</v>
      </c>
      <c r="S17">
        <v>1.20914414115019E-2</v>
      </c>
      <c r="T17">
        <v>1.20914414115019E-2</v>
      </c>
      <c r="U17" s="1">
        <f>Tumour!$F21/'7d'!T17</f>
        <v>918.92361985410139</v>
      </c>
      <c r="V17">
        <v>0</v>
      </c>
      <c r="W17">
        <v>1.04159813478242E-2</v>
      </c>
      <c r="X17">
        <v>1.04159813478242E-2</v>
      </c>
      <c r="Y17" s="1">
        <f>Tumour!$F21/'7d'!X17</f>
        <v>1066.7368479334036</v>
      </c>
      <c r="Z17">
        <v>1.21426705158481E-3</v>
      </c>
      <c r="AA17">
        <v>2.9170968968623999E-2</v>
      </c>
      <c r="AB17">
        <v>3.0385236020208799E-2</v>
      </c>
      <c r="AC17" s="1">
        <f>Tumour!$F21/'7d'!AB17</f>
        <v>365.67466857000107</v>
      </c>
      <c r="AD17">
        <v>0</v>
      </c>
      <c r="AE17">
        <v>1.0334869195601301E-2</v>
      </c>
      <c r="AF17">
        <v>1.0334869195601301E-2</v>
      </c>
      <c r="AG17" s="1">
        <f>Tumour!$F21/'7d'!AF17</f>
        <v>1075.1090217803812</v>
      </c>
      <c r="AH17">
        <v>0</v>
      </c>
      <c r="AI17">
        <v>3.6450857174389097E-2</v>
      </c>
      <c r="AJ17">
        <v>3.6450857174389097E-2</v>
      </c>
      <c r="AK17" s="1">
        <f>Tumour!$F21/'7d'!AJ17</f>
        <v>304.82441216548233</v>
      </c>
      <c r="AM17" s="4">
        <f t="shared" si="0"/>
        <v>3.5269780859832469</v>
      </c>
    </row>
    <row r="18" spans="1:39" x14ac:dyDescent="0.25">
      <c r="A18" t="s">
        <v>15</v>
      </c>
      <c r="B18">
        <v>0</v>
      </c>
      <c r="C18">
        <v>0</v>
      </c>
      <c r="D18">
        <v>0</v>
      </c>
      <c r="E18" s="1">
        <v>0</v>
      </c>
      <c r="F18">
        <v>0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 s="1">
        <v>0</v>
      </c>
      <c r="V18">
        <v>0</v>
      </c>
      <c r="W18">
        <v>0</v>
      </c>
      <c r="X18">
        <v>0</v>
      </c>
      <c r="Y18" s="1">
        <v>0</v>
      </c>
      <c r="Z18">
        <v>2.2767507217215199E-3</v>
      </c>
      <c r="AA18">
        <v>0</v>
      </c>
      <c r="AB18">
        <v>2.2767507217215199E-3</v>
      </c>
      <c r="AC18" s="1">
        <f>Tumour!$F22/'7d'!AB18</f>
        <v>4392.2243680848369</v>
      </c>
      <c r="AD18">
        <v>0</v>
      </c>
      <c r="AE18">
        <v>0</v>
      </c>
      <c r="AF18">
        <v>0</v>
      </c>
      <c r="AG18" s="1">
        <v>0</v>
      </c>
      <c r="AH18">
        <v>0</v>
      </c>
      <c r="AI18">
        <v>0</v>
      </c>
      <c r="AJ18">
        <v>0</v>
      </c>
      <c r="AK18" s="1">
        <v>0</v>
      </c>
      <c r="AM18" s="4" t="e">
        <f t="shared" si="0"/>
        <v>#DIV/0!</v>
      </c>
    </row>
    <row r="19" spans="1:39" x14ac:dyDescent="0.25">
      <c r="A19" t="s">
        <v>17</v>
      </c>
      <c r="B19">
        <v>0</v>
      </c>
      <c r="C19">
        <v>2.06109546383558E-2</v>
      </c>
      <c r="D19">
        <v>2.06109546383558E-2</v>
      </c>
      <c r="E19" s="1">
        <f>Tumour!$F23/'7d'!D19</f>
        <v>862.54024084330172</v>
      </c>
      <c r="F19">
        <v>3.7377376330355698E-3</v>
      </c>
      <c r="G19">
        <v>2.4620932265134201E-2</v>
      </c>
      <c r="H19">
        <v>2.8358669898169701E-2</v>
      </c>
      <c r="I19" s="1">
        <f>Tumour!$F23/'7d'!H19</f>
        <v>626.89039512834051</v>
      </c>
      <c r="J19">
        <v>7.7145546175523202E-3</v>
      </c>
      <c r="K19">
        <v>1.6831424011878499E-2</v>
      </c>
      <c r="L19">
        <v>2.4545978629430799E-2</v>
      </c>
      <c r="M19" s="1">
        <f>Tumour!$F23/'7d'!L19</f>
        <v>724.26437120995854</v>
      </c>
      <c r="N19">
        <v>1.27967192883926E-2</v>
      </c>
      <c r="O19">
        <v>9.0696861863863304E-3</v>
      </c>
      <c r="P19">
        <v>2.1866405474778999E-2</v>
      </c>
      <c r="Q19" s="1">
        <f>Tumour!$F23/'7d'!P19</f>
        <v>813.01784137694244</v>
      </c>
      <c r="R19">
        <v>3.9773691448188797E-3</v>
      </c>
      <c r="S19">
        <v>1.7184257999140098E-2</v>
      </c>
      <c r="T19">
        <v>2.1161627143959E-2</v>
      </c>
      <c r="U19" s="1">
        <f>Tumour!$F23/'7d'!T19</f>
        <v>840.09502940575123</v>
      </c>
      <c r="V19">
        <v>6.3522888083693803E-3</v>
      </c>
      <c r="W19">
        <v>1.3884792522547E-2</v>
      </c>
      <c r="X19">
        <v>2.0237081330916399E-2</v>
      </c>
      <c r="Y19" s="1">
        <f>Tumour!$F23/'7d'!X19</f>
        <v>878.47538323713127</v>
      </c>
      <c r="Z19">
        <v>1.3007887643868499E-2</v>
      </c>
      <c r="AA19">
        <v>1.97174028970779E-2</v>
      </c>
      <c r="AB19">
        <v>3.2725290540946403E-2</v>
      </c>
      <c r="AC19" s="1">
        <f>Tumour!$F23/'7d'!AB19</f>
        <v>543.24277902235701</v>
      </c>
      <c r="AD19">
        <v>0</v>
      </c>
      <c r="AE19">
        <v>7.8629398231863795E-3</v>
      </c>
      <c r="AF19">
        <v>7.8629398231863795E-3</v>
      </c>
      <c r="AG19" s="1">
        <f>Tumour!$F23/'7d'!AF19</f>
        <v>2260.9581374836857</v>
      </c>
      <c r="AH19">
        <v>0</v>
      </c>
      <c r="AI19">
        <v>2.4620932265134201E-2</v>
      </c>
      <c r="AJ19">
        <v>2.4620932265134201E-2</v>
      </c>
      <c r="AK19" s="1">
        <f>Tumour!$F23/'7d'!AJ19</f>
        <v>722.05948931320358</v>
      </c>
      <c r="AM19" s="4">
        <f t="shared" si="0"/>
        <v>3.1312629650975516</v>
      </c>
    </row>
    <row r="20" spans="1:3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9" x14ac:dyDescent="0.25">
      <c r="B26" s="1">
        <f>B3*1000</f>
        <v>0</v>
      </c>
      <c r="C26" s="1">
        <f t="shared" ref="C26:AJ26" si="1">C3*1000</f>
        <v>0</v>
      </c>
      <c r="D26" s="1">
        <f t="shared" si="1"/>
        <v>0</v>
      </c>
      <c r="E26" s="1"/>
      <c r="F26" s="1">
        <f t="shared" si="1"/>
        <v>0</v>
      </c>
      <c r="G26" s="1">
        <f t="shared" si="1"/>
        <v>0</v>
      </c>
      <c r="H26" s="1">
        <f t="shared" si="1"/>
        <v>0</v>
      </c>
      <c r="I26" s="1"/>
      <c r="J26" s="1">
        <f t="shared" si="1"/>
        <v>0</v>
      </c>
      <c r="K26" s="1">
        <f t="shared" si="1"/>
        <v>0</v>
      </c>
      <c r="L26" s="1">
        <f t="shared" si="1"/>
        <v>0</v>
      </c>
      <c r="M26" s="1"/>
      <c r="N26" s="1">
        <f t="shared" si="1"/>
        <v>0</v>
      </c>
      <c r="O26" s="1">
        <f t="shared" si="1"/>
        <v>0</v>
      </c>
      <c r="P26" s="1">
        <f t="shared" si="1"/>
        <v>0</v>
      </c>
      <c r="Q26" s="1"/>
      <c r="R26" s="1">
        <f t="shared" si="1"/>
        <v>0</v>
      </c>
      <c r="S26" s="1">
        <f t="shared" si="1"/>
        <v>0</v>
      </c>
      <c r="T26" s="1">
        <f t="shared" si="1"/>
        <v>0</v>
      </c>
      <c r="U26" s="1"/>
      <c r="V26" s="1">
        <f t="shared" si="1"/>
        <v>0</v>
      </c>
      <c r="W26" s="1">
        <f t="shared" si="1"/>
        <v>0</v>
      </c>
      <c r="X26" s="1">
        <f t="shared" si="1"/>
        <v>0</v>
      </c>
      <c r="Y26" s="1"/>
      <c r="Z26" s="1">
        <f t="shared" si="1"/>
        <v>3.2525010310307403</v>
      </c>
      <c r="AA26" s="1">
        <f t="shared" si="1"/>
        <v>0</v>
      </c>
      <c r="AB26" s="1">
        <f t="shared" si="1"/>
        <v>3.2525010310307403</v>
      </c>
      <c r="AC26" s="1"/>
      <c r="AD26" s="1">
        <f t="shared" si="1"/>
        <v>0</v>
      </c>
      <c r="AE26" s="1">
        <f t="shared" si="1"/>
        <v>0</v>
      </c>
      <c r="AF26" s="1">
        <f t="shared" si="1"/>
        <v>0</v>
      </c>
      <c r="AG26" s="1"/>
      <c r="AH26" s="1">
        <f t="shared" si="1"/>
        <v>0</v>
      </c>
      <c r="AI26" s="1">
        <f t="shared" si="1"/>
        <v>0</v>
      </c>
      <c r="AJ26" s="1">
        <f t="shared" si="1"/>
        <v>0</v>
      </c>
      <c r="AK26" s="1"/>
    </row>
    <row r="27" spans="1:39" x14ac:dyDescent="0.25">
      <c r="B27" s="1">
        <f t="shared" ref="B27:AJ27" si="2">B4*1000</f>
        <v>0</v>
      </c>
      <c r="C27" s="1">
        <f t="shared" si="2"/>
        <v>11.846054738943399</v>
      </c>
      <c r="D27" s="1">
        <f t="shared" si="2"/>
        <v>11.846054738943399</v>
      </c>
      <c r="E27" s="1"/>
      <c r="F27" s="1">
        <f t="shared" si="2"/>
        <v>0</v>
      </c>
      <c r="G27" s="1">
        <f t="shared" si="2"/>
        <v>14.131414043179801</v>
      </c>
      <c r="H27" s="1">
        <f t="shared" si="2"/>
        <v>14.131414043179801</v>
      </c>
      <c r="I27" s="1"/>
      <c r="J27" s="1">
        <f t="shared" si="2"/>
        <v>0</v>
      </c>
      <c r="K27" s="1">
        <f t="shared" si="2"/>
        <v>11.2677795836267</v>
      </c>
      <c r="L27" s="1">
        <f t="shared" si="2"/>
        <v>11.2677795836267</v>
      </c>
      <c r="M27" s="1"/>
      <c r="N27" s="1">
        <f t="shared" si="2"/>
        <v>0</v>
      </c>
      <c r="O27" s="1">
        <f t="shared" si="2"/>
        <v>7.1276078624369505</v>
      </c>
      <c r="P27" s="1">
        <f t="shared" si="2"/>
        <v>7.1276078624369505</v>
      </c>
      <c r="Q27" s="1"/>
      <c r="R27" s="1">
        <f t="shared" si="2"/>
        <v>0</v>
      </c>
      <c r="S27" s="1">
        <f t="shared" si="2"/>
        <v>7.6946996193969204</v>
      </c>
      <c r="T27" s="1">
        <f t="shared" si="2"/>
        <v>7.6946996193969204</v>
      </c>
      <c r="U27" s="1"/>
      <c r="V27" s="1">
        <f t="shared" si="2"/>
        <v>0</v>
      </c>
      <c r="W27" s="1">
        <f t="shared" si="2"/>
        <v>6.3136722604337203</v>
      </c>
      <c r="X27" s="1">
        <f t="shared" si="2"/>
        <v>6.3136722604337203</v>
      </c>
      <c r="Y27" s="1"/>
      <c r="Z27" s="1">
        <f t="shared" si="2"/>
        <v>0.38249412124921495</v>
      </c>
      <c r="AA27" s="1">
        <f t="shared" si="2"/>
        <v>11.3416289633101</v>
      </c>
      <c r="AB27" s="1">
        <f t="shared" si="2"/>
        <v>11.724123084559301</v>
      </c>
      <c r="AC27" s="1"/>
      <c r="AD27" s="1">
        <f t="shared" si="2"/>
        <v>0</v>
      </c>
      <c r="AE27" s="1">
        <f t="shared" si="2"/>
        <v>6.3731666188584795</v>
      </c>
      <c r="AF27" s="1">
        <f t="shared" si="2"/>
        <v>6.3731666188584795</v>
      </c>
      <c r="AG27" s="1"/>
      <c r="AH27" s="1">
        <f t="shared" si="2"/>
        <v>0</v>
      </c>
      <c r="AI27" s="1">
        <f t="shared" si="2"/>
        <v>14.131414043179801</v>
      </c>
      <c r="AJ27" s="1">
        <f t="shared" si="2"/>
        <v>14.131414043179801</v>
      </c>
      <c r="AK27" s="1"/>
    </row>
    <row r="28" spans="1:39" x14ac:dyDescent="0.25">
      <c r="B28" s="1">
        <f t="shared" ref="B28:AJ28" si="3">B5*1000</f>
        <v>0</v>
      </c>
      <c r="C28" s="1">
        <f t="shared" si="3"/>
        <v>0.21442314501778001</v>
      </c>
      <c r="D28" s="1">
        <f t="shared" si="3"/>
        <v>0.21442314501778001</v>
      </c>
      <c r="E28" s="1"/>
      <c r="F28" s="1">
        <f t="shared" si="3"/>
        <v>0</v>
      </c>
      <c r="G28" s="1">
        <f t="shared" si="3"/>
        <v>0.256234014686409</v>
      </c>
      <c r="H28" s="1">
        <f t="shared" si="3"/>
        <v>0.256234014686409</v>
      </c>
      <c r="I28" s="1"/>
      <c r="J28" s="1">
        <f t="shared" si="3"/>
        <v>0</v>
      </c>
      <c r="K28" s="1">
        <f t="shared" si="3"/>
        <v>0.13892764889540499</v>
      </c>
      <c r="L28" s="1">
        <f t="shared" si="3"/>
        <v>0.13892764889540499</v>
      </c>
      <c r="M28" s="1"/>
      <c r="N28" s="1">
        <f t="shared" si="3"/>
        <v>0</v>
      </c>
      <c r="O28" s="1">
        <f t="shared" si="3"/>
        <v>6.6805744339592202E-2</v>
      </c>
      <c r="P28" s="1">
        <f t="shared" si="3"/>
        <v>6.6805744339592202E-2</v>
      </c>
      <c r="Q28" s="1"/>
      <c r="R28" s="1">
        <f t="shared" si="3"/>
        <v>0</v>
      </c>
      <c r="S28" s="1">
        <f t="shared" si="3"/>
        <v>8.8967045792437902E-2</v>
      </c>
      <c r="T28" s="1">
        <f t="shared" si="3"/>
        <v>8.8967045792437902E-2</v>
      </c>
      <c r="U28" s="1"/>
      <c r="V28" s="1">
        <f t="shared" si="3"/>
        <v>0</v>
      </c>
      <c r="W28" s="1">
        <f t="shared" si="3"/>
        <v>7.6256452120700993E-2</v>
      </c>
      <c r="X28" s="1">
        <f t="shared" si="3"/>
        <v>7.6256452120700993E-2</v>
      </c>
      <c r="Y28" s="1"/>
      <c r="Z28" s="1">
        <f t="shared" si="3"/>
        <v>0</v>
      </c>
      <c r="AA28" s="1">
        <f t="shared" si="3"/>
        <v>0.20511139843951501</v>
      </c>
      <c r="AB28" s="1">
        <f t="shared" si="3"/>
        <v>0.20511139843951501</v>
      </c>
      <c r="AC28" s="1"/>
      <c r="AD28" s="1">
        <f t="shared" si="3"/>
        <v>0</v>
      </c>
      <c r="AE28" s="1">
        <f t="shared" si="3"/>
        <v>7.579457527029819E-2</v>
      </c>
      <c r="AF28" s="1">
        <f t="shared" si="3"/>
        <v>7.579457527029819E-2</v>
      </c>
      <c r="AG28" s="1"/>
      <c r="AH28" s="1">
        <f t="shared" si="3"/>
        <v>0</v>
      </c>
      <c r="AI28" s="1">
        <f t="shared" si="3"/>
        <v>0.256234014686409</v>
      </c>
      <c r="AJ28" s="1">
        <f t="shared" si="3"/>
        <v>0.256234014686409</v>
      </c>
      <c r="AK28" s="1"/>
    </row>
    <row r="29" spans="1:39" x14ac:dyDescent="0.25">
      <c r="B29" s="1">
        <f t="shared" ref="B29:AJ29" si="4">B6*1000</f>
        <v>0</v>
      </c>
      <c r="C29" s="1">
        <f t="shared" si="4"/>
        <v>28.604053357416202</v>
      </c>
      <c r="D29" s="1">
        <f t="shared" si="4"/>
        <v>28.604053357416202</v>
      </c>
      <c r="E29" s="1"/>
      <c r="F29" s="1">
        <f t="shared" si="4"/>
        <v>25.3177666449252</v>
      </c>
      <c r="G29" s="1">
        <f t="shared" si="4"/>
        <v>34.195190589960497</v>
      </c>
      <c r="H29" s="1">
        <f t="shared" si="4"/>
        <v>59.512957234885796</v>
      </c>
      <c r="I29" s="1"/>
      <c r="J29" s="1">
        <f t="shared" si="4"/>
        <v>52.254950120213906</v>
      </c>
      <c r="K29" s="1">
        <f t="shared" si="4"/>
        <v>34.3421931187628</v>
      </c>
      <c r="L29" s="1">
        <f t="shared" si="4"/>
        <v>86.597143238976699</v>
      </c>
      <c r="M29" s="1"/>
      <c r="N29" s="1">
        <f t="shared" si="4"/>
        <v>86.679265526996701</v>
      </c>
      <c r="O29" s="1">
        <f t="shared" si="4"/>
        <v>19.3896171776023</v>
      </c>
      <c r="P29" s="1">
        <f t="shared" si="4"/>
        <v>106.06888270459899</v>
      </c>
      <c r="Q29" s="1"/>
      <c r="R29" s="1">
        <f t="shared" si="4"/>
        <v>0</v>
      </c>
      <c r="S29" s="1">
        <f t="shared" si="4"/>
        <v>10.8359359471572</v>
      </c>
      <c r="T29" s="1">
        <f t="shared" si="4"/>
        <v>10.8359359471572</v>
      </c>
      <c r="U29" s="1"/>
      <c r="V29" s="1">
        <f t="shared" si="4"/>
        <v>0</v>
      </c>
      <c r="W29" s="1">
        <f t="shared" si="4"/>
        <v>9.384781111930911</v>
      </c>
      <c r="X29" s="1">
        <f t="shared" si="4"/>
        <v>9.384781111930911</v>
      </c>
      <c r="Y29" s="1"/>
      <c r="Z29" s="1">
        <f t="shared" si="4"/>
        <v>0.68992446112773298</v>
      </c>
      <c r="AA29" s="1">
        <f t="shared" si="4"/>
        <v>27.359557780736498</v>
      </c>
      <c r="AB29" s="1">
        <f t="shared" si="4"/>
        <v>28.049482241864201</v>
      </c>
      <c r="AC29" s="1"/>
      <c r="AD29" s="1">
        <f t="shared" si="4"/>
        <v>0</v>
      </c>
      <c r="AE29" s="1">
        <f t="shared" si="4"/>
        <v>9.2944893083858897</v>
      </c>
      <c r="AF29" s="1">
        <f t="shared" si="4"/>
        <v>9.2944893083858897</v>
      </c>
      <c r="AG29" s="1"/>
      <c r="AH29" s="1">
        <f t="shared" si="4"/>
        <v>0</v>
      </c>
      <c r="AI29" s="1">
        <f t="shared" si="4"/>
        <v>34.195190589960497</v>
      </c>
      <c r="AJ29" s="1">
        <f t="shared" si="4"/>
        <v>34.195190589960497</v>
      </c>
      <c r="AK29" s="1"/>
    </row>
    <row r="30" spans="1:39" x14ac:dyDescent="0.25">
      <c r="B30" s="1">
        <f t="shared" ref="B30:AJ30" si="5">B7*1000</f>
        <v>0</v>
      </c>
      <c r="C30" s="1">
        <f t="shared" si="5"/>
        <v>93.708425493323801</v>
      </c>
      <c r="D30" s="1">
        <f t="shared" si="5"/>
        <v>93.708425493323801</v>
      </c>
      <c r="E30" s="1"/>
      <c r="F30" s="1">
        <f t="shared" si="5"/>
        <v>54.306609453364601</v>
      </c>
      <c r="G30" s="1">
        <f t="shared" si="5"/>
        <v>112.01615241258</v>
      </c>
      <c r="H30" s="1">
        <f t="shared" si="5"/>
        <v>166.32276186594498</v>
      </c>
      <c r="I30" s="1"/>
      <c r="J30" s="1">
        <f t="shared" si="5"/>
        <v>112.086868007859</v>
      </c>
      <c r="K30" s="1">
        <f t="shared" si="5"/>
        <v>93.798256321346898</v>
      </c>
      <c r="L30" s="1">
        <f t="shared" si="5"/>
        <v>205.88512432920601</v>
      </c>
      <c r="M30" s="1"/>
      <c r="N30" s="1">
        <f t="shared" si="5"/>
        <v>185.927024555408</v>
      </c>
      <c r="O30" s="1">
        <f t="shared" si="5"/>
        <v>50.883565927962501</v>
      </c>
      <c r="P30" s="1">
        <f t="shared" si="5"/>
        <v>236.81059048336999</v>
      </c>
      <c r="Q30" s="1"/>
      <c r="R30" s="1">
        <f t="shared" si="5"/>
        <v>56.618477782151103</v>
      </c>
      <c r="S30" s="1">
        <f t="shared" si="5"/>
        <v>148.48973574940101</v>
      </c>
      <c r="T30" s="1">
        <f t="shared" si="5"/>
        <v>205.10821353155302</v>
      </c>
      <c r="U30" s="1"/>
      <c r="V30" s="1">
        <f t="shared" si="5"/>
        <v>90.425834180107898</v>
      </c>
      <c r="W30" s="1">
        <f t="shared" si="5"/>
        <v>116.541499745973</v>
      </c>
      <c r="X30" s="1">
        <f t="shared" si="5"/>
        <v>206.96733392608098</v>
      </c>
      <c r="Y30" s="1"/>
      <c r="Z30" s="1">
        <f t="shared" si="5"/>
        <v>1.36605043303291</v>
      </c>
      <c r="AA30" s="1">
        <f t="shared" si="5"/>
        <v>89.632998148489293</v>
      </c>
      <c r="AB30" s="1">
        <f t="shared" si="5"/>
        <v>90.999048581522203</v>
      </c>
      <c r="AC30" s="1"/>
      <c r="AD30" s="1">
        <f t="shared" si="5"/>
        <v>0</v>
      </c>
      <c r="AE30" s="1">
        <f t="shared" si="5"/>
        <v>30.870930406905</v>
      </c>
      <c r="AF30" s="1">
        <f t="shared" si="5"/>
        <v>30.870930406905</v>
      </c>
      <c r="AG30" s="1"/>
      <c r="AH30" s="1">
        <f t="shared" si="5"/>
        <v>0</v>
      </c>
      <c r="AI30" s="1">
        <f t="shared" si="5"/>
        <v>112.01615241258</v>
      </c>
      <c r="AJ30" s="1">
        <f t="shared" si="5"/>
        <v>112.01615241258</v>
      </c>
      <c r="AK30" s="1"/>
    </row>
    <row r="31" spans="1:39" x14ac:dyDescent="0.25">
      <c r="B31" s="1">
        <f t="shared" ref="B31:AJ31" si="6">B8*1000</f>
        <v>0</v>
      </c>
      <c r="C31" s="1">
        <f t="shared" si="6"/>
        <v>99.098783562734795</v>
      </c>
      <c r="D31" s="1">
        <f t="shared" si="6"/>
        <v>99.098783562734795</v>
      </c>
      <c r="E31" s="1"/>
      <c r="F31" s="1">
        <f t="shared" si="6"/>
        <v>107.80468377839101</v>
      </c>
      <c r="G31" s="1">
        <f t="shared" si="6"/>
        <v>118.18515619654301</v>
      </c>
      <c r="H31" s="1">
        <f t="shared" si="6"/>
        <v>225.989839974934</v>
      </c>
      <c r="I31" s="1"/>
      <c r="J31" s="1">
        <f t="shared" si="6"/>
        <v>222.50494889897502</v>
      </c>
      <c r="K31" s="1">
        <f t="shared" si="6"/>
        <v>165.32137268998301</v>
      </c>
      <c r="L31" s="1">
        <f t="shared" si="6"/>
        <v>387.82632158895905</v>
      </c>
      <c r="M31" s="1"/>
      <c r="N31" s="1">
        <f t="shared" si="6"/>
        <v>369.08590482463097</v>
      </c>
      <c r="O31" s="1">
        <f t="shared" si="6"/>
        <v>107.869891658146</v>
      </c>
      <c r="P31" s="1">
        <f t="shared" si="6"/>
        <v>476.95579648277806</v>
      </c>
      <c r="Q31" s="1"/>
      <c r="R31" s="1">
        <f t="shared" si="6"/>
        <v>83.0182958682568</v>
      </c>
      <c r="S31" s="1">
        <f t="shared" si="6"/>
        <v>227.80093131851001</v>
      </c>
      <c r="T31" s="1">
        <f t="shared" si="6"/>
        <v>310.81922718676702</v>
      </c>
      <c r="U31" s="1"/>
      <c r="V31" s="1">
        <f t="shared" si="6"/>
        <v>132.58919967757802</v>
      </c>
      <c r="W31" s="1">
        <f t="shared" si="6"/>
        <v>176.89201357575701</v>
      </c>
      <c r="X31" s="1">
        <f t="shared" si="6"/>
        <v>309.481213253335</v>
      </c>
      <c r="Y31" s="1"/>
      <c r="Z31" s="1">
        <f t="shared" si="6"/>
        <v>98.561273179041208</v>
      </c>
      <c r="AA31" s="1">
        <f t="shared" si="6"/>
        <v>94.834475127639209</v>
      </c>
      <c r="AB31" s="1">
        <f t="shared" si="6"/>
        <v>193.39574830667999</v>
      </c>
      <c r="AC31" s="1"/>
      <c r="AD31" s="1">
        <f t="shared" si="6"/>
        <v>0</v>
      </c>
      <c r="AE31" s="1">
        <f t="shared" si="6"/>
        <v>52.126018099105501</v>
      </c>
      <c r="AF31" s="1">
        <f t="shared" si="6"/>
        <v>52.126018099105501</v>
      </c>
      <c r="AG31" s="1"/>
      <c r="AH31" s="1">
        <f t="shared" si="6"/>
        <v>0</v>
      </c>
      <c r="AI31" s="1">
        <f t="shared" si="6"/>
        <v>118.18515619654301</v>
      </c>
      <c r="AJ31" s="1">
        <f t="shared" si="6"/>
        <v>118.18515619654301</v>
      </c>
      <c r="AK31" s="1"/>
    </row>
    <row r="32" spans="1:39" x14ac:dyDescent="0.25">
      <c r="B32" s="1">
        <f t="shared" ref="B32:AJ32" si="7">B9*1000</f>
        <v>0</v>
      </c>
      <c r="C32" s="1">
        <f t="shared" si="7"/>
        <v>45.086400331213596</v>
      </c>
      <c r="D32" s="1">
        <f t="shared" si="7"/>
        <v>45.086400331213596</v>
      </c>
      <c r="E32" s="1"/>
      <c r="F32" s="1">
        <f t="shared" si="7"/>
        <v>78.907039376683599</v>
      </c>
      <c r="G32" s="1">
        <f t="shared" si="7"/>
        <v>53.853456204002804</v>
      </c>
      <c r="H32" s="1">
        <f t="shared" si="7"/>
        <v>132.76049558068601</v>
      </c>
      <c r="I32" s="1"/>
      <c r="J32" s="1">
        <f t="shared" si="7"/>
        <v>162.861261208</v>
      </c>
      <c r="K32" s="1">
        <f t="shared" si="7"/>
        <v>82.583982293960204</v>
      </c>
      <c r="L32" s="1">
        <f t="shared" si="7"/>
        <v>245.44524350196002</v>
      </c>
      <c r="M32" s="1"/>
      <c r="N32" s="1">
        <f t="shared" si="7"/>
        <v>270.15037755914</v>
      </c>
      <c r="O32" s="1">
        <f t="shared" si="7"/>
        <v>50.807520626670005</v>
      </c>
      <c r="P32" s="1">
        <f t="shared" si="7"/>
        <v>320.95789818581</v>
      </c>
      <c r="Q32" s="1"/>
      <c r="R32" s="1">
        <f t="shared" si="7"/>
        <v>94.364129636918605</v>
      </c>
      <c r="S32" s="1">
        <f t="shared" si="7"/>
        <v>206.07393735416298</v>
      </c>
      <c r="T32" s="1">
        <f t="shared" si="7"/>
        <v>300.43806699108097</v>
      </c>
      <c r="U32" s="1"/>
      <c r="V32" s="1">
        <f t="shared" si="7"/>
        <v>150.70972363351302</v>
      </c>
      <c r="W32" s="1">
        <f t="shared" si="7"/>
        <v>158.37986879347901</v>
      </c>
      <c r="X32" s="1">
        <f t="shared" si="7"/>
        <v>309.089592426992</v>
      </c>
      <c r="Y32" s="1"/>
      <c r="Z32" s="1">
        <f t="shared" si="7"/>
        <v>1.2648615120675102</v>
      </c>
      <c r="AA32" s="1">
        <f t="shared" si="7"/>
        <v>43.133187692205404</v>
      </c>
      <c r="AB32" s="1">
        <f t="shared" si="7"/>
        <v>44.398049204272901</v>
      </c>
      <c r="AC32" s="1"/>
      <c r="AD32" s="1">
        <f t="shared" si="7"/>
        <v>0</v>
      </c>
      <c r="AE32" s="1">
        <f t="shared" si="7"/>
        <v>15.945659131546899</v>
      </c>
      <c r="AF32" s="1">
        <f t="shared" si="7"/>
        <v>15.945659131546899</v>
      </c>
      <c r="AG32" s="1"/>
      <c r="AH32" s="1">
        <f t="shared" si="7"/>
        <v>0</v>
      </c>
      <c r="AI32" s="1">
        <f t="shared" si="7"/>
        <v>53.853456204002804</v>
      </c>
      <c r="AJ32" s="1">
        <f t="shared" si="7"/>
        <v>53.853456204002804</v>
      </c>
      <c r="AK32" s="1"/>
    </row>
    <row r="33" spans="2:37" x14ac:dyDescent="0.25">
      <c r="B33" s="1">
        <f t="shared" ref="B33:AJ33" si="8">B10*1000</f>
        <v>0</v>
      </c>
      <c r="C33" s="1">
        <f t="shared" si="8"/>
        <v>5.6862797321337499</v>
      </c>
      <c r="D33" s="1">
        <f t="shared" si="8"/>
        <v>5.6862797321337499</v>
      </c>
      <c r="E33" s="1"/>
      <c r="F33" s="1">
        <f t="shared" si="8"/>
        <v>20.887157482063298</v>
      </c>
      <c r="G33" s="1">
        <f t="shared" si="8"/>
        <v>6.7949888083459902</v>
      </c>
      <c r="H33" s="1">
        <f t="shared" si="8"/>
        <v>27.6821462904093</v>
      </c>
      <c r="I33" s="1"/>
      <c r="J33" s="1">
        <f t="shared" si="8"/>
        <v>43.110333849176499</v>
      </c>
      <c r="K33" s="1">
        <f t="shared" si="8"/>
        <v>17.804122801154801</v>
      </c>
      <c r="L33" s="1">
        <f t="shared" si="8"/>
        <v>60.914456650331303</v>
      </c>
      <c r="M33" s="1"/>
      <c r="N33" s="1">
        <f t="shared" si="8"/>
        <v>71.51039405977231</v>
      </c>
      <c r="O33" s="1">
        <f t="shared" si="8"/>
        <v>11.4585006161325</v>
      </c>
      <c r="P33" s="1">
        <f t="shared" si="8"/>
        <v>82.968894675904806</v>
      </c>
      <c r="Q33" s="1"/>
      <c r="R33" s="1">
        <f t="shared" si="8"/>
        <v>15.441403031495801</v>
      </c>
      <c r="S33" s="1">
        <f t="shared" si="8"/>
        <v>33.012312998723097</v>
      </c>
      <c r="T33" s="1">
        <f t="shared" si="8"/>
        <v>48.453716030218899</v>
      </c>
      <c r="U33" s="1"/>
      <c r="V33" s="1">
        <f t="shared" si="8"/>
        <v>24.661591140029401</v>
      </c>
      <c r="W33" s="1">
        <f t="shared" si="8"/>
        <v>25.296150537217702</v>
      </c>
      <c r="X33" s="1">
        <f t="shared" si="8"/>
        <v>49.9577416772471</v>
      </c>
      <c r="Y33" s="1"/>
      <c r="Z33" s="1">
        <f t="shared" si="8"/>
        <v>0.54642017321316494</v>
      </c>
      <c r="AA33" s="1">
        <f t="shared" si="8"/>
        <v>5.4393619070791104</v>
      </c>
      <c r="AB33" s="1">
        <f t="shared" si="8"/>
        <v>5.9857820802922799</v>
      </c>
      <c r="AC33" s="1"/>
      <c r="AD33" s="1">
        <f t="shared" si="8"/>
        <v>0</v>
      </c>
      <c r="AE33" s="1">
        <f t="shared" si="8"/>
        <v>1.9956100540434401</v>
      </c>
      <c r="AF33" s="1">
        <f t="shared" si="8"/>
        <v>1.9956100540434401</v>
      </c>
      <c r="AG33" s="1"/>
      <c r="AH33" s="1">
        <f t="shared" si="8"/>
        <v>0</v>
      </c>
      <c r="AI33" s="1">
        <f t="shared" si="8"/>
        <v>6.7949888083459902</v>
      </c>
      <c r="AJ33" s="1">
        <f t="shared" si="8"/>
        <v>6.7949888083459902</v>
      </c>
      <c r="AK33" s="1"/>
    </row>
    <row r="34" spans="2:37" x14ac:dyDescent="0.25">
      <c r="B34" s="1">
        <f t="shared" ref="B34:AJ34" si="9">B11*1000</f>
        <v>0</v>
      </c>
      <c r="C34" s="1">
        <f t="shared" si="9"/>
        <v>4.0592578947231495</v>
      </c>
      <c r="D34" s="1">
        <f t="shared" si="9"/>
        <v>4.0592578947231495</v>
      </c>
      <c r="E34" s="1"/>
      <c r="F34" s="1">
        <f t="shared" si="9"/>
        <v>2.0887157482063299</v>
      </c>
      <c r="G34" s="1">
        <f t="shared" si="9"/>
        <v>4.8520596147330499</v>
      </c>
      <c r="H34" s="1">
        <f t="shared" si="9"/>
        <v>6.9407753629393794</v>
      </c>
      <c r="I34" s="1"/>
      <c r="J34" s="1">
        <f t="shared" si="9"/>
        <v>4.3110333849176508</v>
      </c>
      <c r="K34" s="1">
        <f t="shared" si="9"/>
        <v>3.9215868363555599</v>
      </c>
      <c r="L34" s="1">
        <f t="shared" si="9"/>
        <v>8.2326202212732085</v>
      </c>
      <c r="M34" s="1"/>
      <c r="N34" s="1">
        <f t="shared" si="9"/>
        <v>7.1510394059772295</v>
      </c>
      <c r="O34" s="1">
        <f t="shared" si="9"/>
        <v>2.1166556802126797</v>
      </c>
      <c r="P34" s="1">
        <f t="shared" si="9"/>
        <v>9.2676950861899101</v>
      </c>
      <c r="Q34" s="1"/>
      <c r="R34" s="1">
        <f t="shared" si="9"/>
        <v>3.9461363302711399</v>
      </c>
      <c r="S34" s="1">
        <f t="shared" si="9"/>
        <v>9.4277451942284802</v>
      </c>
      <c r="T34" s="1">
        <f t="shared" si="9"/>
        <v>13.3738815244996</v>
      </c>
      <c r="U34" s="1"/>
      <c r="V34" s="1">
        <f t="shared" si="9"/>
        <v>6.3024066246741901</v>
      </c>
      <c r="W34" s="1">
        <f t="shared" si="9"/>
        <v>7.3222734722838698</v>
      </c>
      <c r="X34" s="1">
        <f t="shared" si="9"/>
        <v>13.6246800969581</v>
      </c>
      <c r="Y34" s="1"/>
      <c r="Z34" s="1">
        <f t="shared" si="9"/>
        <v>0.23071073980111401</v>
      </c>
      <c r="AA34" s="1">
        <f t="shared" si="9"/>
        <v>3.8827585295135201</v>
      </c>
      <c r="AB34" s="1">
        <f t="shared" si="9"/>
        <v>4.1134692693146402</v>
      </c>
      <c r="AC34" s="1"/>
      <c r="AD34" s="1">
        <f t="shared" si="9"/>
        <v>0</v>
      </c>
      <c r="AE34" s="1">
        <f t="shared" si="9"/>
        <v>1.3596765318677499</v>
      </c>
      <c r="AF34" s="1">
        <f t="shared" si="9"/>
        <v>1.3596765318677499</v>
      </c>
      <c r="AG34" s="1"/>
      <c r="AH34" s="1">
        <f t="shared" si="9"/>
        <v>0</v>
      </c>
      <c r="AI34" s="1">
        <f t="shared" si="9"/>
        <v>4.8520596147330499</v>
      </c>
      <c r="AJ34" s="1">
        <f t="shared" si="9"/>
        <v>4.8520596147330499</v>
      </c>
      <c r="AK34" s="1"/>
    </row>
    <row r="35" spans="2:37" x14ac:dyDescent="0.25">
      <c r="B35" s="1">
        <f t="shared" ref="B35:AJ35" si="10">B12*1000</f>
        <v>0</v>
      </c>
      <c r="C35" s="1">
        <f t="shared" si="10"/>
        <v>23.481039222955701</v>
      </c>
      <c r="D35" s="1">
        <f t="shared" si="10"/>
        <v>23.481039222955701</v>
      </c>
      <c r="E35" s="1"/>
      <c r="F35" s="1">
        <f t="shared" si="10"/>
        <v>0</v>
      </c>
      <c r="G35" s="1">
        <f t="shared" si="10"/>
        <v>28.0683967383004</v>
      </c>
      <c r="H35" s="1">
        <f t="shared" si="10"/>
        <v>28.0683967383004</v>
      </c>
      <c r="I35" s="1"/>
      <c r="J35" s="1">
        <f t="shared" si="10"/>
        <v>0</v>
      </c>
      <c r="K35" s="1">
        <f t="shared" si="10"/>
        <v>14.471863306329199</v>
      </c>
      <c r="L35" s="1">
        <f t="shared" si="10"/>
        <v>14.471863306329199</v>
      </c>
      <c r="M35" s="1"/>
      <c r="N35" s="1">
        <f t="shared" si="10"/>
        <v>0</v>
      </c>
      <c r="O35" s="1">
        <f t="shared" si="10"/>
        <v>6.5921220227887893</v>
      </c>
      <c r="P35" s="1">
        <f t="shared" si="10"/>
        <v>6.5921220227887893</v>
      </c>
      <c r="Q35" s="1"/>
      <c r="R35" s="1">
        <f t="shared" si="10"/>
        <v>0</v>
      </c>
      <c r="S35" s="1">
        <f t="shared" si="10"/>
        <v>9.1704723186872599</v>
      </c>
      <c r="T35" s="1">
        <f t="shared" si="10"/>
        <v>9.1704723186872599</v>
      </c>
      <c r="U35" s="1"/>
      <c r="V35" s="1">
        <f t="shared" si="10"/>
        <v>0</v>
      </c>
      <c r="W35" s="1">
        <f t="shared" si="10"/>
        <v>7.909722020248779</v>
      </c>
      <c r="X35" s="1">
        <f t="shared" si="10"/>
        <v>7.909722020248779</v>
      </c>
      <c r="Y35" s="1"/>
      <c r="Z35" s="1">
        <f t="shared" si="10"/>
        <v>0.91070028868860808</v>
      </c>
      <c r="AA35" s="1">
        <f t="shared" si="10"/>
        <v>22.459814256651399</v>
      </c>
      <c r="AB35" s="1">
        <f t="shared" si="10"/>
        <v>23.370514545340001</v>
      </c>
      <c r="AC35" s="1"/>
      <c r="AD35" s="1">
        <f t="shared" si="10"/>
        <v>0</v>
      </c>
      <c r="AE35" s="1">
        <f t="shared" si="10"/>
        <v>7.8443353606704092</v>
      </c>
      <c r="AF35" s="1">
        <f t="shared" si="10"/>
        <v>7.8443353606704092</v>
      </c>
      <c r="AG35" s="1"/>
      <c r="AH35" s="1">
        <f t="shared" si="10"/>
        <v>0</v>
      </c>
      <c r="AI35" s="1">
        <f t="shared" si="10"/>
        <v>28.0683967383004</v>
      </c>
      <c r="AJ35" s="1">
        <f t="shared" si="10"/>
        <v>28.0683967383004</v>
      </c>
      <c r="AK35" s="1"/>
    </row>
    <row r="36" spans="2:37" x14ac:dyDescent="0.25">
      <c r="B36" s="1">
        <f t="shared" ref="B36:AJ36" si="11">B13*1000</f>
        <v>0</v>
      </c>
      <c r="C36" s="1">
        <f t="shared" si="11"/>
        <v>0</v>
      </c>
      <c r="D36" s="1">
        <f t="shared" si="11"/>
        <v>0</v>
      </c>
      <c r="E36" s="1"/>
      <c r="F36" s="1">
        <f t="shared" si="11"/>
        <v>0</v>
      </c>
      <c r="G36" s="1">
        <f t="shared" si="11"/>
        <v>0</v>
      </c>
      <c r="H36" s="1">
        <f t="shared" si="11"/>
        <v>0</v>
      </c>
      <c r="I36" s="1"/>
      <c r="J36" s="1">
        <f t="shared" si="11"/>
        <v>0</v>
      </c>
      <c r="K36" s="1">
        <f t="shared" si="11"/>
        <v>0</v>
      </c>
      <c r="L36" s="1">
        <f t="shared" si="11"/>
        <v>0</v>
      </c>
      <c r="M36" s="1"/>
      <c r="N36" s="1">
        <f t="shared" si="11"/>
        <v>0</v>
      </c>
      <c r="O36" s="1">
        <f t="shared" si="11"/>
        <v>0</v>
      </c>
      <c r="P36" s="1">
        <f t="shared" si="11"/>
        <v>0</v>
      </c>
      <c r="Q36" s="1"/>
      <c r="R36" s="1">
        <f t="shared" si="11"/>
        <v>0</v>
      </c>
      <c r="S36" s="1">
        <f t="shared" si="11"/>
        <v>0</v>
      </c>
      <c r="T36" s="1">
        <f t="shared" si="11"/>
        <v>0</v>
      </c>
      <c r="U36" s="1"/>
      <c r="V36" s="1">
        <f t="shared" si="11"/>
        <v>0</v>
      </c>
      <c r="W36" s="1">
        <f t="shared" si="11"/>
        <v>0</v>
      </c>
      <c r="X36" s="1">
        <f t="shared" si="11"/>
        <v>0</v>
      </c>
      <c r="Y36" s="1"/>
      <c r="Z36" s="1">
        <f t="shared" si="11"/>
        <v>3.5026934180331102</v>
      </c>
      <c r="AA36" s="1">
        <f t="shared" si="11"/>
        <v>9.7013387619536395</v>
      </c>
      <c r="AB36" s="1">
        <f t="shared" si="11"/>
        <v>13.204032179986701</v>
      </c>
      <c r="AC36" s="1"/>
      <c r="AD36" s="1">
        <f t="shared" si="11"/>
        <v>0</v>
      </c>
      <c r="AE36" s="1">
        <f t="shared" si="11"/>
        <v>0</v>
      </c>
      <c r="AF36" s="1">
        <f t="shared" si="11"/>
        <v>0</v>
      </c>
      <c r="AG36" s="1"/>
      <c r="AH36" s="1">
        <f t="shared" si="11"/>
        <v>0</v>
      </c>
      <c r="AI36" s="1">
        <f t="shared" si="11"/>
        <v>0</v>
      </c>
      <c r="AJ36" s="1">
        <f t="shared" si="11"/>
        <v>0</v>
      </c>
      <c r="AK36" s="1"/>
    </row>
    <row r="37" spans="2:37" x14ac:dyDescent="0.25">
      <c r="B37" s="1">
        <f t="shared" ref="B37:AJ37" si="12">B14*1000</f>
        <v>24.952988769584902</v>
      </c>
      <c r="C37" s="1">
        <f t="shared" si="12"/>
        <v>0.67556677623397099</v>
      </c>
      <c r="D37" s="1">
        <f t="shared" si="12"/>
        <v>25.628555545818802</v>
      </c>
      <c r="E37" s="1"/>
      <c r="F37" s="1">
        <f t="shared" si="12"/>
        <v>2.50655682745704</v>
      </c>
      <c r="G37" s="1">
        <f t="shared" si="12"/>
        <v>0.80386164627001799</v>
      </c>
      <c r="H37" s="1">
        <f t="shared" si="12"/>
        <v>3.3104184737270601</v>
      </c>
      <c r="I37" s="1"/>
      <c r="J37" s="1">
        <f t="shared" si="12"/>
        <v>5.0890703254181302</v>
      </c>
      <c r="K37" s="1">
        <f t="shared" si="12"/>
        <v>1.36462723459762</v>
      </c>
      <c r="L37" s="1">
        <f t="shared" si="12"/>
        <v>6.4536975600157502</v>
      </c>
      <c r="M37" s="1"/>
      <c r="N37" s="1">
        <f t="shared" si="12"/>
        <v>8.2948822682394994</v>
      </c>
      <c r="O37" s="1">
        <f t="shared" si="12"/>
        <v>0.90743156635143107</v>
      </c>
      <c r="P37" s="1">
        <f t="shared" si="12"/>
        <v>9.2023138345909299</v>
      </c>
      <c r="Q37" s="1"/>
      <c r="R37" s="1">
        <f t="shared" si="12"/>
        <v>23.687458432366402</v>
      </c>
      <c r="S37" s="1">
        <f t="shared" si="12"/>
        <v>7.9736856506632101</v>
      </c>
      <c r="T37" s="1">
        <f t="shared" si="12"/>
        <v>31.661144083029598</v>
      </c>
      <c r="U37" s="1"/>
      <c r="V37" s="1">
        <f t="shared" si="12"/>
        <v>37.7209813704293</v>
      </c>
      <c r="W37" s="1">
        <f t="shared" si="12"/>
        <v>0.34982752851558102</v>
      </c>
      <c r="X37" s="1">
        <f t="shared" si="12"/>
        <v>38.070808898944904</v>
      </c>
      <c r="Y37" s="1"/>
      <c r="Z37" s="1">
        <f t="shared" si="12"/>
        <v>4.5008083258208001E-2</v>
      </c>
      <c r="AA37" s="1">
        <f t="shared" si="12"/>
        <v>0.64720000426248403</v>
      </c>
      <c r="AB37" s="1">
        <f t="shared" si="12"/>
        <v>0.69220808752069196</v>
      </c>
      <c r="AC37" s="1"/>
      <c r="AD37" s="1">
        <f t="shared" si="12"/>
        <v>0</v>
      </c>
      <c r="AE37" s="1">
        <f t="shared" si="12"/>
        <v>0.35043355736765797</v>
      </c>
      <c r="AF37" s="1">
        <f t="shared" si="12"/>
        <v>0.35043355736765797</v>
      </c>
      <c r="AG37" s="1"/>
      <c r="AH37" s="1">
        <f t="shared" si="12"/>
        <v>0</v>
      </c>
      <c r="AI37" s="1">
        <f t="shared" si="12"/>
        <v>0.80386164627001799</v>
      </c>
      <c r="AJ37" s="1">
        <f t="shared" si="12"/>
        <v>0.80386164627001799</v>
      </c>
      <c r="AK37" s="1"/>
    </row>
    <row r="38" spans="2:37" x14ac:dyDescent="0.25">
      <c r="B38" s="1">
        <f t="shared" ref="B38:AJ38" si="13">B15*1000</f>
        <v>0</v>
      </c>
      <c r="C38" s="1">
        <f t="shared" si="13"/>
        <v>0</v>
      </c>
      <c r="D38" s="1">
        <f t="shared" si="13"/>
        <v>0</v>
      </c>
      <c r="E38" s="1"/>
      <c r="F38" s="1">
        <f t="shared" si="13"/>
        <v>0</v>
      </c>
      <c r="G38" s="1">
        <f t="shared" si="13"/>
        <v>0</v>
      </c>
      <c r="H38" s="1">
        <f t="shared" si="13"/>
        <v>0</v>
      </c>
      <c r="I38" s="1"/>
      <c r="J38" s="1">
        <f t="shared" si="13"/>
        <v>0</v>
      </c>
      <c r="K38" s="1">
        <f t="shared" si="13"/>
        <v>0</v>
      </c>
      <c r="L38" s="1">
        <f t="shared" si="13"/>
        <v>0</v>
      </c>
      <c r="M38" s="1"/>
      <c r="N38" s="1">
        <f t="shared" si="13"/>
        <v>0</v>
      </c>
      <c r="O38" s="1">
        <f t="shared" si="13"/>
        <v>0</v>
      </c>
      <c r="P38" s="1">
        <f t="shared" si="13"/>
        <v>0</v>
      </c>
      <c r="Q38" s="1"/>
      <c r="R38" s="1">
        <f t="shared" si="13"/>
        <v>0</v>
      </c>
      <c r="S38" s="1">
        <f t="shared" si="13"/>
        <v>0</v>
      </c>
      <c r="T38" s="1">
        <f t="shared" si="13"/>
        <v>0</v>
      </c>
      <c r="U38" s="1"/>
      <c r="V38" s="1">
        <f t="shared" si="13"/>
        <v>0</v>
      </c>
      <c r="W38" s="1">
        <f t="shared" si="13"/>
        <v>0</v>
      </c>
      <c r="X38" s="1">
        <f t="shared" si="13"/>
        <v>0</v>
      </c>
      <c r="Y38" s="1"/>
      <c r="Z38" s="1">
        <f t="shared" si="13"/>
        <v>1.0714121043395399</v>
      </c>
      <c r="AA38" s="1">
        <f t="shared" si="13"/>
        <v>2.96746832718582</v>
      </c>
      <c r="AB38" s="1">
        <f t="shared" si="13"/>
        <v>4.0388804315253592</v>
      </c>
      <c r="AC38" s="1"/>
      <c r="AD38" s="1">
        <f t="shared" si="13"/>
        <v>0</v>
      </c>
      <c r="AE38" s="1">
        <f t="shared" si="13"/>
        <v>0</v>
      </c>
      <c r="AF38" s="1">
        <f t="shared" si="13"/>
        <v>0</v>
      </c>
      <c r="AG38" s="1"/>
      <c r="AH38" s="1">
        <f t="shared" si="13"/>
        <v>0</v>
      </c>
      <c r="AI38" s="1">
        <f t="shared" si="13"/>
        <v>0</v>
      </c>
      <c r="AJ38" s="1">
        <f t="shared" si="13"/>
        <v>0</v>
      </c>
      <c r="AK38" s="1"/>
    </row>
    <row r="39" spans="2:37" x14ac:dyDescent="0.25">
      <c r="B39" s="1">
        <f t="shared" ref="B39:AJ39" si="14">B16*1000</f>
        <v>0</v>
      </c>
      <c r="C39" s="1">
        <f t="shared" si="14"/>
        <v>17.291072110623698</v>
      </c>
      <c r="D39" s="1">
        <f t="shared" si="14"/>
        <v>17.291072110623698</v>
      </c>
      <c r="E39" s="1"/>
      <c r="F39" s="1">
        <f t="shared" si="14"/>
        <v>23.207952757848101</v>
      </c>
      <c r="G39" s="1">
        <f t="shared" si="14"/>
        <v>20.662670381513301</v>
      </c>
      <c r="H39" s="1">
        <f t="shared" si="14"/>
        <v>43.870623139361498</v>
      </c>
      <c r="I39" s="1"/>
      <c r="J39" s="1">
        <f t="shared" si="14"/>
        <v>47.900370943529396</v>
      </c>
      <c r="K39" s="1">
        <f t="shared" si="14"/>
        <v>26.6096148213093</v>
      </c>
      <c r="L39" s="1">
        <f t="shared" si="14"/>
        <v>74.509985764838689</v>
      </c>
      <c r="M39" s="1"/>
      <c r="N39" s="1">
        <f t="shared" si="14"/>
        <v>79.455993399747001</v>
      </c>
      <c r="O39" s="1">
        <f t="shared" si="14"/>
        <v>15.8937535126542</v>
      </c>
      <c r="P39" s="1">
        <f t="shared" si="14"/>
        <v>95.349746912401201</v>
      </c>
      <c r="Q39" s="1"/>
      <c r="R39" s="1">
        <f t="shared" si="14"/>
        <v>28.595190799066202</v>
      </c>
      <c r="S39" s="1">
        <f t="shared" si="14"/>
        <v>63.732237590072501</v>
      </c>
      <c r="T39" s="1">
        <f t="shared" si="14"/>
        <v>92.327428389138788</v>
      </c>
      <c r="U39" s="1"/>
      <c r="V39" s="1">
        <f t="shared" si="14"/>
        <v>45.669613222276702</v>
      </c>
      <c r="W39" s="1">
        <f t="shared" si="14"/>
        <v>49.100538343400501</v>
      </c>
      <c r="X39" s="1">
        <f t="shared" si="14"/>
        <v>94.770151565677196</v>
      </c>
      <c r="Y39" s="1"/>
      <c r="Z39" s="1">
        <f t="shared" si="14"/>
        <v>0.75891690724050598</v>
      </c>
      <c r="AA39" s="1">
        <f t="shared" si="14"/>
        <v>16.540253082675701</v>
      </c>
      <c r="AB39" s="1">
        <f t="shared" si="14"/>
        <v>17.299169989916201</v>
      </c>
      <c r="AC39" s="1"/>
      <c r="AD39" s="1">
        <f t="shared" si="14"/>
        <v>0</v>
      </c>
      <c r="AE39" s="1">
        <f t="shared" si="14"/>
        <v>5.9287428797934005</v>
      </c>
      <c r="AF39" s="1">
        <f t="shared" si="14"/>
        <v>5.9287428797934005</v>
      </c>
      <c r="AG39" s="1"/>
      <c r="AH39" s="1">
        <f t="shared" si="14"/>
        <v>0</v>
      </c>
      <c r="AI39" s="1">
        <f t="shared" si="14"/>
        <v>20.662670381513301</v>
      </c>
      <c r="AJ39" s="1">
        <f t="shared" si="14"/>
        <v>20.662670381513301</v>
      </c>
      <c r="AK39" s="1"/>
    </row>
    <row r="40" spans="2:37" x14ac:dyDescent="0.25">
      <c r="B40" s="1">
        <f>B17*1000</f>
        <v>0</v>
      </c>
      <c r="C40" s="1">
        <f t="shared" ref="C40:AJ40" si="15">C17*1000</f>
        <v>30.496643738504201</v>
      </c>
      <c r="D40" s="1">
        <f t="shared" si="15"/>
        <v>30.496643738504201</v>
      </c>
      <c r="E40" s="1"/>
      <c r="F40" s="1">
        <f t="shared" si="15"/>
        <v>0</v>
      </c>
      <c r="G40" s="1">
        <f t="shared" si="15"/>
        <v>36.4508571743891</v>
      </c>
      <c r="H40" s="1">
        <f t="shared" si="15"/>
        <v>36.4508571743891</v>
      </c>
      <c r="I40" s="1"/>
      <c r="J40" s="1">
        <f t="shared" si="15"/>
        <v>0</v>
      </c>
      <c r="K40" s="1">
        <f t="shared" si="15"/>
        <v>19.031778855494899</v>
      </c>
      <c r="L40" s="1">
        <f t="shared" si="15"/>
        <v>19.031778855494899</v>
      </c>
      <c r="M40" s="1"/>
      <c r="N40" s="1">
        <f t="shared" si="15"/>
        <v>0</v>
      </c>
      <c r="O40" s="1">
        <f t="shared" si="15"/>
        <v>8.7974755358827998</v>
      </c>
      <c r="P40" s="1">
        <f t="shared" si="15"/>
        <v>8.7974755358827998</v>
      </c>
      <c r="Q40" s="1"/>
      <c r="R40" s="1">
        <f t="shared" si="15"/>
        <v>0</v>
      </c>
      <c r="S40" s="1">
        <f t="shared" si="15"/>
        <v>12.091441411501901</v>
      </c>
      <c r="T40" s="1">
        <f t="shared" si="15"/>
        <v>12.091441411501901</v>
      </c>
      <c r="U40" s="1"/>
      <c r="V40" s="1">
        <f t="shared" si="15"/>
        <v>0</v>
      </c>
      <c r="W40" s="1">
        <f t="shared" si="15"/>
        <v>10.4159813478242</v>
      </c>
      <c r="X40" s="1">
        <f t="shared" si="15"/>
        <v>10.4159813478242</v>
      </c>
      <c r="Y40" s="1"/>
      <c r="Z40" s="1">
        <f t="shared" si="15"/>
        <v>1.21426705158481</v>
      </c>
      <c r="AA40" s="1">
        <f t="shared" si="15"/>
        <v>29.170968968623999</v>
      </c>
      <c r="AB40" s="1">
        <f t="shared" si="15"/>
        <v>30.385236020208801</v>
      </c>
      <c r="AC40" s="1"/>
      <c r="AD40" s="1">
        <f t="shared" si="15"/>
        <v>0</v>
      </c>
      <c r="AE40" s="1">
        <f t="shared" si="15"/>
        <v>10.3348691956013</v>
      </c>
      <c r="AF40" s="1">
        <f t="shared" si="15"/>
        <v>10.3348691956013</v>
      </c>
      <c r="AG40" s="1"/>
      <c r="AH40" s="1">
        <f t="shared" si="15"/>
        <v>0</v>
      </c>
      <c r="AI40" s="1">
        <f t="shared" si="15"/>
        <v>36.4508571743891</v>
      </c>
      <c r="AJ40" s="1">
        <f t="shared" si="15"/>
        <v>36.4508571743891</v>
      </c>
      <c r="AK40" s="1"/>
    </row>
    <row r="41" spans="2:37" x14ac:dyDescent="0.25">
      <c r="B41" s="1">
        <f t="shared" ref="B41:AJ41" si="16">B18*1000</f>
        <v>0</v>
      </c>
      <c r="C41" s="1">
        <f t="shared" si="16"/>
        <v>0</v>
      </c>
      <c r="D41" s="1">
        <f t="shared" si="16"/>
        <v>0</v>
      </c>
      <c r="E41" s="1"/>
      <c r="F41" s="1">
        <f t="shared" si="16"/>
        <v>0</v>
      </c>
      <c r="G41" s="1">
        <f t="shared" si="16"/>
        <v>0</v>
      </c>
      <c r="H41" s="1">
        <f t="shared" si="16"/>
        <v>0</v>
      </c>
      <c r="I41" s="1"/>
      <c r="J41" s="1">
        <f t="shared" si="16"/>
        <v>0</v>
      </c>
      <c r="K41" s="1">
        <f t="shared" si="16"/>
        <v>0</v>
      </c>
      <c r="L41" s="1">
        <f t="shared" si="16"/>
        <v>0</v>
      </c>
      <c r="M41" s="1"/>
      <c r="N41" s="1">
        <f t="shared" si="16"/>
        <v>0</v>
      </c>
      <c r="O41" s="1">
        <f t="shared" si="16"/>
        <v>0</v>
      </c>
      <c r="P41" s="1">
        <f t="shared" si="16"/>
        <v>0</v>
      </c>
      <c r="Q41" s="1"/>
      <c r="R41" s="1">
        <f t="shared" si="16"/>
        <v>0</v>
      </c>
      <c r="S41" s="1">
        <f t="shared" si="16"/>
        <v>0</v>
      </c>
      <c r="T41" s="1">
        <f t="shared" si="16"/>
        <v>0</v>
      </c>
      <c r="U41" s="1"/>
      <c r="V41" s="1">
        <f t="shared" si="16"/>
        <v>0</v>
      </c>
      <c r="W41" s="1">
        <f t="shared" si="16"/>
        <v>0</v>
      </c>
      <c r="X41" s="1">
        <f t="shared" si="16"/>
        <v>0</v>
      </c>
      <c r="Y41" s="1"/>
      <c r="Z41" s="1">
        <f t="shared" si="16"/>
        <v>2.2767507217215197</v>
      </c>
      <c r="AA41" s="1">
        <f t="shared" si="16"/>
        <v>0</v>
      </c>
      <c r="AB41" s="1">
        <f t="shared" si="16"/>
        <v>2.2767507217215197</v>
      </c>
      <c r="AC41" s="1"/>
      <c r="AD41" s="1">
        <f t="shared" si="16"/>
        <v>0</v>
      </c>
      <c r="AE41" s="1">
        <f t="shared" si="16"/>
        <v>0</v>
      </c>
      <c r="AF41" s="1">
        <f t="shared" si="16"/>
        <v>0</v>
      </c>
      <c r="AG41" s="1"/>
      <c r="AH41" s="1">
        <f t="shared" si="16"/>
        <v>0</v>
      </c>
      <c r="AI41" s="1">
        <f t="shared" si="16"/>
        <v>0</v>
      </c>
      <c r="AJ41" s="1">
        <f t="shared" si="16"/>
        <v>0</v>
      </c>
      <c r="AK41" s="1"/>
    </row>
    <row r="42" spans="2:37" x14ac:dyDescent="0.25">
      <c r="B42" s="1">
        <f>B19*1000</f>
        <v>0</v>
      </c>
      <c r="C42" s="1">
        <f t="shared" ref="C42:AJ42" si="17">C19*1000</f>
        <v>20.6109546383558</v>
      </c>
      <c r="D42" s="1">
        <f t="shared" si="17"/>
        <v>20.6109546383558</v>
      </c>
      <c r="E42" s="1"/>
      <c r="F42" s="1">
        <f t="shared" si="17"/>
        <v>3.7377376330355698</v>
      </c>
      <c r="G42" s="1">
        <f t="shared" si="17"/>
        <v>24.620932265134201</v>
      </c>
      <c r="H42" s="1">
        <f t="shared" si="17"/>
        <v>28.358669898169701</v>
      </c>
      <c r="I42" s="1"/>
      <c r="J42" s="1">
        <f t="shared" si="17"/>
        <v>7.7145546175523201</v>
      </c>
      <c r="K42" s="1">
        <f t="shared" si="17"/>
        <v>16.8314240118785</v>
      </c>
      <c r="L42" s="1">
        <f t="shared" si="17"/>
        <v>24.545978629430799</v>
      </c>
      <c r="M42" s="1"/>
      <c r="N42" s="1">
        <f t="shared" si="17"/>
        <v>12.7967192883926</v>
      </c>
      <c r="O42" s="1">
        <f t="shared" si="17"/>
        <v>9.0696861863863312</v>
      </c>
      <c r="P42" s="1">
        <f t="shared" si="17"/>
        <v>21.866405474779</v>
      </c>
      <c r="Q42" s="1"/>
      <c r="R42" s="1">
        <f t="shared" si="17"/>
        <v>3.9773691448188795</v>
      </c>
      <c r="S42" s="1">
        <f t="shared" si="17"/>
        <v>17.184257999140097</v>
      </c>
      <c r="T42" s="1">
        <f t="shared" si="17"/>
        <v>21.161627143958999</v>
      </c>
      <c r="U42" s="1"/>
      <c r="V42" s="1">
        <f t="shared" si="17"/>
        <v>6.35228880836938</v>
      </c>
      <c r="W42" s="1">
        <f t="shared" si="17"/>
        <v>13.884792522547</v>
      </c>
      <c r="X42" s="1">
        <f t="shared" si="17"/>
        <v>20.2370813309164</v>
      </c>
      <c r="Y42" s="1"/>
      <c r="Z42" s="1">
        <f t="shared" si="17"/>
        <v>13.0078876438685</v>
      </c>
      <c r="AA42" s="1">
        <f t="shared" si="17"/>
        <v>19.7174028970779</v>
      </c>
      <c r="AB42" s="1">
        <f t="shared" si="17"/>
        <v>32.725290540946403</v>
      </c>
      <c r="AC42" s="1"/>
      <c r="AD42" s="1">
        <f t="shared" si="17"/>
        <v>0</v>
      </c>
      <c r="AE42" s="1">
        <f t="shared" si="17"/>
        <v>7.8629398231863794</v>
      </c>
      <c r="AF42" s="1">
        <f t="shared" si="17"/>
        <v>7.8629398231863794</v>
      </c>
      <c r="AG42" s="1"/>
      <c r="AH42" s="1">
        <f t="shared" si="17"/>
        <v>0</v>
      </c>
      <c r="AI42" s="1">
        <f t="shared" si="17"/>
        <v>24.620932265134201</v>
      </c>
      <c r="AJ42" s="1">
        <f t="shared" si="17"/>
        <v>24.620932265134201</v>
      </c>
      <c r="AK42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15" workbookViewId="0">
      <selection activeCell="I25" sqref="I25:O42"/>
    </sheetView>
  </sheetViews>
  <sheetFormatPr defaultRowHeight="15" x14ac:dyDescent="0.25"/>
  <sheetData>
    <row r="1" spans="1:17" x14ac:dyDescent="0.25">
      <c r="B1" t="s">
        <v>29</v>
      </c>
      <c r="J1" t="s">
        <v>30</v>
      </c>
    </row>
    <row r="2" spans="1:17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20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20</v>
      </c>
    </row>
    <row r="3" spans="1:17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SUM(J3:P3)</f>
        <v>0</v>
      </c>
    </row>
    <row r="4" spans="1:17" x14ac:dyDescent="0.25">
      <c r="A4" t="s">
        <v>1</v>
      </c>
      <c r="B4">
        <v>0</v>
      </c>
      <c r="C4">
        <v>1.3664891813158499E-3</v>
      </c>
      <c r="D4">
        <v>1.5229044801742899E-3</v>
      </c>
      <c r="E4">
        <v>5.2727546405187105E-4</v>
      </c>
      <c r="F4">
        <v>2.9126891998940601E-3</v>
      </c>
      <c r="G4" s="1">
        <v>2.5714450698475801E-6</v>
      </c>
      <c r="H4" s="1">
        <v>4.1236848352567797E-5</v>
      </c>
      <c r="I4">
        <f t="shared" ref="I4:I20" si="0">SUM(B4:H4)</f>
        <v>6.3731666188584866E-3</v>
      </c>
      <c r="J4">
        <v>0</v>
      </c>
      <c r="K4">
        <v>5.0610710419105396E-3</v>
      </c>
      <c r="L4">
        <v>5.6403869636084802E-3</v>
      </c>
      <c r="M4">
        <v>5.1999045514264397E-4</v>
      </c>
      <c r="N4">
        <v>2.8724488200209501E-3</v>
      </c>
      <c r="O4" s="1">
        <v>2.5359264884652499E-6</v>
      </c>
      <c r="P4" s="1">
        <v>3.4980836008743902E-5</v>
      </c>
      <c r="Q4">
        <f t="shared" ref="Q4:Q20" si="1">SUM(J4:P4)</f>
        <v>1.4131414043179823E-2</v>
      </c>
    </row>
    <row r="5" spans="1:17" x14ac:dyDescent="0.25">
      <c r="A5" t="s">
        <v>2</v>
      </c>
      <c r="B5">
        <v>0</v>
      </c>
      <c r="C5" s="1">
        <v>1.91385039399978E-5</v>
      </c>
      <c r="D5" s="1">
        <v>2.1329194400200099E-5</v>
      </c>
      <c r="E5" s="1">
        <v>5.0222364362308296E-6</v>
      </c>
      <c r="F5" s="1">
        <v>2.7743014126621099E-5</v>
      </c>
      <c r="G5" s="1">
        <v>3.0254899615774001E-7</v>
      </c>
      <c r="H5" s="1">
        <v>2.25907737109056E-6</v>
      </c>
      <c r="I5">
        <f t="shared" si="0"/>
        <v>7.579457527029814E-5</v>
      </c>
      <c r="J5">
        <v>0</v>
      </c>
      <c r="K5" s="1">
        <v>7.08833479259179E-5</v>
      </c>
      <c r="L5" s="1">
        <v>7.8997016297037493E-5</v>
      </c>
      <c r="M5" s="1">
        <v>1.52539597924758E-5</v>
      </c>
      <c r="N5" s="1">
        <v>8.4263422071006403E-5</v>
      </c>
      <c r="O5" s="1">
        <v>8.29228673356339E-7</v>
      </c>
      <c r="P5" s="1">
        <v>6.0070399266150099E-6</v>
      </c>
      <c r="Q5">
        <f t="shared" si="1"/>
        <v>2.5623401468640892E-4</v>
      </c>
    </row>
    <row r="6" spans="1:17" x14ac:dyDescent="0.25">
      <c r="A6" t="s">
        <v>3</v>
      </c>
      <c r="B6">
        <v>0</v>
      </c>
      <c r="C6">
        <v>2.6387937250603099E-3</v>
      </c>
      <c r="D6">
        <v>2.9408434703306202E-3</v>
      </c>
      <c r="E6">
        <v>5.33097428468697E-4</v>
      </c>
      <c r="F6">
        <v>2.9448491156789298E-3</v>
      </c>
      <c r="G6" s="1">
        <v>2.8632303406262899E-5</v>
      </c>
      <c r="H6">
        <v>2.08273265441068E-4</v>
      </c>
      <c r="I6">
        <f t="shared" si="0"/>
        <v>9.2944893083858875E-3</v>
      </c>
      <c r="J6">
        <v>0</v>
      </c>
      <c r="K6">
        <v>9.7733100928159601E-3</v>
      </c>
      <c r="L6">
        <v>1.0892012853076401E-2</v>
      </c>
      <c r="M6">
        <v>1.94603684597458E-3</v>
      </c>
      <c r="N6">
        <v>1.07499766072412E-2</v>
      </c>
      <c r="O6">
        <v>1.01430967398249E-4</v>
      </c>
      <c r="P6">
        <v>7.3242322345417102E-4</v>
      </c>
      <c r="Q6">
        <f t="shared" si="1"/>
        <v>3.419519058996056E-2</v>
      </c>
    </row>
    <row r="7" spans="1:17" x14ac:dyDescent="0.25">
      <c r="A7" t="s">
        <v>4</v>
      </c>
      <c r="B7">
        <v>0</v>
      </c>
      <c r="C7">
        <v>8.6008436706350305E-3</v>
      </c>
      <c r="D7">
        <v>9.5853399634499396E-3</v>
      </c>
      <c r="E7">
        <v>1.81213671132447E-3</v>
      </c>
      <c r="F7">
        <v>1.0010307626421499E-2</v>
      </c>
      <c r="G7" s="1">
        <v>9.9065600518825206E-5</v>
      </c>
      <c r="H7">
        <v>7.6323683455521002E-4</v>
      </c>
      <c r="I7">
        <f t="shared" si="0"/>
        <v>3.0870930406904973E-2</v>
      </c>
      <c r="J7">
        <v>0</v>
      </c>
      <c r="K7">
        <v>3.1854976557907498E-2</v>
      </c>
      <c r="L7">
        <v>3.5501259123888698E-2</v>
      </c>
      <c r="M7">
        <v>6.4164194672108399E-3</v>
      </c>
      <c r="N7">
        <v>3.5444529309824099E-2</v>
      </c>
      <c r="O7">
        <v>3.3626513469678002E-4</v>
      </c>
      <c r="P7">
        <v>2.46270281905252E-3</v>
      </c>
      <c r="Q7">
        <f t="shared" si="1"/>
        <v>0.11201615241258044</v>
      </c>
    </row>
    <row r="8" spans="1:17" x14ac:dyDescent="0.25">
      <c r="A8" t="s">
        <v>5</v>
      </c>
      <c r="B8">
        <v>0</v>
      </c>
      <c r="C8">
        <v>7.0442041921088801E-3</v>
      </c>
      <c r="D8">
        <v>7.8505196163317307E-3</v>
      </c>
      <c r="E8">
        <v>5.3164731394891402E-3</v>
      </c>
      <c r="F8">
        <v>2.9368392387781401E-2</v>
      </c>
      <c r="G8">
        <v>2.8410222612287601E-4</v>
      </c>
      <c r="H8">
        <v>2.2623265372714498E-3</v>
      </c>
      <c r="I8">
        <f t="shared" si="0"/>
        <v>5.2126018099105484E-2</v>
      </c>
      <c r="J8">
        <v>0</v>
      </c>
      <c r="K8">
        <v>2.60896451559588E-2</v>
      </c>
      <c r="L8">
        <v>2.9075998579006401E-2</v>
      </c>
      <c r="M8">
        <v>9.0344929005817705E-3</v>
      </c>
      <c r="N8">
        <v>4.9906882257344701E-2</v>
      </c>
      <c r="O8">
        <v>4.7556825748114702E-4</v>
      </c>
      <c r="P8">
        <v>3.6025690461697398E-3</v>
      </c>
      <c r="Q8">
        <f t="shared" si="1"/>
        <v>0.11818515619654255</v>
      </c>
    </row>
    <row r="9" spans="1:17" x14ac:dyDescent="0.25">
      <c r="A9" t="s">
        <v>6</v>
      </c>
      <c r="B9">
        <v>0</v>
      </c>
      <c r="C9">
        <v>4.0265285789317703E-3</v>
      </c>
      <c r="D9">
        <v>4.4874255107532198E-3</v>
      </c>
      <c r="E9">
        <v>1.00058463831821E-3</v>
      </c>
      <c r="F9">
        <v>5.5272653468864397E-3</v>
      </c>
      <c r="G9" s="1">
        <v>5.3953797107247697E-5</v>
      </c>
      <c r="H9">
        <v>8.4990125955006202E-4</v>
      </c>
      <c r="I9">
        <f t="shared" si="0"/>
        <v>1.5945659131546948E-2</v>
      </c>
      <c r="J9">
        <v>0</v>
      </c>
      <c r="K9">
        <v>1.4913068810858399E-2</v>
      </c>
      <c r="L9">
        <v>1.6620094484271201E-2</v>
      </c>
      <c r="M9">
        <v>3.1539997873031001E-3</v>
      </c>
      <c r="N9">
        <v>1.7422807865630899E-2</v>
      </c>
      <c r="O9">
        <v>1.6489532057537801E-4</v>
      </c>
      <c r="P9">
        <v>1.57858993536378E-3</v>
      </c>
      <c r="Q9">
        <f t="shared" si="1"/>
        <v>5.385345620400276E-2</v>
      </c>
    </row>
    <row r="10" spans="1:17" x14ac:dyDescent="0.25">
      <c r="A10" t="s">
        <v>7</v>
      </c>
      <c r="B10">
        <v>0</v>
      </c>
      <c r="C10">
        <v>5.0908420480394304E-4</v>
      </c>
      <c r="D10">
        <v>5.6735657104532396E-4</v>
      </c>
      <c r="E10">
        <v>1.3014299041988199E-4</v>
      </c>
      <c r="F10">
        <v>7.1891454071322102E-4</v>
      </c>
      <c r="G10" s="1">
        <v>7.1047764596962098E-6</v>
      </c>
      <c r="H10" s="1">
        <v>6.3006970601375706E-5</v>
      </c>
      <c r="I10">
        <f t="shared" si="0"/>
        <v>1.9956100540434417E-3</v>
      </c>
      <c r="J10">
        <v>0</v>
      </c>
      <c r="K10">
        <v>1.88549705482942E-3</v>
      </c>
      <c r="L10">
        <v>2.1013206335012001E-3</v>
      </c>
      <c r="M10">
        <v>4.0235447727421597E-4</v>
      </c>
      <c r="N10">
        <v>2.2226205730664001E-3</v>
      </c>
      <c r="O10" s="1">
        <v>2.1127481613408601E-5</v>
      </c>
      <c r="P10">
        <v>1.62068588061354E-4</v>
      </c>
      <c r="Q10">
        <f t="shared" si="1"/>
        <v>6.7949888083459987E-3</v>
      </c>
    </row>
    <row r="11" spans="1:17" x14ac:dyDescent="0.25">
      <c r="A11" t="s">
        <v>8</v>
      </c>
      <c r="B11">
        <v>0</v>
      </c>
      <c r="C11">
        <v>3.7020246121269198E-4</v>
      </c>
      <c r="D11">
        <v>4.1257771701453798E-4</v>
      </c>
      <c r="E11" s="1">
        <v>8.2519411123294399E-5</v>
      </c>
      <c r="F11">
        <v>4.5584016789807701E-4</v>
      </c>
      <c r="G11" s="1">
        <v>4.7683907156420301E-6</v>
      </c>
      <c r="H11" s="1">
        <v>3.37683839035058E-5</v>
      </c>
      <c r="I11">
        <f t="shared" si="0"/>
        <v>1.359676531867749E-3</v>
      </c>
      <c r="J11">
        <v>0</v>
      </c>
      <c r="K11">
        <v>1.37112022671367E-3</v>
      </c>
      <c r="L11">
        <v>1.5280656185723599E-3</v>
      </c>
      <c r="M11">
        <v>2.8063714323852703E-4</v>
      </c>
      <c r="N11">
        <v>1.5502495851152699E-3</v>
      </c>
      <c r="O11" s="1">
        <v>1.49711030618131E-5</v>
      </c>
      <c r="P11">
        <v>1.07015938031412E-4</v>
      </c>
      <c r="Q11">
        <f t="shared" si="1"/>
        <v>4.8520596147330524E-3</v>
      </c>
    </row>
    <row r="12" spans="1:17" x14ac:dyDescent="0.25">
      <c r="A12" t="s">
        <v>9</v>
      </c>
      <c r="B12">
        <v>0</v>
      </c>
      <c r="C12">
        <v>2.1435124412797599E-3</v>
      </c>
      <c r="D12">
        <v>2.3888697728224198E-3</v>
      </c>
      <c r="E12">
        <v>4.7627801126140599E-4</v>
      </c>
      <c r="F12">
        <v>2.6309767058090802E-3</v>
      </c>
      <c r="G12" s="1">
        <v>2.7146659336415401E-5</v>
      </c>
      <c r="H12">
        <v>1.7755177016133501E-4</v>
      </c>
      <c r="I12">
        <f t="shared" si="0"/>
        <v>7.844335360670418E-3</v>
      </c>
      <c r="J12">
        <v>0</v>
      </c>
      <c r="K12">
        <v>7.9389349677028102E-3</v>
      </c>
      <c r="L12">
        <v>8.8476658252682003E-3</v>
      </c>
      <c r="M12">
        <v>1.6234221666162499E-3</v>
      </c>
      <c r="N12">
        <v>8.9678419213933807E-3</v>
      </c>
      <c r="O12" s="1">
        <v>8.6227864548397593E-5</v>
      </c>
      <c r="P12">
        <v>6.0430399277135703E-4</v>
      </c>
      <c r="Q12">
        <f t="shared" si="1"/>
        <v>2.8068396738300399E-2</v>
      </c>
    </row>
    <row r="13" spans="1:17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</row>
    <row r="14" spans="1:17" x14ac:dyDescent="0.25">
      <c r="A14" t="s">
        <v>11</v>
      </c>
      <c r="B14">
        <v>0</v>
      </c>
      <c r="C14" s="1">
        <v>8.0674013699074502E-5</v>
      </c>
      <c r="D14" s="1">
        <v>8.9908371449861802E-5</v>
      </c>
      <c r="E14" s="1">
        <v>2.16691123582052E-5</v>
      </c>
      <c r="F14">
        <v>1.19700979544966E-4</v>
      </c>
      <c r="G14" s="1">
        <v>1.0820106527670299E-7</v>
      </c>
      <c r="H14" s="1">
        <v>3.8372879250274501E-5</v>
      </c>
      <c r="I14">
        <f t="shared" si="0"/>
        <v>3.5043355736765868E-4</v>
      </c>
      <c r="J14">
        <v>0</v>
      </c>
      <c r="K14">
        <v>2.9879264332990598E-4</v>
      </c>
      <c r="L14">
        <v>3.3299396833282101E-4</v>
      </c>
      <c r="M14" s="1">
        <v>2.1369724870360599E-5</v>
      </c>
      <c r="N14">
        <v>1.1804724563877E-4</v>
      </c>
      <c r="O14" s="1">
        <v>1.06706517176979E-7</v>
      </c>
      <c r="P14" s="1">
        <v>3.2551357580982599E-5</v>
      </c>
      <c r="Q14">
        <f t="shared" si="1"/>
        <v>8.0386164627001722E-4</v>
      </c>
    </row>
    <row r="15" spans="1:17" x14ac:dyDescent="0.2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1"/>
        <v>0</v>
      </c>
    </row>
    <row r="16" spans="1:17" x14ac:dyDescent="0.25">
      <c r="A16" t="s">
        <v>13</v>
      </c>
      <c r="B16">
        <v>0</v>
      </c>
      <c r="C16">
        <v>1.56297782176649E-3</v>
      </c>
      <c r="D16">
        <v>1.7418842093496799E-3</v>
      </c>
      <c r="E16">
        <v>3.6704307416062702E-4</v>
      </c>
      <c r="F16">
        <v>2.0275590488211502E-3</v>
      </c>
      <c r="G16" s="1">
        <v>2.0700994709012399E-5</v>
      </c>
      <c r="H16">
        <v>2.08577730986443E-4</v>
      </c>
      <c r="I16">
        <f t="shared" si="0"/>
        <v>5.9287428797934029E-3</v>
      </c>
      <c r="J16">
        <v>0</v>
      </c>
      <c r="K16">
        <v>5.7888067472833E-3</v>
      </c>
      <c r="L16">
        <v>6.4514229975914002E-3</v>
      </c>
      <c r="M16">
        <v>1.20322938464834E-3</v>
      </c>
      <c r="N16">
        <v>6.6466821271858496E-3</v>
      </c>
      <c r="O16" s="1">
        <v>6.3768518201737302E-5</v>
      </c>
      <c r="P16">
        <v>5.0876060660271199E-4</v>
      </c>
      <c r="Q16">
        <f t="shared" si="1"/>
        <v>2.0662670381513339E-2</v>
      </c>
    </row>
    <row r="17" spans="1:26" x14ac:dyDescent="0.25">
      <c r="A17" t="s">
        <v>14</v>
      </c>
      <c r="B17">
        <v>0</v>
      </c>
      <c r="C17">
        <v>2.7687035699863502E-3</v>
      </c>
      <c r="D17">
        <v>3.0856234565622902E-3</v>
      </c>
      <c r="E17">
        <v>6.4033773484494601E-4</v>
      </c>
      <c r="F17">
        <v>3.5372485006120399E-3</v>
      </c>
      <c r="G17" s="1">
        <v>3.5652366685388003E-5</v>
      </c>
      <c r="H17">
        <v>2.6730356691024199E-4</v>
      </c>
      <c r="I17">
        <f t="shared" si="0"/>
        <v>1.0334869195601256E-2</v>
      </c>
      <c r="J17">
        <v>0</v>
      </c>
      <c r="K17">
        <v>1.0254457666616101E-2</v>
      </c>
      <c r="L17">
        <v>1.14282350243048E-2</v>
      </c>
      <c r="M17">
        <v>2.1217181865037901E-3</v>
      </c>
      <c r="N17">
        <v>1.17204470423796E-2</v>
      </c>
      <c r="O17">
        <v>1.11957469163979E-4</v>
      </c>
      <c r="P17">
        <v>8.1404178542081697E-4</v>
      </c>
      <c r="Q17">
        <f t="shared" si="1"/>
        <v>3.645085717438909E-2</v>
      </c>
    </row>
    <row r="18" spans="1:26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1"/>
        <v>0</v>
      </c>
    </row>
    <row r="19" spans="1:26" x14ac:dyDescent="0.25">
      <c r="A19" t="s">
        <v>16</v>
      </c>
      <c r="B19">
        <v>45.603776783852602</v>
      </c>
      <c r="C19">
        <v>36.181547260274897</v>
      </c>
      <c r="D19">
        <v>40.323071104925603</v>
      </c>
      <c r="E19">
        <v>7.1662262144072004</v>
      </c>
      <c r="F19">
        <v>39.5864877303</v>
      </c>
      <c r="G19">
        <v>0.36930561423251101</v>
      </c>
      <c r="H19">
        <v>2.6659557505063498</v>
      </c>
      <c r="I19">
        <f t="shared" si="0"/>
        <v>171.89637045849915</v>
      </c>
      <c r="J19">
        <v>45.603776783852602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45.603776783852602</v>
      </c>
    </row>
    <row r="20" spans="1:26" x14ac:dyDescent="0.25">
      <c r="A20" t="s">
        <v>17</v>
      </c>
      <c r="B20">
        <v>0</v>
      </c>
      <c r="C20">
        <v>1.7789592791144101E-3</v>
      </c>
      <c r="D20">
        <v>1.9825880023449402E-3</v>
      </c>
      <c r="E20">
        <v>5.8193739839990696E-4</v>
      </c>
      <c r="F20">
        <v>3.2146431900805599E-3</v>
      </c>
      <c r="G20" s="1">
        <v>3.1412737007942499E-5</v>
      </c>
      <c r="H20">
        <v>2.7339921623862701E-4</v>
      </c>
      <c r="I20">
        <f t="shared" si="0"/>
        <v>7.8629398231863865E-3</v>
      </c>
      <c r="J20">
        <v>0</v>
      </c>
      <c r="K20">
        <v>6.5887380707941E-3</v>
      </c>
      <c r="L20">
        <v>7.3429185272034904E-3</v>
      </c>
      <c r="M20">
        <v>1.5314045621536601E-3</v>
      </c>
      <c r="N20">
        <v>8.4595344591731104E-3</v>
      </c>
      <c r="O20" s="1">
        <v>8.0323138278363596E-5</v>
      </c>
      <c r="P20">
        <v>6.1801350753143305E-4</v>
      </c>
      <c r="Q20">
        <f t="shared" si="1"/>
        <v>2.4620932265134159E-2</v>
      </c>
    </row>
    <row r="21" spans="1:26" x14ac:dyDescent="0.25">
      <c r="G21" s="1"/>
      <c r="O21" s="1"/>
    </row>
    <row r="23" spans="1:26" x14ac:dyDescent="0.25">
      <c r="B23" t="s">
        <v>29</v>
      </c>
      <c r="I23" t="s">
        <v>30</v>
      </c>
    </row>
    <row r="24" spans="1:26" x14ac:dyDescent="0.25">
      <c r="A24" s="2" t="s">
        <v>31</v>
      </c>
      <c r="B24" t="s">
        <v>33</v>
      </c>
      <c r="C24" t="s">
        <v>34</v>
      </c>
      <c r="D24" t="s">
        <v>35</v>
      </c>
      <c r="E24" t="s">
        <v>36</v>
      </c>
      <c r="F24" t="s">
        <v>37</v>
      </c>
      <c r="G24" t="s">
        <v>38</v>
      </c>
      <c r="H24" t="s">
        <v>39</v>
      </c>
      <c r="I24" t="s">
        <v>33</v>
      </c>
      <c r="J24" t="s">
        <v>34</v>
      </c>
      <c r="K24" t="s">
        <v>35</v>
      </c>
      <c r="L24" t="s">
        <v>36</v>
      </c>
      <c r="M24" t="s">
        <v>37</v>
      </c>
      <c r="N24" t="s">
        <v>38</v>
      </c>
      <c r="O24" t="s">
        <v>39</v>
      </c>
    </row>
    <row r="25" spans="1:26" x14ac:dyDescent="0.25">
      <c r="A25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26" x14ac:dyDescent="0.25">
      <c r="A26" t="s">
        <v>1</v>
      </c>
      <c r="B26" s="4">
        <f>B4/$I4*100</f>
        <v>0</v>
      </c>
      <c r="C26" s="4">
        <f t="shared" ref="C26:H26" si="2">C4/$I4*100</f>
        <v>21.441290696407449</v>
      </c>
      <c r="D26" s="4">
        <f t="shared" si="2"/>
        <v>23.895569836005027</v>
      </c>
      <c r="E26" s="4">
        <f t="shared" si="2"/>
        <v>8.2733670023884081</v>
      </c>
      <c r="F26" s="4">
        <f t="shared" si="2"/>
        <v>45.702385863807201</v>
      </c>
      <c r="G26" s="4">
        <f t="shared" si="2"/>
        <v>4.0347996900607593E-2</v>
      </c>
      <c r="H26" s="4">
        <f t="shared" si="2"/>
        <v>0.64703860449130746</v>
      </c>
      <c r="I26" s="4">
        <f>J4/$Q4*100</f>
        <v>0</v>
      </c>
      <c r="J26" s="4">
        <f t="shared" ref="J26:O26" si="3">K4/$Q4*100</f>
        <v>35.814328463138764</v>
      </c>
      <c r="K26" s="4">
        <f t="shared" si="3"/>
        <v>39.913818577346646</v>
      </c>
      <c r="L26" s="4">
        <f t="shared" si="3"/>
        <v>3.679677444548477</v>
      </c>
      <c r="M26" s="4">
        <f t="shared" si="3"/>
        <v>20.326690671180682</v>
      </c>
      <c r="N26" s="4">
        <f t="shared" si="3"/>
        <v>1.7945313050176687E-2</v>
      </c>
      <c r="O26" s="4">
        <f t="shared" si="3"/>
        <v>0.24753953073525956</v>
      </c>
    </row>
    <row r="27" spans="1:26" x14ac:dyDescent="0.25">
      <c r="A27" t="s">
        <v>2</v>
      </c>
      <c r="B27" s="4">
        <f t="shared" ref="B27:H27" si="4">B5/$I5*100</f>
        <v>0</v>
      </c>
      <c r="C27" s="4">
        <f t="shared" si="4"/>
        <v>25.250493022417746</v>
      </c>
      <c r="D27" s="4">
        <f t="shared" si="4"/>
        <v>28.140792826051282</v>
      </c>
      <c r="E27" s="4">
        <f t="shared" si="4"/>
        <v>6.6261159434175347</v>
      </c>
      <c r="F27" s="4">
        <f t="shared" si="4"/>
        <v>36.60290202522296</v>
      </c>
      <c r="G27" s="4">
        <f t="shared" si="4"/>
        <v>0.39916972300298759</v>
      </c>
      <c r="H27" s="4">
        <f t="shared" si="4"/>
        <v>2.9805264598874688</v>
      </c>
      <c r="I27" s="4">
        <f t="shared" ref="I27:O27" si="5">J5/$Q5*100</f>
        <v>0</v>
      </c>
      <c r="J27" s="4">
        <f t="shared" si="5"/>
        <v>27.663520010279758</v>
      </c>
      <c r="K27" s="4">
        <f t="shared" si="5"/>
        <v>30.830027150656679</v>
      </c>
      <c r="L27" s="4">
        <f t="shared" si="5"/>
        <v>5.9531361638868683</v>
      </c>
      <c r="M27" s="4">
        <f t="shared" si="5"/>
        <v>32.885338105532902</v>
      </c>
      <c r="N27" s="4">
        <f t="shared" si="5"/>
        <v>0.32362162157556934</v>
      </c>
      <c r="O27" s="4">
        <f t="shared" si="5"/>
        <v>2.3443569480682354</v>
      </c>
      <c r="W27" s="1"/>
      <c r="Y27" s="1"/>
      <c r="Z27" s="1"/>
    </row>
    <row r="28" spans="1:26" x14ac:dyDescent="0.25">
      <c r="A28" t="s">
        <v>3</v>
      </c>
      <c r="B28" s="4">
        <f t="shared" ref="B28:H28" si="6">B6/$I6*100</f>
        <v>0</v>
      </c>
      <c r="C28" s="4">
        <f t="shared" si="6"/>
        <v>28.390949061391428</v>
      </c>
      <c r="D28" s="4">
        <f t="shared" si="6"/>
        <v>31.640721429172714</v>
      </c>
      <c r="E28" s="4">
        <f t="shared" si="6"/>
        <v>5.7356290462103559</v>
      </c>
      <c r="F28" s="4">
        <f t="shared" si="6"/>
        <v>31.68381842154534</v>
      </c>
      <c r="G28" s="4">
        <f t="shared" si="6"/>
        <v>0.30805676843836494</v>
      </c>
      <c r="H28" s="4">
        <f t="shared" si="6"/>
        <v>2.2408252732418004</v>
      </c>
      <c r="I28" s="4">
        <f t="shared" ref="I28:O28" si="7">J6/$Q6*100</f>
        <v>0</v>
      </c>
      <c r="J28" s="4">
        <f t="shared" si="7"/>
        <v>28.580949321233867</v>
      </c>
      <c r="K28" s="4">
        <f t="shared" si="7"/>
        <v>31.852470084708962</v>
      </c>
      <c r="L28" s="4">
        <f t="shared" si="7"/>
        <v>5.6909665142966661</v>
      </c>
      <c r="M28" s="4">
        <f t="shared" si="7"/>
        <v>31.437101012670794</v>
      </c>
      <c r="N28" s="4">
        <f t="shared" si="7"/>
        <v>0.29662348900031676</v>
      </c>
      <c r="O28" s="4">
        <f t="shared" si="7"/>
        <v>2.1418895780893958</v>
      </c>
      <c r="Y28" s="1"/>
      <c r="Z28" s="1"/>
    </row>
    <row r="29" spans="1:26" x14ac:dyDescent="0.25">
      <c r="A29" t="s">
        <v>4</v>
      </c>
      <c r="B29" s="4">
        <f t="shared" ref="B29:H29" si="8">B7/$I7*100</f>
        <v>0</v>
      </c>
      <c r="C29" s="4">
        <f t="shared" si="8"/>
        <v>27.860655824973968</v>
      </c>
      <c r="D29" s="4">
        <f t="shared" si="8"/>
        <v>31.049728132929754</v>
      </c>
      <c r="E29" s="4">
        <f t="shared" si="8"/>
        <v>5.870042423208421</v>
      </c>
      <c r="F29" s="4">
        <f t="shared" si="8"/>
        <v>32.426323063403586</v>
      </c>
      <c r="G29" s="4">
        <f t="shared" si="8"/>
        <v>0.32090254233693905</v>
      </c>
      <c r="H29" s="4">
        <f t="shared" si="8"/>
        <v>2.4723480131473301</v>
      </c>
      <c r="I29" s="4">
        <f t="shared" ref="I29:O29" si="9">J7/$Q7*100</f>
        <v>0</v>
      </c>
      <c r="J29" s="4">
        <f t="shared" si="9"/>
        <v>28.437842107429763</v>
      </c>
      <c r="K29" s="4">
        <f t="shared" si="9"/>
        <v>31.692982091662685</v>
      </c>
      <c r="L29" s="4">
        <f t="shared" si="9"/>
        <v>5.7281198550524559</v>
      </c>
      <c r="M29" s="4">
        <f t="shared" si="9"/>
        <v>31.642337775782554</v>
      </c>
      <c r="N29" s="4">
        <f t="shared" si="9"/>
        <v>0.30019343412032279</v>
      </c>
      <c r="O29" s="4">
        <f t="shared" si="9"/>
        <v>2.1985247359522195</v>
      </c>
      <c r="U29" s="1"/>
      <c r="V29" s="1"/>
      <c r="W29" s="1"/>
      <c r="X29" s="1"/>
      <c r="Y29" s="1"/>
      <c r="Z29" s="1"/>
    </row>
    <row r="30" spans="1:26" x14ac:dyDescent="0.25">
      <c r="A30" t="s">
        <v>5</v>
      </c>
      <c r="B30" s="4">
        <f t="shared" ref="B30:H30" si="10">B8/$I8*100</f>
        <v>0</v>
      </c>
      <c r="C30" s="4">
        <f t="shared" si="10"/>
        <v>13.513796850386628</v>
      </c>
      <c r="D30" s="4">
        <f t="shared" si="10"/>
        <v>15.060654741372717</v>
      </c>
      <c r="E30" s="4">
        <f t="shared" si="10"/>
        <v>10.199269641853528</v>
      </c>
      <c r="F30" s="4">
        <f t="shared" si="10"/>
        <v>56.341139144647954</v>
      </c>
      <c r="G30" s="4">
        <f t="shared" si="10"/>
        <v>0.54502959651113536</v>
      </c>
      <c r="H30" s="4">
        <f t="shared" si="10"/>
        <v>4.3401100252280207</v>
      </c>
      <c r="I30" s="4">
        <f t="shared" ref="I30:O30" si="11">J8/$Q8*100</f>
        <v>0</v>
      </c>
      <c r="J30" s="4">
        <f t="shared" si="11"/>
        <v>22.07523008436997</v>
      </c>
      <c r="K30" s="4">
        <f t="shared" si="11"/>
        <v>24.602073149231078</v>
      </c>
      <c r="L30" s="4">
        <f t="shared" si="11"/>
        <v>7.6443550030575418</v>
      </c>
      <c r="M30" s="4">
        <f t="shared" si="11"/>
        <v>42.227707660976719</v>
      </c>
      <c r="N30" s="4">
        <f t="shared" si="11"/>
        <v>0.40239254470356195</v>
      </c>
      <c r="O30" s="4">
        <f t="shared" si="11"/>
        <v>3.0482415576611399</v>
      </c>
      <c r="Y30" s="1"/>
    </row>
    <row r="31" spans="1:26" x14ac:dyDescent="0.25">
      <c r="A31" t="s">
        <v>6</v>
      </c>
      <c r="B31" s="4">
        <f t="shared" ref="B31:H31" si="12">B9/$I9*100</f>
        <v>0</v>
      </c>
      <c r="C31" s="4">
        <f t="shared" si="12"/>
        <v>25.251565618668419</v>
      </c>
      <c r="D31" s="4">
        <f t="shared" si="12"/>
        <v>28.141988197121819</v>
      </c>
      <c r="E31" s="4">
        <f t="shared" si="12"/>
        <v>6.2749656822818318</v>
      </c>
      <c r="F31" s="4">
        <f t="shared" si="12"/>
        <v>34.663134971644283</v>
      </c>
      <c r="G31" s="4">
        <f t="shared" si="12"/>
        <v>0.33836040681758534</v>
      </c>
      <c r="H31" s="4">
        <f t="shared" si="12"/>
        <v>5.3299851234660744</v>
      </c>
      <c r="I31" s="4">
        <f t="shared" ref="I31:O31" si="13">J9/$Q9*100</f>
        <v>0</v>
      </c>
      <c r="J31" s="4">
        <f t="shared" si="13"/>
        <v>27.691943771196541</v>
      </c>
      <c r="K31" s="4">
        <f t="shared" si="13"/>
        <v>30.861704439753083</v>
      </c>
      <c r="L31" s="4">
        <f t="shared" si="13"/>
        <v>5.8566339277379065</v>
      </c>
      <c r="M31" s="4">
        <f t="shared" si="13"/>
        <v>32.352255720842507</v>
      </c>
      <c r="N31" s="4">
        <f t="shared" si="13"/>
        <v>0.30619264240114241</v>
      </c>
      <c r="O31" s="4">
        <f t="shared" si="13"/>
        <v>2.9312694980688137</v>
      </c>
      <c r="Y31" s="1"/>
    </row>
    <row r="32" spans="1:26" x14ac:dyDescent="0.25">
      <c r="A32" t="s">
        <v>7</v>
      </c>
      <c r="B32" s="4">
        <f t="shared" ref="B32:H32" si="14">B10/$I10*100</f>
        <v>0</v>
      </c>
      <c r="C32" s="4">
        <f t="shared" si="14"/>
        <v>25.510204449634479</v>
      </c>
      <c r="D32" s="4">
        <f t="shared" si="14"/>
        <v>28.430232143587574</v>
      </c>
      <c r="E32" s="4">
        <f t="shared" si="14"/>
        <v>6.5214639581610845</v>
      </c>
      <c r="F32" s="4">
        <f t="shared" si="14"/>
        <v>36.024800499304924</v>
      </c>
      <c r="G32" s="4">
        <f t="shared" si="14"/>
        <v>0.35602027787446433</v>
      </c>
      <c r="H32" s="4">
        <f t="shared" si="14"/>
        <v>3.1572786714374876</v>
      </c>
      <c r="I32" s="4">
        <f t="shared" ref="I32:O32" si="15">J10/$Q10*100</f>
        <v>0</v>
      </c>
      <c r="J32" s="4">
        <f t="shared" si="15"/>
        <v>27.748346730366109</v>
      </c>
      <c r="K32" s="4">
        <f t="shared" si="15"/>
        <v>30.924563568379043</v>
      </c>
      <c r="L32" s="4">
        <f t="shared" si="15"/>
        <v>5.9213412799152945</v>
      </c>
      <c r="M32" s="4">
        <f t="shared" si="15"/>
        <v>32.709701748683514</v>
      </c>
      <c r="N32" s="4">
        <f t="shared" si="15"/>
        <v>0.31092739383850942</v>
      </c>
      <c r="O32" s="4">
        <f t="shared" si="15"/>
        <v>2.3851192788175308</v>
      </c>
    </row>
    <row r="33" spans="1:26" x14ac:dyDescent="0.25">
      <c r="A33" t="s">
        <v>8</v>
      </c>
      <c r="B33" s="4">
        <f t="shared" ref="B33:H33" si="16">B11/$I11*100</f>
        <v>0</v>
      </c>
      <c r="C33" s="4">
        <f t="shared" si="16"/>
        <v>27.227245049538023</v>
      </c>
      <c r="D33" s="4">
        <f t="shared" si="16"/>
        <v>30.343813939907584</v>
      </c>
      <c r="E33" s="4">
        <f t="shared" si="16"/>
        <v>6.0690472468433221</v>
      </c>
      <c r="F33" s="4">
        <f t="shared" si="16"/>
        <v>33.525633282197077</v>
      </c>
      <c r="G33" s="4">
        <f t="shared" si="16"/>
        <v>0.35070037644113983</v>
      </c>
      <c r="H33" s="4">
        <f t="shared" si="16"/>
        <v>2.4835601050728684</v>
      </c>
      <c r="I33" s="4">
        <f t="shared" ref="I33:O33" si="17">J11/$Q11*100</f>
        <v>0</v>
      </c>
      <c r="J33" s="4">
        <f t="shared" si="17"/>
        <v>28.25851979539426</v>
      </c>
      <c r="K33" s="4">
        <f t="shared" si="17"/>
        <v>31.493133636125574</v>
      </c>
      <c r="L33" s="4">
        <f t="shared" si="17"/>
        <v>5.7838766528421344</v>
      </c>
      <c r="M33" s="4">
        <f t="shared" si="17"/>
        <v>31.95034084923461</v>
      </c>
      <c r="N33" s="4">
        <f t="shared" si="17"/>
        <v>0.30855150700032713</v>
      </c>
      <c r="O33" s="4">
        <f t="shared" si="17"/>
        <v>2.2055775594030855</v>
      </c>
      <c r="Y33" s="1"/>
    </row>
    <row r="34" spans="1:26" x14ac:dyDescent="0.25">
      <c r="A34" t="s">
        <v>9</v>
      </c>
      <c r="B34" s="4">
        <f t="shared" ref="B34:H34" si="18">B12/$I12*100</f>
        <v>0</v>
      </c>
      <c r="C34" s="4">
        <f t="shared" si="18"/>
        <v>27.325609407609058</v>
      </c>
      <c r="D34" s="4">
        <f t="shared" si="18"/>
        <v>30.453437582483144</v>
      </c>
      <c r="E34" s="4">
        <f t="shared" si="18"/>
        <v>6.0716171525422995</v>
      </c>
      <c r="F34" s="4">
        <f t="shared" si="18"/>
        <v>33.539829505507313</v>
      </c>
      <c r="G34" s="4">
        <f t="shared" si="18"/>
        <v>0.34606704186210757</v>
      </c>
      <c r="H34" s="4">
        <f t="shared" si="18"/>
        <v>2.2634393099960541</v>
      </c>
      <c r="I34" s="4">
        <f t="shared" ref="I34:O34" si="19">J12/$Q12*100</f>
        <v>0</v>
      </c>
      <c r="J34" s="4">
        <f t="shared" si="19"/>
        <v>28.28424808770723</v>
      </c>
      <c r="K34" s="4">
        <f t="shared" si="19"/>
        <v>31.521806919578072</v>
      </c>
      <c r="L34" s="4">
        <f t="shared" si="19"/>
        <v>5.7838079664914677</v>
      </c>
      <c r="M34" s="4">
        <f t="shared" si="19"/>
        <v>31.949961392545156</v>
      </c>
      <c r="N34" s="4">
        <f t="shared" si="19"/>
        <v>0.30720623394472824</v>
      </c>
      <c r="O34" s="4">
        <f t="shared" si="19"/>
        <v>2.1529693997333346</v>
      </c>
      <c r="Y34" s="1"/>
      <c r="Z34" s="1"/>
    </row>
    <row r="35" spans="1:26" x14ac:dyDescent="0.25">
      <c r="A35" t="s">
        <v>10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W35" s="1"/>
      <c r="Y35" s="1"/>
      <c r="Z35" s="1"/>
    </row>
    <row r="36" spans="1:26" x14ac:dyDescent="0.25">
      <c r="A36" t="s">
        <v>11</v>
      </c>
      <c r="B36" s="4">
        <f t="shared" ref="B36:H36" si="20">B14/$I14*100</f>
        <v>0</v>
      </c>
      <c r="C36" s="4">
        <f t="shared" si="20"/>
        <v>23.021201024545448</v>
      </c>
      <c r="D36" s="4">
        <f t="shared" si="20"/>
        <v>25.656324732489615</v>
      </c>
      <c r="E36" s="4">
        <f t="shared" si="20"/>
        <v>6.1835152206816106</v>
      </c>
      <c r="F36" s="4">
        <f t="shared" si="20"/>
        <v>34.157967189021591</v>
      </c>
      <c r="G36" s="4">
        <f t="shared" si="20"/>
        <v>3.0876342462597964E-2</v>
      </c>
      <c r="H36" s="4">
        <f t="shared" si="20"/>
        <v>10.950115490799146</v>
      </c>
      <c r="I36" s="4">
        <f t="shared" ref="I36:O36" si="21">J14/$Q14*100</f>
        <v>0</v>
      </c>
      <c r="J36" s="4">
        <f t="shared" si="21"/>
        <v>37.169660316091445</v>
      </c>
      <c r="K36" s="4">
        <f t="shared" si="21"/>
        <v>41.424288604629893</v>
      </c>
      <c r="L36" s="4">
        <f t="shared" si="21"/>
        <v>2.6583834381846483</v>
      </c>
      <c r="M36" s="4">
        <f t="shared" si="21"/>
        <v>14.685020262693055</v>
      </c>
      <c r="N36" s="4">
        <f t="shared" si="21"/>
        <v>1.327423912710674E-2</v>
      </c>
      <c r="O36" s="4">
        <f t="shared" si="21"/>
        <v>4.0493731392738441</v>
      </c>
      <c r="Y36" s="1"/>
    </row>
    <row r="37" spans="1:26" x14ac:dyDescent="0.25">
      <c r="A37" t="s">
        <v>12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26" x14ac:dyDescent="0.25">
      <c r="A38" t="s">
        <v>13</v>
      </c>
      <c r="B38" s="4">
        <f t="shared" ref="B38:H38" si="22">B16/$I16*100</f>
        <v>0</v>
      </c>
      <c r="C38" s="4">
        <f t="shared" si="22"/>
        <v>26.362718934793051</v>
      </c>
      <c r="D38" s="4">
        <f t="shared" si="22"/>
        <v>29.380329770859937</v>
      </c>
      <c r="E38" s="4">
        <f t="shared" si="22"/>
        <v>6.1909089600022806</v>
      </c>
      <c r="F38" s="4">
        <f t="shared" si="22"/>
        <v>34.198802173249312</v>
      </c>
      <c r="G38" s="4">
        <f t="shared" si="22"/>
        <v>0.34916330710792703</v>
      </c>
      <c r="H38" s="4">
        <f t="shared" si="22"/>
        <v>3.5180768539874889</v>
      </c>
      <c r="I38" s="4">
        <f t="shared" ref="I38:O38" si="23">J16/$Q16*100</f>
        <v>0</v>
      </c>
      <c r="J38" s="4">
        <f t="shared" si="23"/>
        <v>28.015772600537058</v>
      </c>
      <c r="K38" s="4">
        <f t="shared" si="23"/>
        <v>31.22260036322999</v>
      </c>
      <c r="L38" s="4">
        <f t="shared" si="23"/>
        <v>5.8232036926110764</v>
      </c>
      <c r="M38" s="4">
        <f t="shared" si="23"/>
        <v>32.16758533365833</v>
      </c>
      <c r="N38" s="4">
        <f t="shared" si="23"/>
        <v>0.30861702299035987</v>
      </c>
      <c r="O38" s="4">
        <f t="shared" si="23"/>
        <v>2.4622209869731768</v>
      </c>
      <c r="U38" s="1"/>
      <c r="V38" s="1"/>
      <c r="W38" s="1"/>
      <c r="Y38" s="1"/>
      <c r="Z38" s="1"/>
    </row>
    <row r="39" spans="1:26" x14ac:dyDescent="0.25">
      <c r="A39" t="s">
        <v>14</v>
      </c>
      <c r="B39" s="4">
        <f t="shared" ref="B39:H39" si="24">B17/$I17*100</f>
        <v>0</v>
      </c>
      <c r="C39" s="4">
        <f t="shared" si="24"/>
        <v>26.789923680550988</v>
      </c>
      <c r="D39" s="4">
        <f t="shared" si="24"/>
        <v>29.856434543705674</v>
      </c>
      <c r="E39" s="4">
        <f t="shared" si="24"/>
        <v>6.1958958814639624</v>
      </c>
      <c r="F39" s="4">
        <f t="shared" si="24"/>
        <v>34.226349977584327</v>
      </c>
      <c r="G39" s="4">
        <f t="shared" si="24"/>
        <v>0.34497162964154809</v>
      </c>
      <c r="H39" s="4">
        <f t="shared" si="24"/>
        <v>2.5864242870535041</v>
      </c>
      <c r="I39" s="4">
        <f t="shared" ref="I39:O39" si="25">J17/$Q17*100</f>
        <v>0</v>
      </c>
      <c r="J39" s="4">
        <f t="shared" si="25"/>
        <v>28.132281272718696</v>
      </c>
      <c r="K39" s="4">
        <f t="shared" si="25"/>
        <v>31.35244521035419</v>
      </c>
      <c r="L39" s="4">
        <f t="shared" si="25"/>
        <v>5.8207634908364811</v>
      </c>
      <c r="M39" s="4">
        <f t="shared" si="25"/>
        <v>32.154105420090254</v>
      </c>
      <c r="N39" s="4">
        <f t="shared" si="25"/>
        <v>0.30714632752900523</v>
      </c>
      <c r="O39" s="4">
        <f t="shared" si="25"/>
        <v>2.2332582784713626</v>
      </c>
    </row>
    <row r="40" spans="1:26" x14ac:dyDescent="0.25">
      <c r="A40" t="s">
        <v>15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Y40" s="1"/>
    </row>
    <row r="41" spans="1:26" x14ac:dyDescent="0.25">
      <c r="A41" t="s">
        <v>16</v>
      </c>
      <c r="B41" s="4">
        <f t="shared" ref="B41:H41" si="26">B19/$I19*100</f>
        <v>26.529807850051551</v>
      </c>
      <c r="C41" s="4">
        <f t="shared" si="26"/>
        <v>21.048464934872019</v>
      </c>
      <c r="D41" s="4">
        <f t="shared" si="26"/>
        <v>23.457779240697104</v>
      </c>
      <c r="E41" s="4">
        <f t="shared" si="26"/>
        <v>4.1689223543770737</v>
      </c>
      <c r="F41" s="4">
        <f t="shared" si="26"/>
        <v>23.029274919947973</v>
      </c>
      <c r="G41" s="4">
        <f t="shared" si="26"/>
        <v>0.21484200815145904</v>
      </c>
      <c r="H41" s="4">
        <f t="shared" si="26"/>
        <v>1.5509086919028288</v>
      </c>
      <c r="I41" s="4">
        <f t="shared" ref="I41:O41" si="27">J19/$Q19*100</f>
        <v>100</v>
      </c>
      <c r="J41" s="4">
        <f t="shared" si="27"/>
        <v>0</v>
      </c>
      <c r="K41" s="4">
        <f t="shared" si="27"/>
        <v>0</v>
      </c>
      <c r="L41" s="4">
        <f t="shared" si="27"/>
        <v>0</v>
      </c>
      <c r="M41" s="4">
        <f t="shared" si="27"/>
        <v>0</v>
      </c>
      <c r="N41" s="4">
        <f t="shared" si="27"/>
        <v>0</v>
      </c>
      <c r="O41" s="4">
        <f t="shared" si="27"/>
        <v>0</v>
      </c>
      <c r="Y41" s="1"/>
    </row>
    <row r="42" spans="1:26" x14ac:dyDescent="0.25">
      <c r="A42" t="s">
        <v>17</v>
      </c>
      <c r="B42" s="4">
        <f t="shared" ref="B42:H42" si="28">B20/$I20*100</f>
        <v>0</v>
      </c>
      <c r="C42" s="4">
        <f t="shared" si="28"/>
        <v>22.624607578307813</v>
      </c>
      <c r="D42" s="4">
        <f t="shared" si="28"/>
        <v>25.214335184133635</v>
      </c>
      <c r="E42" s="4">
        <f t="shared" si="28"/>
        <v>7.4010155423532415</v>
      </c>
      <c r="F42" s="4">
        <f t="shared" si="28"/>
        <v>40.883476948420224</v>
      </c>
      <c r="G42" s="4">
        <f t="shared" si="28"/>
        <v>0.3995037188929263</v>
      </c>
      <c r="H42" s="4">
        <f t="shared" si="28"/>
        <v>3.4770610278921659</v>
      </c>
      <c r="I42" s="4">
        <f t="shared" ref="I42:O42" si="29">J20/$Q20*100</f>
        <v>0</v>
      </c>
      <c r="J42" s="4">
        <f t="shared" si="29"/>
        <v>26.760717262215326</v>
      </c>
      <c r="K42" s="4">
        <f t="shared" si="29"/>
        <v>29.823885010243252</v>
      </c>
      <c r="L42" s="4">
        <f t="shared" si="29"/>
        <v>6.2199292279532834</v>
      </c>
      <c r="M42" s="4">
        <f t="shared" si="29"/>
        <v>34.359115114226221</v>
      </c>
      <c r="N42" s="4">
        <f t="shared" si="29"/>
        <v>0.32623922365486396</v>
      </c>
      <c r="O42" s="4">
        <f t="shared" si="29"/>
        <v>2.5101141617070506</v>
      </c>
    </row>
    <row r="44" spans="1:26" x14ac:dyDescent="0.25">
      <c r="Y44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E37" sqref="E37"/>
    </sheetView>
  </sheetViews>
  <sheetFormatPr defaultRowHeight="15" x14ac:dyDescent="0.25"/>
  <cols>
    <col min="4" max="4" width="9.140625" style="2"/>
    <col min="5" max="5" width="12.140625" customWidth="1"/>
    <col min="8" max="8" width="9.140625" style="2"/>
    <col min="12" max="12" width="9.140625" style="2"/>
    <col min="16" max="16" width="9.140625" style="2"/>
    <col min="20" max="20" width="9.140625" style="2"/>
    <col min="24" max="24" width="9.140625" style="2"/>
  </cols>
  <sheetData>
    <row r="1" spans="1:25" x14ac:dyDescent="0.25">
      <c r="B1" s="2" t="s">
        <v>26</v>
      </c>
      <c r="C1" s="2"/>
      <c r="E1" s="2"/>
      <c r="F1" s="2" t="s">
        <v>21</v>
      </c>
      <c r="G1" s="2"/>
      <c r="I1" s="2"/>
      <c r="J1" s="2" t="s">
        <v>47</v>
      </c>
      <c r="K1" s="2"/>
      <c r="M1" s="2"/>
      <c r="N1" s="2" t="s">
        <v>27</v>
      </c>
      <c r="O1" s="2"/>
      <c r="Q1" s="2"/>
      <c r="R1" s="2" t="s">
        <v>28</v>
      </c>
      <c r="S1" s="2"/>
      <c r="U1" s="2"/>
      <c r="V1" s="2" t="s">
        <v>22</v>
      </c>
      <c r="Y1" s="2"/>
    </row>
    <row r="2" spans="1:25" x14ac:dyDescent="0.25">
      <c r="B2" t="s">
        <v>44</v>
      </c>
      <c r="C2" t="s">
        <v>45</v>
      </c>
      <c r="D2" s="2" t="s">
        <v>46</v>
      </c>
      <c r="E2" t="s">
        <v>48</v>
      </c>
      <c r="F2" t="s">
        <v>44</v>
      </c>
      <c r="G2" t="s">
        <v>45</v>
      </c>
      <c r="H2" s="2" t="s">
        <v>46</v>
      </c>
      <c r="I2" t="s">
        <v>48</v>
      </c>
      <c r="J2" t="s">
        <v>44</v>
      </c>
      <c r="K2" t="s">
        <v>45</v>
      </c>
      <c r="L2" s="2" t="s">
        <v>46</v>
      </c>
      <c r="M2" t="s">
        <v>48</v>
      </c>
      <c r="N2" t="s">
        <v>44</v>
      </c>
      <c r="O2" t="s">
        <v>45</v>
      </c>
      <c r="P2" s="2" t="s">
        <v>46</v>
      </c>
      <c r="Q2" t="s">
        <v>48</v>
      </c>
      <c r="R2" t="s">
        <v>44</v>
      </c>
      <c r="S2" t="s">
        <v>45</v>
      </c>
      <c r="T2" s="2" t="s">
        <v>46</v>
      </c>
      <c r="U2" t="s">
        <v>48</v>
      </c>
      <c r="V2" t="s">
        <v>44</v>
      </c>
      <c r="W2" t="s">
        <v>45</v>
      </c>
      <c r="X2" s="2" t="s">
        <v>46</v>
      </c>
      <c r="Y2" t="s">
        <v>48</v>
      </c>
    </row>
    <row r="3" spans="1:25" x14ac:dyDescent="0.25">
      <c r="A3" t="s">
        <v>40</v>
      </c>
      <c r="B3">
        <v>157.442680901638</v>
      </c>
      <c r="C3">
        <f>$B$6/B3</f>
        <v>0.12703035724153453</v>
      </c>
      <c r="D3" s="3">
        <f>(C3/$B$8)/(E3/$B$7)</f>
        <v>41.001899041233301</v>
      </c>
      <c r="E3" s="1">
        <f>SMALL('7d'!I3:I16,COUNTIF('7d'!I3:I16,0)+1)</f>
        <v>22.616552636516833</v>
      </c>
      <c r="F3">
        <v>180.400512722641</v>
      </c>
      <c r="G3">
        <f>$B$6/F3</f>
        <v>0.11086442991849611</v>
      </c>
      <c r="H3" s="3">
        <f t="shared" ref="H3" si="0">(G3/$B$8)/(I3/$B$7)</f>
        <v>61.409710089300361</v>
      </c>
      <c r="I3" s="1">
        <f>SMALL('7d'!M3:M16,COUNTIF('7d'!M3:M16,0)+1)</f>
        <v>13.178865968071566</v>
      </c>
      <c r="J3">
        <v>196.65801623444699</v>
      </c>
      <c r="K3">
        <f>$B$6/J3</f>
        <v>0.10169938852712154</v>
      </c>
      <c r="L3" s="3">
        <f t="shared" ref="L3" si="1">(K3/$B$8)/(M3/$B$7)</f>
        <v>69.279382928031396</v>
      </c>
      <c r="M3" s="1">
        <f>SMALL('7d'!Q3:Q16,COUNTIF('7d'!Q3:Q16,0)+1)</f>
        <v>10.716110693699607</v>
      </c>
      <c r="N3">
        <v>153.71226644485</v>
      </c>
      <c r="O3">
        <f>$B$6/N3</f>
        <v>0.13011323339751643</v>
      </c>
      <c r="P3" s="3">
        <f t="shared" ref="P3" si="2">(O3/$B$8)/(Q3/$B$7)</f>
        <v>67.663343152947775</v>
      </c>
      <c r="Q3" s="1">
        <f>SMALL('7d'!U3:U16,COUNTIF('7d'!U3:U16,0)+1)</f>
        <v>14.037535828740536</v>
      </c>
      <c r="R3">
        <v>159.83018957705099</v>
      </c>
      <c r="S3">
        <f>$B$6/R3</f>
        <v>0.12513280534124871</v>
      </c>
      <c r="T3" s="3">
        <f t="shared" ref="T3" si="3">(S3/$B$8)/(U3/$B$7)</f>
        <v>78.247174431801426</v>
      </c>
      <c r="U3" s="1">
        <f>SMALL('7d'!Y3:Y16,COUNTIF('7d'!Y3:Y16,0)+1)</f>
        <v>11.67415290870696</v>
      </c>
      <c r="V3">
        <v>171.65241833982799</v>
      </c>
      <c r="W3">
        <f>$B$6/V3</f>
        <v>0.11651452507010478</v>
      </c>
      <c r="X3" s="3">
        <f t="shared" ref="X3" si="4">(W3/$B$8)/(Y3/$B$7)</f>
        <v>32.183593137600944</v>
      </c>
      <c r="Y3" s="1">
        <f>SMALL('7d'!AC3:AC16,COUNTIF('7d'!AC3:AC16,0)+1)</f>
        <v>26.428249616977595</v>
      </c>
    </row>
    <row r="4" spans="1:25" x14ac:dyDescent="0.25">
      <c r="A4" s="2" t="s">
        <v>52</v>
      </c>
      <c r="E4" t="str">
        <f>INDEX('7d'!$A3:$A16,MATCH(E3,'7d'!I3:I16,0),1)</f>
        <v>Kidney</v>
      </c>
      <c r="I4" t="str">
        <f>INDEX('7d'!$A3:$A16,MATCH(I3,'7d'!M3:M16,0),1)</f>
        <v>Kidney</v>
      </c>
      <c r="M4" t="str">
        <f>INDEX('7d'!$A3:$A16,MATCH(M3,'7d'!Q3:Q16,0),1)</f>
        <v>Kidney</v>
      </c>
      <c r="Q4" t="str">
        <f>INDEX('7d'!$A3:$A16,MATCH(Q3,'7d'!U3:U16,0),1)</f>
        <v>RBM</v>
      </c>
      <c r="U4" t="str">
        <f>INDEX('7d'!$A3:$A16,MATCH(U3,'7d'!Y3:Y16,0),1)</f>
        <v>RBM</v>
      </c>
      <c r="Y4" t="str">
        <f>INDEX('7d'!$A3:$A16,MATCH(Y3,'7d'!AC3:AC16,0),1)</f>
        <v>Kidney</v>
      </c>
    </row>
    <row r="6" spans="1:25" x14ac:dyDescent="0.25">
      <c r="A6" s="2" t="s">
        <v>41</v>
      </c>
      <c r="B6">
        <v>20</v>
      </c>
      <c r="F6" t="s">
        <v>49</v>
      </c>
    </row>
    <row r="7" spans="1:25" x14ac:dyDescent="0.25">
      <c r="A7" t="s">
        <v>42</v>
      </c>
      <c r="B7">
        <v>73000</v>
      </c>
      <c r="E7" t="s">
        <v>0</v>
      </c>
      <c r="F7" s="4">
        <f>90/$B$9</f>
        <v>20</v>
      </c>
    </row>
    <row r="8" spans="1:25" x14ac:dyDescent="0.25">
      <c r="A8" s="2" t="s">
        <v>43</v>
      </c>
      <c r="B8">
        <v>10</v>
      </c>
      <c r="E8" t="s">
        <v>1</v>
      </c>
      <c r="F8" s="4">
        <f>52/$B$9</f>
        <v>11.555555555555555</v>
      </c>
    </row>
    <row r="9" spans="1:25" x14ac:dyDescent="0.25">
      <c r="A9" s="2" t="s">
        <v>50</v>
      </c>
      <c r="B9">
        <v>4.5</v>
      </c>
      <c r="E9" t="s">
        <v>2</v>
      </c>
      <c r="F9" s="4">
        <f>45/$B$9</f>
        <v>10</v>
      </c>
    </row>
    <row r="10" spans="1:25" x14ac:dyDescent="0.25">
      <c r="E10" t="s">
        <v>3</v>
      </c>
      <c r="F10" s="4">
        <f>40/$B$9</f>
        <v>8.8888888888888893</v>
      </c>
    </row>
    <row r="11" spans="1:25" x14ac:dyDescent="0.25">
      <c r="E11" t="s">
        <v>4</v>
      </c>
      <c r="F11" s="4">
        <f>40/$B$9</f>
        <v>8.8888888888888893</v>
      </c>
    </row>
    <row r="12" spans="1:25" x14ac:dyDescent="0.25">
      <c r="E12" t="s">
        <v>5</v>
      </c>
      <c r="F12" s="4">
        <f>23/$B$9</f>
        <v>5.1111111111111107</v>
      </c>
    </row>
    <row r="13" spans="1:25" x14ac:dyDescent="0.25">
      <c r="E13" t="s">
        <v>6</v>
      </c>
      <c r="F13" s="4">
        <f>30/$B$9</f>
        <v>6.666666666666667</v>
      </c>
    </row>
    <row r="14" spans="1:25" x14ac:dyDescent="0.25">
      <c r="E14" t="s">
        <v>7</v>
      </c>
      <c r="F14" s="4">
        <f>17.5/$B$9</f>
        <v>3.8888888888888888</v>
      </c>
    </row>
    <row r="15" spans="1:25" x14ac:dyDescent="0.25">
      <c r="E15" t="s">
        <v>8</v>
      </c>
      <c r="F15" s="4">
        <f>80/$B$9</f>
        <v>17.777777777777779</v>
      </c>
    </row>
    <row r="16" spans="1:25" x14ac:dyDescent="0.25">
      <c r="E16" t="s">
        <v>9</v>
      </c>
      <c r="F16" s="4">
        <f>50/$B$9</f>
        <v>11.111111111111111</v>
      </c>
    </row>
    <row r="17" spans="5:6" x14ac:dyDescent="0.25">
      <c r="E17" t="s">
        <v>10</v>
      </c>
      <c r="F17" s="4">
        <f>80/$B$9</f>
        <v>17.777777777777779</v>
      </c>
    </row>
    <row r="18" spans="5:6" x14ac:dyDescent="0.25">
      <c r="E18" t="s">
        <v>11</v>
      </c>
      <c r="F18" s="4">
        <f>2/$B$9</f>
        <v>0.44444444444444442</v>
      </c>
    </row>
    <row r="19" spans="5:6" x14ac:dyDescent="0.25">
      <c r="E19" t="s">
        <v>12</v>
      </c>
      <c r="F19" s="4">
        <f>10/$B$9</f>
        <v>2.2222222222222223</v>
      </c>
    </row>
    <row r="20" spans="5:6" x14ac:dyDescent="0.25">
      <c r="E20" t="s">
        <v>13</v>
      </c>
      <c r="F20" s="4">
        <f>80/$B$9</f>
        <v>17.777777777777779</v>
      </c>
    </row>
    <row r="21" spans="5:6" x14ac:dyDescent="0.25">
      <c r="E21" t="s">
        <v>14</v>
      </c>
      <c r="F21" s="4">
        <f>50/$B$9</f>
        <v>11.111111111111111</v>
      </c>
    </row>
    <row r="22" spans="5:6" x14ac:dyDescent="0.25">
      <c r="E22" t="s">
        <v>15</v>
      </c>
      <c r="F22" s="4">
        <f>45/$B$9</f>
        <v>10</v>
      </c>
    </row>
    <row r="23" spans="5:6" x14ac:dyDescent="0.25">
      <c r="E23" t="s">
        <v>17</v>
      </c>
      <c r="F23" s="4">
        <f>80/$B$9</f>
        <v>17.777777777777779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4h</vt:lpstr>
      <vt:lpstr>24h</vt:lpstr>
      <vt:lpstr>7d</vt:lpstr>
      <vt:lpstr>Isotopes</vt:lpstr>
      <vt:lpstr>Tumour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2017-12-10T13:07:15Z</dcterms:modified>
</cp:coreProperties>
</file>