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miposfacturador\archivos\"/>
    </mc:Choice>
  </mc:AlternateContent>
  <xr:revisionPtr revIDLastSave="0" documentId="13_ncr:1_{BC520876-AE50-44CB-82A9-32135B41792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roductos" sheetId="1" r:id="rId1"/>
    <sheet name="Categorias" sheetId="7" r:id="rId2"/>
    <sheet name="Tipo_Afectacion" sheetId="4" r:id="rId3"/>
    <sheet name="Unidad_Medida" sheetId="5" r:id="rId4"/>
    <sheet name="Impuestos" sheetId="6" r:id="rId5"/>
  </sheets>
  <externalReferences>
    <externalReference r:id="rId6"/>
  </externalReferences>
  <definedNames>
    <definedName name="_xlnm._FilterDatabase" localSheetId="0" hidden="1">Productos!$A$1:$P$8</definedName>
    <definedName name="categorias">#REF!</definedName>
    <definedName name="TIPO_AFECTACION">Tipo_Afectacion!#REF!</definedName>
    <definedName name="UNIDAD_MEDIDA">Tipo_Afectacion!$A$2:$A$4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L8" i="1"/>
  <c r="J8" i="1"/>
  <c r="H8" i="1"/>
  <c r="E8" i="1"/>
  <c r="P7" i="1"/>
  <c r="L7" i="1"/>
  <c r="J7" i="1"/>
  <c r="H7" i="1"/>
  <c r="E7" i="1"/>
  <c r="P6" i="1"/>
  <c r="L6" i="1"/>
  <c r="J6" i="1"/>
  <c r="H6" i="1"/>
  <c r="E6" i="1"/>
  <c r="P5" i="1"/>
  <c r="L5" i="1"/>
  <c r="J5" i="1"/>
  <c r="H5" i="1"/>
  <c r="E5" i="1"/>
  <c r="P4" i="1"/>
  <c r="L4" i="1"/>
  <c r="J4" i="1"/>
  <c r="H4" i="1"/>
  <c r="E4" i="1"/>
  <c r="P3" i="1"/>
  <c r="L3" i="1"/>
  <c r="J3" i="1"/>
  <c r="H3" i="1"/>
  <c r="E3" i="1"/>
  <c r="P2" i="1"/>
  <c r="L2" i="1"/>
  <c r="J2" i="1"/>
  <c r="H2" i="1"/>
  <c r="E2" i="1"/>
  <c r="A2" i="6"/>
</calcChain>
</file>

<file path=xl/sharedStrings.xml><?xml version="1.0" encoding="utf-8"?>
<sst xmlns="http://schemas.openxmlformats.org/spreadsheetml/2006/main" count="95" uniqueCount="79">
  <si>
    <t>codigo_producto</t>
  </si>
  <si>
    <t>categoria</t>
  </si>
  <si>
    <t>descripcion_producto</t>
  </si>
  <si>
    <t>id_tipo_afectacion_igv</t>
  </si>
  <si>
    <t>id_unidad_medida</t>
  </si>
  <si>
    <t xml:space="preserve"> costo_unitario</t>
  </si>
  <si>
    <t xml:space="preserve"> precio_unitario_con_igv</t>
  </si>
  <si>
    <t xml:space="preserve"> precio_unitario_sin_igv</t>
  </si>
  <si>
    <t xml:space="preserve"> precio_unitario_mayor_con_igv</t>
  </si>
  <si>
    <t xml:space="preserve"> precio_unitario_mayor_sin_igv</t>
  </si>
  <si>
    <t xml:space="preserve"> precio_unitario_oferta_con_igv</t>
  </si>
  <si>
    <t xml:space="preserve"> precio_unitario_oferta_sin_igv</t>
  </si>
  <si>
    <t xml:space="preserve"> stock</t>
  </si>
  <si>
    <t xml:space="preserve"> minimo_stock</t>
  </si>
  <si>
    <t xml:space="preserve"> ventas</t>
  </si>
  <si>
    <t xml:space="preserve"> costo_total</t>
  </si>
  <si>
    <t>Gravado - Operación Onerosa</t>
  </si>
  <si>
    <t>CATEGORIA</t>
  </si>
  <si>
    <t>CODIGO</t>
  </si>
  <si>
    <t>TIPO AFECTACION</t>
  </si>
  <si>
    <t>LETRA_TRIBUTO</t>
  </si>
  <si>
    <t>CODIGO_TRIBUTO</t>
  </si>
  <si>
    <t>NOMBRE_TRIBUTO</t>
  </si>
  <si>
    <t>TIPO_TRIBUTO</t>
  </si>
  <si>
    <t>PORCENTAJE</t>
  </si>
  <si>
    <t>S</t>
  </si>
  <si>
    <t>IGV</t>
  </si>
  <si>
    <t>VAT</t>
  </si>
  <si>
    <t>Exonerado - Operación Onerosa</t>
  </si>
  <si>
    <t>E</t>
  </si>
  <si>
    <t>EXO</t>
  </si>
  <si>
    <t>Inafecto - Operación Onerosa</t>
  </si>
  <si>
    <t>O</t>
  </si>
  <si>
    <t>INA</t>
  </si>
  <si>
    <t>FRE</t>
  </si>
  <si>
    <t>COD. UNIDAD MEDIDA</t>
  </si>
  <si>
    <t>UNIDAD MEDIDA</t>
  </si>
  <si>
    <t>BO</t>
  </si>
  <si>
    <t>BOTELLAS</t>
  </si>
  <si>
    <t>BX</t>
  </si>
  <si>
    <t>CAJA</t>
  </si>
  <si>
    <t>DZN</t>
  </si>
  <si>
    <t>DOCENA</t>
  </si>
  <si>
    <t>KGM</t>
  </si>
  <si>
    <t>KILOGRAMO</t>
  </si>
  <si>
    <t>LTR</t>
  </si>
  <si>
    <t>LITRO</t>
  </si>
  <si>
    <t>MIL</t>
  </si>
  <si>
    <t>MILLARES</t>
  </si>
  <si>
    <t>NIU</t>
  </si>
  <si>
    <t>UNIDAD</t>
  </si>
  <si>
    <t>PK</t>
  </si>
  <si>
    <t>PAQUETE</t>
  </si>
  <si>
    <t>7755139002809</t>
  </si>
  <si>
    <t>Arroz</t>
  </si>
  <si>
    <t>Paisana extra 5k</t>
  </si>
  <si>
    <t>arroz_paisana.webp</t>
  </si>
  <si>
    <t>7755139002904</t>
  </si>
  <si>
    <t>Aceite</t>
  </si>
  <si>
    <t>Cocinero 1L</t>
  </si>
  <si>
    <t>cocinero_1L.webp</t>
  </si>
  <si>
    <t>7755139002903</t>
  </si>
  <si>
    <t>Sao 1L</t>
  </si>
  <si>
    <t>sao.webp</t>
  </si>
  <si>
    <t>7755139002902</t>
  </si>
  <si>
    <t>Deleite 1L</t>
  </si>
  <si>
    <t>deleite.webp</t>
  </si>
  <si>
    <t>7755139002901</t>
  </si>
  <si>
    <t>Mantequilla</t>
  </si>
  <si>
    <t>Gloria Pote con sal</t>
  </si>
  <si>
    <t>gloria_pote.webp</t>
  </si>
  <si>
    <t>7755139002900</t>
  </si>
  <si>
    <t>Leche</t>
  </si>
  <si>
    <t>Laive 200gr</t>
  </si>
  <si>
    <t>laive200.jpg</t>
  </si>
  <si>
    <t>7755139002899</t>
  </si>
  <si>
    <t>Gaseosa</t>
  </si>
  <si>
    <t>Pepsi 3L</t>
  </si>
  <si>
    <t>pepsi3l.webp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</si>
</sst>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5">
    <font>
      <sz val="11"/>
      <color theme="1"/>
      <name val="Calibri"/>
      <charset val="134"/>
      <scheme val="minor"/>
    </font>
    <font>
      <b/>
      <sz val="8.5"/>
      <color theme="0"/>
      <name val="Tahoma"/>
      <charset val="134"/>
    </font>
    <font>
      <sz val="8.5"/>
      <color theme="1"/>
      <name val="Tahoma"/>
      <charset val="134"/>
    </font>
    <font>
      <sz val="11"/>
      <color theme="1"/>
      <name val="Calibri"/>
      <charset val="134"/>
      <scheme val="minor"/>
    </font>
    <font>
      <sz val="8.5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4" borderId="5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5" borderId="0" xfId="0" applyFont="1" applyFill="1"/>
    <xf numFmtId="0" fontId="2" fillId="0" borderId="0" xfId="0" applyFont="1"/>
    <xf numFmtId="2" fontId="2" fillId="0" borderId="0" xfId="0" applyNumberFormat="1" applyFont="1"/>
    <xf numFmtId="0" fontId="0" fillId="6" borderId="0" xfId="0" applyFill="1"/>
    <xf numFmtId="43" fontId="0" fillId="0" borderId="0" xfId="1" applyFont="1"/>
    <xf numFmtId="43" fontId="0" fillId="6" borderId="0" xfId="1" applyFont="1" applyFill="1"/>
    <xf numFmtId="0" fontId="0" fillId="5" borderId="0" xfId="0" applyFill="1"/>
    <xf numFmtId="2" fontId="2" fillId="5" borderId="0" xfId="0" applyNumberFormat="1" applyFont="1" applyFill="1"/>
    <xf numFmtId="0" fontId="0" fillId="0" borderId="0" xfId="0" quotePrefix="1"/>
    <xf numFmtId="0" fontId="0" fillId="7" borderId="0" xfId="0" applyFill="1" applyAlignment="1">
      <alignment vertical="center" wrapText="1"/>
    </xf>
    <xf numFmtId="2" fontId="0" fillId="0" borderId="0" xfId="1" applyNumberFormat="1" applyFont="1"/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1" defaultTableStyle="Table Style 1" defaultPivotStyle="PivotStyleLight16">
    <tableStyle name="Table Style 1" pivot="0" count="0" xr9:uid="{4D6FC8F0-8C3A-4166-814F-189C15A1F57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ario_Producto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  <sheetName val="Categorias"/>
      <sheetName val="Tipo_Afectacion"/>
      <sheetName val="Unidad_Medida"/>
      <sheetName val="Impuestos"/>
    </sheetNames>
    <sheetDataSet>
      <sheetData sheetId="0"/>
      <sheetData sheetId="1"/>
      <sheetData sheetId="2"/>
      <sheetData sheetId="3">
        <row r="8">
          <cell r="B8" t="str">
            <v>UNIDAD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2" displayName="Tabla132" ref="A1:A6" totalsRowShown="0">
  <autoFilter ref="A1:A6" xr:uid="{00000000-0009-0000-0100-000001000000}"/>
  <tableColumns count="1">
    <tableColumn id="1" xr3:uid="{00000000-0010-0000-0000-000001000000}" name="CATEGORI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A2" totalsRowShown="0">
  <autoFilter ref="A1:A2" xr:uid="{00000000-0009-0000-0100-000005000000}"/>
  <tableColumns count="1">
    <tableColumn id="1" xr3:uid="{00000000-0010-0000-0100-000001000000}" name="IGV">
      <calculatedColumnFormula>1+(18/100)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8"/>
  <sheetViews>
    <sheetView topLeftCell="J1" workbookViewId="0">
      <selection activeCell="B2" sqref="B2:B8"/>
    </sheetView>
  </sheetViews>
  <sheetFormatPr baseColWidth="10" defaultColWidth="11.42578125" defaultRowHeight="10.5"/>
  <cols>
    <col min="1" max="1" width="17" style="11" customWidth="1"/>
    <col min="2" max="2" width="17.140625" style="11" bestFit="1" customWidth="1"/>
    <col min="3" max="3" width="39.85546875" style="11" bestFit="1" customWidth="1"/>
    <col min="4" max="4" width="30.28515625" style="12" customWidth="1"/>
    <col min="5" max="5" width="18.28515625" style="12" customWidth="1"/>
    <col min="6" max="6" width="15.5703125" style="12" customWidth="1"/>
    <col min="7" max="7" width="23.7109375" style="17" customWidth="1"/>
    <col min="8" max="8" width="23" style="12" customWidth="1"/>
    <col min="9" max="9" width="30.140625" style="17" customWidth="1"/>
    <col min="10" max="10" width="29.5703125" style="11" customWidth="1"/>
    <col min="11" max="11" width="29.85546875" style="10" customWidth="1"/>
    <col min="12" max="12" width="28.140625" style="11" customWidth="1"/>
    <col min="13" max="13" width="13.85546875" style="11" customWidth="1"/>
    <col min="14" max="14" width="21" style="11" customWidth="1"/>
    <col min="15" max="15" width="15" style="11" customWidth="1"/>
    <col min="16" max="16" width="18.85546875" style="11" customWidth="1"/>
    <col min="17" max="17" width="15.28515625" style="11" customWidth="1"/>
    <col min="18" max="18" width="6.140625" style="11" customWidth="1"/>
    <col min="19" max="16384" width="11.42578125" style="11"/>
  </cols>
  <sheetData>
    <row r="1" spans="1:17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6" t="s">
        <v>6</v>
      </c>
      <c r="H1" s="13" t="s">
        <v>7</v>
      </c>
      <c r="I1" s="16" t="s">
        <v>8</v>
      </c>
      <c r="J1" t="s">
        <v>9</v>
      </c>
      <c r="K1" s="1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>
      <c r="A2" s="18" t="s">
        <v>53</v>
      </c>
      <c r="B2" t="s">
        <v>54</v>
      </c>
      <c r="C2" t="s">
        <v>55</v>
      </c>
      <c r="D2" s="19" t="s">
        <v>16</v>
      </c>
      <c r="E2" s="13" t="str">
        <f>[1]Unidad_Medida!$B$8</f>
        <v>UNIDAD</v>
      </c>
      <c r="F2" s="14">
        <v>18.290000915527301</v>
      </c>
      <c r="G2" s="20">
        <v>23</v>
      </c>
      <c r="H2" s="15">
        <f t="shared" ref="H2:H8" si="0">G2/1.18</f>
        <v>19.491525423728813</v>
      </c>
      <c r="I2" s="14">
        <v>20.7</v>
      </c>
      <c r="J2" s="15">
        <f t="shared" ref="J2:J8" si="1">I2/1.18</f>
        <v>17.542372881355931</v>
      </c>
      <c r="K2" s="14">
        <v>19.55</v>
      </c>
      <c r="L2" s="15">
        <f t="shared" ref="L2:L8" si="2">K2/1.18</f>
        <v>16.567796610169491</v>
      </c>
      <c r="M2">
        <v>100</v>
      </c>
      <c r="N2">
        <v>15</v>
      </c>
      <c r="O2">
        <v>0</v>
      </c>
      <c r="P2" s="15">
        <f t="shared" ref="P2:P8" si="3">M2*F2</f>
        <v>1829.0000915527301</v>
      </c>
      <c r="Q2" s="21" t="s">
        <v>56</v>
      </c>
    </row>
    <row r="3" spans="1:17" ht="15">
      <c r="A3" t="s">
        <v>57</v>
      </c>
      <c r="B3" t="s">
        <v>58</v>
      </c>
      <c r="C3" t="s">
        <v>59</v>
      </c>
      <c r="D3" s="19" t="s">
        <v>16</v>
      </c>
      <c r="E3" s="13" t="str">
        <f>[1]Unidad_Medida!$B$8</f>
        <v>UNIDAD</v>
      </c>
      <c r="F3" s="14">
        <v>12.3999996185303</v>
      </c>
      <c r="G3" s="20">
        <v>16</v>
      </c>
      <c r="H3" s="15">
        <f t="shared" si="0"/>
        <v>13.559322033898306</v>
      </c>
      <c r="I3" s="14">
        <v>14.4</v>
      </c>
      <c r="J3" s="15">
        <f t="shared" si="1"/>
        <v>12.203389830508476</v>
      </c>
      <c r="K3" s="14">
        <v>13.6</v>
      </c>
      <c r="L3" s="15">
        <f t="shared" si="2"/>
        <v>11.525423728813559</v>
      </c>
      <c r="M3">
        <v>90</v>
      </c>
      <c r="N3">
        <v>15</v>
      </c>
      <c r="O3">
        <v>0</v>
      </c>
      <c r="P3" s="15">
        <f t="shared" si="3"/>
        <v>1115.9999656677271</v>
      </c>
      <c r="Q3" s="21" t="s">
        <v>60</v>
      </c>
    </row>
    <row r="4" spans="1:17" ht="15">
      <c r="A4" t="s">
        <v>61</v>
      </c>
      <c r="B4" t="s">
        <v>58</v>
      </c>
      <c r="C4" t="s">
        <v>62</v>
      </c>
      <c r="D4" s="19" t="s">
        <v>16</v>
      </c>
      <c r="E4" s="13" t="str">
        <f>[1]Unidad_Medida!$B$8</f>
        <v>UNIDAD</v>
      </c>
      <c r="F4" s="14">
        <v>12.1000003814697</v>
      </c>
      <c r="G4" s="20">
        <v>15.5</v>
      </c>
      <c r="H4" s="15">
        <f t="shared" si="0"/>
        <v>13.135593220338984</v>
      </c>
      <c r="I4" s="14">
        <v>13.95</v>
      </c>
      <c r="J4" s="15">
        <f t="shared" si="1"/>
        <v>11.822033898305085</v>
      </c>
      <c r="K4" s="14">
        <v>13.175000000000001</v>
      </c>
      <c r="L4" s="15">
        <f t="shared" si="2"/>
        <v>11.165254237288137</v>
      </c>
      <c r="M4">
        <v>80</v>
      </c>
      <c r="N4">
        <v>15</v>
      </c>
      <c r="O4">
        <v>0</v>
      </c>
      <c r="P4" s="15">
        <f t="shared" si="3"/>
        <v>968.00003051757596</v>
      </c>
      <c r="Q4" s="21" t="s">
        <v>63</v>
      </c>
    </row>
    <row r="5" spans="1:17" ht="15">
      <c r="A5" t="s">
        <v>64</v>
      </c>
      <c r="B5" t="s">
        <v>58</v>
      </c>
      <c r="C5" t="s">
        <v>65</v>
      </c>
      <c r="D5" s="19" t="s">
        <v>16</v>
      </c>
      <c r="E5" s="13" t="str">
        <f>[1]Unidad_Medida!$B$8</f>
        <v>UNIDAD</v>
      </c>
      <c r="F5" s="14">
        <v>9.8000001907348597</v>
      </c>
      <c r="G5" s="20">
        <v>12.2</v>
      </c>
      <c r="H5" s="15">
        <f t="shared" si="0"/>
        <v>10.338983050847457</v>
      </c>
      <c r="I5" s="14">
        <v>10.979999999999999</v>
      </c>
      <c r="J5" s="15">
        <f t="shared" si="1"/>
        <v>9.3050847457627111</v>
      </c>
      <c r="K5" s="14">
        <v>10.37</v>
      </c>
      <c r="L5" s="15">
        <f t="shared" si="2"/>
        <v>8.7881355932203391</v>
      </c>
      <c r="M5">
        <v>70</v>
      </c>
      <c r="N5">
        <v>15</v>
      </c>
      <c r="O5">
        <v>0</v>
      </c>
      <c r="P5" s="15">
        <f t="shared" si="3"/>
        <v>686.0000133514402</v>
      </c>
      <c r="Q5" s="21" t="s">
        <v>66</v>
      </c>
    </row>
    <row r="6" spans="1:17" ht="15">
      <c r="A6" t="s">
        <v>67</v>
      </c>
      <c r="B6" t="s">
        <v>68</v>
      </c>
      <c r="C6" t="s">
        <v>69</v>
      </c>
      <c r="D6" s="19" t="s">
        <v>16</v>
      </c>
      <c r="E6" s="13" t="str">
        <f>[1]Unidad_Medida!$B$8</f>
        <v>UNIDAD</v>
      </c>
      <c r="F6" s="14">
        <v>10</v>
      </c>
      <c r="G6" s="20">
        <v>11.5</v>
      </c>
      <c r="H6" s="15">
        <f t="shared" si="0"/>
        <v>9.7457627118644066</v>
      </c>
      <c r="I6" s="14">
        <v>10.35</v>
      </c>
      <c r="J6" s="15">
        <f t="shared" si="1"/>
        <v>8.7711864406779654</v>
      </c>
      <c r="K6" s="14">
        <v>9.7750000000000004</v>
      </c>
      <c r="L6" s="15">
        <f t="shared" si="2"/>
        <v>8.2838983050847457</v>
      </c>
      <c r="M6">
        <v>60</v>
      </c>
      <c r="N6">
        <v>15</v>
      </c>
      <c r="O6">
        <v>0</v>
      </c>
      <c r="P6" s="15">
        <f t="shared" si="3"/>
        <v>600</v>
      </c>
      <c r="Q6" s="21" t="s">
        <v>70</v>
      </c>
    </row>
    <row r="7" spans="1:17" ht="15">
      <c r="A7" t="s">
        <v>71</v>
      </c>
      <c r="B7" t="s">
        <v>72</v>
      </c>
      <c r="C7" t="s">
        <v>73</v>
      </c>
      <c r="D7" s="19" t="s">
        <v>16</v>
      </c>
      <c r="E7" s="13" t="str">
        <f>[1]Unidad_Medida!$B$8</f>
        <v>UNIDAD</v>
      </c>
      <c r="F7" s="14">
        <v>8.8999996185302699</v>
      </c>
      <c r="G7" s="20">
        <v>11.2</v>
      </c>
      <c r="H7" s="15">
        <f t="shared" si="0"/>
        <v>9.4915254237288131</v>
      </c>
      <c r="I7" s="14">
        <v>10.08</v>
      </c>
      <c r="J7" s="15">
        <f t="shared" si="1"/>
        <v>8.5423728813559325</v>
      </c>
      <c r="K7" s="14">
        <v>9.52</v>
      </c>
      <c r="L7" s="15">
        <f t="shared" si="2"/>
        <v>8.0677966101694913</v>
      </c>
      <c r="M7">
        <v>50</v>
      </c>
      <c r="N7">
        <v>15</v>
      </c>
      <c r="O7">
        <v>0</v>
      </c>
      <c r="P7" s="15">
        <f t="shared" si="3"/>
        <v>444.9999809265135</v>
      </c>
      <c r="Q7" s="21" t="s">
        <v>74</v>
      </c>
    </row>
    <row r="8" spans="1:17" ht="15">
      <c r="A8" t="s">
        <v>75</v>
      </c>
      <c r="B8" t="s">
        <v>76</v>
      </c>
      <c r="C8" t="s">
        <v>77</v>
      </c>
      <c r="D8" s="19" t="s">
        <v>16</v>
      </c>
      <c r="E8" s="13" t="str">
        <f>[1]Unidad_Medida!$B$8</f>
        <v>UNIDAD</v>
      </c>
      <c r="F8" s="14">
        <v>8</v>
      </c>
      <c r="G8" s="20">
        <v>10</v>
      </c>
      <c r="H8" s="15">
        <f t="shared" si="0"/>
        <v>8.4745762711864412</v>
      </c>
      <c r="I8" s="14">
        <v>9</v>
      </c>
      <c r="J8" s="15">
        <f t="shared" si="1"/>
        <v>7.6271186440677967</v>
      </c>
      <c r="K8" s="14">
        <v>8.5</v>
      </c>
      <c r="L8" s="15">
        <f t="shared" si="2"/>
        <v>7.2033898305084749</v>
      </c>
      <c r="M8">
        <v>40</v>
      </c>
      <c r="N8">
        <v>15</v>
      </c>
      <c r="O8">
        <v>0</v>
      </c>
      <c r="P8" s="15">
        <f t="shared" si="3"/>
        <v>320</v>
      </c>
      <c r="Q8" s="21" t="s">
        <v>78</v>
      </c>
    </row>
  </sheetData>
  <dataValidations count="3">
    <dataValidation type="custom" allowBlank="1" showInputMessage="1" showErrorMessage="1" sqref="E2:E8" xr:uid="{00000000-0002-0000-0000-000001000000}">
      <formula1>UNIDAD_MEDIDA</formula1>
    </dataValidation>
    <dataValidation type="list" allowBlank="1" showInputMessage="1" showErrorMessage="1" sqref="E9:E1048576" xr:uid="{00000000-0002-0000-0000-000002000000}">
      <formula1>UNIDAD_MEDIDA</formula1>
    </dataValidation>
    <dataValidation type="list" allowBlank="1" showInputMessage="1" showErrorMessage="1" sqref="D2:D1048576" xr:uid="{00000000-0002-0000-0000-000000000000}">
      <formula1>TIPO_AFECTACION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6"/>
  <sheetViews>
    <sheetView workbookViewId="0">
      <selection activeCell="D11" sqref="D11"/>
    </sheetView>
  </sheetViews>
  <sheetFormatPr baseColWidth="10" defaultColWidth="11" defaultRowHeight="15"/>
  <cols>
    <col min="1" max="1" width="17.140625" bestFit="1" customWidth="1"/>
  </cols>
  <sheetData>
    <row r="1" spans="1:1">
      <c r="A1" s="1" t="s">
        <v>17</v>
      </c>
    </row>
    <row r="2" spans="1:1">
      <c r="A2" t="s">
        <v>54</v>
      </c>
    </row>
    <row r="3" spans="1:1">
      <c r="A3" t="s">
        <v>58</v>
      </c>
    </row>
    <row r="4" spans="1:1">
      <c r="A4" t="s">
        <v>68</v>
      </c>
    </row>
    <row r="5" spans="1:1">
      <c r="A5" t="s">
        <v>72</v>
      </c>
    </row>
    <row r="6" spans="1:1">
      <c r="A6" t="s">
        <v>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G4"/>
  <sheetViews>
    <sheetView tabSelected="1" workbookViewId="0">
      <selection activeCell="F3" sqref="F3"/>
    </sheetView>
  </sheetViews>
  <sheetFormatPr baseColWidth="10" defaultColWidth="9.140625" defaultRowHeight="15"/>
  <cols>
    <col min="1" max="1" width="9.5703125" customWidth="1"/>
    <col min="2" max="2" width="29.7109375" customWidth="1"/>
    <col min="3" max="3" width="16.5703125" customWidth="1"/>
    <col min="4" max="4" width="17.85546875" customWidth="1"/>
    <col min="5" max="5" width="18.140625" customWidth="1"/>
    <col min="6" max="6" width="15.42578125" customWidth="1"/>
    <col min="7" max="7" width="11" bestFit="1" customWidth="1"/>
    <col min="8" max="8" width="22.5703125" customWidth="1"/>
    <col min="9" max="9" width="30" customWidth="1"/>
    <col min="10" max="10" width="29.28515625" customWidth="1"/>
    <col min="11" max="11" width="29.85546875" customWidth="1"/>
    <col min="12" max="12" width="29.140625" customWidth="1"/>
    <col min="13" max="13" width="6" customWidth="1"/>
    <col min="14" max="14" width="14" customWidth="1"/>
    <col min="15" max="15" width="7.28515625" customWidth="1"/>
    <col min="16" max="16" width="11.28515625" customWidth="1"/>
    <col min="17" max="17" width="8" customWidth="1"/>
    <col min="18" max="18" width="14.85546875" customWidth="1"/>
    <col min="19" max="19" width="19" customWidth="1"/>
    <col min="20" max="20" width="7.42578125" customWidth="1"/>
  </cols>
  <sheetData>
    <row r="1" spans="1:7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6" t="s">
        <v>23</v>
      </c>
      <c r="G1" s="6" t="s">
        <v>24</v>
      </c>
    </row>
    <row r="2" spans="1:7">
      <c r="A2" s="7">
        <v>10</v>
      </c>
      <c r="B2" s="7" t="s">
        <v>16</v>
      </c>
      <c r="C2" s="7" t="s">
        <v>25</v>
      </c>
      <c r="D2" s="7">
        <v>1000</v>
      </c>
      <c r="E2" s="7" t="s">
        <v>26</v>
      </c>
      <c r="F2" s="7" t="s">
        <v>27</v>
      </c>
      <c r="G2">
        <v>18</v>
      </c>
    </row>
    <row r="3" spans="1:7">
      <c r="A3" s="8">
        <v>20</v>
      </c>
      <c r="B3" s="8" t="s">
        <v>28</v>
      </c>
      <c r="C3" s="8" t="s">
        <v>29</v>
      </c>
      <c r="D3" s="8">
        <v>9997</v>
      </c>
      <c r="E3" s="8" t="s">
        <v>30</v>
      </c>
      <c r="F3" s="8" t="s">
        <v>27</v>
      </c>
      <c r="G3">
        <v>0</v>
      </c>
    </row>
    <row r="4" spans="1:7">
      <c r="A4" s="9">
        <v>30</v>
      </c>
      <c r="B4" s="9" t="s">
        <v>31</v>
      </c>
      <c r="C4" s="9" t="s">
        <v>32</v>
      </c>
      <c r="D4" s="9">
        <v>9998</v>
      </c>
      <c r="E4" s="9" t="s">
        <v>33</v>
      </c>
      <c r="F4" s="9" t="s">
        <v>34</v>
      </c>
      <c r="G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9"/>
  <sheetViews>
    <sheetView workbookViewId="0">
      <selection activeCell="B8" sqref="B8"/>
    </sheetView>
  </sheetViews>
  <sheetFormatPr baseColWidth="10" defaultColWidth="9.140625" defaultRowHeight="15"/>
  <cols>
    <col min="1" max="1" width="18.5703125" customWidth="1"/>
    <col min="2" max="2" width="14.28515625" customWidth="1"/>
  </cols>
  <sheetData>
    <row r="1" spans="1:2">
      <c r="A1" s="2" t="s">
        <v>35</v>
      </c>
      <c r="B1" s="2" t="s">
        <v>36</v>
      </c>
    </row>
    <row r="2" spans="1:2">
      <c r="A2" s="3" t="s">
        <v>37</v>
      </c>
      <c r="B2" s="4" t="s">
        <v>38</v>
      </c>
    </row>
    <row r="3" spans="1:2">
      <c r="A3" s="3" t="s">
        <v>39</v>
      </c>
      <c r="B3" s="4" t="s">
        <v>40</v>
      </c>
    </row>
    <row r="4" spans="1:2">
      <c r="A4" s="3" t="s">
        <v>41</v>
      </c>
      <c r="B4" s="4" t="s">
        <v>42</v>
      </c>
    </row>
    <row r="5" spans="1:2">
      <c r="A5" s="3" t="s">
        <v>43</v>
      </c>
      <c r="B5" s="4" t="s">
        <v>44</v>
      </c>
    </row>
    <row r="6" spans="1:2">
      <c r="A6" s="3" t="s">
        <v>45</v>
      </c>
      <c r="B6" s="4" t="s">
        <v>46</v>
      </c>
    </row>
    <row r="7" spans="1:2">
      <c r="A7" s="3" t="s">
        <v>47</v>
      </c>
      <c r="B7" s="4" t="s">
        <v>48</v>
      </c>
    </row>
    <row r="8" spans="1:2">
      <c r="A8" s="3" t="s">
        <v>49</v>
      </c>
      <c r="B8" s="4" t="s">
        <v>50</v>
      </c>
    </row>
    <row r="9" spans="1:2">
      <c r="A9" s="3" t="s">
        <v>51</v>
      </c>
      <c r="B9" s="4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2"/>
  <sheetViews>
    <sheetView workbookViewId="0">
      <selection activeCell="K14" sqref="K14"/>
    </sheetView>
  </sheetViews>
  <sheetFormatPr baseColWidth="10" defaultColWidth="9.140625" defaultRowHeight="15"/>
  <cols>
    <col min="1" max="1" width="6.140625" customWidth="1"/>
  </cols>
  <sheetData>
    <row r="1" spans="1:1">
      <c r="A1" s="1" t="s">
        <v>26</v>
      </c>
    </row>
    <row r="2" spans="1:1">
      <c r="A2">
        <f>1+(18/100)</f>
        <v>1.18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Productos</vt:lpstr>
      <vt:lpstr>Categorias</vt:lpstr>
      <vt:lpstr>Tipo_Afectacion</vt:lpstr>
      <vt:lpstr>Unidad_Medida</vt:lpstr>
      <vt:lpstr>Impuestos</vt:lpstr>
      <vt:lpstr>UNIDAD_MEDIDA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Luis Angel Lozano Arica</cp:lastModifiedBy>
  <dcterms:created xsi:type="dcterms:W3CDTF">2021-09-25T13:48:00Z</dcterms:created>
  <dcterms:modified xsi:type="dcterms:W3CDTF">2024-08-31T17:21:34Z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2-Restringido</vt:lpwstr>
  </property>
  <property fmtid="{D5CDD505-2E9C-101B-9397-08002B2CF9AE}" pid="3" name="ICV">
    <vt:lpwstr>8D6B626D1F104D268B773FB5D0C350C3_12</vt:lpwstr>
  </property>
  <property fmtid="{D5CDD505-2E9C-101B-9397-08002B2CF9AE}" pid="4" name="KSOProductBuildVer">
    <vt:lpwstr>1033-12.2.0.16909</vt:lpwstr>
  </property>
</Properties>
</file>