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75" windowWidth="19320" windowHeight="7335" activeTab="4"/>
  </bookViews>
  <sheets>
    <sheet name="AGOSTO 2013" sheetId="4" r:id="rId1"/>
    <sheet name="SEPTIEMBRE 2013" sheetId="5" r:id="rId2"/>
    <sheet name="OCTUBRE 2013" sheetId="1" r:id="rId3"/>
    <sheet name="NOVIEMBRE 2013" sheetId="2" r:id="rId4"/>
    <sheet name="DICIEMBRE 201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45621"/>
</workbook>
</file>

<file path=xl/calcChain.xml><?xml version="1.0" encoding="utf-8"?>
<calcChain xmlns="http://schemas.openxmlformats.org/spreadsheetml/2006/main">
  <c r="K135" i="3" l="1"/>
  <c r="K134" i="3"/>
  <c r="K133" i="3"/>
  <c r="K132" i="3"/>
  <c r="K131" i="3"/>
  <c r="K130" i="3"/>
  <c r="K129" i="3"/>
  <c r="K126" i="3" l="1"/>
  <c r="K126" i="2"/>
  <c r="J121" i="1"/>
  <c r="D110" i="5" l="1"/>
  <c r="C110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79" i="5"/>
  <c r="C79" i="5"/>
  <c r="D78" i="5"/>
  <c r="C78" i="5"/>
  <c r="D77" i="5"/>
  <c r="C77" i="5"/>
  <c r="D76" i="5"/>
  <c r="C76" i="5"/>
  <c r="D75" i="5"/>
  <c r="C75" i="5"/>
  <c r="D74" i="5"/>
  <c r="E74" i="5" s="1"/>
  <c r="D73" i="5"/>
  <c r="E73" i="5" s="1"/>
  <c r="D72" i="5"/>
  <c r="C72" i="5"/>
  <c r="D71" i="5"/>
  <c r="C71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3" i="5"/>
  <c r="C53" i="5"/>
  <c r="D52" i="5"/>
  <c r="C52" i="5"/>
  <c r="D51" i="5"/>
  <c r="E51" i="5" s="1"/>
  <c r="D50" i="5"/>
  <c r="C50" i="5"/>
  <c r="D49" i="5"/>
  <c r="E49" i="5" s="1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E31" i="5" s="1"/>
  <c r="D30" i="5"/>
  <c r="C30" i="5"/>
  <c r="E30" i="5" s="1"/>
  <c r="D29" i="5"/>
  <c r="E29" i="5" s="1"/>
  <c r="D28" i="5"/>
  <c r="C28" i="5"/>
  <c r="E28" i="5" s="1"/>
  <c r="D27" i="5"/>
  <c r="C27" i="5"/>
  <c r="E27" i="5" s="1"/>
  <c r="D26" i="5"/>
  <c r="C26" i="5"/>
  <c r="E26" i="5" s="1"/>
  <c r="D25" i="5"/>
  <c r="E25" i="5" s="1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98" i="4"/>
  <c r="C98" i="4"/>
  <c r="D97" i="4"/>
  <c r="E97" i="4" s="1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C77" i="4"/>
  <c r="E77" i="4" s="1"/>
  <c r="D76" i="4"/>
  <c r="C76" i="4"/>
  <c r="E76" i="4" s="1"/>
  <c r="D75" i="4"/>
  <c r="C75" i="4"/>
  <c r="E75" i="4" s="1"/>
  <c r="D74" i="4"/>
  <c r="C74" i="4"/>
  <c r="E74" i="4" s="1"/>
  <c r="D73" i="4"/>
  <c r="C73" i="4"/>
  <c r="E73" i="4" s="1"/>
  <c r="D71" i="4"/>
  <c r="C71" i="4"/>
  <c r="E71" i="4" s="1"/>
  <c r="D70" i="4"/>
  <c r="C70" i="4"/>
  <c r="E70" i="4" s="1"/>
  <c r="D69" i="4"/>
  <c r="C69" i="4"/>
  <c r="E69" i="4" s="1"/>
  <c r="D68" i="4"/>
  <c r="C68" i="4"/>
  <c r="E68" i="4" s="1"/>
  <c r="D67" i="4"/>
  <c r="C67" i="4"/>
  <c r="E67" i="4" s="1"/>
  <c r="D66" i="4"/>
  <c r="C66" i="4"/>
  <c r="E66" i="4" s="1"/>
  <c r="D65" i="4"/>
  <c r="C65" i="4"/>
  <c r="E65" i="4" s="1"/>
  <c r="D64" i="4"/>
  <c r="C64" i="4"/>
  <c r="E64" i="4" s="1"/>
  <c r="D63" i="4"/>
  <c r="C63" i="4"/>
  <c r="E63" i="4" s="1"/>
  <c r="D61" i="4"/>
  <c r="C61" i="4"/>
  <c r="E61" i="4" s="1"/>
  <c r="D60" i="4"/>
  <c r="C60" i="4"/>
  <c r="E60" i="4" s="1"/>
  <c r="D59" i="4"/>
  <c r="C59" i="4"/>
  <c r="E59" i="4" s="1"/>
  <c r="D58" i="4"/>
  <c r="C58" i="4"/>
  <c r="E58" i="4" s="1"/>
  <c r="D57" i="4"/>
  <c r="C57" i="4"/>
  <c r="E57" i="4" s="1"/>
  <c r="D56" i="4"/>
  <c r="C56" i="4"/>
  <c r="E56" i="4" s="1"/>
  <c r="D55" i="4"/>
  <c r="C55" i="4"/>
  <c r="E55" i="4" s="1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E30" i="4" s="1"/>
  <c r="D29" i="4"/>
  <c r="C29" i="4"/>
  <c r="E29" i="4" s="1"/>
  <c r="D28" i="4"/>
  <c r="C28" i="4"/>
  <c r="E28" i="4" s="1"/>
  <c r="D27" i="4"/>
  <c r="C27" i="4"/>
  <c r="E27" i="4" s="1"/>
  <c r="D26" i="4"/>
  <c r="C26" i="4"/>
  <c r="E26" i="4" s="1"/>
  <c r="D25" i="4"/>
  <c r="E25" i="4" s="1"/>
  <c r="D24" i="4"/>
  <c r="E24" i="4" s="1"/>
  <c r="D23" i="4"/>
  <c r="C23" i="4"/>
  <c r="E23" i="4" s="1"/>
  <c r="D22" i="4"/>
  <c r="C22" i="4"/>
  <c r="E22" i="4" s="1"/>
  <c r="D21" i="4"/>
  <c r="C21" i="4"/>
  <c r="E21" i="4" s="1"/>
  <c r="D20" i="4"/>
  <c r="C20" i="4"/>
  <c r="E20" i="4" s="1"/>
  <c r="D19" i="4"/>
  <c r="C19" i="4"/>
  <c r="E19" i="4" s="1"/>
  <c r="D18" i="4"/>
  <c r="C18" i="4"/>
  <c r="E18" i="4" s="1"/>
  <c r="D17" i="4"/>
  <c r="C17" i="4"/>
  <c r="E17" i="4" s="1"/>
  <c r="E17" i="5" l="1"/>
  <c r="E18" i="5"/>
  <c r="E19" i="5"/>
  <c r="E20" i="5"/>
  <c r="E21" i="5"/>
  <c r="E22" i="5"/>
  <c r="E23" i="5"/>
  <c r="E24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52" i="5"/>
  <c r="E53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1" i="5"/>
  <c r="E72" i="5"/>
  <c r="E75" i="5"/>
  <c r="E76" i="5"/>
  <c r="E77" i="5"/>
  <c r="E78" i="5"/>
  <c r="E79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10" i="5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8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99" i="4"/>
  <c r="E101" i="4" s="1"/>
  <c r="E111" i="5" l="1"/>
  <c r="E113" i="5" s="1"/>
  <c r="J123" i="3"/>
  <c r="I123" i="3"/>
  <c r="K123" i="3" s="1"/>
  <c r="J122" i="3"/>
  <c r="I122" i="3"/>
  <c r="K122" i="3" s="1"/>
  <c r="I121" i="3"/>
  <c r="K121" i="3" s="1"/>
  <c r="I120" i="3"/>
  <c r="K120" i="3" s="1"/>
  <c r="I119" i="3"/>
  <c r="K119" i="3" s="1"/>
  <c r="I118" i="3"/>
  <c r="K118" i="3" s="1"/>
  <c r="J117" i="3"/>
  <c r="I117" i="3"/>
  <c r="K117" i="3" s="1"/>
  <c r="I116" i="3"/>
  <c r="K116" i="3" s="1"/>
  <c r="J115" i="3"/>
  <c r="I115" i="3"/>
  <c r="K115" i="3" s="1"/>
  <c r="J114" i="3"/>
  <c r="I114" i="3"/>
  <c r="K114" i="3" s="1"/>
  <c r="J113" i="3"/>
  <c r="I113" i="3"/>
  <c r="K113" i="3" s="1"/>
  <c r="I112" i="3"/>
  <c r="K112" i="3" s="1"/>
  <c r="I111" i="3"/>
  <c r="K111" i="3" s="1"/>
  <c r="I110" i="3"/>
  <c r="K110" i="3" s="1"/>
  <c r="I109" i="3"/>
  <c r="K109" i="3" s="1"/>
  <c r="I108" i="3"/>
  <c r="K108" i="3" s="1"/>
  <c r="I107" i="3"/>
  <c r="K107" i="3" s="1"/>
  <c r="J106" i="3"/>
  <c r="I106" i="3"/>
  <c r="K106" i="3" s="1"/>
  <c r="I105" i="3"/>
  <c r="K105" i="3" s="1"/>
  <c r="I103" i="3"/>
  <c r="K103" i="3" s="1"/>
  <c r="J102" i="3"/>
  <c r="I102" i="3"/>
  <c r="K102" i="3" s="1"/>
  <c r="I101" i="3"/>
  <c r="K101" i="3" s="1"/>
  <c r="I100" i="3"/>
  <c r="K100" i="3" s="1"/>
  <c r="I99" i="3"/>
  <c r="K99" i="3" s="1"/>
  <c r="J98" i="3"/>
  <c r="I98" i="3"/>
  <c r="K98" i="3" s="1"/>
  <c r="K97" i="3"/>
  <c r="I97" i="3"/>
  <c r="J96" i="3"/>
  <c r="I96" i="3"/>
  <c r="K96" i="3" s="1"/>
  <c r="J95" i="3"/>
  <c r="I95" i="3"/>
  <c r="K95" i="3" s="1"/>
  <c r="J94" i="3"/>
  <c r="I94" i="3"/>
  <c r="K94" i="3" s="1"/>
  <c r="J93" i="3"/>
  <c r="I93" i="3"/>
  <c r="K93" i="3" s="1"/>
  <c r="J92" i="3"/>
  <c r="I92" i="3"/>
  <c r="K92" i="3" s="1"/>
  <c r="J91" i="3"/>
  <c r="I91" i="3"/>
  <c r="K91" i="3" s="1"/>
  <c r="J90" i="3"/>
  <c r="I90" i="3"/>
  <c r="K90" i="3" s="1"/>
  <c r="J89" i="3"/>
  <c r="I89" i="3"/>
  <c r="K89" i="3" s="1"/>
  <c r="I88" i="3"/>
  <c r="J87" i="3"/>
  <c r="I87" i="3"/>
  <c r="K87" i="3" s="1"/>
  <c r="K86" i="3"/>
  <c r="I86" i="3"/>
  <c r="I85" i="3"/>
  <c r="K85" i="3" s="1"/>
  <c r="K84" i="3"/>
  <c r="I84" i="3"/>
  <c r="J83" i="3"/>
  <c r="I83" i="3"/>
  <c r="K83" i="3" s="1"/>
  <c r="J82" i="3"/>
  <c r="I82" i="3"/>
  <c r="K82" i="3" s="1"/>
  <c r="I81" i="3"/>
  <c r="K81" i="3" s="1"/>
  <c r="I80" i="3"/>
  <c r="K80" i="3" s="1"/>
  <c r="I79" i="3"/>
  <c r="K79" i="3" s="1"/>
  <c r="I78" i="3"/>
  <c r="K78" i="3" s="1"/>
  <c r="J77" i="3"/>
  <c r="I77" i="3"/>
  <c r="K77" i="3" s="1"/>
  <c r="I76" i="3"/>
  <c r="J75" i="3"/>
  <c r="I75" i="3"/>
  <c r="K75" i="3" s="1"/>
  <c r="J74" i="3"/>
  <c r="I74" i="3"/>
  <c r="K74" i="3" s="1"/>
  <c r="I73" i="3"/>
  <c r="K73" i="3" s="1"/>
  <c r="I72" i="3"/>
  <c r="K72" i="3" s="1"/>
  <c r="I71" i="3"/>
  <c r="K71" i="3" s="1"/>
  <c r="I70" i="3"/>
  <c r="K70" i="3" s="1"/>
  <c r="I69" i="3"/>
  <c r="K69" i="3" s="1"/>
  <c r="I68" i="3"/>
  <c r="K68" i="3" s="1"/>
  <c r="I67" i="3"/>
  <c r="K67" i="3" s="1"/>
  <c r="I66" i="3"/>
  <c r="K66" i="3" s="1"/>
  <c r="J65" i="3"/>
  <c r="I65" i="3"/>
  <c r="K65" i="3" s="1"/>
  <c r="J64" i="3"/>
  <c r="I64" i="3"/>
  <c r="K64" i="3" s="1"/>
  <c r="I63" i="3"/>
  <c r="K63" i="3" s="1"/>
  <c r="I62" i="3"/>
  <c r="K62" i="3" s="1"/>
  <c r="I61" i="3"/>
  <c r="K61" i="3" s="1"/>
  <c r="I60" i="3"/>
  <c r="K60" i="3" s="1"/>
  <c r="I59" i="3"/>
  <c r="K59" i="3" s="1"/>
  <c r="I58" i="3"/>
  <c r="K58" i="3" s="1"/>
  <c r="I56" i="3"/>
  <c r="K56" i="3" s="1"/>
  <c r="I55" i="3"/>
  <c r="K55" i="3" s="1"/>
  <c r="I54" i="3"/>
  <c r="K54" i="3" s="1"/>
  <c r="I53" i="3"/>
  <c r="K53" i="3" s="1"/>
  <c r="J52" i="3"/>
  <c r="I52" i="3"/>
  <c r="K52" i="3" s="1"/>
  <c r="I51" i="3"/>
  <c r="K51" i="3" s="1"/>
  <c r="I50" i="3"/>
  <c r="K50" i="3" s="1"/>
  <c r="I49" i="3"/>
  <c r="K49" i="3" s="1"/>
  <c r="I48" i="3"/>
  <c r="K48" i="3" s="1"/>
  <c r="I47" i="3"/>
  <c r="K47" i="3" s="1"/>
  <c r="I46" i="3"/>
  <c r="K46" i="3" s="1"/>
  <c r="I45" i="3"/>
  <c r="K45" i="3" s="1"/>
  <c r="I44" i="3"/>
  <c r="K44" i="3" s="1"/>
  <c r="J43" i="3"/>
  <c r="I43" i="3"/>
  <c r="K43" i="3" s="1"/>
  <c r="I42" i="3"/>
  <c r="K42" i="3" s="1"/>
  <c r="I41" i="3"/>
  <c r="K41" i="3" s="1"/>
  <c r="I40" i="3"/>
  <c r="K40" i="3" s="1"/>
  <c r="I39" i="3"/>
  <c r="K39" i="3" s="1"/>
  <c r="I38" i="3"/>
  <c r="K38" i="3" s="1"/>
  <c r="J37" i="3"/>
  <c r="I37" i="3"/>
  <c r="K37" i="3" s="1"/>
  <c r="I36" i="3"/>
  <c r="K36" i="3" s="1"/>
  <c r="I35" i="3"/>
  <c r="K35" i="3" s="1"/>
  <c r="J34" i="3"/>
  <c r="I34" i="3"/>
  <c r="K34" i="3" s="1"/>
  <c r="I33" i="3"/>
  <c r="K33" i="3" s="1"/>
  <c r="I32" i="3"/>
  <c r="K32" i="3" s="1"/>
  <c r="I31" i="3"/>
  <c r="K31" i="3" s="1"/>
  <c r="I30" i="3"/>
  <c r="K30" i="3" s="1"/>
  <c r="I29" i="3"/>
  <c r="K29" i="3" s="1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22" i="3"/>
  <c r="K22" i="3" s="1"/>
  <c r="I21" i="3"/>
  <c r="K21" i="3" s="1"/>
  <c r="I20" i="3"/>
  <c r="K20" i="3" s="1"/>
  <c r="I19" i="3"/>
  <c r="K19" i="3" s="1"/>
  <c r="I18" i="3"/>
  <c r="K18" i="3" s="1"/>
  <c r="I17" i="3"/>
  <c r="K17" i="3" s="1"/>
  <c r="K124" i="3" l="1"/>
  <c r="K119" i="1" l="1"/>
  <c r="I117" i="2"/>
  <c r="H57" i="2"/>
  <c r="H104" i="2" s="1"/>
  <c r="G57" i="2"/>
  <c r="G104" i="2" s="1"/>
  <c r="I123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8" i="2"/>
  <c r="I119" i="2"/>
  <c r="I120" i="2"/>
  <c r="I121" i="2"/>
  <c r="I122" i="2"/>
  <c r="I17" i="2"/>
  <c r="K45" i="2" l="1"/>
  <c r="K46" i="2"/>
  <c r="K59" i="2"/>
  <c r="K23" i="2"/>
  <c r="J123" i="2"/>
  <c r="J122" i="2"/>
  <c r="K121" i="2"/>
  <c r="K120" i="2"/>
  <c r="K119" i="2"/>
  <c r="K118" i="2"/>
  <c r="J117" i="2"/>
  <c r="J115" i="2"/>
  <c r="J114" i="2"/>
  <c r="J113" i="2"/>
  <c r="J106" i="2"/>
  <c r="J102" i="2"/>
  <c r="K99" i="2"/>
  <c r="J98" i="2"/>
  <c r="K97" i="2"/>
  <c r="J96" i="2"/>
  <c r="J95" i="2"/>
  <c r="J94" i="2"/>
  <c r="J93" i="2"/>
  <c r="J92" i="2"/>
  <c r="J91" i="2"/>
  <c r="J90" i="2"/>
  <c r="J89" i="2"/>
  <c r="J87" i="2"/>
  <c r="K86" i="2"/>
  <c r="K85" i="2"/>
  <c r="K84" i="2"/>
  <c r="J83" i="2"/>
  <c r="J82" i="2"/>
  <c r="K81" i="2"/>
  <c r="K80" i="2"/>
  <c r="K79" i="2"/>
  <c r="K78" i="2"/>
  <c r="J77" i="2"/>
  <c r="J75" i="2"/>
  <c r="J74" i="2"/>
  <c r="K73" i="2"/>
  <c r="K72" i="2"/>
  <c r="K71" i="2"/>
  <c r="K70" i="2"/>
  <c r="K69" i="2"/>
  <c r="K68" i="2"/>
  <c r="K67" i="2"/>
  <c r="K66" i="2"/>
  <c r="J65" i="2"/>
  <c r="J64" i="2"/>
  <c r="K63" i="2"/>
  <c r="K62" i="2"/>
  <c r="K61" i="2"/>
  <c r="K60" i="2"/>
  <c r="K58" i="2"/>
  <c r="K55" i="2"/>
  <c r="K54" i="2"/>
  <c r="K53" i="2"/>
  <c r="J52" i="2"/>
  <c r="K51" i="2"/>
  <c r="K50" i="2"/>
  <c r="K49" i="2"/>
  <c r="K48" i="2"/>
  <c r="K47" i="2"/>
  <c r="K44" i="2"/>
  <c r="J43" i="2"/>
  <c r="K41" i="2"/>
  <c r="K40" i="2"/>
  <c r="K39" i="2"/>
  <c r="K38" i="2"/>
  <c r="J37" i="2"/>
  <c r="K36" i="2"/>
  <c r="K35" i="2"/>
  <c r="J34" i="2"/>
  <c r="K33" i="2"/>
  <c r="K32" i="2"/>
  <c r="K31" i="2"/>
  <c r="K30" i="2"/>
  <c r="K29" i="2"/>
  <c r="K28" i="2"/>
  <c r="K27" i="2"/>
  <c r="K26" i="2"/>
  <c r="K25" i="2"/>
  <c r="K24" i="2"/>
  <c r="K22" i="2"/>
  <c r="K21" i="2"/>
  <c r="J20" i="2"/>
  <c r="J19" i="2"/>
  <c r="J18" i="2"/>
  <c r="K17" i="2"/>
  <c r="K34" i="2" l="1"/>
  <c r="K37" i="2"/>
  <c r="K64" i="2"/>
  <c r="K65" i="2"/>
  <c r="K74" i="2"/>
  <c r="K75" i="2"/>
  <c r="K77" i="2"/>
  <c r="K82" i="2"/>
  <c r="K83" i="2"/>
  <c r="K52" i="2"/>
  <c r="K87" i="2"/>
  <c r="K89" i="2"/>
  <c r="K90" i="2"/>
  <c r="K91" i="2"/>
  <c r="K92" i="2"/>
  <c r="K93" i="2"/>
  <c r="K94" i="2"/>
  <c r="K95" i="2"/>
  <c r="K96" i="2"/>
  <c r="K98" i="2"/>
  <c r="K100" i="2"/>
  <c r="K101" i="2"/>
  <c r="K102" i="2"/>
  <c r="K103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22" i="2"/>
  <c r="K123" i="2"/>
  <c r="K18" i="2"/>
  <c r="K19" i="2"/>
  <c r="K20" i="2"/>
  <c r="K42" i="2"/>
  <c r="K43" i="2"/>
  <c r="K56" i="2"/>
  <c r="I110" i="1"/>
  <c r="H95" i="1"/>
  <c r="J95" i="1" s="1"/>
  <c r="J81" i="1"/>
  <c r="H21" i="1"/>
  <c r="J21" i="1" s="1"/>
  <c r="H62" i="1"/>
  <c r="J62" i="1" s="1"/>
  <c r="H80" i="1"/>
  <c r="J80" i="1" s="1"/>
  <c r="H81" i="1"/>
  <c r="H113" i="1"/>
  <c r="J113" i="1" s="1"/>
  <c r="H114" i="1"/>
  <c r="J114" i="1" s="1"/>
  <c r="H115" i="1"/>
  <c r="J115" i="1" s="1"/>
  <c r="H116" i="1"/>
  <c r="J116" i="1" s="1"/>
  <c r="I117" i="1"/>
  <c r="I118" i="1"/>
  <c r="H47" i="1"/>
  <c r="J47" i="1" s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J76" i="1" s="1"/>
  <c r="H77" i="1"/>
  <c r="H78" i="1"/>
  <c r="H79" i="1"/>
  <c r="H82" i="1"/>
  <c r="H83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J110" i="1" s="1"/>
  <c r="H111" i="1"/>
  <c r="H112" i="1"/>
  <c r="H117" i="1"/>
  <c r="H118" i="1"/>
  <c r="J118" i="1" s="1"/>
  <c r="J26" i="1"/>
  <c r="J30" i="1"/>
  <c r="J32" i="1"/>
  <c r="J51" i="1"/>
  <c r="J53" i="1"/>
  <c r="J75" i="1"/>
  <c r="I112" i="1"/>
  <c r="I111" i="1"/>
  <c r="J111" i="1" s="1"/>
  <c r="I109" i="1"/>
  <c r="J109" i="1" s="1"/>
  <c r="I108" i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3" i="1"/>
  <c r="I82" i="1"/>
  <c r="J82" i="1" s="1"/>
  <c r="I79" i="1"/>
  <c r="I78" i="1"/>
  <c r="J78" i="1" s="1"/>
  <c r="I77" i="1"/>
  <c r="I74" i="1"/>
  <c r="J74" i="1" s="1"/>
  <c r="I73" i="1"/>
  <c r="I71" i="1"/>
  <c r="J71" i="1" s="1"/>
  <c r="I70" i="1"/>
  <c r="J70" i="1" s="1"/>
  <c r="J69" i="1"/>
  <c r="J68" i="1"/>
  <c r="J67" i="1"/>
  <c r="J66" i="1"/>
  <c r="J65" i="1"/>
  <c r="J64" i="1"/>
  <c r="J63" i="1"/>
  <c r="I61" i="1"/>
  <c r="J61" i="1" s="1"/>
  <c r="I60" i="1"/>
  <c r="J60" i="1" s="1"/>
  <c r="J59" i="1"/>
  <c r="J58" i="1"/>
  <c r="J57" i="1"/>
  <c r="J56" i="1"/>
  <c r="J55" i="1"/>
  <c r="I54" i="1"/>
  <c r="J54" i="1" s="1"/>
  <c r="I50" i="1"/>
  <c r="J50" i="1" s="1"/>
  <c r="J49" i="1"/>
  <c r="J48" i="1"/>
  <c r="J46" i="1"/>
  <c r="I45" i="1"/>
  <c r="J45" i="1" s="1"/>
  <c r="J44" i="1"/>
  <c r="I43" i="1"/>
  <c r="J43" i="1" s="1"/>
  <c r="I42" i="1"/>
  <c r="J42" i="1" s="1"/>
  <c r="J41" i="1"/>
  <c r="I40" i="1"/>
  <c r="J40" i="1" s="1"/>
  <c r="J39" i="1"/>
  <c r="J38" i="1"/>
  <c r="I37" i="1"/>
  <c r="J37" i="1" s="1"/>
  <c r="J36" i="1"/>
  <c r="J35" i="1"/>
  <c r="I34" i="1"/>
  <c r="J34" i="1" s="1"/>
  <c r="J33" i="1"/>
  <c r="J29" i="1"/>
  <c r="J28" i="1"/>
  <c r="J27" i="1"/>
  <c r="I25" i="1"/>
  <c r="J24" i="1"/>
  <c r="I22" i="1"/>
  <c r="J22" i="1" s="1"/>
  <c r="I20" i="1"/>
  <c r="I19" i="1"/>
  <c r="J19" i="1" s="1"/>
  <c r="I18" i="1"/>
  <c r="J17" i="1"/>
  <c r="K124" i="2" l="1"/>
  <c r="J108" i="1"/>
  <c r="J112" i="1"/>
  <c r="J117" i="1"/>
  <c r="J18" i="1"/>
  <c r="J20" i="1"/>
  <c r="J23" i="1"/>
  <c r="J25" i="1"/>
  <c r="J31" i="1"/>
  <c r="J52" i="1"/>
  <c r="J73" i="1"/>
  <c r="J77" i="1"/>
  <c r="J79" i="1"/>
  <c r="J83" i="1"/>
  <c r="J119" i="1" l="1"/>
</calcChain>
</file>

<file path=xl/sharedStrings.xml><?xml version="1.0" encoding="utf-8"?>
<sst xmlns="http://schemas.openxmlformats.org/spreadsheetml/2006/main" count="871" uniqueCount="174">
  <si>
    <t>Productos</t>
  </si>
  <si>
    <t>Carne Pulpa para Guisar</t>
  </si>
  <si>
    <t>Carne Pulpa para Moler</t>
  </si>
  <si>
    <t>Carne para Mechar</t>
  </si>
  <si>
    <t>Pollo</t>
  </si>
  <si>
    <t>Jamon de Pierna</t>
  </si>
  <si>
    <t>Mortadela de Pollo</t>
  </si>
  <si>
    <t>Queso Duro</t>
  </si>
  <si>
    <t>Queso Tipo Paisa</t>
  </si>
  <si>
    <t>Leche en Polvo</t>
  </si>
  <si>
    <t>Harina de Maiz</t>
  </si>
  <si>
    <t>Pan</t>
  </si>
  <si>
    <t xml:space="preserve">Azucar </t>
  </si>
  <si>
    <t>Aceite</t>
  </si>
  <si>
    <t>Margarina</t>
  </si>
  <si>
    <t>Te Mansanilla</t>
  </si>
  <si>
    <t>Viveres</t>
  </si>
  <si>
    <t>Frutas</t>
  </si>
  <si>
    <t>Piña</t>
  </si>
  <si>
    <t>Badea</t>
  </si>
  <si>
    <t>Verduras</t>
  </si>
  <si>
    <t>Aji Dulce</t>
  </si>
  <si>
    <t>Ajo</t>
  </si>
  <si>
    <t>Cilantro</t>
  </si>
  <si>
    <t>Ñame</t>
  </si>
  <si>
    <t>Topocho</t>
  </si>
  <si>
    <t>Yuca</t>
  </si>
  <si>
    <t xml:space="preserve">Bolsas </t>
  </si>
  <si>
    <t>Fosforo</t>
  </si>
  <si>
    <t>Chuleta de Cochino</t>
  </si>
  <si>
    <t>Chuleta Ahumada</t>
  </si>
  <si>
    <t>Huevos</t>
  </si>
  <si>
    <t>Harina de trigo</t>
  </si>
  <si>
    <t>Gelatina</t>
  </si>
  <si>
    <t>Panela</t>
  </si>
  <si>
    <t>Cerelac</t>
  </si>
  <si>
    <t>Pasta Larga</t>
  </si>
  <si>
    <t xml:space="preserve">Tallarines </t>
  </si>
  <si>
    <t>Verengena</t>
  </si>
  <si>
    <t>Repollo</t>
  </si>
  <si>
    <t>Requeson</t>
  </si>
  <si>
    <t>Queso Amarillo</t>
  </si>
  <si>
    <t>Papel Aluminio</t>
  </si>
  <si>
    <t>Naranjas</t>
  </si>
  <si>
    <t>Servilletas</t>
  </si>
  <si>
    <t xml:space="preserve">Precio </t>
  </si>
  <si>
    <t>Arroz</t>
  </si>
  <si>
    <t xml:space="preserve">Sal </t>
  </si>
  <si>
    <t>Salsa Inglesa</t>
  </si>
  <si>
    <t>fororo</t>
  </si>
  <si>
    <t>Salchicha</t>
  </si>
  <si>
    <t>caraota Negra</t>
  </si>
  <si>
    <t>Caraota Roja</t>
  </si>
  <si>
    <t>Lenteja</t>
  </si>
  <si>
    <t>Maizina</t>
  </si>
  <si>
    <t>Aguacate</t>
  </si>
  <si>
    <t>Lechuga</t>
  </si>
  <si>
    <t>Nestum</t>
  </si>
  <si>
    <t>Remolacha</t>
  </si>
  <si>
    <t>Global</t>
  </si>
  <si>
    <t>Pasta Corta</t>
  </si>
  <si>
    <t>Mora</t>
  </si>
  <si>
    <t xml:space="preserve">Esponjas </t>
  </si>
  <si>
    <t>Mostaza</t>
  </si>
  <si>
    <t>Vasos Desechables</t>
  </si>
  <si>
    <t>Platos Desechables</t>
  </si>
  <si>
    <t>10/0/2013</t>
  </si>
  <si>
    <t>Carne Pulpa de Lagarto</t>
  </si>
  <si>
    <t>Tamarindo</t>
  </si>
  <si>
    <t>Espinaca</t>
  </si>
  <si>
    <t>Atun 170 gr.</t>
  </si>
  <si>
    <t>Unid. Med.</t>
  </si>
  <si>
    <t>latas</t>
  </si>
  <si>
    <t>Kg</t>
  </si>
  <si>
    <t>Cartones</t>
  </si>
  <si>
    <t>Unidades</t>
  </si>
  <si>
    <t>Avena en Hojuelas 800 gr</t>
  </si>
  <si>
    <t xml:space="preserve">Galleta Soda </t>
  </si>
  <si>
    <t>Litros</t>
  </si>
  <si>
    <t>Guisantes 220gr</t>
  </si>
  <si>
    <t>Maiz 220gr</t>
  </si>
  <si>
    <t xml:space="preserve">Mayonesa </t>
  </si>
  <si>
    <t>Galones</t>
  </si>
  <si>
    <t>Salsa de Tomate 397gr</t>
  </si>
  <si>
    <t>Pasta de Tomate 500gr</t>
  </si>
  <si>
    <t xml:space="preserve">Malta </t>
  </si>
  <si>
    <t>Café</t>
  </si>
  <si>
    <t>Pasta para Pasticho</t>
  </si>
  <si>
    <t>Cajas</t>
  </si>
  <si>
    <t xml:space="preserve">Mermelada </t>
  </si>
  <si>
    <t xml:space="preserve">Toddy </t>
  </si>
  <si>
    <t>Unidaes</t>
  </si>
  <si>
    <t xml:space="preserve">Patilla </t>
  </si>
  <si>
    <t xml:space="preserve">Lechoza </t>
  </si>
  <si>
    <t xml:space="preserve">Guayaba </t>
  </si>
  <si>
    <t xml:space="preserve">Melon </t>
  </si>
  <si>
    <t xml:space="preserve">Limon </t>
  </si>
  <si>
    <t xml:space="preserve">Parchita </t>
  </si>
  <si>
    <t xml:space="preserve">Ajo Porro </t>
  </si>
  <si>
    <t xml:space="preserve">Ahuyama </t>
  </si>
  <si>
    <t xml:space="preserve">Brócoli </t>
  </si>
  <si>
    <t xml:space="preserve">Calabacin </t>
  </si>
  <si>
    <t xml:space="preserve">Cebolla </t>
  </si>
  <si>
    <t xml:space="preserve">Cebollin </t>
  </si>
  <si>
    <t xml:space="preserve">Coliflor </t>
  </si>
  <si>
    <t xml:space="preserve">Pepino </t>
  </si>
  <si>
    <t xml:space="preserve">Pimenton </t>
  </si>
  <si>
    <t>Tomate</t>
  </si>
  <si>
    <t xml:space="preserve">Vainitas </t>
  </si>
  <si>
    <t xml:space="preserve">Apio </t>
  </si>
  <si>
    <t xml:space="preserve">Ocumo </t>
  </si>
  <si>
    <t xml:space="preserve">Papas </t>
  </si>
  <si>
    <t xml:space="preserve">Zanahoria </t>
  </si>
  <si>
    <t xml:space="preserve">Platano </t>
  </si>
  <si>
    <t>Paquetes</t>
  </si>
  <si>
    <t>Total General</t>
  </si>
  <si>
    <t xml:space="preserve">Jabon Lavaplatos </t>
  </si>
  <si>
    <t xml:space="preserve">Monto </t>
  </si>
  <si>
    <t>Pescado (Bagre)</t>
  </si>
  <si>
    <t xml:space="preserve">  </t>
  </si>
  <si>
    <t>Pescado (Merluza)</t>
  </si>
  <si>
    <t>Sardina 185gr</t>
  </si>
  <si>
    <t>Aceitunas</t>
  </si>
  <si>
    <t>Alcaparras</t>
  </si>
  <si>
    <t>Maizina 800gr</t>
  </si>
  <si>
    <t>Cochino Pulpo</t>
  </si>
  <si>
    <t>Berengena</t>
  </si>
  <si>
    <t>Cantd. Produc. (kg)</t>
  </si>
  <si>
    <t>Monto despachado</t>
  </si>
  <si>
    <t>Atun 24x170 gr.</t>
  </si>
  <si>
    <t>Filet de Merluza</t>
  </si>
  <si>
    <t>Avena en Hojuelas</t>
  </si>
  <si>
    <t>Galleta Soda 1x24</t>
  </si>
  <si>
    <t>Guisantes 12x220gr</t>
  </si>
  <si>
    <t>Maiz 12x220gr</t>
  </si>
  <si>
    <t>Mayonesa 4 Galones</t>
  </si>
  <si>
    <t>Salsa de Tomate 24x397gr</t>
  </si>
  <si>
    <t>Pasta de Tomate 12x500gr</t>
  </si>
  <si>
    <t>Malta 6Litros</t>
  </si>
  <si>
    <t>Café 8x500gr</t>
  </si>
  <si>
    <t>Pasta para Pasticho 6kg</t>
  </si>
  <si>
    <t>Mermelada 2 unid</t>
  </si>
  <si>
    <t>Toddy 2kg</t>
  </si>
  <si>
    <t>Patilla 10 kg</t>
  </si>
  <si>
    <t>Lechoza 20 kg</t>
  </si>
  <si>
    <t>Guayaba 25 kg</t>
  </si>
  <si>
    <t>Melon 5 kg</t>
  </si>
  <si>
    <t>Limon 35kg</t>
  </si>
  <si>
    <t>Parchita 25kg</t>
  </si>
  <si>
    <t>Ajo Porro 5kg</t>
  </si>
  <si>
    <t>Ahuyama 60 kg</t>
  </si>
  <si>
    <t>Brócoli 7 kg</t>
  </si>
  <si>
    <t>Calabacin 30 kg</t>
  </si>
  <si>
    <t>Cebolla 50 kg</t>
  </si>
  <si>
    <t>Cebollin 12 kg</t>
  </si>
  <si>
    <t>Coliflor 20kg</t>
  </si>
  <si>
    <t>Pepino 25 kg</t>
  </si>
  <si>
    <t>Pimenton 15kg</t>
  </si>
  <si>
    <t>Tomate 25kg</t>
  </si>
  <si>
    <t>Vainitas 25kg</t>
  </si>
  <si>
    <t>Apio 50kg</t>
  </si>
  <si>
    <t>Ocumo 10kg</t>
  </si>
  <si>
    <t>Papas 45kg</t>
  </si>
  <si>
    <t>Zanahoria 25kg</t>
  </si>
  <si>
    <t>Platano 30kg</t>
  </si>
  <si>
    <t>Precio</t>
  </si>
  <si>
    <t>Cantd. Produc.</t>
  </si>
  <si>
    <t>Presupuesto</t>
  </si>
  <si>
    <t>Sobregiro</t>
  </si>
  <si>
    <t>Mes</t>
  </si>
  <si>
    <t>Total</t>
  </si>
  <si>
    <t>Saldo a favor</t>
  </si>
  <si>
    <t>Saldo a favor del mes de DICIEMBRE 2013</t>
  </si>
  <si>
    <t>Saldo Positivo para el 
siguiente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</si>
</sst>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6"/>
      <color rgb="FF3F3F76"/>
      <name val="Calibri"/>
      <family val="2"/>
      <scheme val="minor"/>
    </font>
    <font>
      <sz val="22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4" borderId="4" applyNumberFormat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1" fillId="3" borderId="3" xfId="1" applyBorder="1" applyAlignment="1"/>
    <xf numFmtId="0" fontId="1" fillId="3" borderId="3" xfId="1" applyBorder="1" applyAlignment="1">
      <alignment horizontal="center"/>
    </xf>
    <xf numFmtId="0" fontId="1" fillId="3" borderId="1" xfId="1" applyBorder="1" applyAlignment="1"/>
    <xf numFmtId="0" fontId="1" fillId="3" borderId="1" xfId="1" applyBorder="1"/>
    <xf numFmtId="0" fontId="1" fillId="3" borderId="2" xfId="1" applyBorder="1"/>
    <xf numFmtId="0" fontId="2" fillId="4" borderId="1" xfId="2" applyBorder="1"/>
    <xf numFmtId="14" fontId="1" fillId="3" borderId="3" xfId="1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3" fillId="3" borderId="3" xfId="1" applyNumberFormat="1" applyFont="1" applyBorder="1" applyAlignment="1">
      <alignment horizontal="center"/>
    </xf>
    <xf numFmtId="0" fontId="4" fillId="2" borderId="1" xfId="0" applyFont="1" applyFill="1" applyBorder="1"/>
    <xf numFmtId="0" fontId="1" fillId="3" borderId="1" xfId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5" xfId="0" applyFill="1" applyBorder="1" applyAlignment="1"/>
    <xf numFmtId="0" fontId="0" fillId="0" borderId="5" xfId="0" applyBorder="1"/>
    <xf numFmtId="0" fontId="0" fillId="2" borderId="5" xfId="0" applyFill="1" applyBorder="1"/>
    <xf numFmtId="0" fontId="0" fillId="0" borderId="5" xfId="0" applyBorder="1" applyAlignment="1">
      <alignment horizontal="right"/>
    </xf>
    <xf numFmtId="14" fontId="1" fillId="3" borderId="7" xfId="1" applyNumberFormat="1" applyBorder="1" applyAlignment="1">
      <alignment horizontal="center"/>
    </xf>
    <xf numFmtId="0" fontId="0" fillId="0" borderId="5" xfId="0" applyFill="1" applyBorder="1"/>
    <xf numFmtId="14" fontId="1" fillId="3" borderId="8" xfId="1" applyNumberFormat="1" applyBorder="1" applyAlignment="1">
      <alignment horizontal="center"/>
    </xf>
    <xf numFmtId="14" fontId="1" fillId="3" borderId="1" xfId="1" applyNumberFormat="1" applyBorder="1"/>
    <xf numFmtId="0" fontId="1" fillId="3" borderId="1" xfId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5" xfId="0" applyFont="1" applyFill="1" applyBorder="1" applyAlignment="1"/>
    <xf numFmtId="0" fontId="4" fillId="0" borderId="1" xfId="0" applyFont="1" applyBorder="1"/>
    <xf numFmtId="0" fontId="1" fillId="3" borderId="3" xfId="1" applyBorder="1"/>
    <xf numFmtId="0" fontId="0" fillId="0" borderId="1" xfId="0" applyBorder="1" applyAlignment="1"/>
    <xf numFmtId="0" fontId="2" fillId="4" borderId="4" xfId="2"/>
    <xf numFmtId="0" fontId="5" fillId="5" borderId="4" xfId="3" applyBorder="1"/>
    <xf numFmtId="0" fontId="5" fillId="5" borderId="1" xfId="3" applyBorder="1"/>
    <xf numFmtId="0" fontId="5" fillId="5" borderId="1" xfId="3" applyBorder="1" applyAlignment="1">
      <alignment horizontal="center"/>
    </xf>
    <xf numFmtId="0" fontId="5" fillId="5" borderId="1" xfId="3" applyBorder="1" applyAlignment="1">
      <alignment horizontal="right"/>
    </xf>
    <xf numFmtId="0" fontId="6" fillId="6" borderId="1" xfId="4" applyBorder="1" applyAlignment="1">
      <alignment horizontal="right"/>
    </xf>
    <xf numFmtId="0" fontId="2" fillId="4" borderId="4" xfId="2" applyAlignment="1">
      <alignment horizontal="right"/>
    </xf>
    <xf numFmtId="0" fontId="9" fillId="3" borderId="4" xfId="1" applyFont="1" applyBorder="1" applyAlignment="1">
      <alignment vertical="center"/>
    </xf>
    <xf numFmtId="0" fontId="1" fillId="3" borderId="5" xfId="1" applyBorder="1" applyAlignment="1">
      <alignment horizontal="center"/>
    </xf>
    <xf numFmtId="0" fontId="1" fillId="3" borderId="6" xfId="1" applyBorder="1" applyAlignment="1">
      <alignment horizontal="center"/>
    </xf>
    <xf numFmtId="0" fontId="1" fillId="3" borderId="1" xfId="1" applyBorder="1" applyAlignment="1">
      <alignment horizontal="center"/>
    </xf>
    <xf numFmtId="17" fontId="8" fillId="4" borderId="4" xfId="2" applyNumberFormat="1" applyFont="1" applyAlignment="1">
      <alignment horizontal="center" vertical="center" wrapText="1"/>
    </xf>
    <xf numFmtId="0" fontId="8" fillId="4" borderId="4" xfId="2" applyFont="1" applyAlignment="1">
      <alignment horizontal="center" vertical="center"/>
    </xf>
    <xf numFmtId="17" fontId="1" fillId="3" borderId="5" xfId="1" applyNumberFormat="1" applyBorder="1" applyAlignment="1">
      <alignment horizontal="center"/>
    </xf>
    <xf numFmtId="0" fontId="1" fillId="3" borderId="9" xfId="1" applyBorder="1" applyAlignment="1">
      <alignment horizontal="center"/>
    </xf>
    <xf numFmtId="0" fontId="7" fillId="3" borderId="5" xfId="1" applyFont="1" applyBorder="1" applyAlignment="1">
      <alignment horizontal="center"/>
    </xf>
    <xf numFmtId="0" fontId="7" fillId="3" borderId="9" xfId="1" applyFont="1" applyBorder="1" applyAlignment="1">
      <alignment horizontal="center"/>
    </xf>
    <xf numFmtId="0" fontId="7" fillId="3" borderId="6" xfId="1" applyFont="1" applyBorder="1" applyAlignment="1">
      <alignment horizontal="center"/>
    </xf>
  </cellXfs>
  <cellStyles count="5">
    <cellStyle name="Buena" xfId="1" builtinId="26"/>
    <cellStyle name="Énfasis2" xfId="4" builtinId="33"/>
    <cellStyle name="Entrada" xfId="2" builtinId="20"/>
    <cellStyle name="Incorrecto" xfId="3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142874</xdr:rowOff>
    </xdr:from>
    <xdr:to>
      <xdr:col>5</xdr:col>
      <xdr:colOff>314325</xdr:colOff>
      <xdr:row>11</xdr:row>
      <xdr:rowOff>95250</xdr:rowOff>
    </xdr:to>
    <xdr:sp macro="" textlink="">
      <xdr:nvSpPr>
        <xdr:cNvPr id="2" name="1 Rectángulo redondeado"/>
        <xdr:cNvSpPr/>
      </xdr:nvSpPr>
      <xdr:spPr>
        <a:xfrm>
          <a:off x="171450" y="1476374"/>
          <a:ext cx="6410325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400050</xdr:colOff>
      <xdr:row>12</xdr:row>
      <xdr:rowOff>9525</xdr:rowOff>
    </xdr:from>
    <xdr:to>
      <xdr:col>3</xdr:col>
      <xdr:colOff>1038225</xdr:colOff>
      <xdr:row>13</xdr:row>
      <xdr:rowOff>257175</xdr:rowOff>
    </xdr:to>
    <xdr:sp macro="" textlink="">
      <xdr:nvSpPr>
        <xdr:cNvPr id="3" name="2 CuadroTexto"/>
        <xdr:cNvSpPr txBox="1"/>
      </xdr:nvSpPr>
      <xdr:spPr>
        <a:xfrm>
          <a:off x="2733675" y="2295525"/>
          <a:ext cx="17526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314325</xdr:colOff>
      <xdr:row>0</xdr:row>
      <xdr:rowOff>0</xdr:rowOff>
    </xdr:from>
    <xdr:to>
      <xdr:col>3</xdr:col>
      <xdr:colOff>561975</xdr:colOff>
      <xdr:row>7</xdr:row>
      <xdr:rowOff>88018</xdr:rowOff>
    </xdr:to>
    <xdr:pic>
      <xdr:nvPicPr>
        <xdr:cNvPr id="4" name="3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0"/>
          <a:ext cx="6153150" cy="1421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142874</xdr:rowOff>
    </xdr:from>
    <xdr:to>
      <xdr:col>5</xdr:col>
      <xdr:colOff>238125</xdr:colOff>
      <xdr:row>11</xdr:row>
      <xdr:rowOff>95250</xdr:rowOff>
    </xdr:to>
    <xdr:sp macro="" textlink="">
      <xdr:nvSpPr>
        <xdr:cNvPr id="2" name="1 Rectángulo redondeado"/>
        <xdr:cNvSpPr/>
      </xdr:nvSpPr>
      <xdr:spPr>
        <a:xfrm>
          <a:off x="95250" y="1476374"/>
          <a:ext cx="6410325" cy="71437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s-VE" sz="1100" b="1"/>
            <a:t>Calle 5 entre Carreras 9 y 10, C.C Sucre, Nivel 1, Ofic. 04</a:t>
          </a:r>
        </a:p>
        <a:p>
          <a:pPr algn="ctr"/>
          <a:r>
            <a:rPr lang="es-VE" sz="1100" b="1"/>
            <a:t>Sector Centro, San Cristobal - Edo Tachíra. Codigo Postal : 5001 - Telfax: (0276) 342.09.10</a:t>
          </a:r>
        </a:p>
        <a:p>
          <a:pPr algn="ctr"/>
          <a:r>
            <a:rPr lang="es-VE" sz="1100" b="1"/>
            <a:t>Celular : (0424)750.41.82/(0416)874.24.51 / Email: coonasem@hotmail.com  </a:t>
          </a:r>
        </a:p>
      </xdr:txBody>
    </xdr:sp>
    <xdr:clientData/>
  </xdr:twoCellAnchor>
  <xdr:twoCellAnchor>
    <xdr:from>
      <xdr:col>2</xdr:col>
      <xdr:colOff>400050</xdr:colOff>
      <xdr:row>12</xdr:row>
      <xdr:rowOff>9525</xdr:rowOff>
    </xdr:from>
    <xdr:to>
      <xdr:col>3</xdr:col>
      <xdr:colOff>1038225</xdr:colOff>
      <xdr:row>13</xdr:row>
      <xdr:rowOff>257175</xdr:rowOff>
    </xdr:to>
    <xdr:sp macro="" textlink="">
      <xdr:nvSpPr>
        <xdr:cNvPr id="3" name="2 CuadroTexto"/>
        <xdr:cNvSpPr txBox="1"/>
      </xdr:nvSpPr>
      <xdr:spPr>
        <a:xfrm>
          <a:off x="2733675" y="2295525"/>
          <a:ext cx="175260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1381125</xdr:colOff>
      <xdr:row>7</xdr:row>
      <xdr:rowOff>88018</xdr:rowOff>
    </xdr:to>
    <xdr:pic>
      <xdr:nvPicPr>
        <xdr:cNvPr id="4" name="3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72200" cy="14215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161925</xdr:rowOff>
    </xdr:from>
    <xdr:to>
      <xdr:col>5</xdr:col>
      <xdr:colOff>704850</xdr:colOff>
      <xdr:row>13</xdr:row>
      <xdr:rowOff>219075</xdr:rowOff>
    </xdr:to>
    <xdr:sp macro="" textlink="">
      <xdr:nvSpPr>
        <xdr:cNvPr id="13" name="12 CuadroTexto"/>
        <xdr:cNvSpPr txBox="1"/>
      </xdr:nvSpPr>
      <xdr:spPr>
        <a:xfrm>
          <a:off x="2647950" y="2257425"/>
          <a:ext cx="165735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161925</xdr:rowOff>
    </xdr:from>
    <xdr:to>
      <xdr:col>5</xdr:col>
      <xdr:colOff>704850</xdr:colOff>
      <xdr:row>13</xdr:row>
      <xdr:rowOff>219075</xdr:rowOff>
    </xdr:to>
    <xdr:sp macro="" textlink="">
      <xdr:nvSpPr>
        <xdr:cNvPr id="3" name="2 CuadroTexto"/>
        <xdr:cNvSpPr txBox="1"/>
      </xdr:nvSpPr>
      <xdr:spPr>
        <a:xfrm>
          <a:off x="2647950" y="2257425"/>
          <a:ext cx="1657350" cy="43815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85725</xdr:rowOff>
    </xdr:from>
    <xdr:to>
      <xdr:col>6</xdr:col>
      <xdr:colOff>228600</xdr:colOff>
      <xdr:row>12</xdr:row>
      <xdr:rowOff>123825</xdr:rowOff>
    </xdr:to>
    <xdr:sp macro="" textlink="">
      <xdr:nvSpPr>
        <xdr:cNvPr id="2" name="1 CuadroTexto"/>
        <xdr:cNvSpPr txBox="1"/>
      </xdr:nvSpPr>
      <xdr:spPr>
        <a:xfrm>
          <a:off x="2876550" y="1990725"/>
          <a:ext cx="1647825" cy="419100"/>
        </a:xfrm>
        <a:prstGeom prst="rect">
          <a:avLst/>
        </a:prstGeom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1003">
          <a:schemeClr val="lt2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VE" sz="1100" b="1"/>
            <a:t>Gastos</a:t>
          </a:r>
          <a:r>
            <a:rPr lang="es-VE" sz="1100" b="1" baseline="0"/>
            <a:t> Hospital José León Tapia (SOCOPO)</a:t>
          </a:r>
          <a:endParaRPr lang="es-VE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1%2008-08%20a%2029-08/Gastos%20Semana%2029-08-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Gastos%20Semana%2012-09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1%2008-08%20a%2029-08/Gastos%20Semana%208-08-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1%2008-08%20a%2029-08/Gastos%20Semana%2014-08-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1%2008-08%20a%2029-08/Gastos%20Semana%2021-08-20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2%205-09%20a%2025-09/Gastos%20Semana%2026-09-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2%205-09%20a%2025-09/Gastos%20Semana%205-09-20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2%205-09%20a%2025-09/Gastos%20Semana%2012-09-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man/Desktop/HOSPITAL%20DE%20SOCOPO/Gastos/Gastos%20%232%205-09%20a%2025-09/Gastos%20Semana%2018-09-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Gastos%20Semana%2026-09-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I17">
            <v>36</v>
          </cell>
          <cell r="J17">
            <v>18</v>
          </cell>
        </row>
        <row r="18">
          <cell r="I18">
            <v>80</v>
          </cell>
          <cell r="J18">
            <v>8</v>
          </cell>
        </row>
        <row r="19">
          <cell r="I19">
            <v>80</v>
          </cell>
          <cell r="J19">
            <v>7</v>
          </cell>
        </row>
        <row r="20">
          <cell r="I20">
            <v>80</v>
          </cell>
          <cell r="J20">
            <v>3</v>
          </cell>
        </row>
        <row r="21">
          <cell r="I21">
            <v>100</v>
          </cell>
          <cell r="J21">
            <v>0</v>
          </cell>
        </row>
        <row r="22">
          <cell r="I22">
            <v>133</v>
          </cell>
          <cell r="J22">
            <v>0</v>
          </cell>
        </row>
        <row r="23">
          <cell r="I23">
            <v>180</v>
          </cell>
          <cell r="J23">
            <v>10</v>
          </cell>
        </row>
        <row r="24">
          <cell r="J24">
            <v>103</v>
          </cell>
        </row>
        <row r="25">
          <cell r="J25">
            <v>2</v>
          </cell>
        </row>
        <row r="26">
          <cell r="I26">
            <v>64</v>
          </cell>
          <cell r="J26">
            <v>0</v>
          </cell>
        </row>
        <row r="27">
          <cell r="I27">
            <v>90</v>
          </cell>
          <cell r="J27">
            <v>6</v>
          </cell>
        </row>
        <row r="28">
          <cell r="I28">
            <v>29</v>
          </cell>
          <cell r="J28">
            <v>4</v>
          </cell>
        </row>
        <row r="29">
          <cell r="I29">
            <v>165</v>
          </cell>
          <cell r="J29">
            <v>1</v>
          </cell>
        </row>
        <row r="30">
          <cell r="J30">
            <v>6</v>
          </cell>
        </row>
        <row r="31">
          <cell r="I31">
            <v>86</v>
          </cell>
          <cell r="J31">
            <v>5</v>
          </cell>
        </row>
        <row r="32">
          <cell r="I32">
            <v>100</v>
          </cell>
          <cell r="J32">
            <v>4</v>
          </cell>
        </row>
        <row r="33">
          <cell r="I33">
            <v>27</v>
          </cell>
          <cell r="J33">
            <v>3</v>
          </cell>
        </row>
        <row r="34">
          <cell r="I34">
            <v>21</v>
          </cell>
          <cell r="J34">
            <v>0</v>
          </cell>
        </row>
        <row r="35">
          <cell r="I35">
            <v>43</v>
          </cell>
          <cell r="J35">
            <v>0</v>
          </cell>
        </row>
        <row r="36">
          <cell r="I36">
            <v>35</v>
          </cell>
          <cell r="J36">
            <v>4</v>
          </cell>
        </row>
        <row r="37">
          <cell r="I37">
            <v>28</v>
          </cell>
          <cell r="J37">
            <v>24</v>
          </cell>
        </row>
        <row r="38">
          <cell r="I38">
            <v>13</v>
          </cell>
          <cell r="J38">
            <v>10</v>
          </cell>
        </row>
        <row r="39">
          <cell r="J39">
            <v>0</v>
          </cell>
        </row>
        <row r="40">
          <cell r="I40">
            <v>35</v>
          </cell>
          <cell r="J40">
            <v>3</v>
          </cell>
        </row>
        <row r="41">
          <cell r="I41">
            <v>18</v>
          </cell>
          <cell r="J41">
            <v>0</v>
          </cell>
        </row>
        <row r="42">
          <cell r="I42">
            <v>24</v>
          </cell>
          <cell r="J42">
            <v>0</v>
          </cell>
        </row>
        <row r="43">
          <cell r="I43">
            <v>34</v>
          </cell>
          <cell r="J43">
            <v>1</v>
          </cell>
        </row>
        <row r="44">
          <cell r="I44">
            <v>176</v>
          </cell>
          <cell r="J44">
            <v>0</v>
          </cell>
        </row>
        <row r="45">
          <cell r="J45">
            <v>0</v>
          </cell>
        </row>
        <row r="46">
          <cell r="I46">
            <v>55</v>
          </cell>
          <cell r="J46">
            <v>1</v>
          </cell>
        </row>
        <row r="47">
          <cell r="I47">
            <v>13</v>
          </cell>
          <cell r="J47">
            <v>3</v>
          </cell>
        </row>
        <row r="48">
          <cell r="I48">
            <v>32</v>
          </cell>
          <cell r="J48">
            <v>8</v>
          </cell>
        </row>
        <row r="49">
          <cell r="I49">
            <v>20</v>
          </cell>
          <cell r="J49">
            <v>0</v>
          </cell>
        </row>
        <row r="50">
          <cell r="I50">
            <v>30</v>
          </cell>
          <cell r="J50">
            <v>4</v>
          </cell>
        </row>
        <row r="51">
          <cell r="I51">
            <v>165</v>
          </cell>
          <cell r="J51">
            <v>0</v>
          </cell>
        </row>
        <row r="52">
          <cell r="I52">
            <v>142</v>
          </cell>
          <cell r="J52">
            <v>0</v>
          </cell>
        </row>
        <row r="53">
          <cell r="I53">
            <v>15</v>
          </cell>
          <cell r="J53">
            <v>2</v>
          </cell>
        </row>
        <row r="54">
          <cell r="I54">
            <v>21</v>
          </cell>
          <cell r="J54">
            <v>0</v>
          </cell>
        </row>
        <row r="55">
          <cell r="I55">
            <v>29</v>
          </cell>
          <cell r="J55">
            <v>0</v>
          </cell>
        </row>
        <row r="56">
          <cell r="I56">
            <v>24</v>
          </cell>
          <cell r="J56">
            <v>0</v>
          </cell>
        </row>
        <row r="57">
          <cell r="I57">
            <v>33</v>
          </cell>
          <cell r="J57">
            <v>2</v>
          </cell>
        </row>
        <row r="58">
          <cell r="I58">
            <v>99</v>
          </cell>
          <cell r="J58">
            <v>2</v>
          </cell>
        </row>
        <row r="59">
          <cell r="I59">
            <v>420</v>
          </cell>
          <cell r="J59">
            <v>1</v>
          </cell>
        </row>
        <row r="60">
          <cell r="I60">
            <v>35</v>
          </cell>
          <cell r="J60">
            <v>2</v>
          </cell>
        </row>
        <row r="61">
          <cell r="I61">
            <v>2</v>
          </cell>
          <cell r="J61">
            <v>100</v>
          </cell>
        </row>
        <row r="63">
          <cell r="I63">
            <v>14</v>
          </cell>
          <cell r="J63">
            <v>15</v>
          </cell>
        </row>
        <row r="64">
          <cell r="I64">
            <v>25</v>
          </cell>
          <cell r="J64">
            <v>10</v>
          </cell>
        </row>
        <row r="65">
          <cell r="I65">
            <v>20</v>
          </cell>
          <cell r="J65">
            <v>8</v>
          </cell>
        </row>
        <row r="66">
          <cell r="I66">
            <v>18</v>
          </cell>
          <cell r="J66">
            <v>4.5</v>
          </cell>
        </row>
        <row r="67">
          <cell r="I67">
            <v>12</v>
          </cell>
          <cell r="J67">
            <v>0</v>
          </cell>
        </row>
        <row r="68">
          <cell r="I68">
            <v>25</v>
          </cell>
          <cell r="J68">
            <v>6</v>
          </cell>
        </row>
        <row r="69">
          <cell r="I69">
            <v>25</v>
          </cell>
          <cell r="J69">
            <v>5.5</v>
          </cell>
        </row>
        <row r="70">
          <cell r="I70">
            <v>3</v>
          </cell>
          <cell r="J70">
            <v>100</v>
          </cell>
        </row>
        <row r="71">
          <cell r="I71">
            <v>35</v>
          </cell>
          <cell r="J71">
            <v>0</v>
          </cell>
        </row>
        <row r="73">
          <cell r="I73">
            <v>40</v>
          </cell>
          <cell r="J73">
            <v>1</v>
          </cell>
        </row>
        <row r="74">
          <cell r="I74">
            <v>180</v>
          </cell>
          <cell r="J74">
            <v>1.5</v>
          </cell>
        </row>
        <row r="75">
          <cell r="I75">
            <v>25</v>
          </cell>
          <cell r="J75">
            <v>5</v>
          </cell>
        </row>
        <row r="76">
          <cell r="I76">
            <v>8</v>
          </cell>
          <cell r="J76">
            <v>10</v>
          </cell>
        </row>
        <row r="77">
          <cell r="I77">
            <v>15</v>
          </cell>
        </row>
        <row r="78">
          <cell r="I78">
            <v>12</v>
          </cell>
          <cell r="J78">
            <v>6</v>
          </cell>
        </row>
        <row r="79">
          <cell r="I79">
            <v>30</v>
          </cell>
          <cell r="J79">
            <v>8</v>
          </cell>
        </row>
        <row r="80">
          <cell r="I80">
            <v>20</v>
          </cell>
          <cell r="J80">
            <v>6</v>
          </cell>
        </row>
        <row r="81">
          <cell r="I81">
            <v>30</v>
          </cell>
          <cell r="J81">
            <v>4</v>
          </cell>
        </row>
        <row r="82">
          <cell r="I82">
            <v>15</v>
          </cell>
          <cell r="J82">
            <v>6</v>
          </cell>
        </row>
        <row r="83">
          <cell r="I83">
            <v>10</v>
          </cell>
          <cell r="J83">
            <v>3.5</v>
          </cell>
        </row>
        <row r="84">
          <cell r="I84">
            <v>25</v>
          </cell>
          <cell r="J84">
            <v>7</v>
          </cell>
        </row>
        <row r="85">
          <cell r="I85">
            <v>18</v>
          </cell>
          <cell r="J85">
            <v>8</v>
          </cell>
        </row>
        <row r="86">
          <cell r="I86">
            <v>18</v>
          </cell>
          <cell r="J86">
            <v>5</v>
          </cell>
        </row>
        <row r="87">
          <cell r="I87">
            <v>30</v>
          </cell>
          <cell r="J87">
            <v>10</v>
          </cell>
        </row>
        <row r="88">
          <cell r="I88">
            <v>60</v>
          </cell>
          <cell r="J88">
            <v>5</v>
          </cell>
        </row>
        <row r="89">
          <cell r="I89">
            <v>20</v>
          </cell>
          <cell r="J89">
            <v>25</v>
          </cell>
        </row>
        <row r="90">
          <cell r="I90">
            <v>25</v>
          </cell>
          <cell r="J90">
            <v>11</v>
          </cell>
        </row>
        <row r="91">
          <cell r="I91">
            <v>18</v>
          </cell>
          <cell r="J91">
            <v>25</v>
          </cell>
        </row>
        <row r="92">
          <cell r="I92">
            <v>4</v>
          </cell>
          <cell r="J92">
            <v>145</v>
          </cell>
        </row>
        <row r="93">
          <cell r="I93">
            <v>5</v>
          </cell>
          <cell r="J93">
            <v>140</v>
          </cell>
        </row>
        <row r="94">
          <cell r="I94">
            <v>18</v>
          </cell>
          <cell r="J94">
            <v>10</v>
          </cell>
        </row>
        <row r="95">
          <cell r="I95">
            <v>20</v>
          </cell>
          <cell r="J95">
            <v>0</v>
          </cell>
        </row>
        <row r="96">
          <cell r="I96">
            <v>12</v>
          </cell>
          <cell r="J96">
            <v>6</v>
          </cell>
        </row>
        <row r="97">
          <cell r="J97">
            <v>0</v>
          </cell>
        </row>
        <row r="98">
          <cell r="I98">
            <v>4</v>
          </cell>
          <cell r="J98">
            <v>12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J17">
            <v>0</v>
          </cell>
        </row>
        <row r="110">
          <cell r="I110">
            <v>15</v>
          </cell>
        </row>
        <row r="111">
          <cell r="I111">
            <v>40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18</v>
          </cell>
        </row>
        <row r="18">
          <cell r="J18">
            <v>10</v>
          </cell>
        </row>
        <row r="19">
          <cell r="J19">
            <v>5</v>
          </cell>
        </row>
        <row r="20">
          <cell r="J20">
            <v>3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85</v>
          </cell>
        </row>
        <row r="25">
          <cell r="J25">
            <v>1</v>
          </cell>
        </row>
        <row r="26">
          <cell r="J26">
            <v>1</v>
          </cell>
        </row>
        <row r="27">
          <cell r="J27">
            <v>6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6</v>
          </cell>
        </row>
        <row r="31">
          <cell r="J31">
            <v>0</v>
          </cell>
        </row>
        <row r="32">
          <cell r="J32">
            <v>8</v>
          </cell>
        </row>
        <row r="33">
          <cell r="J33">
            <v>5</v>
          </cell>
        </row>
        <row r="34">
          <cell r="J34">
            <v>10</v>
          </cell>
        </row>
        <row r="35">
          <cell r="J35">
            <v>0</v>
          </cell>
        </row>
        <row r="36">
          <cell r="J36">
            <v>6</v>
          </cell>
        </row>
        <row r="37">
          <cell r="J37">
            <v>24</v>
          </cell>
        </row>
        <row r="38">
          <cell r="J38">
            <v>10</v>
          </cell>
        </row>
        <row r="39">
          <cell r="J39">
            <v>0</v>
          </cell>
        </row>
        <row r="40">
          <cell r="J40">
            <v>3</v>
          </cell>
        </row>
        <row r="41">
          <cell r="J41">
            <v>3</v>
          </cell>
        </row>
        <row r="42">
          <cell r="J42">
            <v>3</v>
          </cell>
        </row>
        <row r="43">
          <cell r="J43">
            <v>0.5</v>
          </cell>
        </row>
        <row r="44">
          <cell r="J44">
            <v>1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3</v>
          </cell>
        </row>
        <row r="48">
          <cell r="J48">
            <v>2</v>
          </cell>
        </row>
        <row r="49">
          <cell r="J49">
            <v>0</v>
          </cell>
        </row>
        <row r="50">
          <cell r="J50">
            <v>4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100</v>
          </cell>
        </row>
        <row r="63">
          <cell r="J63">
            <v>10</v>
          </cell>
        </row>
        <row r="64">
          <cell r="J64">
            <v>20</v>
          </cell>
        </row>
        <row r="65">
          <cell r="J65">
            <v>20</v>
          </cell>
        </row>
        <row r="66">
          <cell r="J66">
            <v>6</v>
          </cell>
        </row>
        <row r="67">
          <cell r="J67">
            <v>2</v>
          </cell>
        </row>
        <row r="68">
          <cell r="J68">
            <v>6</v>
          </cell>
        </row>
        <row r="69">
          <cell r="J69">
            <v>6.5</v>
          </cell>
        </row>
        <row r="70">
          <cell r="J70">
            <v>0</v>
          </cell>
        </row>
        <row r="71">
          <cell r="J71">
            <v>5</v>
          </cell>
        </row>
        <row r="73">
          <cell r="J73">
            <v>1</v>
          </cell>
        </row>
        <row r="74">
          <cell r="J74">
            <v>1.5</v>
          </cell>
        </row>
        <row r="75">
          <cell r="J75">
            <v>3</v>
          </cell>
        </row>
        <row r="76">
          <cell r="J76">
            <v>10</v>
          </cell>
        </row>
        <row r="78">
          <cell r="J78">
            <v>6</v>
          </cell>
        </row>
        <row r="79">
          <cell r="J79">
            <v>8</v>
          </cell>
        </row>
        <row r="80">
          <cell r="J80">
            <v>6</v>
          </cell>
        </row>
        <row r="81">
          <cell r="J81">
            <v>3.5</v>
          </cell>
        </row>
        <row r="82">
          <cell r="J82">
            <v>6</v>
          </cell>
        </row>
        <row r="83">
          <cell r="J83">
            <v>2</v>
          </cell>
        </row>
        <row r="84">
          <cell r="J84">
            <v>7</v>
          </cell>
        </row>
        <row r="85">
          <cell r="J85">
            <v>8</v>
          </cell>
        </row>
        <row r="86">
          <cell r="J86">
            <v>5</v>
          </cell>
        </row>
        <row r="87">
          <cell r="J87">
            <v>10</v>
          </cell>
        </row>
        <row r="88">
          <cell r="J88">
            <v>10</v>
          </cell>
        </row>
        <row r="89">
          <cell r="J89">
            <v>26.5</v>
          </cell>
        </row>
        <row r="90">
          <cell r="J90">
            <v>16</v>
          </cell>
        </row>
        <row r="91">
          <cell r="J91">
            <v>20</v>
          </cell>
        </row>
        <row r="92">
          <cell r="J92">
            <v>100</v>
          </cell>
        </row>
        <row r="93">
          <cell r="J93">
            <v>50</v>
          </cell>
        </row>
        <row r="94">
          <cell r="J94">
            <v>12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1</v>
          </cell>
        </row>
        <row r="98">
          <cell r="J98">
            <v>12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0</v>
          </cell>
        </row>
        <row r="18">
          <cell r="J18">
            <v>0</v>
          </cell>
        </row>
        <row r="19">
          <cell r="J19">
            <v>7.7</v>
          </cell>
        </row>
        <row r="20">
          <cell r="J20">
            <v>3</v>
          </cell>
        </row>
        <row r="21">
          <cell r="J21">
            <v>10</v>
          </cell>
        </row>
        <row r="22">
          <cell r="J22">
            <v>2</v>
          </cell>
        </row>
        <row r="23">
          <cell r="J23">
            <v>11.5</v>
          </cell>
        </row>
        <row r="24">
          <cell r="J24">
            <v>80</v>
          </cell>
        </row>
        <row r="25">
          <cell r="J25">
            <v>1</v>
          </cell>
        </row>
        <row r="26">
          <cell r="J26">
            <v>1</v>
          </cell>
        </row>
        <row r="27">
          <cell r="J27">
            <v>0</v>
          </cell>
        </row>
        <row r="28">
          <cell r="J28">
            <v>9.4</v>
          </cell>
        </row>
        <row r="29">
          <cell r="J29">
            <v>0</v>
          </cell>
        </row>
        <row r="30">
          <cell r="J30">
            <v>7</v>
          </cell>
        </row>
        <row r="31">
          <cell r="J31">
            <v>5</v>
          </cell>
        </row>
        <row r="32">
          <cell r="J32">
            <v>5</v>
          </cell>
        </row>
        <row r="33">
          <cell r="J33">
            <v>0</v>
          </cell>
        </row>
        <row r="34">
          <cell r="J34">
            <v>20</v>
          </cell>
        </row>
        <row r="35">
          <cell r="J35">
            <v>3</v>
          </cell>
        </row>
        <row r="36">
          <cell r="J36">
            <v>4</v>
          </cell>
        </row>
        <row r="37">
          <cell r="J37">
            <v>24</v>
          </cell>
        </row>
        <row r="38">
          <cell r="J38">
            <v>25</v>
          </cell>
        </row>
        <row r="39">
          <cell r="J39">
            <v>0</v>
          </cell>
        </row>
        <row r="40">
          <cell r="J40">
            <v>5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1.5</v>
          </cell>
        </row>
        <row r="44">
          <cell r="J44">
            <v>1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3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1</v>
          </cell>
        </row>
        <row r="53">
          <cell r="J53">
            <v>3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3">
          <cell r="J63">
            <v>10</v>
          </cell>
        </row>
        <row r="64">
          <cell r="J64">
            <v>21</v>
          </cell>
        </row>
        <row r="65">
          <cell r="J65">
            <v>10</v>
          </cell>
        </row>
        <row r="66">
          <cell r="J66">
            <v>5</v>
          </cell>
        </row>
        <row r="67">
          <cell r="J67">
            <v>2</v>
          </cell>
        </row>
        <row r="68">
          <cell r="J68">
            <v>6</v>
          </cell>
        </row>
        <row r="69">
          <cell r="J69">
            <v>4</v>
          </cell>
        </row>
        <row r="70">
          <cell r="J70">
            <v>0</v>
          </cell>
        </row>
        <row r="71">
          <cell r="J71">
            <v>5</v>
          </cell>
        </row>
        <row r="73">
          <cell r="J73">
            <v>1</v>
          </cell>
        </row>
        <row r="74">
          <cell r="J74">
            <v>1.5</v>
          </cell>
        </row>
        <row r="75">
          <cell r="J75">
            <v>5</v>
          </cell>
        </row>
        <row r="76">
          <cell r="J76">
            <v>13</v>
          </cell>
        </row>
        <row r="78">
          <cell r="J78">
            <v>6</v>
          </cell>
        </row>
        <row r="79">
          <cell r="J79">
            <v>8</v>
          </cell>
        </row>
        <row r="80">
          <cell r="J80">
            <v>6</v>
          </cell>
        </row>
        <row r="81">
          <cell r="J81">
            <v>4</v>
          </cell>
        </row>
        <row r="82">
          <cell r="J82">
            <v>7</v>
          </cell>
        </row>
        <row r="83">
          <cell r="J83">
            <v>2</v>
          </cell>
        </row>
        <row r="84">
          <cell r="J84">
            <v>0</v>
          </cell>
        </row>
        <row r="85">
          <cell r="J85">
            <v>8</v>
          </cell>
        </row>
        <row r="86">
          <cell r="J86">
            <v>3</v>
          </cell>
        </row>
        <row r="87">
          <cell r="J87">
            <v>10</v>
          </cell>
        </row>
        <row r="88">
          <cell r="J88">
            <v>10</v>
          </cell>
        </row>
        <row r="89">
          <cell r="J89">
            <v>25</v>
          </cell>
        </row>
        <row r="90">
          <cell r="J90">
            <v>6</v>
          </cell>
        </row>
        <row r="91">
          <cell r="J91">
            <v>11</v>
          </cell>
        </row>
        <row r="92">
          <cell r="J92">
            <v>100</v>
          </cell>
        </row>
        <row r="93">
          <cell r="J93">
            <v>100</v>
          </cell>
        </row>
        <row r="94">
          <cell r="J94">
            <v>11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Socopo"/>
      <sheetName val="Hoja2"/>
      <sheetName val="Hoja3"/>
    </sheetNames>
    <sheetDataSet>
      <sheetData sheetId="0"/>
      <sheetData sheetId="1">
        <row r="17">
          <cell r="J17">
            <v>18</v>
          </cell>
        </row>
        <row r="18">
          <cell r="J18">
            <v>0</v>
          </cell>
        </row>
        <row r="19">
          <cell r="J19">
            <v>8</v>
          </cell>
        </row>
        <row r="20">
          <cell r="J20">
            <v>3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10</v>
          </cell>
        </row>
        <row r="24">
          <cell r="J24">
            <v>97</v>
          </cell>
        </row>
        <row r="25">
          <cell r="J25">
            <v>1</v>
          </cell>
        </row>
        <row r="26">
          <cell r="J26">
            <v>1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6</v>
          </cell>
        </row>
        <row r="31">
          <cell r="J31">
            <v>5</v>
          </cell>
        </row>
        <row r="32">
          <cell r="J32">
            <v>3</v>
          </cell>
        </row>
        <row r="33">
          <cell r="J33">
            <v>3</v>
          </cell>
        </row>
        <row r="34">
          <cell r="J34">
            <v>20</v>
          </cell>
        </row>
        <row r="35">
          <cell r="J35">
            <v>3</v>
          </cell>
        </row>
        <row r="36">
          <cell r="J36">
            <v>4</v>
          </cell>
        </row>
        <row r="37">
          <cell r="J37">
            <v>0</v>
          </cell>
        </row>
        <row r="38">
          <cell r="J38">
            <v>0</v>
          </cell>
        </row>
        <row r="39">
          <cell r="I39">
            <v>18</v>
          </cell>
          <cell r="J39">
            <v>24</v>
          </cell>
        </row>
        <row r="40">
          <cell r="J40">
            <v>3</v>
          </cell>
        </row>
        <row r="41">
          <cell r="J41">
            <v>3</v>
          </cell>
        </row>
        <row r="42">
          <cell r="J42">
            <v>0</v>
          </cell>
        </row>
        <row r="43">
          <cell r="J43">
            <v>1</v>
          </cell>
        </row>
        <row r="44">
          <cell r="J44">
            <v>1</v>
          </cell>
        </row>
        <row r="45">
          <cell r="I45">
            <v>9</v>
          </cell>
          <cell r="J45">
            <v>3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2</v>
          </cell>
        </row>
        <row r="51">
          <cell r="J51">
            <v>1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2</v>
          </cell>
        </row>
        <row r="55">
          <cell r="J55">
            <v>6</v>
          </cell>
        </row>
        <row r="56">
          <cell r="J56">
            <v>2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3">
          <cell r="J63">
            <v>12.6</v>
          </cell>
        </row>
        <row r="64">
          <cell r="J64">
            <v>10</v>
          </cell>
        </row>
        <row r="65">
          <cell r="J65">
            <v>6.5</v>
          </cell>
        </row>
        <row r="66">
          <cell r="J66">
            <v>6</v>
          </cell>
        </row>
        <row r="67">
          <cell r="J67">
            <v>2.6</v>
          </cell>
        </row>
        <row r="68">
          <cell r="J68">
            <v>0</v>
          </cell>
        </row>
        <row r="69">
          <cell r="J69">
            <v>6.6</v>
          </cell>
        </row>
        <row r="70">
          <cell r="J70">
            <v>0</v>
          </cell>
        </row>
        <row r="71">
          <cell r="J71">
            <v>5.3</v>
          </cell>
        </row>
        <row r="73">
          <cell r="J73">
            <v>1</v>
          </cell>
        </row>
        <row r="74">
          <cell r="J74">
            <v>1.5</v>
          </cell>
        </row>
        <row r="75">
          <cell r="J75">
            <v>5.5</v>
          </cell>
        </row>
        <row r="76">
          <cell r="J76">
            <v>11.5</v>
          </cell>
        </row>
        <row r="78">
          <cell r="J78">
            <v>6.4</v>
          </cell>
        </row>
        <row r="79">
          <cell r="J79">
            <v>8.6</v>
          </cell>
        </row>
        <row r="80">
          <cell r="J80">
            <v>6</v>
          </cell>
        </row>
        <row r="81">
          <cell r="J81">
            <v>4.5</v>
          </cell>
        </row>
        <row r="82">
          <cell r="J82">
            <v>5</v>
          </cell>
        </row>
        <row r="83">
          <cell r="J83">
            <v>3.5</v>
          </cell>
        </row>
        <row r="84">
          <cell r="J84">
            <v>0</v>
          </cell>
        </row>
        <row r="85">
          <cell r="J85">
            <v>9</v>
          </cell>
        </row>
        <row r="86">
          <cell r="J86">
            <v>5</v>
          </cell>
        </row>
        <row r="87">
          <cell r="J87">
            <v>11</v>
          </cell>
        </row>
        <row r="88">
          <cell r="J88">
            <v>10</v>
          </cell>
        </row>
        <row r="89">
          <cell r="J89">
            <v>26</v>
          </cell>
        </row>
        <row r="90">
          <cell r="J90">
            <v>6.5</v>
          </cell>
        </row>
        <row r="91">
          <cell r="J91">
            <v>11</v>
          </cell>
        </row>
        <row r="92">
          <cell r="J92">
            <v>105</v>
          </cell>
        </row>
        <row r="93">
          <cell r="J93">
            <v>80</v>
          </cell>
        </row>
        <row r="94">
          <cell r="J94">
            <v>12.5</v>
          </cell>
        </row>
        <row r="95">
          <cell r="J95">
            <v>6.5</v>
          </cell>
        </row>
        <row r="96">
          <cell r="J96">
            <v>5</v>
          </cell>
        </row>
        <row r="97">
          <cell r="J97">
            <v>0</v>
          </cell>
        </row>
        <row r="98">
          <cell r="J98">
            <v>12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I17">
            <v>36</v>
          </cell>
          <cell r="J17">
            <v>0</v>
          </cell>
        </row>
        <row r="18">
          <cell r="I18">
            <v>80</v>
          </cell>
          <cell r="J18">
            <v>7</v>
          </cell>
        </row>
        <row r="19">
          <cell r="I19">
            <v>80</v>
          </cell>
          <cell r="J19">
            <v>5</v>
          </cell>
        </row>
        <row r="20">
          <cell r="I20">
            <v>80</v>
          </cell>
          <cell r="J20">
            <v>4</v>
          </cell>
        </row>
        <row r="21">
          <cell r="I21">
            <v>100</v>
          </cell>
          <cell r="J21">
            <v>0</v>
          </cell>
        </row>
        <row r="22">
          <cell r="I22">
            <v>133</v>
          </cell>
          <cell r="J22">
            <v>0</v>
          </cell>
        </row>
        <row r="23">
          <cell r="I23">
            <v>180</v>
          </cell>
          <cell r="J23">
            <v>0</v>
          </cell>
        </row>
        <row r="24">
          <cell r="I24">
            <v>46</v>
          </cell>
          <cell r="J24">
            <v>80</v>
          </cell>
        </row>
        <row r="25">
          <cell r="J25">
            <v>1</v>
          </cell>
        </row>
        <row r="26">
          <cell r="I26">
            <v>64</v>
          </cell>
          <cell r="J26">
            <v>0</v>
          </cell>
        </row>
        <row r="27">
          <cell r="I27">
            <v>90</v>
          </cell>
          <cell r="J27">
            <v>5</v>
          </cell>
        </row>
        <row r="28">
          <cell r="I28">
            <v>29</v>
          </cell>
          <cell r="J28">
            <v>0</v>
          </cell>
        </row>
        <row r="29">
          <cell r="J29">
            <v>0.5</v>
          </cell>
        </row>
        <row r="30">
          <cell r="I30">
            <v>116</v>
          </cell>
          <cell r="J30">
            <v>2</v>
          </cell>
        </row>
        <row r="31">
          <cell r="I31">
            <v>100</v>
          </cell>
          <cell r="J31">
            <v>4</v>
          </cell>
        </row>
        <row r="32">
          <cell r="I32">
            <v>100</v>
          </cell>
          <cell r="J32">
            <v>0</v>
          </cell>
        </row>
        <row r="33">
          <cell r="I33">
            <v>27</v>
          </cell>
          <cell r="J33">
            <v>0</v>
          </cell>
        </row>
        <row r="34">
          <cell r="I34">
            <v>21</v>
          </cell>
          <cell r="J34">
            <v>0</v>
          </cell>
        </row>
        <row r="35">
          <cell r="I35">
            <v>43</v>
          </cell>
          <cell r="J35">
            <v>3</v>
          </cell>
        </row>
        <row r="36">
          <cell r="I36">
            <v>35</v>
          </cell>
          <cell r="J36">
            <v>4</v>
          </cell>
        </row>
        <row r="37">
          <cell r="I37">
            <v>29</v>
          </cell>
          <cell r="J37">
            <v>0</v>
          </cell>
        </row>
        <row r="38">
          <cell r="I38">
            <v>13</v>
          </cell>
          <cell r="J38">
            <v>0</v>
          </cell>
        </row>
        <row r="39">
          <cell r="I39">
            <v>18</v>
          </cell>
          <cell r="J39">
            <v>17</v>
          </cell>
        </row>
        <row r="40">
          <cell r="I40">
            <v>35</v>
          </cell>
          <cell r="J40">
            <v>0</v>
          </cell>
        </row>
        <row r="41">
          <cell r="I41">
            <v>18</v>
          </cell>
          <cell r="J41">
            <v>0</v>
          </cell>
        </row>
        <row r="42">
          <cell r="I42">
            <v>24</v>
          </cell>
          <cell r="J42">
            <v>0</v>
          </cell>
        </row>
        <row r="43">
          <cell r="I43">
            <v>37</v>
          </cell>
          <cell r="J43">
            <v>1</v>
          </cell>
        </row>
        <row r="44">
          <cell r="I44">
            <v>176</v>
          </cell>
          <cell r="J44">
            <v>0</v>
          </cell>
        </row>
        <row r="45">
          <cell r="J45">
            <v>0</v>
          </cell>
        </row>
        <row r="46">
          <cell r="I46">
            <v>55</v>
          </cell>
          <cell r="J46">
            <v>0</v>
          </cell>
        </row>
        <row r="47">
          <cell r="I47">
            <v>13</v>
          </cell>
          <cell r="J47">
            <v>0</v>
          </cell>
        </row>
        <row r="48">
          <cell r="I48">
            <v>32</v>
          </cell>
          <cell r="J48">
            <v>0</v>
          </cell>
        </row>
        <row r="49">
          <cell r="I49">
            <v>20</v>
          </cell>
          <cell r="J49">
            <v>0</v>
          </cell>
        </row>
        <row r="50">
          <cell r="I50">
            <v>30</v>
          </cell>
          <cell r="J50">
            <v>0</v>
          </cell>
        </row>
        <row r="51">
          <cell r="I51">
            <v>165</v>
          </cell>
          <cell r="J51">
            <v>0</v>
          </cell>
        </row>
        <row r="52">
          <cell r="I52">
            <v>142</v>
          </cell>
          <cell r="J52">
            <v>0</v>
          </cell>
        </row>
        <row r="53">
          <cell r="I53">
            <v>15</v>
          </cell>
        </row>
        <row r="54">
          <cell r="I54">
            <v>21</v>
          </cell>
          <cell r="J54">
            <v>0</v>
          </cell>
        </row>
        <row r="55">
          <cell r="I55">
            <v>29</v>
          </cell>
          <cell r="J55">
            <v>0</v>
          </cell>
        </row>
        <row r="56">
          <cell r="I56">
            <v>24</v>
          </cell>
          <cell r="J56">
            <v>0</v>
          </cell>
        </row>
        <row r="57">
          <cell r="I57">
            <v>33</v>
          </cell>
          <cell r="J57">
            <v>0</v>
          </cell>
        </row>
        <row r="58">
          <cell r="I58">
            <v>99</v>
          </cell>
          <cell r="J58">
            <v>0</v>
          </cell>
        </row>
        <row r="59">
          <cell r="I59">
            <v>420</v>
          </cell>
          <cell r="J59">
            <v>0</v>
          </cell>
        </row>
        <row r="60">
          <cell r="I60">
            <v>30</v>
          </cell>
          <cell r="J60">
            <v>0</v>
          </cell>
        </row>
        <row r="61">
          <cell r="I61">
            <v>2</v>
          </cell>
          <cell r="J61">
            <v>0</v>
          </cell>
        </row>
        <row r="62">
          <cell r="J62">
            <v>0</v>
          </cell>
        </row>
        <row r="63">
          <cell r="I63">
            <v>41</v>
          </cell>
          <cell r="J63">
            <v>0</v>
          </cell>
        </row>
        <row r="64">
          <cell r="I64">
            <v>41</v>
          </cell>
          <cell r="J64">
            <v>0</v>
          </cell>
        </row>
        <row r="65">
          <cell r="I65">
            <v>40</v>
          </cell>
          <cell r="J65">
            <v>2</v>
          </cell>
        </row>
        <row r="66">
          <cell r="J66">
            <v>1</v>
          </cell>
        </row>
        <row r="67">
          <cell r="I67">
            <v>210</v>
          </cell>
          <cell r="J67">
            <v>0</v>
          </cell>
        </row>
        <row r="69">
          <cell r="I69">
            <v>25</v>
          </cell>
          <cell r="J69">
            <v>0</v>
          </cell>
        </row>
        <row r="71">
          <cell r="I71">
            <v>14</v>
          </cell>
          <cell r="J71">
            <v>10</v>
          </cell>
        </row>
        <row r="72">
          <cell r="I72">
            <v>25</v>
          </cell>
          <cell r="J72">
            <v>12</v>
          </cell>
        </row>
        <row r="73">
          <cell r="J73">
            <v>8</v>
          </cell>
        </row>
        <row r="74">
          <cell r="J74">
            <v>0</v>
          </cell>
        </row>
        <row r="75">
          <cell r="I75">
            <v>12</v>
          </cell>
          <cell r="J75">
            <v>1</v>
          </cell>
        </row>
        <row r="76">
          <cell r="I76">
            <v>25</v>
          </cell>
          <cell r="J76">
            <v>0</v>
          </cell>
        </row>
        <row r="77">
          <cell r="I77">
            <v>25</v>
          </cell>
          <cell r="J77">
            <v>0</v>
          </cell>
        </row>
        <row r="78">
          <cell r="I78">
            <v>3</v>
          </cell>
          <cell r="J78">
            <v>0</v>
          </cell>
        </row>
        <row r="79">
          <cell r="I79">
            <v>35</v>
          </cell>
          <cell r="J79">
            <v>0</v>
          </cell>
        </row>
        <row r="81">
          <cell r="I81">
            <v>40</v>
          </cell>
          <cell r="J81">
            <v>1</v>
          </cell>
        </row>
        <row r="82">
          <cell r="I82">
            <v>180</v>
          </cell>
          <cell r="J82">
            <v>0.5</v>
          </cell>
        </row>
        <row r="83">
          <cell r="I83">
            <v>25</v>
          </cell>
          <cell r="J83">
            <v>2.5</v>
          </cell>
        </row>
        <row r="84">
          <cell r="I84">
            <v>8</v>
          </cell>
          <cell r="J84">
            <v>8</v>
          </cell>
        </row>
        <row r="85">
          <cell r="I85">
            <v>15</v>
          </cell>
          <cell r="J85">
            <v>0</v>
          </cell>
        </row>
        <row r="86">
          <cell r="I86">
            <v>12</v>
          </cell>
          <cell r="J86">
            <v>10</v>
          </cell>
        </row>
        <row r="87">
          <cell r="I87">
            <v>30</v>
          </cell>
          <cell r="J87">
            <v>8.5</v>
          </cell>
        </row>
        <row r="88">
          <cell r="I88">
            <v>20</v>
          </cell>
          <cell r="J88">
            <v>6</v>
          </cell>
        </row>
        <row r="89">
          <cell r="I89">
            <v>30</v>
          </cell>
          <cell r="J89">
            <v>3</v>
          </cell>
        </row>
        <row r="90">
          <cell r="I90">
            <v>15</v>
          </cell>
          <cell r="J90">
            <v>0</v>
          </cell>
        </row>
        <row r="91">
          <cell r="I91">
            <v>10</v>
          </cell>
          <cell r="J91">
            <v>0</v>
          </cell>
        </row>
        <row r="92">
          <cell r="J92">
            <v>4.5</v>
          </cell>
        </row>
        <row r="93">
          <cell r="I93">
            <v>18</v>
          </cell>
          <cell r="J93">
            <v>7.5</v>
          </cell>
        </row>
        <row r="94">
          <cell r="I94">
            <v>18</v>
          </cell>
          <cell r="J94">
            <v>4.8</v>
          </cell>
        </row>
        <row r="95">
          <cell r="I95">
            <v>30</v>
          </cell>
          <cell r="J95">
            <v>7.5</v>
          </cell>
        </row>
        <row r="96">
          <cell r="I96">
            <v>60</v>
          </cell>
          <cell r="J96">
            <v>8</v>
          </cell>
        </row>
        <row r="97">
          <cell r="I97">
            <v>20</v>
          </cell>
          <cell r="J97">
            <v>25</v>
          </cell>
        </row>
        <row r="98">
          <cell r="I98">
            <v>25</v>
          </cell>
          <cell r="J98">
            <v>6</v>
          </cell>
        </row>
        <row r="99">
          <cell r="I99">
            <v>18</v>
          </cell>
          <cell r="J99">
            <v>10</v>
          </cell>
        </row>
        <row r="100">
          <cell r="I100">
            <v>4</v>
          </cell>
          <cell r="J100">
            <v>50</v>
          </cell>
        </row>
        <row r="101">
          <cell r="I101">
            <v>5</v>
          </cell>
          <cell r="J101">
            <v>76</v>
          </cell>
        </row>
        <row r="102">
          <cell r="I102">
            <v>18</v>
          </cell>
          <cell r="J102">
            <v>10</v>
          </cell>
        </row>
        <row r="103">
          <cell r="I103">
            <v>20</v>
          </cell>
          <cell r="J103">
            <v>0</v>
          </cell>
        </row>
        <row r="104">
          <cell r="I104">
            <v>12</v>
          </cell>
          <cell r="J104">
            <v>0</v>
          </cell>
        </row>
        <row r="105">
          <cell r="I105">
            <v>15</v>
          </cell>
          <cell r="J105">
            <v>5</v>
          </cell>
        </row>
        <row r="106">
          <cell r="I106">
            <v>55</v>
          </cell>
          <cell r="J106">
            <v>0</v>
          </cell>
        </row>
        <row r="107">
          <cell r="I107">
            <v>4</v>
          </cell>
          <cell r="J107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18</v>
          </cell>
        </row>
        <row r="18">
          <cell r="J18">
            <v>10</v>
          </cell>
        </row>
        <row r="19">
          <cell r="J19">
            <v>12</v>
          </cell>
        </row>
        <row r="20">
          <cell r="J20">
            <v>6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8</v>
          </cell>
        </row>
        <row r="24">
          <cell r="J24">
            <v>97</v>
          </cell>
        </row>
        <row r="25">
          <cell r="J25">
            <v>2</v>
          </cell>
        </row>
        <row r="26">
          <cell r="J26">
            <v>0</v>
          </cell>
        </row>
        <row r="27">
          <cell r="J27">
            <v>6</v>
          </cell>
        </row>
        <row r="28">
          <cell r="J28">
            <v>4</v>
          </cell>
        </row>
        <row r="29">
          <cell r="J29">
            <v>0.5</v>
          </cell>
        </row>
        <row r="30">
          <cell r="J30">
            <v>6</v>
          </cell>
        </row>
        <row r="31">
          <cell r="J31">
            <v>4</v>
          </cell>
        </row>
        <row r="32">
          <cell r="J32">
            <v>4</v>
          </cell>
        </row>
        <row r="33">
          <cell r="J33">
            <v>3</v>
          </cell>
        </row>
        <row r="34">
          <cell r="J34">
            <v>20</v>
          </cell>
        </row>
        <row r="35">
          <cell r="J35">
            <v>5</v>
          </cell>
        </row>
        <row r="36">
          <cell r="J36">
            <v>4</v>
          </cell>
        </row>
        <row r="37">
          <cell r="J37">
            <v>24</v>
          </cell>
        </row>
        <row r="38">
          <cell r="J38">
            <v>24</v>
          </cell>
        </row>
        <row r="39">
          <cell r="J39">
            <v>24</v>
          </cell>
        </row>
        <row r="40">
          <cell r="J40">
            <v>3</v>
          </cell>
        </row>
        <row r="41">
          <cell r="J41">
            <v>4</v>
          </cell>
        </row>
        <row r="42">
          <cell r="J42">
            <v>0</v>
          </cell>
        </row>
        <row r="43">
          <cell r="J43">
            <v>2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3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4</v>
          </cell>
        </row>
        <row r="52">
          <cell r="J52">
            <v>0</v>
          </cell>
        </row>
        <row r="54">
          <cell r="J54">
            <v>2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2</v>
          </cell>
        </row>
        <row r="60">
          <cell r="J60">
            <v>0</v>
          </cell>
        </row>
        <row r="61">
          <cell r="J61">
            <v>2</v>
          </cell>
        </row>
        <row r="62">
          <cell r="J62">
            <v>100</v>
          </cell>
        </row>
        <row r="63">
          <cell r="J63">
            <v>1</v>
          </cell>
        </row>
        <row r="64">
          <cell r="J64">
            <v>2</v>
          </cell>
        </row>
        <row r="65">
          <cell r="J65">
            <v>2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70">
          <cell r="J70">
            <v>2</v>
          </cell>
        </row>
        <row r="72">
          <cell r="J72">
            <v>14</v>
          </cell>
        </row>
        <row r="73">
          <cell r="J73">
            <v>16</v>
          </cell>
        </row>
        <row r="74">
          <cell r="J74">
            <v>8</v>
          </cell>
        </row>
        <row r="75">
          <cell r="J75">
            <v>3</v>
          </cell>
        </row>
        <row r="76">
          <cell r="J76">
            <v>3</v>
          </cell>
        </row>
        <row r="77">
          <cell r="J77">
            <v>6</v>
          </cell>
        </row>
        <row r="78">
          <cell r="J78">
            <v>7</v>
          </cell>
        </row>
        <row r="79">
          <cell r="J79">
            <v>100</v>
          </cell>
        </row>
        <row r="80">
          <cell r="J80">
            <v>6</v>
          </cell>
        </row>
        <row r="82">
          <cell r="J82">
            <v>1</v>
          </cell>
        </row>
        <row r="83">
          <cell r="J83">
            <v>1.5</v>
          </cell>
        </row>
        <row r="84">
          <cell r="J84">
            <v>5</v>
          </cell>
        </row>
        <row r="85">
          <cell r="J85">
            <v>10</v>
          </cell>
        </row>
        <row r="86">
          <cell r="J86">
            <v>5</v>
          </cell>
        </row>
        <row r="87">
          <cell r="J87">
            <v>6</v>
          </cell>
        </row>
        <row r="88">
          <cell r="J88">
            <v>8</v>
          </cell>
        </row>
        <row r="89">
          <cell r="J89">
            <v>6</v>
          </cell>
        </row>
        <row r="90">
          <cell r="J90">
            <v>4</v>
          </cell>
        </row>
        <row r="91">
          <cell r="J91">
            <v>5.5</v>
          </cell>
        </row>
        <row r="92">
          <cell r="J92">
            <v>2</v>
          </cell>
        </row>
        <row r="93">
          <cell r="J93">
            <v>7</v>
          </cell>
        </row>
        <row r="94">
          <cell r="J94">
            <v>8</v>
          </cell>
        </row>
        <row r="95">
          <cell r="J95">
            <v>5</v>
          </cell>
        </row>
        <row r="96">
          <cell r="J96">
            <v>10</v>
          </cell>
        </row>
        <row r="97">
          <cell r="J97">
            <v>10</v>
          </cell>
        </row>
        <row r="98">
          <cell r="J98">
            <v>25</v>
          </cell>
        </row>
        <row r="99">
          <cell r="J99">
            <v>6</v>
          </cell>
        </row>
        <row r="100">
          <cell r="J100">
            <v>25</v>
          </cell>
        </row>
        <row r="101">
          <cell r="J101">
            <v>100</v>
          </cell>
        </row>
        <row r="102">
          <cell r="J102">
            <v>60</v>
          </cell>
        </row>
        <row r="103">
          <cell r="J103">
            <v>15</v>
          </cell>
        </row>
        <row r="104">
          <cell r="J104">
            <v>0</v>
          </cell>
        </row>
        <row r="105">
          <cell r="J105">
            <v>5</v>
          </cell>
        </row>
        <row r="106">
          <cell r="J106">
            <v>0</v>
          </cell>
        </row>
        <row r="107">
          <cell r="J107">
            <v>1</v>
          </cell>
        </row>
        <row r="109">
          <cell r="J109">
            <v>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0</v>
          </cell>
        </row>
        <row r="18">
          <cell r="J18">
            <v>10</v>
          </cell>
        </row>
        <row r="19">
          <cell r="J19">
            <v>9.3000000000000007</v>
          </cell>
        </row>
        <row r="20">
          <cell r="J20">
            <v>5</v>
          </cell>
        </row>
        <row r="21">
          <cell r="J21">
            <v>10</v>
          </cell>
        </row>
        <row r="22">
          <cell r="J22">
            <v>2</v>
          </cell>
        </row>
        <row r="23">
          <cell r="J23">
            <v>10</v>
          </cell>
        </row>
        <row r="24">
          <cell r="J24">
            <v>100</v>
          </cell>
        </row>
        <row r="25">
          <cell r="J25">
            <v>2</v>
          </cell>
        </row>
        <row r="26">
          <cell r="J26">
            <v>1</v>
          </cell>
        </row>
        <row r="27">
          <cell r="J27">
            <v>9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3</v>
          </cell>
        </row>
        <row r="31">
          <cell r="J31">
            <v>6</v>
          </cell>
        </row>
        <row r="32">
          <cell r="J32">
            <v>10</v>
          </cell>
        </row>
        <row r="33">
          <cell r="J33">
            <v>8</v>
          </cell>
        </row>
        <row r="34">
          <cell r="J34">
            <v>0</v>
          </cell>
        </row>
        <row r="35">
          <cell r="J35">
            <v>3</v>
          </cell>
        </row>
        <row r="36">
          <cell r="J36">
            <v>8</v>
          </cell>
        </row>
        <row r="37">
          <cell r="J37">
            <v>1</v>
          </cell>
        </row>
        <row r="38">
          <cell r="J38">
            <v>0</v>
          </cell>
        </row>
        <row r="39">
          <cell r="J39">
            <v>24</v>
          </cell>
        </row>
        <row r="40">
          <cell r="J40">
            <v>10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1</v>
          </cell>
        </row>
        <row r="44">
          <cell r="J44">
            <v>1</v>
          </cell>
        </row>
        <row r="45">
          <cell r="J45">
            <v>6</v>
          </cell>
        </row>
        <row r="46">
          <cell r="J46">
            <v>0</v>
          </cell>
        </row>
        <row r="47">
          <cell r="J47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5">
          <cell r="J55">
            <v>0</v>
          </cell>
        </row>
        <row r="56">
          <cell r="J56">
            <v>6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1</v>
          </cell>
        </row>
        <row r="68">
          <cell r="J68">
            <v>1</v>
          </cell>
        </row>
        <row r="70">
          <cell r="J70">
            <v>2</v>
          </cell>
        </row>
        <row r="72">
          <cell r="J72">
            <v>5</v>
          </cell>
        </row>
        <row r="73">
          <cell r="J73">
            <v>18.7</v>
          </cell>
        </row>
        <row r="74">
          <cell r="J74">
            <v>7</v>
          </cell>
        </row>
        <row r="75">
          <cell r="J75">
            <v>6</v>
          </cell>
        </row>
        <row r="76">
          <cell r="J76">
            <v>2</v>
          </cell>
        </row>
        <row r="77">
          <cell r="J77">
            <v>5.5</v>
          </cell>
        </row>
        <row r="78">
          <cell r="J78">
            <v>3.5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1</v>
          </cell>
        </row>
        <row r="83">
          <cell r="J83">
            <v>1.5</v>
          </cell>
        </row>
        <row r="84">
          <cell r="J84">
            <v>4</v>
          </cell>
        </row>
        <row r="85">
          <cell r="J85">
            <v>10</v>
          </cell>
        </row>
        <row r="86">
          <cell r="J86">
            <v>5</v>
          </cell>
        </row>
        <row r="87">
          <cell r="J87">
            <v>6</v>
          </cell>
        </row>
        <row r="88">
          <cell r="J88">
            <v>7.5</v>
          </cell>
        </row>
        <row r="89">
          <cell r="J89">
            <v>5.5</v>
          </cell>
        </row>
        <row r="90">
          <cell r="J90">
            <v>4</v>
          </cell>
        </row>
        <row r="91">
          <cell r="J91">
            <v>5</v>
          </cell>
        </row>
        <row r="92">
          <cell r="J92">
            <v>2</v>
          </cell>
        </row>
        <row r="93">
          <cell r="J93">
            <v>7</v>
          </cell>
        </row>
        <row r="94">
          <cell r="J94">
            <v>8</v>
          </cell>
        </row>
        <row r="95">
          <cell r="J95">
            <v>5</v>
          </cell>
        </row>
        <row r="96">
          <cell r="J96">
            <v>9.5</v>
          </cell>
        </row>
        <row r="97">
          <cell r="J97">
            <v>10</v>
          </cell>
        </row>
        <row r="98">
          <cell r="J98">
            <v>40</v>
          </cell>
        </row>
        <row r="99">
          <cell r="J99">
            <v>6</v>
          </cell>
        </row>
        <row r="100">
          <cell r="J100">
            <v>10</v>
          </cell>
        </row>
        <row r="101">
          <cell r="J101">
            <v>80</v>
          </cell>
        </row>
        <row r="102">
          <cell r="J102">
            <v>100</v>
          </cell>
        </row>
        <row r="103">
          <cell r="J103">
            <v>9.5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5</v>
          </cell>
        </row>
        <row r="107">
          <cell r="J107">
            <v>0</v>
          </cell>
        </row>
        <row r="109">
          <cell r="J109">
            <v>12</v>
          </cell>
        </row>
        <row r="110">
          <cell r="I110">
            <v>15</v>
          </cell>
          <cell r="J110">
            <v>2</v>
          </cell>
        </row>
        <row r="111">
          <cell r="I111">
            <v>40</v>
          </cell>
          <cell r="J111">
            <v>2.5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>
        <row r="17">
          <cell r="J17">
            <v>15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5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100</v>
          </cell>
        </row>
        <row r="25">
          <cell r="J25">
            <v>2</v>
          </cell>
        </row>
        <row r="26">
          <cell r="J26">
            <v>0</v>
          </cell>
        </row>
        <row r="27">
          <cell r="J27">
            <v>5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3</v>
          </cell>
        </row>
        <row r="31">
          <cell r="J31">
            <v>0</v>
          </cell>
        </row>
        <row r="32">
          <cell r="J32">
            <v>5</v>
          </cell>
        </row>
        <row r="33">
          <cell r="J33">
            <v>0</v>
          </cell>
        </row>
        <row r="34">
          <cell r="J34">
            <v>0</v>
          </cell>
        </row>
        <row r="35">
          <cell r="J35">
            <v>5</v>
          </cell>
        </row>
        <row r="36">
          <cell r="J36">
            <v>8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1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0</v>
          </cell>
        </row>
        <row r="58">
          <cell r="J58">
            <v>0</v>
          </cell>
        </row>
        <row r="59">
          <cell r="J59">
            <v>0</v>
          </cell>
        </row>
        <row r="60">
          <cell r="J60">
            <v>0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2</v>
          </cell>
        </row>
        <row r="65">
          <cell r="J65">
            <v>2</v>
          </cell>
        </row>
        <row r="66">
          <cell r="J66">
            <v>0</v>
          </cell>
        </row>
        <row r="67">
          <cell r="J67">
            <v>1</v>
          </cell>
        </row>
        <row r="68">
          <cell r="J68">
            <v>1</v>
          </cell>
        </row>
        <row r="70">
          <cell r="J70">
            <v>0</v>
          </cell>
        </row>
        <row r="72">
          <cell r="J72">
            <v>5</v>
          </cell>
        </row>
        <row r="73">
          <cell r="J73">
            <v>15</v>
          </cell>
        </row>
        <row r="74">
          <cell r="J74">
            <v>8</v>
          </cell>
        </row>
        <row r="75">
          <cell r="J75">
            <v>3</v>
          </cell>
        </row>
        <row r="76">
          <cell r="J76">
            <v>2</v>
          </cell>
        </row>
        <row r="77">
          <cell r="J77">
            <v>5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1</v>
          </cell>
        </row>
        <row r="83">
          <cell r="J83">
            <v>0.5</v>
          </cell>
        </row>
        <row r="84">
          <cell r="J84">
            <v>3</v>
          </cell>
        </row>
        <row r="85">
          <cell r="J85">
            <v>10</v>
          </cell>
        </row>
        <row r="86">
          <cell r="J86">
            <v>0</v>
          </cell>
        </row>
        <row r="87">
          <cell r="J87">
            <v>6</v>
          </cell>
        </row>
        <row r="88">
          <cell r="J88">
            <v>8</v>
          </cell>
        </row>
        <row r="89">
          <cell r="J89">
            <v>6</v>
          </cell>
        </row>
        <row r="90">
          <cell r="J90">
            <v>4</v>
          </cell>
        </row>
        <row r="91">
          <cell r="J91">
            <v>5</v>
          </cell>
        </row>
        <row r="92">
          <cell r="J92">
            <v>0</v>
          </cell>
        </row>
        <row r="93">
          <cell r="J93">
            <v>6</v>
          </cell>
        </row>
        <row r="94">
          <cell r="J94">
            <v>8</v>
          </cell>
        </row>
        <row r="95">
          <cell r="J95">
            <v>6</v>
          </cell>
        </row>
        <row r="96">
          <cell r="J96">
            <v>10</v>
          </cell>
        </row>
        <row r="97">
          <cell r="J97">
            <v>10</v>
          </cell>
        </row>
        <row r="98">
          <cell r="J98">
            <v>40</v>
          </cell>
        </row>
        <row r="99">
          <cell r="J99">
            <v>6</v>
          </cell>
        </row>
        <row r="100">
          <cell r="J100">
            <v>10</v>
          </cell>
        </row>
        <row r="101">
          <cell r="J101">
            <v>80</v>
          </cell>
        </row>
        <row r="102">
          <cell r="J102">
            <v>50</v>
          </cell>
        </row>
        <row r="103">
          <cell r="J103">
            <v>10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5</v>
          </cell>
        </row>
        <row r="107">
          <cell r="J107">
            <v>0</v>
          </cell>
        </row>
        <row r="109">
          <cell r="J109">
            <v>12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opo"/>
      <sheetName val="Hoja2"/>
      <sheetName val="Hoja3"/>
    </sheetNames>
    <sheetDataSet>
      <sheetData sheetId="0" refreshError="1">
        <row r="17">
          <cell r="I17">
            <v>36</v>
          </cell>
        </row>
        <row r="18">
          <cell r="I18">
            <v>80</v>
          </cell>
        </row>
        <row r="19">
          <cell r="I19">
            <v>80</v>
          </cell>
        </row>
        <row r="20">
          <cell r="I20">
            <v>80</v>
          </cell>
        </row>
        <row r="21">
          <cell r="I21">
            <v>100</v>
          </cell>
        </row>
        <row r="24">
          <cell r="I24">
            <v>46</v>
          </cell>
        </row>
        <row r="32">
          <cell r="I32">
            <v>100</v>
          </cell>
        </row>
        <row r="35">
          <cell r="I35">
            <v>43</v>
          </cell>
        </row>
        <row r="38">
          <cell r="I38">
            <v>13</v>
          </cell>
        </row>
        <row r="40">
          <cell r="I40">
            <v>35</v>
          </cell>
        </row>
        <row r="41">
          <cell r="I41">
            <v>18</v>
          </cell>
        </row>
        <row r="43">
          <cell r="I43">
            <v>37</v>
          </cell>
        </row>
        <row r="46">
          <cell r="I46">
            <v>55</v>
          </cell>
        </row>
        <row r="52">
          <cell r="I52">
            <v>142</v>
          </cell>
        </row>
        <row r="53">
          <cell r="I53">
            <v>15</v>
          </cell>
        </row>
        <row r="61">
          <cell r="I61">
            <v>2</v>
          </cell>
        </row>
        <row r="65">
          <cell r="I65">
            <v>40</v>
          </cell>
        </row>
        <row r="69">
          <cell r="I69">
            <v>25</v>
          </cell>
        </row>
        <row r="71">
          <cell r="I71">
            <v>14</v>
          </cell>
        </row>
        <row r="72">
          <cell r="I72">
            <v>25</v>
          </cell>
        </row>
        <row r="75">
          <cell r="I75">
            <v>12</v>
          </cell>
        </row>
        <row r="76">
          <cell r="I76">
            <v>25</v>
          </cell>
        </row>
        <row r="77">
          <cell r="I77">
            <v>25</v>
          </cell>
        </row>
        <row r="78">
          <cell r="I78">
            <v>3</v>
          </cell>
        </row>
        <row r="79">
          <cell r="I79">
            <v>35</v>
          </cell>
        </row>
        <row r="81">
          <cell r="I81">
            <v>40</v>
          </cell>
        </row>
        <row r="82">
          <cell r="I82">
            <v>180</v>
          </cell>
        </row>
        <row r="83">
          <cell r="I83">
            <v>25</v>
          </cell>
        </row>
        <row r="84">
          <cell r="I84">
            <v>8</v>
          </cell>
        </row>
        <row r="85">
          <cell r="I85">
            <v>15</v>
          </cell>
        </row>
        <row r="86">
          <cell r="I86">
            <v>12</v>
          </cell>
        </row>
        <row r="87">
          <cell r="I87">
            <v>30</v>
          </cell>
        </row>
        <row r="88">
          <cell r="I88">
            <v>20</v>
          </cell>
        </row>
        <row r="89">
          <cell r="I89">
            <v>30</v>
          </cell>
        </row>
        <row r="90">
          <cell r="I90">
            <v>15</v>
          </cell>
        </row>
        <row r="91">
          <cell r="I91">
            <v>10</v>
          </cell>
        </row>
        <row r="93">
          <cell r="I93">
            <v>18</v>
          </cell>
        </row>
        <row r="94">
          <cell r="I94">
            <v>18</v>
          </cell>
        </row>
        <row r="95">
          <cell r="I95">
            <v>30</v>
          </cell>
        </row>
        <row r="96">
          <cell r="I96">
            <v>60</v>
          </cell>
        </row>
        <row r="97">
          <cell r="I97">
            <v>20</v>
          </cell>
        </row>
        <row r="98">
          <cell r="I98">
            <v>25</v>
          </cell>
        </row>
        <row r="99">
          <cell r="I99">
            <v>18</v>
          </cell>
        </row>
        <row r="100">
          <cell r="I100">
            <v>4</v>
          </cell>
        </row>
        <row r="101">
          <cell r="I101">
            <v>5</v>
          </cell>
        </row>
        <row r="102">
          <cell r="I102">
            <v>18</v>
          </cell>
        </row>
        <row r="103">
          <cell r="I103">
            <v>20</v>
          </cell>
        </row>
        <row r="104">
          <cell r="I104">
            <v>12</v>
          </cell>
        </row>
        <row r="105">
          <cell r="I105">
            <v>15</v>
          </cell>
        </row>
        <row r="106">
          <cell r="I106">
            <v>55</v>
          </cell>
        </row>
        <row r="107">
          <cell r="I107">
            <v>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101"/>
  <sheetViews>
    <sheetView topLeftCell="A79" workbookViewId="0">
      <selection activeCell="E101" sqref="E101"/>
    </sheetView>
  </sheetViews>
  <sheetFormatPr baseColWidth="10" defaultRowHeight="15" x14ac:dyDescent="0.25"/>
  <cols>
    <col min="1" max="1" width="10" customWidth="1"/>
    <col min="2" max="2" width="25" customWidth="1"/>
    <col min="3" max="3" width="16.7109375" customWidth="1"/>
    <col min="4" max="4" width="20.140625" customWidth="1"/>
    <col min="5" max="5" width="22.140625" customWidth="1"/>
    <col min="6" max="6" width="7.42578125" customWidth="1"/>
    <col min="7" max="8" width="17.140625" customWidth="1"/>
    <col min="9" max="9" width="17.42578125" customWidth="1"/>
    <col min="11" max="11" width="18.85546875" customWidth="1"/>
  </cols>
  <sheetData>
    <row r="14" spans="2:5" ht="24" customHeight="1" thickBot="1" x14ac:dyDescent="0.3"/>
    <row r="15" spans="2:5" ht="16.5" thickTop="1" thickBot="1" x14ac:dyDescent="0.3">
      <c r="B15" s="7" t="s">
        <v>0</v>
      </c>
      <c r="C15" s="8" t="s">
        <v>45</v>
      </c>
      <c r="D15" s="8" t="s">
        <v>127</v>
      </c>
      <c r="E15" s="32" t="s">
        <v>128</v>
      </c>
    </row>
    <row r="16" spans="2:5" ht="15.75" thickTop="1" x14ac:dyDescent="0.25">
      <c r="B16" s="9" t="s">
        <v>16</v>
      </c>
      <c r="C16" s="2"/>
      <c r="D16" s="2"/>
      <c r="E16" s="2"/>
    </row>
    <row r="17" spans="2:5" x14ac:dyDescent="0.25">
      <c r="B17" s="33" t="s">
        <v>129</v>
      </c>
      <c r="C17" s="33">
        <f>([1]Socopo!$I$17)</f>
        <v>36</v>
      </c>
      <c r="D17" s="6">
        <f>([2]Socopo!$J$17+[3]Socopo!$J$17+[4]Socopo!$J$17+[1]Socopo!$J$17)</f>
        <v>54</v>
      </c>
      <c r="E17" s="6">
        <f t="shared" ref="E17:E58" si="0">C17*D17</f>
        <v>1944</v>
      </c>
    </row>
    <row r="18" spans="2:5" x14ac:dyDescent="0.25">
      <c r="B18" s="3" t="s">
        <v>1</v>
      </c>
      <c r="C18" s="3">
        <f>([1]Socopo!$I$18)</f>
        <v>80</v>
      </c>
      <c r="D18" s="6">
        <f>([2]Socopo!$J$18+[3]Socopo!$J$18+[4]Socopo!$J$18+[1]Socopo!$J$18)</f>
        <v>18</v>
      </c>
      <c r="E18" s="2">
        <f t="shared" si="0"/>
        <v>1440</v>
      </c>
    </row>
    <row r="19" spans="2:5" x14ac:dyDescent="0.25">
      <c r="B19" s="3" t="s">
        <v>2</v>
      </c>
      <c r="C19" s="3">
        <f>([1]Socopo!$I$19)</f>
        <v>80</v>
      </c>
      <c r="D19" s="6">
        <f>([2]Socopo!$J$19+[3]Socopo!$J$19+[4]Socopo!$J$19+[1]Socopo!$J$19)</f>
        <v>27.7</v>
      </c>
      <c r="E19" s="2">
        <f t="shared" si="0"/>
        <v>2216</v>
      </c>
    </row>
    <row r="20" spans="2:5" x14ac:dyDescent="0.25">
      <c r="B20" s="3" t="s">
        <v>3</v>
      </c>
      <c r="C20" s="3">
        <f>([1]Socopo!$I$20)</f>
        <v>80</v>
      </c>
      <c r="D20" s="6">
        <f>([2]Socopo!$J$20+[3]Socopo!$J$20+[4]Socopo!$J$20+[1]Socopo!$J$20)</f>
        <v>12</v>
      </c>
      <c r="E20" s="2">
        <f t="shared" si="0"/>
        <v>960</v>
      </c>
    </row>
    <row r="21" spans="2:5" x14ac:dyDescent="0.25">
      <c r="B21" s="3" t="s">
        <v>29</v>
      </c>
      <c r="C21" s="3">
        <f>([1]Socopo!$I$21)</f>
        <v>100</v>
      </c>
      <c r="D21" s="6">
        <f>([2]Socopo!$J$21+[3]Socopo!$J$21+[4]Socopo!$J$21+[1]Socopo!$J$21)</f>
        <v>10</v>
      </c>
      <c r="E21" s="2">
        <f t="shared" si="0"/>
        <v>1000</v>
      </c>
    </row>
    <row r="22" spans="2:5" x14ac:dyDescent="0.25">
      <c r="B22" s="3" t="s">
        <v>30</v>
      </c>
      <c r="C22" s="3">
        <f>([1]Socopo!$I$22)</f>
        <v>133</v>
      </c>
      <c r="D22" s="6">
        <f>([2]Socopo!$J$22+[3]Socopo!$J$22+[4]Socopo!$J$22+[1]Socopo!$J$22)</f>
        <v>2</v>
      </c>
      <c r="E22" s="2">
        <f t="shared" si="0"/>
        <v>266</v>
      </c>
    </row>
    <row r="23" spans="2:5" x14ac:dyDescent="0.25">
      <c r="B23" s="3" t="s">
        <v>130</v>
      </c>
      <c r="C23" s="3">
        <f>([1]Socopo!$I$23)</f>
        <v>180</v>
      </c>
      <c r="D23" s="6">
        <f>([2]Socopo!$J$23+[3]Socopo!$J$23+[4]Socopo!$J$23+[1]Socopo!$J$23)</f>
        <v>31.5</v>
      </c>
      <c r="E23" s="2">
        <f t="shared" si="0"/>
        <v>5670</v>
      </c>
    </row>
    <row r="24" spans="2:5" x14ac:dyDescent="0.25">
      <c r="B24" s="3" t="s">
        <v>4</v>
      </c>
      <c r="C24" s="3">
        <v>46</v>
      </c>
      <c r="D24" s="2">
        <f>([2]Socopo!$J$24+[3]Socopo!$J$24+[4]Socopo!$J$24+[1]Socopo!$J$24)</f>
        <v>365</v>
      </c>
      <c r="E24" s="2">
        <f t="shared" si="0"/>
        <v>16790</v>
      </c>
    </row>
    <row r="25" spans="2:5" x14ac:dyDescent="0.25">
      <c r="B25" s="3" t="s">
        <v>5</v>
      </c>
      <c r="C25" s="3">
        <v>150</v>
      </c>
      <c r="D25" s="2">
        <f>([2]Socopo!$J$25+[3]Socopo!$J$25+[4]Socopo!$J$25+[1]Socopo!$J$25)</f>
        <v>5</v>
      </c>
      <c r="E25" s="2">
        <f t="shared" si="0"/>
        <v>750</v>
      </c>
    </row>
    <row r="26" spans="2:5" x14ac:dyDescent="0.25">
      <c r="B26" s="3" t="s">
        <v>6</v>
      </c>
      <c r="C26" s="3">
        <f>([1]Socopo!$I$26)</f>
        <v>64</v>
      </c>
      <c r="D26" s="2">
        <f>([2]Socopo!$J$26+[3]Socopo!$J$26+[4]Socopo!$J$26+[1]Socopo!$J$26)</f>
        <v>3</v>
      </c>
      <c r="E26" s="2">
        <f t="shared" si="0"/>
        <v>192</v>
      </c>
    </row>
    <row r="27" spans="2:5" x14ac:dyDescent="0.25">
      <c r="B27" s="3" t="s">
        <v>7</v>
      </c>
      <c r="C27" s="3">
        <f>([1]Socopo!$I$27)</f>
        <v>90</v>
      </c>
      <c r="D27" s="2">
        <f>([2]Socopo!$J$27+[3]Socopo!$J$27+[4]Socopo!$J$27+[1]Socopo!$J$27)</f>
        <v>12</v>
      </c>
      <c r="E27" s="2">
        <f t="shared" si="0"/>
        <v>1080</v>
      </c>
    </row>
    <row r="28" spans="2:5" x14ac:dyDescent="0.25">
      <c r="B28" s="3" t="s">
        <v>40</v>
      </c>
      <c r="C28" s="3">
        <f>([1]Socopo!$I$28)</f>
        <v>29</v>
      </c>
      <c r="D28" s="2">
        <f>([2]Socopo!$J$28+[3]Socopo!$J$28+[4]Socopo!$J$28+[1]Socopo!$J$28)</f>
        <v>13.4</v>
      </c>
      <c r="E28" s="2">
        <f t="shared" si="0"/>
        <v>388.6</v>
      </c>
    </row>
    <row r="29" spans="2:5" x14ac:dyDescent="0.25">
      <c r="B29" s="3" t="s">
        <v>41</v>
      </c>
      <c r="C29" s="3">
        <f>([1]Socopo!$I$29)</f>
        <v>165</v>
      </c>
      <c r="D29" s="2">
        <f>([2]Socopo!$J$29+[3]Socopo!$J$29+[4]Socopo!$J$29+[1]Socopo!$J$29)</f>
        <v>1</v>
      </c>
      <c r="E29" s="2">
        <f t="shared" si="0"/>
        <v>165</v>
      </c>
    </row>
    <row r="30" spans="2:5" x14ac:dyDescent="0.25">
      <c r="B30" s="3" t="s">
        <v>8</v>
      </c>
      <c r="C30" s="3">
        <v>116</v>
      </c>
      <c r="D30" s="2">
        <f>([2]Socopo!$J$30+[3]Socopo!$J$30+[4]Socopo!$J$30+[1]Socopo!$J$30)</f>
        <v>25</v>
      </c>
      <c r="E30" s="2">
        <f>C30*D30</f>
        <v>2900</v>
      </c>
    </row>
    <row r="31" spans="2:5" x14ac:dyDescent="0.25">
      <c r="B31" s="3" t="s">
        <v>31</v>
      </c>
      <c r="C31" s="3">
        <f>([1]Socopo!$I$31)</f>
        <v>86</v>
      </c>
      <c r="D31" s="2">
        <f>([2]Socopo!$J$31+[3]Socopo!$J$31+[4]Socopo!$J$31+[1]Socopo!$J$31)</f>
        <v>15</v>
      </c>
      <c r="E31" s="2">
        <f>C31*D31</f>
        <v>1290</v>
      </c>
    </row>
    <row r="32" spans="2:5" x14ac:dyDescent="0.25">
      <c r="B32" s="3" t="s">
        <v>9</v>
      </c>
      <c r="C32" s="3">
        <f>([1]Socopo!$I$32)</f>
        <v>100</v>
      </c>
      <c r="D32" s="2">
        <f>([2]Socopo!$J$32+[3]Socopo!$J$32+[4]Socopo!$J$32+[1]Socopo!$J$32)</f>
        <v>20</v>
      </c>
      <c r="E32" s="2">
        <f t="shared" si="0"/>
        <v>2000</v>
      </c>
    </row>
    <row r="33" spans="2:5" x14ac:dyDescent="0.25">
      <c r="B33" s="3" t="s">
        <v>131</v>
      </c>
      <c r="C33" s="3">
        <f>([1]Socopo!$I$33)</f>
        <v>27</v>
      </c>
      <c r="D33" s="2">
        <f>([2]Socopo!$J$33+[3]Socopo!$J$33+[4]Socopo!$J$33+[1]Socopo!$J$33)</f>
        <v>11</v>
      </c>
      <c r="E33" s="2">
        <f t="shared" si="0"/>
        <v>297</v>
      </c>
    </row>
    <row r="34" spans="2:5" x14ac:dyDescent="0.25">
      <c r="B34" s="1" t="s">
        <v>10</v>
      </c>
      <c r="C34" s="1">
        <f>([1]Socopo!$I$34)</f>
        <v>21</v>
      </c>
      <c r="D34" s="2">
        <f>([2]Socopo!$J$34+[3]Socopo!$J$34+[4]Socopo!$J$34+[1]Socopo!$J$34)</f>
        <v>50</v>
      </c>
      <c r="E34" s="6">
        <f t="shared" si="0"/>
        <v>1050</v>
      </c>
    </row>
    <row r="35" spans="2:5" x14ac:dyDescent="0.25">
      <c r="B35" s="1" t="s">
        <v>32</v>
      </c>
      <c r="C35" s="1">
        <f>([1]Socopo!$I$35)</f>
        <v>43</v>
      </c>
      <c r="D35" s="2">
        <f>([2]Socopo!$J$35+[3]Socopo!$J$35+[4]Socopo!$J$35+[1]Socopo!$J$35)</f>
        <v>6</v>
      </c>
      <c r="E35" s="6">
        <f t="shared" si="0"/>
        <v>258</v>
      </c>
    </row>
    <row r="36" spans="2:5" x14ac:dyDescent="0.25">
      <c r="B36" s="1" t="s">
        <v>11</v>
      </c>
      <c r="C36" s="1">
        <f>([1]Socopo!$I$36)</f>
        <v>35</v>
      </c>
      <c r="D36" s="2">
        <f>([2]Socopo!$J$36+[3]Socopo!$J$36+[4]Socopo!$J$36+[1]Socopo!$J$36)</f>
        <v>18</v>
      </c>
      <c r="E36" s="6">
        <f t="shared" si="0"/>
        <v>630</v>
      </c>
    </row>
    <row r="37" spans="2:5" x14ac:dyDescent="0.25">
      <c r="B37" s="1" t="s">
        <v>132</v>
      </c>
      <c r="C37" s="1">
        <f>([1]Socopo!$I$37)</f>
        <v>28</v>
      </c>
      <c r="D37" s="2">
        <f>([2]Socopo!$J$37+[3]Socopo!$J$37+[4]Socopo!$J$37+[1]Socopo!$J$37)</f>
        <v>72</v>
      </c>
      <c r="E37" s="6">
        <f t="shared" si="0"/>
        <v>2016</v>
      </c>
    </row>
    <row r="38" spans="2:5" x14ac:dyDescent="0.25">
      <c r="B38" s="1" t="s">
        <v>12</v>
      </c>
      <c r="C38" s="1">
        <f>([1]Socopo!$I$38)</f>
        <v>13</v>
      </c>
      <c r="D38" s="2">
        <f>([2]Socopo!$J$38+[3]Socopo!$J$38+[4]Socopo!$J$38+[1]Socopo!$J$38)</f>
        <v>45</v>
      </c>
      <c r="E38" s="6">
        <f t="shared" si="0"/>
        <v>585</v>
      </c>
    </row>
    <row r="39" spans="2:5" x14ac:dyDescent="0.25">
      <c r="B39" s="1" t="s">
        <v>46</v>
      </c>
      <c r="C39" s="1">
        <f>[4]Socopo!$I$39</f>
        <v>18</v>
      </c>
      <c r="D39" s="2">
        <f>([2]Socopo!$J$39+[3]Socopo!$J$39+[4]Socopo!$J$39+[1]Socopo!$J$39)</f>
        <v>24</v>
      </c>
      <c r="E39" s="6">
        <f t="shared" si="0"/>
        <v>432</v>
      </c>
    </row>
    <row r="40" spans="2:5" x14ac:dyDescent="0.25">
      <c r="B40" s="4" t="s">
        <v>13</v>
      </c>
      <c r="C40" s="4">
        <f>([1]Socopo!$I$40)</f>
        <v>35</v>
      </c>
      <c r="D40" s="2">
        <f>([2]Socopo!$J$40+[3]Socopo!$J$40+[4]Socopo!$J$40+[1]Socopo!$J$40)</f>
        <v>14</v>
      </c>
      <c r="E40" s="2">
        <f t="shared" si="0"/>
        <v>490</v>
      </c>
    </row>
    <row r="41" spans="2:5" x14ac:dyDescent="0.25">
      <c r="B41" s="1" t="s">
        <v>133</v>
      </c>
      <c r="C41" s="1">
        <f>([1]Socopo!$I$41)</f>
        <v>18</v>
      </c>
      <c r="D41" s="2">
        <f>([2]Socopo!$J$41+[3]Socopo!$J$41+[4]Socopo!$J$41+[1]Socopo!$J$41)</f>
        <v>6</v>
      </c>
      <c r="E41" s="6">
        <f t="shared" si="0"/>
        <v>108</v>
      </c>
    </row>
    <row r="42" spans="2:5" x14ac:dyDescent="0.25">
      <c r="B42" s="1" t="s">
        <v>134</v>
      </c>
      <c r="C42" s="1">
        <f>([1]Socopo!$I$42)</f>
        <v>24</v>
      </c>
      <c r="D42" s="2">
        <f>([2]Socopo!$J$42+[3]Socopo!$J$42+[4]Socopo!$J$42+[1]Socopo!$J$42)</f>
        <v>3</v>
      </c>
      <c r="E42" s="6">
        <f t="shared" si="0"/>
        <v>72</v>
      </c>
    </row>
    <row r="43" spans="2:5" x14ac:dyDescent="0.25">
      <c r="B43" s="1" t="s">
        <v>14</v>
      </c>
      <c r="C43" s="6">
        <f>([1]Socopo!$I$43)</f>
        <v>34</v>
      </c>
      <c r="D43" s="2">
        <f>([2]Socopo!$J$43+[3]Socopo!$J$43+[4]Socopo!$J$43+[1]Socopo!$J$43)</f>
        <v>4</v>
      </c>
      <c r="E43" s="6">
        <f t="shared" si="0"/>
        <v>136</v>
      </c>
    </row>
    <row r="44" spans="2:5" x14ac:dyDescent="0.25">
      <c r="B44" s="1" t="s">
        <v>135</v>
      </c>
      <c r="C44" s="1">
        <f>([1]Socopo!$I$44)</f>
        <v>176</v>
      </c>
      <c r="D44" s="2">
        <f>([2]Socopo!$J$44+[3]Socopo!$J$44+[4]Socopo!$J$44+[1]Socopo!$J$44)</f>
        <v>3</v>
      </c>
      <c r="E44" s="6">
        <f t="shared" si="0"/>
        <v>528</v>
      </c>
    </row>
    <row r="45" spans="2:5" x14ac:dyDescent="0.25">
      <c r="B45" s="1" t="s">
        <v>47</v>
      </c>
      <c r="C45" s="1">
        <f>([4]Socopo!$I$45)</f>
        <v>9</v>
      </c>
      <c r="D45" s="2">
        <f>([2]Socopo!$J$45+[3]Socopo!$J$45+[4]Socopo!$J$45+[1]Socopo!$J$45)</f>
        <v>3</v>
      </c>
      <c r="E45" s="6">
        <f t="shared" si="0"/>
        <v>27</v>
      </c>
    </row>
    <row r="46" spans="2:5" x14ac:dyDescent="0.25">
      <c r="B46" s="1" t="s">
        <v>48</v>
      </c>
      <c r="C46" s="1">
        <f>([1]Socopo!$I$46)</f>
        <v>55</v>
      </c>
      <c r="D46" s="2">
        <f>([2]Socopo!$J$46+[3]Socopo!$J$46+[4]Socopo!$J$46+[1]Socopo!$J$46)</f>
        <v>1</v>
      </c>
      <c r="E46" s="6">
        <f t="shared" si="0"/>
        <v>55</v>
      </c>
    </row>
    <row r="47" spans="2:5" x14ac:dyDescent="0.25">
      <c r="B47" s="1" t="s">
        <v>136</v>
      </c>
      <c r="C47" s="1">
        <f>([1]Socopo!$I$47)</f>
        <v>13</v>
      </c>
      <c r="D47" s="2">
        <f>([2]Socopo!$J$47+[3]Socopo!$J$47+[4]Socopo!$J$47+[1]Socopo!$J$47)</f>
        <v>6</v>
      </c>
      <c r="E47" s="6">
        <f t="shared" si="0"/>
        <v>78</v>
      </c>
    </row>
    <row r="48" spans="2:5" x14ac:dyDescent="0.25">
      <c r="B48" s="1" t="s">
        <v>137</v>
      </c>
      <c r="C48" s="1">
        <f>([1]Socopo!$I$48)</f>
        <v>32</v>
      </c>
      <c r="D48" s="2">
        <f>([2]Socopo!$J$48+[3]Socopo!$J$48+[4]Socopo!$J$48+[1]Socopo!$J$48)</f>
        <v>10</v>
      </c>
      <c r="E48" s="6">
        <f t="shared" si="0"/>
        <v>320</v>
      </c>
    </row>
    <row r="49" spans="2:5" x14ac:dyDescent="0.25">
      <c r="B49" s="1" t="s">
        <v>138</v>
      </c>
      <c r="C49" s="1">
        <f>([1]Socopo!$I$49)</f>
        <v>20</v>
      </c>
      <c r="D49" s="2">
        <f>([2]Socopo!$J$49+[3]Socopo!$J$49+[4]Socopo!$J$49+[1]Socopo!$J$49)</f>
        <v>3</v>
      </c>
      <c r="E49" s="6">
        <f>C49*D49</f>
        <v>60</v>
      </c>
    </row>
    <row r="50" spans="2:5" x14ac:dyDescent="0.25">
      <c r="B50" s="1" t="s">
        <v>139</v>
      </c>
      <c r="C50" s="1">
        <f>([1]Socopo!$I$50)</f>
        <v>30</v>
      </c>
      <c r="D50" s="2">
        <f>([2]Socopo!$J$50+[3]Socopo!$J$50+[4]Socopo!$J$50+[1]Socopo!$J$50)</f>
        <v>10</v>
      </c>
      <c r="E50" s="6">
        <f>C50*D50</f>
        <v>300</v>
      </c>
    </row>
    <row r="51" spans="2:5" x14ac:dyDescent="0.25">
      <c r="B51" s="1" t="s">
        <v>35</v>
      </c>
      <c r="C51" s="1">
        <f>([1]Socopo!$I$51)</f>
        <v>165</v>
      </c>
      <c r="D51" s="2">
        <f>([2]Socopo!$J$51+[3]Socopo!$J$51+[4]Socopo!$J$51+[1]Socopo!$J$51)</f>
        <v>1</v>
      </c>
      <c r="E51" s="6">
        <f t="shared" si="0"/>
        <v>165</v>
      </c>
    </row>
    <row r="52" spans="2:5" x14ac:dyDescent="0.25">
      <c r="B52" s="1" t="s">
        <v>33</v>
      </c>
      <c r="C52" s="1">
        <f>([1]Socopo!$I$52)</f>
        <v>142</v>
      </c>
      <c r="D52" s="2">
        <f>([2]Socopo!$J$52+[3]Socopo!$J$52+[4]Socopo!$J$52+[1]Socopo!$J$52)</f>
        <v>1</v>
      </c>
      <c r="E52" s="6">
        <f t="shared" si="0"/>
        <v>142</v>
      </c>
    </row>
    <row r="53" spans="2:5" x14ac:dyDescent="0.25">
      <c r="B53" s="1" t="s">
        <v>34</v>
      </c>
      <c r="C53" s="6">
        <f>([1]Socopo!$I$53)</f>
        <v>15</v>
      </c>
      <c r="D53" s="2">
        <f>([2]Socopo!$J$53+[3]Socopo!$J$53+[4]Socopo!$J$53+[1]Socopo!$J$53)</f>
        <v>5</v>
      </c>
      <c r="E53" s="6">
        <f t="shared" si="0"/>
        <v>75</v>
      </c>
    </row>
    <row r="54" spans="2:5" x14ac:dyDescent="0.25">
      <c r="B54" s="1" t="s">
        <v>36</v>
      </c>
      <c r="C54" s="1">
        <f>([1]Socopo!$I$54)</f>
        <v>21</v>
      </c>
      <c r="D54" s="2">
        <f>([2]Socopo!$J$54+[3]Socopo!$J$54+[4]Socopo!$J$54+[1]Socopo!$J$54)</f>
        <v>2</v>
      </c>
      <c r="E54" s="6">
        <f>C54*D54</f>
        <v>42</v>
      </c>
    </row>
    <row r="55" spans="2:5" x14ac:dyDescent="0.25">
      <c r="B55" s="1" t="s">
        <v>140</v>
      </c>
      <c r="C55" s="1">
        <f>([1]Socopo!$I$55)</f>
        <v>29</v>
      </c>
      <c r="D55" s="2">
        <f>([2]Socopo!$J$55+[3]Socopo!$J$55+[4]Socopo!$J$55+[1]Socopo!$J$55)</f>
        <v>6</v>
      </c>
      <c r="E55" s="6">
        <f>C55*D55</f>
        <v>174</v>
      </c>
    </row>
    <row r="56" spans="2:5" x14ac:dyDescent="0.25">
      <c r="B56" s="1" t="s">
        <v>37</v>
      </c>
      <c r="C56" s="1">
        <f>([1]Socopo!$I$56)</f>
        <v>24</v>
      </c>
      <c r="D56" s="2">
        <f>([2]Socopo!$J$56+[3]Socopo!$J$56+[4]Socopo!$J$56+[1]Socopo!$J$56)</f>
        <v>2</v>
      </c>
      <c r="E56" s="6">
        <f t="shared" si="0"/>
        <v>48</v>
      </c>
    </row>
    <row r="57" spans="2:5" x14ac:dyDescent="0.25">
      <c r="B57" s="1" t="s">
        <v>141</v>
      </c>
      <c r="C57" s="1">
        <f>([1]Socopo!$I$57)</f>
        <v>33</v>
      </c>
      <c r="D57" s="2">
        <f>([2]Socopo!$J$57+[3]Socopo!$J$57+[4]Socopo!$J$57+[1]Socopo!$J$57)</f>
        <v>2</v>
      </c>
      <c r="E57" s="6">
        <f t="shared" si="0"/>
        <v>66</v>
      </c>
    </row>
    <row r="58" spans="2:5" x14ac:dyDescent="0.25">
      <c r="B58" s="1" t="s">
        <v>142</v>
      </c>
      <c r="C58" s="1">
        <f>([1]Socopo!$I$58)</f>
        <v>99</v>
      </c>
      <c r="D58" s="2">
        <f>([2]Socopo!$J$58+[3]Socopo!$J$58+[4]Socopo!$J$58+[1]Socopo!$J$58)</f>
        <v>2</v>
      </c>
      <c r="E58" s="6">
        <f t="shared" si="0"/>
        <v>198</v>
      </c>
    </row>
    <row r="59" spans="2:5" x14ac:dyDescent="0.25">
      <c r="B59" s="1" t="s">
        <v>42</v>
      </c>
      <c r="C59" s="6">
        <f>([1]Socopo!$I$59)</f>
        <v>420</v>
      </c>
      <c r="D59" s="2">
        <f>([2]Socopo!$J$59+[3]Socopo!$J$59+[4]Socopo!$J$59+[1]Socopo!$J$59)</f>
        <v>1</v>
      </c>
      <c r="E59" s="6">
        <f>C59*D59</f>
        <v>420</v>
      </c>
    </row>
    <row r="60" spans="2:5" x14ac:dyDescent="0.25">
      <c r="B60" s="1" t="s">
        <v>44</v>
      </c>
      <c r="C60" s="1">
        <f>([1]Socopo!$I$60)</f>
        <v>35</v>
      </c>
      <c r="D60" s="2">
        <f>([2]Socopo!$J$60+[3]Socopo!$J$60+[4]Socopo!$J$60+[1]Socopo!$J$60)</f>
        <v>2</v>
      </c>
      <c r="E60" s="6">
        <f>C60*D60</f>
        <v>70</v>
      </c>
    </row>
    <row r="61" spans="2:5" x14ac:dyDescent="0.25">
      <c r="B61" s="1" t="s">
        <v>15</v>
      </c>
      <c r="C61" s="1">
        <f>([1]Socopo!$I$61)</f>
        <v>2</v>
      </c>
      <c r="D61" s="2">
        <f>([2]Socopo!$J$61+[3]Socopo!$J$61+[4]Socopo!$J$61+[1]Socopo!$J$61)</f>
        <v>200</v>
      </c>
      <c r="E61" s="6">
        <f>C61*D61</f>
        <v>400</v>
      </c>
    </row>
    <row r="62" spans="2:5" x14ac:dyDescent="0.25">
      <c r="B62" s="10" t="s">
        <v>17</v>
      </c>
      <c r="C62" s="6"/>
      <c r="D62" s="2"/>
      <c r="E62" s="6"/>
    </row>
    <row r="63" spans="2:5" x14ac:dyDescent="0.25">
      <c r="B63" s="1" t="s">
        <v>143</v>
      </c>
      <c r="C63" s="1">
        <f>([1]Socopo!$I$63)</f>
        <v>14</v>
      </c>
      <c r="D63" s="2">
        <f>([2]Socopo!$J$63+[3]Socopo!$J$63+[4]Socopo!$J$63+[1]Socopo!$J$63)</f>
        <v>47.6</v>
      </c>
      <c r="E63" s="1">
        <f t="shared" ref="E63:E71" si="1">C63*D63</f>
        <v>666.4</v>
      </c>
    </row>
    <row r="64" spans="2:5" x14ac:dyDescent="0.25">
      <c r="B64" s="1" t="s">
        <v>144</v>
      </c>
      <c r="C64" s="1">
        <f>([1]Socopo!$I$64)</f>
        <v>25</v>
      </c>
      <c r="D64" s="2">
        <f>([2]Socopo!$J$64+[3]Socopo!$J$64+[4]Socopo!$J$64+[1]Socopo!$J$64)</f>
        <v>61</v>
      </c>
      <c r="E64" s="1">
        <f t="shared" si="1"/>
        <v>1525</v>
      </c>
    </row>
    <row r="65" spans="2:5" x14ac:dyDescent="0.25">
      <c r="B65" s="1" t="s">
        <v>145</v>
      </c>
      <c r="C65" s="1">
        <f>([1]Socopo!$I$65)</f>
        <v>20</v>
      </c>
      <c r="D65" s="2">
        <f>([2]Socopo!$J$65+[3]Socopo!$J$65+[4]Socopo!$J$65+[1]Socopo!$J$65)</f>
        <v>44.5</v>
      </c>
      <c r="E65" s="1">
        <f t="shared" si="1"/>
        <v>890</v>
      </c>
    </row>
    <row r="66" spans="2:5" x14ac:dyDescent="0.25">
      <c r="B66" s="1" t="s">
        <v>146</v>
      </c>
      <c r="C66" s="1">
        <f>([1]Socopo!$I$66)</f>
        <v>18</v>
      </c>
      <c r="D66" s="2">
        <f>([2]Socopo!$J$66+[3]Socopo!$J$66+[4]Socopo!$J$66+[1]Socopo!$J$66)</f>
        <v>21.5</v>
      </c>
      <c r="E66" s="1">
        <f>C66*D66</f>
        <v>387</v>
      </c>
    </row>
    <row r="67" spans="2:5" x14ac:dyDescent="0.25">
      <c r="B67" s="1" t="s">
        <v>147</v>
      </c>
      <c r="C67" s="1">
        <f>([1]Socopo!$I$67)</f>
        <v>12</v>
      </c>
      <c r="D67" s="2">
        <f>([2]Socopo!$J$67+[3]Socopo!$J$67+[4]Socopo!$J$67+[1]Socopo!$J$67)</f>
        <v>6.6</v>
      </c>
      <c r="E67" s="1">
        <f>C67*D67</f>
        <v>79.199999999999989</v>
      </c>
    </row>
    <row r="68" spans="2:5" x14ac:dyDescent="0.25">
      <c r="B68" s="1" t="s">
        <v>148</v>
      </c>
      <c r="C68" s="1">
        <f>([1]Socopo!$I$68)</f>
        <v>25</v>
      </c>
      <c r="D68" s="2">
        <f>([2]Socopo!$J$68+[3]Socopo!$J$68+[4]Socopo!$J$68+[1]Socopo!$J$68)</f>
        <v>18</v>
      </c>
      <c r="E68" s="1">
        <f>C68*D68</f>
        <v>450</v>
      </c>
    </row>
    <row r="69" spans="2:5" x14ac:dyDescent="0.25">
      <c r="B69" s="1" t="s">
        <v>18</v>
      </c>
      <c r="C69" s="1">
        <f>([1]Socopo!$I$69)</f>
        <v>25</v>
      </c>
      <c r="D69" s="2">
        <f>([2]Socopo!$J$69+[3]Socopo!$J$69+[4]Socopo!$J$69+[1]Socopo!$J$69)</f>
        <v>22.6</v>
      </c>
      <c r="E69" s="1">
        <f t="shared" si="1"/>
        <v>565</v>
      </c>
    </row>
    <row r="70" spans="2:5" x14ac:dyDescent="0.25">
      <c r="B70" s="1" t="s">
        <v>43</v>
      </c>
      <c r="C70" s="1">
        <f>([1]Socopo!$I$70)</f>
        <v>3</v>
      </c>
      <c r="D70" s="2">
        <f>([2]Socopo!$J$70+[3]Socopo!$J$70+[4]Socopo!$J$70+[1]Socopo!$J$70)</f>
        <v>100</v>
      </c>
      <c r="E70" s="1">
        <f t="shared" si="1"/>
        <v>300</v>
      </c>
    </row>
    <row r="71" spans="2:5" x14ac:dyDescent="0.25">
      <c r="B71" s="1" t="s">
        <v>19</v>
      </c>
      <c r="C71" s="1">
        <f>([1]Socopo!$I$71)</f>
        <v>35</v>
      </c>
      <c r="D71" s="2">
        <f>([2]Socopo!$J$71+[3]Socopo!$J$71+[4]Socopo!$J$71+[1]Socopo!$J$71)</f>
        <v>15.3</v>
      </c>
      <c r="E71" s="1">
        <f t="shared" si="1"/>
        <v>535.5</v>
      </c>
    </row>
    <row r="72" spans="2:5" x14ac:dyDescent="0.25">
      <c r="B72" s="11" t="s">
        <v>20</v>
      </c>
      <c r="D72" s="2"/>
    </row>
    <row r="73" spans="2:5" x14ac:dyDescent="0.25">
      <c r="B73" s="1" t="s">
        <v>21</v>
      </c>
      <c r="C73" s="1">
        <f>([1]Socopo!$I$73)</f>
        <v>40</v>
      </c>
      <c r="D73" s="2">
        <f>([2]Socopo!$J$73+[3]Socopo!$J$73+[4]Socopo!$J$73+[1]Socopo!$J$73)</f>
        <v>4</v>
      </c>
      <c r="E73" s="1">
        <f t="shared" ref="E73:E98" si="2">C73*D73</f>
        <v>160</v>
      </c>
    </row>
    <row r="74" spans="2:5" x14ac:dyDescent="0.25">
      <c r="B74" s="5" t="s">
        <v>22</v>
      </c>
      <c r="C74" s="5">
        <f>([1]Socopo!$I$74)</f>
        <v>180</v>
      </c>
      <c r="D74" s="2">
        <f>([2]Socopo!$J$74+[3]Socopo!$J$74+[4]Socopo!$J$74+[1]Socopo!$J$74)</f>
        <v>6</v>
      </c>
      <c r="E74" s="1">
        <f t="shared" si="2"/>
        <v>1080</v>
      </c>
    </row>
    <row r="75" spans="2:5" x14ac:dyDescent="0.25">
      <c r="B75" s="1" t="s">
        <v>149</v>
      </c>
      <c r="C75" s="1">
        <f>([1]Socopo!$I$75)</f>
        <v>25</v>
      </c>
      <c r="D75" s="2">
        <f>([2]Socopo!$J$75+[3]Socopo!$J$75+[4]Socopo!$J$75+[1]Socopo!$J$75)</f>
        <v>18.5</v>
      </c>
      <c r="E75" s="1">
        <f t="shared" si="2"/>
        <v>462.5</v>
      </c>
    </row>
    <row r="76" spans="2:5" x14ac:dyDescent="0.25">
      <c r="B76" s="1" t="s">
        <v>150</v>
      </c>
      <c r="C76" s="1">
        <f>([1]Socopo!$I$76)</f>
        <v>8</v>
      </c>
      <c r="D76" s="2">
        <f>([2]Socopo!$J$76+[3]Socopo!$J$76+[4]Socopo!$J$76+[1]Socopo!$J$76)</f>
        <v>44.5</v>
      </c>
      <c r="E76" s="1">
        <f t="shared" si="2"/>
        <v>356</v>
      </c>
    </row>
    <row r="77" spans="2:5" x14ac:dyDescent="0.25">
      <c r="B77" s="5" t="s">
        <v>151</v>
      </c>
      <c r="C77" s="1">
        <f>([1]Socopo!$I$77)</f>
        <v>15</v>
      </c>
      <c r="D77" s="2">
        <v>23</v>
      </c>
      <c r="E77" s="1">
        <f t="shared" si="2"/>
        <v>345</v>
      </c>
    </row>
    <row r="78" spans="2:5" x14ac:dyDescent="0.25">
      <c r="B78" s="1" t="s">
        <v>152</v>
      </c>
      <c r="C78" s="1">
        <f>([1]Socopo!$I$78)</f>
        <v>12</v>
      </c>
      <c r="D78" s="2">
        <f>([2]Socopo!$J$78+[3]Socopo!$J$78+[4]Socopo!$J$78+[1]Socopo!$J$78)</f>
        <v>24.4</v>
      </c>
      <c r="E78" s="1">
        <f t="shared" si="2"/>
        <v>292.79999999999995</v>
      </c>
    </row>
    <row r="79" spans="2:5" x14ac:dyDescent="0.25">
      <c r="B79" s="1" t="s">
        <v>153</v>
      </c>
      <c r="C79" s="1">
        <f>([1]Socopo!$I$79)</f>
        <v>30</v>
      </c>
      <c r="D79" s="2">
        <f>([2]Socopo!$J$79+[3]Socopo!$J$79+[4]Socopo!$J$79+[1]Socopo!$J$79)</f>
        <v>32.6</v>
      </c>
      <c r="E79" s="1">
        <f t="shared" si="2"/>
        <v>978</v>
      </c>
    </row>
    <row r="80" spans="2:5" x14ac:dyDescent="0.25">
      <c r="B80" s="1" t="s">
        <v>154</v>
      </c>
      <c r="C80" s="1">
        <f>([1]Socopo!$I$80)</f>
        <v>20</v>
      </c>
      <c r="D80" s="2">
        <f>([2]Socopo!$J$80+[3]Socopo!$J$80+[4]Socopo!$J$80+[1]Socopo!$J$80)</f>
        <v>24</v>
      </c>
      <c r="E80" s="1">
        <f t="shared" si="2"/>
        <v>480</v>
      </c>
    </row>
    <row r="81" spans="2:5" x14ac:dyDescent="0.25">
      <c r="B81" s="1" t="s">
        <v>23</v>
      </c>
      <c r="C81" s="1">
        <f>([1]Socopo!$I$81)</f>
        <v>30</v>
      </c>
      <c r="D81" s="2">
        <f>([2]Socopo!$J$81+[3]Socopo!$J$81+[4]Socopo!$J$81+[1]Socopo!$J$81)</f>
        <v>16</v>
      </c>
      <c r="E81" s="1">
        <f>C81*D81</f>
        <v>480</v>
      </c>
    </row>
    <row r="82" spans="2:5" x14ac:dyDescent="0.25">
      <c r="B82" s="1" t="s">
        <v>155</v>
      </c>
      <c r="C82" s="1">
        <f>([1]Socopo!$I$82)</f>
        <v>15</v>
      </c>
      <c r="D82" s="2">
        <f>([2]Socopo!$J$82+[3]Socopo!$J$82+[4]Socopo!$J$82+[1]Socopo!$J$82)</f>
        <v>24</v>
      </c>
      <c r="E82" s="1">
        <f>C82*D82</f>
        <v>360</v>
      </c>
    </row>
    <row r="83" spans="2:5" x14ac:dyDescent="0.25">
      <c r="B83" s="1" t="s">
        <v>156</v>
      </c>
      <c r="C83" s="1">
        <f>([1]Socopo!$I$83)</f>
        <v>10</v>
      </c>
      <c r="D83" s="2">
        <f>([2]Socopo!$J$83+[3]Socopo!$J$83+[4]Socopo!$J$83+[1]Socopo!$J$83)</f>
        <v>11</v>
      </c>
      <c r="E83" s="1">
        <f t="shared" si="2"/>
        <v>110</v>
      </c>
    </row>
    <row r="84" spans="2:5" x14ac:dyDescent="0.25">
      <c r="B84" s="1" t="s">
        <v>157</v>
      </c>
      <c r="C84" s="1">
        <f>([1]Socopo!$I$84)</f>
        <v>25</v>
      </c>
      <c r="D84" s="2">
        <f>([2]Socopo!$J$84+[3]Socopo!$J$84+[4]Socopo!$J$84+[1]Socopo!$J$84)</f>
        <v>14</v>
      </c>
      <c r="E84" s="1">
        <f t="shared" si="2"/>
        <v>350</v>
      </c>
    </row>
    <row r="85" spans="2:5" x14ac:dyDescent="0.25">
      <c r="B85" s="1" t="s">
        <v>158</v>
      </c>
      <c r="C85" s="1">
        <f>([1]Socopo!$I$85)</f>
        <v>18</v>
      </c>
      <c r="D85" s="2">
        <f>([2]Socopo!$J$85+[3]Socopo!$J$85+[4]Socopo!$J$85+[1]Socopo!$J$85)</f>
        <v>33</v>
      </c>
      <c r="E85" s="1">
        <f t="shared" si="2"/>
        <v>594</v>
      </c>
    </row>
    <row r="86" spans="2:5" x14ac:dyDescent="0.25">
      <c r="B86" s="1" t="s">
        <v>159</v>
      </c>
      <c r="C86" s="1">
        <f>([1]Socopo!$I$86)</f>
        <v>18</v>
      </c>
      <c r="D86" s="2">
        <f>([2]Socopo!$J$86+[3]Socopo!$J$86+[4]Socopo!$J$86+[1]Socopo!$J$86)</f>
        <v>18</v>
      </c>
      <c r="E86" s="1">
        <f t="shared" si="2"/>
        <v>324</v>
      </c>
    </row>
    <row r="87" spans="2:5" x14ac:dyDescent="0.25">
      <c r="B87" s="1" t="s">
        <v>160</v>
      </c>
      <c r="C87" s="1">
        <f>([1]Socopo!$I$87)</f>
        <v>30</v>
      </c>
      <c r="D87" s="2">
        <f>([2]Socopo!$J$87+[3]Socopo!$J$87+[4]Socopo!$J$87+[1]Socopo!$J$87)</f>
        <v>41</v>
      </c>
      <c r="E87" s="1">
        <f t="shared" si="2"/>
        <v>1230</v>
      </c>
    </row>
    <row r="88" spans="2:5" x14ac:dyDescent="0.25">
      <c r="B88" s="1" t="s">
        <v>161</v>
      </c>
      <c r="C88" s="1">
        <f>([1]Socopo!$I$88)</f>
        <v>60</v>
      </c>
      <c r="D88" s="2">
        <f>([2]Socopo!$J$88+[3]Socopo!$J$88+[4]Socopo!$J$88+[1]Socopo!$J$88)</f>
        <v>35</v>
      </c>
      <c r="E88" s="1">
        <f t="shared" si="2"/>
        <v>2100</v>
      </c>
    </row>
    <row r="89" spans="2:5" x14ac:dyDescent="0.25">
      <c r="B89" s="1" t="s">
        <v>162</v>
      </c>
      <c r="C89" s="1">
        <f>([1]Socopo!$I$89)</f>
        <v>20</v>
      </c>
      <c r="D89" s="2">
        <f>([2]Socopo!$J$89+[3]Socopo!$J$89+[4]Socopo!$J$89+[1]Socopo!$J$89)</f>
        <v>102.5</v>
      </c>
      <c r="E89" s="1">
        <f t="shared" si="2"/>
        <v>2050</v>
      </c>
    </row>
    <row r="90" spans="2:5" x14ac:dyDescent="0.25">
      <c r="B90" s="1" t="s">
        <v>24</v>
      </c>
      <c r="C90" s="1">
        <f>([1]Socopo!$I$90)</f>
        <v>25</v>
      </c>
      <c r="D90" s="2">
        <f>([2]Socopo!$J$90+[3]Socopo!$J$90+[4]Socopo!$J$90+[1]Socopo!$J$90)</f>
        <v>39.5</v>
      </c>
      <c r="E90" s="1">
        <f>C90*D90</f>
        <v>987.5</v>
      </c>
    </row>
    <row r="91" spans="2:5" x14ac:dyDescent="0.25">
      <c r="B91" s="1" t="s">
        <v>163</v>
      </c>
      <c r="C91" s="1">
        <f>([1]Socopo!$I$91)</f>
        <v>18</v>
      </c>
      <c r="D91" s="2">
        <f>([2]Socopo!$J$91+[3]Socopo!$J$91+[4]Socopo!$J$91+[1]Socopo!$J$91)</f>
        <v>67</v>
      </c>
      <c r="E91" s="1">
        <f>C91*D91</f>
        <v>1206</v>
      </c>
    </row>
    <row r="92" spans="2:5" x14ac:dyDescent="0.25">
      <c r="B92" s="1" t="s">
        <v>25</v>
      </c>
      <c r="C92" s="1">
        <f>([1]Socopo!$I$92)</f>
        <v>4</v>
      </c>
      <c r="D92" s="2">
        <f>([2]Socopo!$J$92+[3]Socopo!$J$92+[4]Socopo!$J$92+[1]Socopo!$J$92)</f>
        <v>450</v>
      </c>
      <c r="E92" s="1">
        <f t="shared" si="2"/>
        <v>1800</v>
      </c>
    </row>
    <row r="93" spans="2:5" x14ac:dyDescent="0.25">
      <c r="B93" s="1" t="s">
        <v>164</v>
      </c>
      <c r="C93" s="1">
        <f>([1]Socopo!$I$93)</f>
        <v>5</v>
      </c>
      <c r="D93" s="2">
        <f>([2]Socopo!$J$93+[3]Socopo!$J$93+[4]Socopo!$J$93+[1]Socopo!$J$93)</f>
        <v>370</v>
      </c>
      <c r="E93" s="1">
        <f>C93*D93</f>
        <v>1850</v>
      </c>
    </row>
    <row r="94" spans="2:5" x14ac:dyDescent="0.25">
      <c r="B94" s="1" t="s">
        <v>26</v>
      </c>
      <c r="C94" s="1">
        <f>([1]Socopo!$I$94)</f>
        <v>18</v>
      </c>
      <c r="D94" s="2">
        <f>([2]Socopo!$J$94+[3]Socopo!$J$94+[4]Socopo!$J$94+[1]Socopo!$J$94)</f>
        <v>45.5</v>
      </c>
      <c r="E94" s="1">
        <f>C94*D94</f>
        <v>819</v>
      </c>
    </row>
    <row r="95" spans="2:5" x14ac:dyDescent="0.25">
      <c r="B95" s="1" t="s">
        <v>38</v>
      </c>
      <c r="C95" s="1">
        <f>([1]Socopo!$I$95)</f>
        <v>20</v>
      </c>
      <c r="D95" s="2">
        <f>([2]Socopo!$J$95+[3]Socopo!$J$95+[4]Socopo!$J$95+[1]Socopo!$J$95)</f>
        <v>6.5</v>
      </c>
      <c r="E95" s="1">
        <f t="shared" si="2"/>
        <v>130</v>
      </c>
    </row>
    <row r="96" spans="2:5" x14ac:dyDescent="0.25">
      <c r="B96" s="1" t="s">
        <v>39</v>
      </c>
      <c r="C96" s="1">
        <f>([1]Socopo!$I$96)</f>
        <v>12</v>
      </c>
      <c r="D96" s="2">
        <f>([2]Socopo!$J$96+[3]Socopo!$J$96+[4]Socopo!$J$96+[1]Socopo!$J$96)</f>
        <v>11</v>
      </c>
      <c r="E96" s="1">
        <f t="shared" si="2"/>
        <v>132</v>
      </c>
    </row>
    <row r="97" spans="2:5" x14ac:dyDescent="0.25">
      <c r="B97" s="1" t="s">
        <v>27</v>
      </c>
      <c r="C97" s="1">
        <v>55</v>
      </c>
      <c r="D97" s="2">
        <f>([2]Socopo!$J$97+[3]Socopo!$J$97+[4]Socopo!$J$97+[1]Socopo!$J$97)</f>
        <v>1</v>
      </c>
      <c r="E97" s="1">
        <f t="shared" si="2"/>
        <v>55</v>
      </c>
    </row>
    <row r="98" spans="2:5" x14ac:dyDescent="0.25">
      <c r="B98" s="1" t="s">
        <v>28</v>
      </c>
      <c r="C98" s="1">
        <f>([1]Socopo!$I$98)</f>
        <v>4</v>
      </c>
      <c r="D98" s="2">
        <f>([2]Socopo!$J$98+[3]Socopo!$J$98+[4]Socopo!$J$98+[1]Socopo!$J$98)</f>
        <v>36</v>
      </c>
      <c r="E98" s="1">
        <f t="shared" si="2"/>
        <v>144</v>
      </c>
    </row>
    <row r="99" spans="2:5" x14ac:dyDescent="0.25">
      <c r="C99" s="42" t="s">
        <v>115</v>
      </c>
      <c r="D99" s="43"/>
      <c r="E99" s="34">
        <f>SUM(E17:E98)</f>
        <v>72567.5</v>
      </c>
    </row>
    <row r="100" spans="2:5" x14ac:dyDescent="0.25">
      <c r="C100" s="42" t="s">
        <v>167</v>
      </c>
      <c r="D100" s="43"/>
      <c r="E100" s="34">
        <v>60000</v>
      </c>
    </row>
    <row r="101" spans="2:5" x14ac:dyDescent="0.25">
      <c r="C101" s="42" t="s">
        <v>168</v>
      </c>
      <c r="D101" s="43"/>
      <c r="E101" s="35">
        <f>E99-E100</f>
        <v>12567.5</v>
      </c>
    </row>
  </sheetData>
  <mergeCells count="3">
    <mergeCell ref="C99:D99"/>
    <mergeCell ref="C100:D100"/>
    <mergeCell ref="C101:D10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113"/>
  <sheetViews>
    <sheetView topLeftCell="A85" workbookViewId="0">
      <selection activeCell="G125" sqref="G125"/>
    </sheetView>
  </sheetViews>
  <sheetFormatPr baseColWidth="10" defaultRowHeight="15" x14ac:dyDescent="0.25"/>
  <cols>
    <col min="1" max="1" width="10" customWidth="1"/>
    <col min="2" max="2" width="25" customWidth="1"/>
    <col min="3" max="3" width="16.7109375" customWidth="1"/>
    <col min="4" max="4" width="20.140625" customWidth="1"/>
    <col min="5" max="5" width="22.140625" customWidth="1"/>
    <col min="6" max="6" width="7.42578125" customWidth="1"/>
    <col min="7" max="8" width="17.140625" customWidth="1"/>
    <col min="9" max="9" width="17.42578125" customWidth="1"/>
    <col min="11" max="11" width="18.85546875" customWidth="1"/>
  </cols>
  <sheetData>
    <row r="14" spans="2:5" ht="24" customHeight="1" thickBot="1" x14ac:dyDescent="0.3"/>
    <row r="15" spans="2:5" ht="16.5" thickTop="1" thickBot="1" x14ac:dyDescent="0.3">
      <c r="B15" s="7" t="s">
        <v>0</v>
      </c>
      <c r="C15" s="8" t="s">
        <v>45</v>
      </c>
      <c r="D15" s="8" t="s">
        <v>127</v>
      </c>
      <c r="E15" s="32" t="s">
        <v>128</v>
      </c>
    </row>
    <row r="16" spans="2:5" ht="15.75" thickTop="1" x14ac:dyDescent="0.25">
      <c r="B16" s="9" t="s">
        <v>16</v>
      </c>
      <c r="C16" s="2"/>
      <c r="D16" s="2"/>
      <c r="E16" s="2"/>
    </row>
    <row r="17" spans="2:5" x14ac:dyDescent="0.25">
      <c r="B17" s="33" t="s">
        <v>129</v>
      </c>
      <c r="C17" s="33">
        <f>[5]Socopo!$I$17</f>
        <v>36</v>
      </c>
      <c r="D17" s="6">
        <f>[6]Socopo!$J$17+[7]Socopo!$J$17+[8]Socopo!$J$17+[5]Socopo!$J$17</f>
        <v>33</v>
      </c>
      <c r="E17" s="6">
        <f t="shared" ref="E17:E65" si="0">C17*D17</f>
        <v>1188</v>
      </c>
    </row>
    <row r="18" spans="2:5" x14ac:dyDescent="0.25">
      <c r="B18" s="3" t="s">
        <v>1</v>
      </c>
      <c r="C18" s="3">
        <f>[5]Socopo!$I$18</f>
        <v>80</v>
      </c>
      <c r="D18" s="6">
        <f>([6]Socopo!$J$18+[7]Socopo!$J$18+[8]Socopo!$J$18+[5]Socopo!$J$18)</f>
        <v>27</v>
      </c>
      <c r="E18" s="2">
        <f t="shared" si="0"/>
        <v>2160</v>
      </c>
    </row>
    <row r="19" spans="2:5" x14ac:dyDescent="0.25">
      <c r="B19" s="3" t="s">
        <v>2</v>
      </c>
      <c r="C19" s="3">
        <f>[5]Socopo!$I$19</f>
        <v>80</v>
      </c>
      <c r="D19" s="6">
        <f>([6]Socopo!$J$19+[7]Socopo!$J$19+[8]Socopo!$J$19+[5]Socopo!$J$19)</f>
        <v>26.3</v>
      </c>
      <c r="E19" s="2">
        <f t="shared" si="0"/>
        <v>2104</v>
      </c>
    </row>
    <row r="20" spans="2:5" x14ac:dyDescent="0.25">
      <c r="B20" s="3" t="s">
        <v>3</v>
      </c>
      <c r="C20" s="3">
        <f>[5]Socopo!$I$20</f>
        <v>80</v>
      </c>
      <c r="D20" s="6">
        <f>([6]Socopo!$J$20+[7]Socopo!$J$20+[8]Socopo!$J$20+[5]Socopo!$J$20)</f>
        <v>20</v>
      </c>
      <c r="E20" s="2">
        <f t="shared" si="0"/>
        <v>1600</v>
      </c>
    </row>
    <row r="21" spans="2:5" x14ac:dyDescent="0.25">
      <c r="B21" s="3" t="s">
        <v>29</v>
      </c>
      <c r="C21" s="3">
        <f>[5]Socopo!$I$21</f>
        <v>100</v>
      </c>
      <c r="D21" s="6">
        <f>([6]Socopo!$J$21+[7]Socopo!$J$21+[8]Socopo!$J$21+[5]Socopo!$J$21)</f>
        <v>10</v>
      </c>
      <c r="E21" s="2">
        <f t="shared" si="0"/>
        <v>1000</v>
      </c>
    </row>
    <row r="22" spans="2:5" x14ac:dyDescent="0.25">
      <c r="B22" s="3" t="s">
        <v>30</v>
      </c>
      <c r="C22" s="3">
        <f>[5]Socopo!$I$22</f>
        <v>133</v>
      </c>
      <c r="D22" s="6">
        <f>([6]Socopo!$J$22+[7]Socopo!$J$22+[8]Socopo!$J$22+[5]Socopo!$J$22)</f>
        <v>2</v>
      </c>
      <c r="E22" s="2">
        <f t="shared" si="0"/>
        <v>266</v>
      </c>
    </row>
    <row r="23" spans="2:5" x14ac:dyDescent="0.25">
      <c r="B23" s="3" t="s">
        <v>130</v>
      </c>
      <c r="C23" s="3">
        <f>[5]Socopo!$I$23</f>
        <v>180</v>
      </c>
      <c r="D23" s="6">
        <f>([6]Socopo!$J$23+[7]Socopo!$J$23+[8]Socopo!$J$23+[5]Socopo!$J$23)</f>
        <v>18</v>
      </c>
      <c r="E23" s="2">
        <f t="shared" si="0"/>
        <v>3240</v>
      </c>
    </row>
    <row r="24" spans="2:5" x14ac:dyDescent="0.25">
      <c r="B24" s="3" t="s">
        <v>4</v>
      </c>
      <c r="C24" s="3">
        <f>[5]Socopo!$I$24</f>
        <v>46</v>
      </c>
      <c r="D24" s="2">
        <f>([6]Socopo!$J$24+[7]Socopo!$J$24+[8]Socopo!$J$24+[5]Socopo!$J$24)</f>
        <v>377</v>
      </c>
      <c r="E24" s="2">
        <f t="shared" si="0"/>
        <v>17342</v>
      </c>
    </row>
    <row r="25" spans="2:5" x14ac:dyDescent="0.25">
      <c r="B25" s="3" t="s">
        <v>5</v>
      </c>
      <c r="C25" s="3">
        <v>160</v>
      </c>
      <c r="D25" s="2">
        <f>([6]Socopo!$J$25+[7]Socopo!$J$25+[8]Socopo!$J$25+[5]Socopo!$J$25)</f>
        <v>7</v>
      </c>
      <c r="E25" s="2">
        <f t="shared" si="0"/>
        <v>1120</v>
      </c>
    </row>
    <row r="26" spans="2:5" x14ac:dyDescent="0.25">
      <c r="B26" s="3" t="s">
        <v>6</v>
      </c>
      <c r="C26" s="3">
        <f>[5]Socopo!$I$26</f>
        <v>64</v>
      </c>
      <c r="D26" s="2">
        <f>([6]Socopo!$J$26+[7]Socopo!$J$26+[8]Socopo!$J$26+[5]Socopo!$J$26)</f>
        <v>1</v>
      </c>
      <c r="E26" s="2">
        <f t="shared" si="0"/>
        <v>64</v>
      </c>
    </row>
    <row r="27" spans="2:5" x14ac:dyDescent="0.25">
      <c r="B27" s="3" t="s">
        <v>7</v>
      </c>
      <c r="C27" s="3">
        <f>[5]Socopo!$I$27</f>
        <v>90</v>
      </c>
      <c r="D27" s="2">
        <f>([6]Socopo!$J$27+[7]Socopo!$J$27+[8]Socopo!$J$27+[5]Socopo!$J$27)</f>
        <v>25</v>
      </c>
      <c r="E27" s="2">
        <f t="shared" si="0"/>
        <v>2250</v>
      </c>
    </row>
    <row r="28" spans="2:5" x14ac:dyDescent="0.25">
      <c r="B28" s="3" t="s">
        <v>40</v>
      </c>
      <c r="C28" s="3">
        <f>[5]Socopo!$I$28</f>
        <v>29</v>
      </c>
      <c r="D28" s="2">
        <f>([6]Socopo!$J$28+[7]Socopo!$J$28+[8]Socopo!$J$28+[5]Socopo!$J$28)</f>
        <v>4</v>
      </c>
      <c r="E28" s="2">
        <f t="shared" si="0"/>
        <v>116</v>
      </c>
    </row>
    <row r="29" spans="2:5" x14ac:dyDescent="0.25">
      <c r="B29" s="3" t="s">
        <v>41</v>
      </c>
      <c r="C29" s="3">
        <v>202</v>
      </c>
      <c r="D29" s="2">
        <f>([6]Socopo!$J$29+[7]Socopo!$J$29+[8]Socopo!$J$29+[5]Socopo!$J$29)</f>
        <v>1</v>
      </c>
      <c r="E29" s="2">
        <f t="shared" si="0"/>
        <v>202</v>
      </c>
    </row>
    <row r="30" spans="2:5" x14ac:dyDescent="0.25">
      <c r="B30" s="3" t="s">
        <v>8</v>
      </c>
      <c r="C30" s="3">
        <f>[5]Socopo!$I$30</f>
        <v>116</v>
      </c>
      <c r="D30" s="2">
        <f>([6]Socopo!$J$30+[7]Socopo!$J$30+[8]Socopo!$J$30+[5]Socopo!$J$30)</f>
        <v>14</v>
      </c>
      <c r="E30" s="2">
        <f>C30*D30</f>
        <v>1624</v>
      </c>
    </row>
    <row r="31" spans="2:5" x14ac:dyDescent="0.25">
      <c r="B31" s="3" t="s">
        <v>50</v>
      </c>
      <c r="C31" s="3">
        <v>108</v>
      </c>
      <c r="D31" s="2">
        <f>([6]Socopo!$J$63+[7]Socopo!$J$63+[8]Socopo!$J$63+[5]Socopo!$J$62)</f>
        <v>1</v>
      </c>
      <c r="E31" s="2">
        <f>C31*D31</f>
        <v>108</v>
      </c>
    </row>
    <row r="32" spans="2:5" x14ac:dyDescent="0.25">
      <c r="B32" s="3" t="s">
        <v>31</v>
      </c>
      <c r="C32" s="3">
        <f>[5]Socopo!$I$31</f>
        <v>100</v>
      </c>
      <c r="D32" s="2">
        <f>([6]Socopo!$J$31+[7]Socopo!$J$31+[8]Socopo!$J$31+[5]Socopo!$J$31)</f>
        <v>14</v>
      </c>
      <c r="E32" s="2">
        <f>C32*D32</f>
        <v>1400</v>
      </c>
    </row>
    <row r="33" spans="2:5" x14ac:dyDescent="0.25">
      <c r="B33" s="3" t="s">
        <v>9</v>
      </c>
      <c r="C33" s="3">
        <f>[5]Socopo!$I$32</f>
        <v>100</v>
      </c>
      <c r="D33" s="2">
        <f>([6]Socopo!$J$32+[7]Socopo!$J$32+[8]Socopo!$J$32+[5]Socopo!$J$32)</f>
        <v>19</v>
      </c>
      <c r="E33" s="2">
        <f t="shared" si="0"/>
        <v>1900</v>
      </c>
    </row>
    <row r="34" spans="2:5" x14ac:dyDescent="0.25">
      <c r="B34" s="3" t="s">
        <v>131</v>
      </c>
      <c r="C34" s="3">
        <f>[5]Socopo!$I$33</f>
        <v>27</v>
      </c>
      <c r="D34" s="2">
        <f>([6]Socopo!$J$33+[7]Socopo!$J$33+[8]Socopo!$J$33+[5]Socopo!$J$33)</f>
        <v>11</v>
      </c>
      <c r="E34" s="2">
        <f t="shared" si="0"/>
        <v>297</v>
      </c>
    </row>
    <row r="35" spans="2:5" x14ac:dyDescent="0.25">
      <c r="B35" s="1" t="s">
        <v>10</v>
      </c>
      <c r="C35" s="1">
        <f>[5]Socopo!$I$34</f>
        <v>21</v>
      </c>
      <c r="D35" s="2">
        <f>([6]Socopo!$J$34+[7]Socopo!$J$34+[8]Socopo!$J$34+[5]Socopo!$J$34)</f>
        <v>20</v>
      </c>
      <c r="E35" s="6">
        <f t="shared" si="0"/>
        <v>420</v>
      </c>
    </row>
    <row r="36" spans="2:5" x14ac:dyDescent="0.25">
      <c r="B36" s="1" t="s">
        <v>32</v>
      </c>
      <c r="C36" s="1">
        <f>[5]Socopo!$I$35</f>
        <v>43</v>
      </c>
      <c r="D36" s="2">
        <f>([6]Socopo!$J$35+[7]Socopo!$J$35+[8]Socopo!$J$35+[5]Socopo!$J$35)</f>
        <v>16</v>
      </c>
      <c r="E36" s="6">
        <f t="shared" si="0"/>
        <v>688</v>
      </c>
    </row>
    <row r="37" spans="2:5" x14ac:dyDescent="0.25">
      <c r="B37" s="1" t="s">
        <v>11</v>
      </c>
      <c r="C37" s="1">
        <f>[5]Socopo!$I$36</f>
        <v>35</v>
      </c>
      <c r="D37" s="2">
        <f>([6]Socopo!$J$36+[7]Socopo!$J$36+[8]Socopo!$J$36+[5]Socopo!$J$36)</f>
        <v>24</v>
      </c>
      <c r="E37" s="6">
        <f t="shared" si="0"/>
        <v>840</v>
      </c>
    </row>
    <row r="38" spans="2:5" x14ac:dyDescent="0.25">
      <c r="B38" s="1" t="s">
        <v>132</v>
      </c>
      <c r="C38" s="1">
        <f>[5]Socopo!$I$37</f>
        <v>29</v>
      </c>
      <c r="D38" s="2">
        <f>([6]Socopo!$J$37+[7]Socopo!$J$37+[8]Socopo!$J$37+[5]Socopo!$J$37)</f>
        <v>25</v>
      </c>
      <c r="E38" s="6">
        <f t="shared" si="0"/>
        <v>725</v>
      </c>
    </row>
    <row r="39" spans="2:5" x14ac:dyDescent="0.25">
      <c r="B39" s="1" t="s">
        <v>12</v>
      </c>
      <c r="C39" s="1">
        <f>[5]Socopo!$I$38</f>
        <v>13</v>
      </c>
      <c r="D39" s="2">
        <f>([6]Socopo!$J$38+[7]Socopo!$J$38+[8]Socopo!$J$38+[5]Socopo!$J$38)</f>
        <v>24</v>
      </c>
      <c r="E39" s="6">
        <f t="shared" si="0"/>
        <v>312</v>
      </c>
    </row>
    <row r="40" spans="2:5" x14ac:dyDescent="0.25">
      <c r="B40" s="1" t="s">
        <v>46</v>
      </c>
      <c r="C40" s="1">
        <f>[5]Socopo!$I$39</f>
        <v>18</v>
      </c>
      <c r="D40" s="2">
        <f>([6]Socopo!$J$39+[7]Socopo!$J$39+[8]Socopo!$J$39+[5]Socopo!$J$39)</f>
        <v>65</v>
      </c>
      <c r="E40" s="6">
        <f t="shared" si="0"/>
        <v>1170</v>
      </c>
    </row>
    <row r="41" spans="2:5" x14ac:dyDescent="0.25">
      <c r="B41" s="4" t="s">
        <v>13</v>
      </c>
      <c r="C41" s="4">
        <f>[5]Socopo!$I$40</f>
        <v>35</v>
      </c>
      <c r="D41" s="2">
        <f>([6]Socopo!$J$40+[7]Socopo!$J$40+[8]Socopo!$J$40+[5]Socopo!$J$40)</f>
        <v>13</v>
      </c>
      <c r="E41" s="2">
        <f t="shared" si="0"/>
        <v>455</v>
      </c>
    </row>
    <row r="42" spans="2:5" x14ac:dyDescent="0.25">
      <c r="B42" s="1" t="s">
        <v>133</v>
      </c>
      <c r="C42" s="1">
        <f>[5]Socopo!$I$41</f>
        <v>18</v>
      </c>
      <c r="D42" s="2">
        <f>([6]Socopo!$J$41+[7]Socopo!$J$41+[8]Socopo!$J$41+[5]Socopo!$J$41)</f>
        <v>4</v>
      </c>
      <c r="E42" s="6">
        <f t="shared" si="0"/>
        <v>72</v>
      </c>
    </row>
    <row r="43" spans="2:5" x14ac:dyDescent="0.25">
      <c r="B43" s="1" t="s">
        <v>134</v>
      </c>
      <c r="C43" s="1">
        <f>[5]Socopo!$I$42</f>
        <v>24</v>
      </c>
      <c r="D43" s="2">
        <f>([6]Socopo!$J$42+[7]Socopo!$J$42+[8]Socopo!$J$42+[5]Socopo!$J$42)</f>
        <v>0</v>
      </c>
      <c r="E43" s="6">
        <f t="shared" si="0"/>
        <v>0</v>
      </c>
    </row>
    <row r="44" spans="2:5" x14ac:dyDescent="0.25">
      <c r="B44" s="1" t="s">
        <v>14</v>
      </c>
      <c r="C44" s="6">
        <f>[5]Socopo!$I$43</f>
        <v>37</v>
      </c>
      <c r="D44" s="2">
        <f>([6]Socopo!$J$43+[7]Socopo!$J$43+[8]Socopo!$J$43+[5]Socopo!$J$43)</f>
        <v>5</v>
      </c>
      <c r="E44" s="6">
        <f t="shared" si="0"/>
        <v>185</v>
      </c>
    </row>
    <row r="45" spans="2:5" x14ac:dyDescent="0.25">
      <c r="B45" s="1" t="s">
        <v>135</v>
      </c>
      <c r="C45" s="1">
        <f>[5]Socopo!$I$44</f>
        <v>176</v>
      </c>
      <c r="D45" s="2">
        <f>([6]Socopo!$J$44+[7]Socopo!$J$44+[8]Socopo!$J$44+[5]Socopo!$J$44)</f>
        <v>1</v>
      </c>
      <c r="E45" s="6">
        <f t="shared" si="0"/>
        <v>176</v>
      </c>
    </row>
    <row r="46" spans="2:5" x14ac:dyDescent="0.25">
      <c r="B46" s="1" t="s">
        <v>51</v>
      </c>
      <c r="C46" s="1">
        <f>[5]Socopo!$I$63</f>
        <v>41</v>
      </c>
      <c r="D46" s="2">
        <f>([6]Socopo!$J$64+[7]Socopo!$J$64+[8]Socopo!$J$64+[5]Socopo!$J$63)</f>
        <v>4</v>
      </c>
      <c r="E46" s="6">
        <f>C46*D46</f>
        <v>164</v>
      </c>
    </row>
    <row r="47" spans="2:5" x14ac:dyDescent="0.25">
      <c r="B47" s="1" t="s">
        <v>52</v>
      </c>
      <c r="C47" s="1">
        <f>[5]Socopo!$I$64</f>
        <v>41</v>
      </c>
      <c r="D47" s="2">
        <f>([6]Socopo!$J$65+[7]Socopo!$J$65+[8]Socopo!$J$65+[5]Socopo!$J$64)</f>
        <v>4</v>
      </c>
      <c r="E47" s="6">
        <f>C47*D47</f>
        <v>164</v>
      </c>
    </row>
    <row r="48" spans="2:5" x14ac:dyDescent="0.25">
      <c r="B48" s="1" t="s">
        <v>53</v>
      </c>
      <c r="C48" s="1">
        <f>[5]Socopo!$I$65</f>
        <v>40</v>
      </c>
      <c r="D48" s="2">
        <f>([6]Socopo!$J$66+[7]Socopo!$J$66+[8]Socopo!$J$66+[5]Socopo!$J$65)</f>
        <v>2</v>
      </c>
      <c r="E48" s="6"/>
    </row>
    <row r="49" spans="2:5" x14ac:dyDescent="0.25">
      <c r="B49" s="1" t="s">
        <v>54</v>
      </c>
      <c r="C49" s="1">
        <v>60</v>
      </c>
      <c r="D49" s="2">
        <f>([6]Socopo!$J$67+[7]Socopo!$J$67+[8]Socopo!$J$67+[5]Socopo!$J$66)</f>
        <v>3</v>
      </c>
      <c r="E49" s="6">
        <f>C49*D49</f>
        <v>180</v>
      </c>
    </row>
    <row r="50" spans="2:5" x14ac:dyDescent="0.25">
      <c r="B50" s="1" t="s">
        <v>57</v>
      </c>
      <c r="C50" s="1">
        <f>[5]Socopo!$I$67</f>
        <v>210</v>
      </c>
      <c r="D50" s="2">
        <f>([6]Socopo!$J$68+[7]Socopo!$J$68+[8]Socopo!$J$68+[5]Socopo!$J$67)</f>
        <v>2</v>
      </c>
      <c r="E50" s="6"/>
    </row>
    <row r="51" spans="2:5" x14ac:dyDescent="0.25">
      <c r="B51" s="1" t="s">
        <v>47</v>
      </c>
      <c r="C51" s="1">
        <v>15</v>
      </c>
      <c r="D51" s="2">
        <f>([6]Socopo!$J$45+[7]Socopo!$J$45+[8]Socopo!$J$45+[5]Socopo!$J$45)</f>
        <v>6</v>
      </c>
      <c r="E51" s="6">
        <f t="shared" si="0"/>
        <v>90</v>
      </c>
    </row>
    <row r="52" spans="2:5" x14ac:dyDescent="0.25">
      <c r="B52" s="1" t="s">
        <v>48</v>
      </c>
      <c r="C52" s="1">
        <f>[5]Socopo!$I$46</f>
        <v>55</v>
      </c>
      <c r="D52" s="2">
        <f>([6]Socopo!$J$46+[7]Socopo!$J$46+[8]Socopo!$J$46+[5]Socopo!$J$46)</f>
        <v>0</v>
      </c>
      <c r="E52" s="6">
        <f t="shared" si="0"/>
        <v>0</v>
      </c>
    </row>
    <row r="53" spans="2:5" ht="15.75" thickBot="1" x14ac:dyDescent="0.3">
      <c r="B53" s="1" t="s">
        <v>136</v>
      </c>
      <c r="C53" s="1">
        <f>[5]Socopo!$I$47</f>
        <v>13</v>
      </c>
      <c r="D53" s="2">
        <f>([6]Socopo!$J$47+[7]Socopo!$J$47+[8]Socopo!$J$47+[5]Socopo!$J$47)</f>
        <v>3</v>
      </c>
      <c r="E53" s="6">
        <f t="shared" si="0"/>
        <v>39</v>
      </c>
    </row>
    <row r="54" spans="2:5" ht="16.5" thickTop="1" thickBot="1" x14ac:dyDescent="0.3">
      <c r="B54" s="7" t="s">
        <v>0</v>
      </c>
      <c r="C54" s="8" t="s">
        <v>165</v>
      </c>
      <c r="D54" s="8" t="s">
        <v>166</v>
      </c>
      <c r="E54" s="8" t="s">
        <v>128</v>
      </c>
    </row>
    <row r="55" spans="2:5" ht="15.75" thickTop="1" x14ac:dyDescent="0.25">
      <c r="B55" s="1" t="s">
        <v>137</v>
      </c>
      <c r="C55" s="1">
        <f>[5]Socopo!$I$48</f>
        <v>32</v>
      </c>
      <c r="D55" s="2">
        <f>([6]Socopo!$J$49+[7]Socopo!$J$49+[8]Socopo!$J$49+[5]Socopo!$J$48)</f>
        <v>0</v>
      </c>
      <c r="E55" s="6">
        <f t="shared" si="0"/>
        <v>0</v>
      </c>
    </row>
    <row r="56" spans="2:5" x14ac:dyDescent="0.25">
      <c r="B56" s="1" t="s">
        <v>138</v>
      </c>
      <c r="C56" s="1">
        <f>[5]Socopo!$I$49</f>
        <v>20</v>
      </c>
      <c r="D56" s="2">
        <f>([6]Socopo!$J$50+[7]Socopo!$J$50+[8]Socopo!$J$50+[5]Socopo!$J$49)</f>
        <v>0</v>
      </c>
      <c r="E56" s="6">
        <f>C56*D56</f>
        <v>0</v>
      </c>
    </row>
    <row r="57" spans="2:5" x14ac:dyDescent="0.25">
      <c r="B57" s="1" t="s">
        <v>139</v>
      </c>
      <c r="C57" s="1">
        <f>[5]Socopo!$I$50</f>
        <v>30</v>
      </c>
      <c r="D57" s="2">
        <f>([6]Socopo!$J$51+[7]Socopo!$J$51+[8]Socopo!$J$51+[5]Socopo!$J$50)</f>
        <v>4</v>
      </c>
      <c r="E57" s="6">
        <f>C57*D57</f>
        <v>120</v>
      </c>
    </row>
    <row r="58" spans="2:5" x14ac:dyDescent="0.25">
      <c r="B58" s="1" t="s">
        <v>35</v>
      </c>
      <c r="C58" s="1">
        <f>[5]Socopo!$I$51</f>
        <v>165</v>
      </c>
      <c r="D58" s="2">
        <f>([6]Socopo!$J$52+[7]Socopo!$J$52+[8]Socopo!$J$52+[5]Socopo!$J$51)</f>
        <v>0</v>
      </c>
      <c r="E58" s="6">
        <f t="shared" si="0"/>
        <v>0</v>
      </c>
    </row>
    <row r="59" spans="2:5" x14ac:dyDescent="0.25">
      <c r="B59" s="1" t="s">
        <v>33</v>
      </c>
      <c r="C59" s="1">
        <f>[5]Socopo!$I$52</f>
        <v>142</v>
      </c>
      <c r="D59" s="2">
        <f>([6]Socopo!$J$52+[7]Socopo!$J$52+[8]Socopo!$J$52+[5]Socopo!$J$51)</f>
        <v>0</v>
      </c>
      <c r="E59" s="6">
        <f t="shared" si="0"/>
        <v>0</v>
      </c>
    </row>
    <row r="60" spans="2:5" x14ac:dyDescent="0.25">
      <c r="B60" s="1" t="s">
        <v>34</v>
      </c>
      <c r="C60" s="6">
        <f>[5]Socopo!$I$53</f>
        <v>15</v>
      </c>
      <c r="D60" s="2">
        <f>([6]Socopo!$J$54+[7]Socopo!$J$53+[8]Socopo!$J$53+[5]Socopo!$J$52)</f>
        <v>2</v>
      </c>
      <c r="E60" s="6">
        <f t="shared" si="0"/>
        <v>30</v>
      </c>
    </row>
    <row r="61" spans="2:5" x14ac:dyDescent="0.25">
      <c r="B61" s="1" t="s">
        <v>36</v>
      </c>
      <c r="C61" s="1">
        <f>[5]Socopo!$I$54</f>
        <v>21</v>
      </c>
      <c r="D61" s="2">
        <f>([6]Socopo!$J$55+[7]Socopo!$J$55+[8]Socopo!$J$55+[5]Socopo!$J$54)</f>
        <v>0</v>
      </c>
      <c r="E61" s="6">
        <f>C61*D61</f>
        <v>0</v>
      </c>
    </row>
    <row r="62" spans="2:5" x14ac:dyDescent="0.25">
      <c r="B62" s="1" t="s">
        <v>140</v>
      </c>
      <c r="C62" s="1">
        <f>[5]Socopo!$I$55</f>
        <v>29</v>
      </c>
      <c r="D62" s="2">
        <f>([6]Socopo!$J$56+[7]Socopo!$J$56+[8]Socopo!$J$56+[5]Socopo!$J$55)</f>
        <v>6</v>
      </c>
      <c r="E62" s="6">
        <f>C62*D62</f>
        <v>174</v>
      </c>
    </row>
    <row r="63" spans="2:5" x14ac:dyDescent="0.25">
      <c r="B63" s="1" t="s">
        <v>37</v>
      </c>
      <c r="C63" s="1">
        <f>[5]Socopo!$I$56</f>
        <v>24</v>
      </c>
      <c r="D63" s="2">
        <f>([6]Socopo!$J$57+[7]Socopo!$J$57+[8]Socopo!$J$57+[5]Socopo!$J$56)</f>
        <v>0</v>
      </c>
      <c r="E63" s="6">
        <f t="shared" si="0"/>
        <v>0</v>
      </c>
    </row>
    <row r="64" spans="2:5" x14ac:dyDescent="0.25">
      <c r="B64" s="1" t="s">
        <v>141</v>
      </c>
      <c r="C64" s="1">
        <f>[5]Socopo!$I$57</f>
        <v>33</v>
      </c>
      <c r="D64" s="2">
        <f>([6]Socopo!$J$58+[7]Socopo!$J$58+[8]Socopo!$J$58+[5]Socopo!$J$57)</f>
        <v>0</v>
      </c>
      <c r="E64" s="6">
        <f t="shared" si="0"/>
        <v>0</v>
      </c>
    </row>
    <row r="65" spans="2:5" x14ac:dyDescent="0.25">
      <c r="B65" s="1" t="s">
        <v>142</v>
      </c>
      <c r="C65" s="1">
        <f>[5]Socopo!$I$58</f>
        <v>99</v>
      </c>
      <c r="D65" s="2">
        <f>([6]Socopo!$J$59+[7]Socopo!$J$59+[8]Socopo!$J$59+[5]Socopo!$J$58)</f>
        <v>2</v>
      </c>
      <c r="E65" s="6">
        <f t="shared" si="0"/>
        <v>198</v>
      </c>
    </row>
    <row r="66" spans="2:5" x14ac:dyDescent="0.25">
      <c r="B66" s="1" t="s">
        <v>42</v>
      </c>
      <c r="C66" s="6">
        <f>[5]Socopo!$I$59</f>
        <v>420</v>
      </c>
      <c r="D66" s="2">
        <f>([6]Socopo!$J$60+[7]Socopo!$J$60+[8]Socopo!$J$60+[5]Socopo!$J$59)</f>
        <v>0</v>
      </c>
      <c r="E66" s="6">
        <f>C66*D66</f>
        <v>0</v>
      </c>
    </row>
    <row r="67" spans="2:5" x14ac:dyDescent="0.25">
      <c r="B67" s="1" t="s">
        <v>44</v>
      </c>
      <c r="C67" s="1">
        <f>[5]Socopo!$I$60</f>
        <v>30</v>
      </c>
      <c r="D67" s="2">
        <f>([6]Socopo!$J$61+[7]Socopo!$J$61+[8]Socopo!$J$61+[5]Socopo!$J$60)</f>
        <v>2</v>
      </c>
      <c r="E67" s="6">
        <f>C67*D67</f>
        <v>60</v>
      </c>
    </row>
    <row r="68" spans="2:5" x14ac:dyDescent="0.25">
      <c r="B68" s="1" t="s">
        <v>15</v>
      </c>
      <c r="C68" s="1">
        <f>[5]Socopo!$I$61</f>
        <v>2</v>
      </c>
      <c r="D68" s="2">
        <f>([6]Socopo!$J$62+[7]Socopo!$J$62+[8]Socopo!$J$62+[5]Socopo!$J$61)</f>
        <v>100</v>
      </c>
      <c r="E68" s="6">
        <f>C68*D68</f>
        <v>200</v>
      </c>
    </row>
    <row r="69" spans="2:5" x14ac:dyDescent="0.25">
      <c r="B69" s="1" t="s">
        <v>49</v>
      </c>
      <c r="C69" s="1">
        <f>[5]Socopo!$I$69</f>
        <v>25</v>
      </c>
      <c r="D69" s="2">
        <f>([6]Socopo!$J$70+[7]Socopo!$J$70+[8]Socopo!$J$70+[5]Socopo!$J$69)</f>
        <v>4</v>
      </c>
      <c r="E69" s="6">
        <f>C69*D69</f>
        <v>100</v>
      </c>
    </row>
    <row r="70" spans="2:5" x14ac:dyDescent="0.25">
      <c r="B70" s="10" t="s">
        <v>17</v>
      </c>
      <c r="C70" s="6"/>
      <c r="D70" s="2"/>
      <c r="E70" s="6"/>
    </row>
    <row r="71" spans="2:5" x14ac:dyDescent="0.25">
      <c r="B71" s="1" t="s">
        <v>143</v>
      </c>
      <c r="C71" s="1">
        <f>[5]Socopo!$I$71</f>
        <v>14</v>
      </c>
      <c r="D71" s="2">
        <f>([6]Socopo!$J$72+[7]Socopo!$J$72+[8]Socopo!$J$72+[5]Socopo!$J$71)</f>
        <v>34</v>
      </c>
      <c r="E71" s="1">
        <f t="shared" ref="E71:E79" si="1">C71*D71</f>
        <v>476</v>
      </c>
    </row>
    <row r="72" spans="2:5" x14ac:dyDescent="0.25">
      <c r="B72" s="1" t="s">
        <v>144</v>
      </c>
      <c r="C72" s="1">
        <f>[5]Socopo!$I$72</f>
        <v>25</v>
      </c>
      <c r="D72" s="2">
        <f>([6]Socopo!$J$73+[7]Socopo!$J$73+[8]Socopo!$J$73+[5]Socopo!$J$72)</f>
        <v>61.7</v>
      </c>
      <c r="E72" s="1">
        <f t="shared" si="1"/>
        <v>1542.5</v>
      </c>
    </row>
    <row r="73" spans="2:5" x14ac:dyDescent="0.25">
      <c r="B73" s="1" t="s">
        <v>145</v>
      </c>
      <c r="C73" s="1">
        <v>22</v>
      </c>
      <c r="D73" s="2">
        <f>([6]Socopo!$J$74+[7]Socopo!$J$74+[8]Socopo!$J$74+[5]Socopo!$J$73)</f>
        <v>31</v>
      </c>
      <c r="E73" s="1">
        <f t="shared" si="1"/>
        <v>682</v>
      </c>
    </row>
    <row r="74" spans="2:5" x14ac:dyDescent="0.25">
      <c r="B74" s="1" t="s">
        <v>146</v>
      </c>
      <c r="C74" s="1">
        <v>20</v>
      </c>
      <c r="D74" s="2">
        <f>([6]Socopo!$J$75+[7]Socopo!$J$75+[8]Socopo!$J$75+[5]Socopo!$J$74)</f>
        <v>12</v>
      </c>
      <c r="E74" s="1">
        <f>C74*D74</f>
        <v>240</v>
      </c>
    </row>
    <row r="75" spans="2:5" x14ac:dyDescent="0.25">
      <c r="B75" s="1" t="s">
        <v>147</v>
      </c>
      <c r="C75" s="1">
        <f>[5]Socopo!$I$75</f>
        <v>12</v>
      </c>
      <c r="D75" s="2">
        <f>([6]Socopo!$J$76+[7]Socopo!$J$76+[8]Socopo!$J$76+[5]Socopo!$J$75)</f>
        <v>8</v>
      </c>
      <c r="E75" s="1">
        <f>C75*D75</f>
        <v>96</v>
      </c>
    </row>
    <row r="76" spans="2:5" x14ac:dyDescent="0.25">
      <c r="B76" s="1" t="s">
        <v>148</v>
      </c>
      <c r="C76" s="1">
        <f>[5]Socopo!$I$76</f>
        <v>25</v>
      </c>
      <c r="D76" s="2">
        <f>([6]Socopo!$J$77+[7]Socopo!$J$77+[8]Socopo!$J$77+[5]Socopo!$J$76)</f>
        <v>16.5</v>
      </c>
      <c r="E76" s="1">
        <f>C76*D76</f>
        <v>412.5</v>
      </c>
    </row>
    <row r="77" spans="2:5" x14ac:dyDescent="0.25">
      <c r="B77" s="1" t="s">
        <v>18</v>
      </c>
      <c r="C77" s="1">
        <f>[5]Socopo!$I$77</f>
        <v>25</v>
      </c>
      <c r="D77" s="2">
        <f>([6]Socopo!$J$78+[7]Socopo!$J$78+[8]Socopo!$J$78+[5]Socopo!$J$77)</f>
        <v>10.5</v>
      </c>
      <c r="E77" s="1">
        <f t="shared" si="1"/>
        <v>262.5</v>
      </c>
    </row>
    <row r="78" spans="2:5" x14ac:dyDescent="0.25">
      <c r="B78" s="1" t="s">
        <v>43</v>
      </c>
      <c r="C78" s="1">
        <f>[5]Socopo!$I$78</f>
        <v>3</v>
      </c>
      <c r="D78" s="2">
        <f>([6]Socopo!$J$79+[7]Socopo!$J$79+[8]Socopo!$J$79+[5]Socopo!$J$78)</f>
        <v>100</v>
      </c>
      <c r="E78" s="1">
        <f t="shared" si="1"/>
        <v>300</v>
      </c>
    </row>
    <row r="79" spans="2:5" x14ac:dyDescent="0.25">
      <c r="B79" s="1" t="s">
        <v>19</v>
      </c>
      <c r="C79" s="1">
        <f>[5]Socopo!$I$79</f>
        <v>35</v>
      </c>
      <c r="D79" s="2">
        <f>([6]Socopo!$J$80+[7]Socopo!$J$80+[8]Socopo!$J$80+[5]Socopo!$J$79)</f>
        <v>6</v>
      </c>
      <c r="E79" s="1">
        <f t="shared" si="1"/>
        <v>210</v>
      </c>
    </row>
    <row r="80" spans="2:5" x14ac:dyDescent="0.25">
      <c r="B80" s="11" t="s">
        <v>20</v>
      </c>
      <c r="D80" s="2"/>
    </row>
    <row r="81" spans="2:5" x14ac:dyDescent="0.25">
      <c r="B81" s="1" t="s">
        <v>21</v>
      </c>
      <c r="C81" s="1">
        <f>[5]Socopo!$I$81</f>
        <v>40</v>
      </c>
      <c r="D81" s="2">
        <f>([6]Socopo!$J$82+[7]Socopo!$J$82+[8]Socopo!$J$82+[5]Socopo!$J$81)</f>
        <v>4</v>
      </c>
      <c r="E81" s="1">
        <f t="shared" ref="E81:E110" si="2">C81*D81</f>
        <v>160</v>
      </c>
    </row>
    <row r="82" spans="2:5" x14ac:dyDescent="0.25">
      <c r="B82" s="5" t="s">
        <v>22</v>
      </c>
      <c r="C82" s="5">
        <f>[5]Socopo!$I$82</f>
        <v>180</v>
      </c>
      <c r="D82" s="2">
        <f>([6]Socopo!$J$83+[7]Socopo!$J$83+[8]Socopo!$J$83+[5]Socopo!$J$82)</f>
        <v>4</v>
      </c>
      <c r="E82" s="1">
        <f t="shared" si="2"/>
        <v>720</v>
      </c>
    </row>
    <row r="83" spans="2:5" x14ac:dyDescent="0.25">
      <c r="B83" s="1" t="s">
        <v>149</v>
      </c>
      <c r="C83" s="1">
        <f>[5]Socopo!$I$83</f>
        <v>25</v>
      </c>
      <c r="D83" s="2">
        <f>([6]Socopo!$J$84+[7]Socopo!$J$84+[8]Socopo!$J$84+[5]Socopo!$J$83)</f>
        <v>14.5</v>
      </c>
      <c r="E83" s="1">
        <f t="shared" si="2"/>
        <v>362.5</v>
      </c>
    </row>
    <row r="84" spans="2:5" x14ac:dyDescent="0.25">
      <c r="B84" s="1" t="s">
        <v>150</v>
      </c>
      <c r="C84" s="1">
        <f>[5]Socopo!$I$84</f>
        <v>8</v>
      </c>
      <c r="D84" s="2">
        <f>([6]Socopo!$J$85+[7]Socopo!$J$85+[8]Socopo!$J$85+[5]Socopo!$J$84)</f>
        <v>38</v>
      </c>
      <c r="E84" s="1">
        <f t="shared" si="2"/>
        <v>304</v>
      </c>
    </row>
    <row r="85" spans="2:5" x14ac:dyDescent="0.25">
      <c r="B85" s="5" t="s">
        <v>151</v>
      </c>
      <c r="C85" s="1">
        <f>[5]Socopo!$I$85</f>
        <v>15</v>
      </c>
      <c r="D85" s="2">
        <f>([6]Socopo!$J$86+[7]Socopo!$J$86+[8]Socopo!$J$86+[5]Socopo!$J$85)</f>
        <v>10</v>
      </c>
      <c r="E85" s="1">
        <f t="shared" si="2"/>
        <v>150</v>
      </c>
    </row>
    <row r="86" spans="2:5" x14ac:dyDescent="0.25">
      <c r="B86" s="1" t="s">
        <v>152</v>
      </c>
      <c r="C86" s="1">
        <f>[5]Socopo!$I$86</f>
        <v>12</v>
      </c>
      <c r="D86" s="2">
        <f>([6]Socopo!$J$87+[7]Socopo!$J$87+[8]Socopo!$J$87+[5]Socopo!$J$86)</f>
        <v>28</v>
      </c>
      <c r="E86" s="1">
        <f t="shared" si="2"/>
        <v>336</v>
      </c>
    </row>
    <row r="87" spans="2:5" x14ac:dyDescent="0.25">
      <c r="B87" s="1" t="s">
        <v>153</v>
      </c>
      <c r="C87" s="1">
        <f>[5]Socopo!$I$87</f>
        <v>30</v>
      </c>
      <c r="D87" s="2">
        <f>([6]Socopo!$J$88+[7]Socopo!$J$88+[8]Socopo!$J$88+[5]Socopo!$J$87)</f>
        <v>32</v>
      </c>
      <c r="E87" s="1">
        <f t="shared" si="2"/>
        <v>960</v>
      </c>
    </row>
    <row r="88" spans="2:5" x14ac:dyDescent="0.25">
      <c r="B88" s="1" t="s">
        <v>154</v>
      </c>
      <c r="C88" s="1">
        <f>[5]Socopo!$I$88</f>
        <v>20</v>
      </c>
      <c r="D88" s="2">
        <f>([6]Socopo!$J$89+[7]Socopo!$J$89+[8]Socopo!$J$89+[5]Socopo!$J$88)</f>
        <v>23.5</v>
      </c>
      <c r="E88" s="1">
        <f t="shared" si="2"/>
        <v>470</v>
      </c>
    </row>
    <row r="89" spans="2:5" x14ac:dyDescent="0.25">
      <c r="B89" s="1" t="s">
        <v>23</v>
      </c>
      <c r="C89" s="1">
        <f>[5]Socopo!$I$89</f>
        <v>30</v>
      </c>
      <c r="D89" s="2">
        <f>([6]Socopo!$J$90+[7]Socopo!$J$90+[8]Socopo!$J$90+[5]Socopo!$J$89)</f>
        <v>15</v>
      </c>
      <c r="E89" s="1">
        <f>C89*D89</f>
        <v>450</v>
      </c>
    </row>
    <row r="90" spans="2:5" x14ac:dyDescent="0.25">
      <c r="B90" s="1" t="s">
        <v>155</v>
      </c>
      <c r="C90" s="1">
        <f>[5]Socopo!$I$90</f>
        <v>15</v>
      </c>
      <c r="D90" s="2">
        <f>([6]Socopo!$J$91+[7]Socopo!$J$91+[8]Socopo!$J$91+[5]Socopo!$J$90)</f>
        <v>15.5</v>
      </c>
      <c r="E90" s="1">
        <f>C90*D90</f>
        <v>232.5</v>
      </c>
    </row>
    <row r="91" spans="2:5" x14ac:dyDescent="0.25">
      <c r="B91" s="1" t="s">
        <v>156</v>
      </c>
      <c r="C91" s="1">
        <f>[5]Socopo!$I$91</f>
        <v>10</v>
      </c>
      <c r="D91" s="2">
        <f>([6]Socopo!$J$92+[7]Socopo!$J$92+[8]Socopo!$J$92+[5]Socopo!$J$91)</f>
        <v>4</v>
      </c>
      <c r="E91" s="1">
        <f t="shared" si="2"/>
        <v>40</v>
      </c>
    </row>
    <row r="92" spans="2:5" x14ac:dyDescent="0.25">
      <c r="B92" s="1" t="s">
        <v>157</v>
      </c>
      <c r="C92" s="1">
        <f>[5]Socopo!$I$91</f>
        <v>10</v>
      </c>
      <c r="D92" s="2">
        <f>([6]Socopo!$J$93+[7]Socopo!$J$93+[8]Socopo!$J$93+[5]Socopo!$J$92)</f>
        <v>24.5</v>
      </c>
      <c r="E92" s="1">
        <f t="shared" si="2"/>
        <v>245</v>
      </c>
    </row>
    <row r="93" spans="2:5" x14ac:dyDescent="0.25">
      <c r="B93" s="1" t="s">
        <v>158</v>
      </c>
      <c r="C93" s="1">
        <f>[5]Socopo!$I$93</f>
        <v>18</v>
      </c>
      <c r="D93" s="2">
        <f>([6]Socopo!$J$94+[7]Socopo!$J$94+[8]Socopo!$J$94+[5]Socopo!$J$93)</f>
        <v>31.5</v>
      </c>
      <c r="E93" s="1">
        <f t="shared" si="2"/>
        <v>567</v>
      </c>
    </row>
    <row r="94" spans="2:5" x14ac:dyDescent="0.25">
      <c r="B94" s="1" t="s">
        <v>159</v>
      </c>
      <c r="C94" s="1">
        <f>[5]Socopo!$I$94</f>
        <v>18</v>
      </c>
      <c r="D94" s="2">
        <f>([6]Socopo!$J$95+[7]Socopo!$J$95+[8]Socopo!$J$95+[5]Socopo!$J$94)</f>
        <v>20.8</v>
      </c>
      <c r="E94" s="1">
        <f t="shared" si="2"/>
        <v>374.40000000000003</v>
      </c>
    </row>
    <row r="95" spans="2:5" x14ac:dyDescent="0.25">
      <c r="B95" s="1" t="s">
        <v>160</v>
      </c>
      <c r="C95" s="1">
        <f>[5]Socopo!$I$95</f>
        <v>30</v>
      </c>
      <c r="D95" s="2">
        <f>([6]Socopo!$J$96+[7]Socopo!$J$96+[8]Socopo!$J$96+[5]Socopo!$J$95)</f>
        <v>37</v>
      </c>
      <c r="E95" s="1">
        <f t="shared" si="2"/>
        <v>1110</v>
      </c>
    </row>
    <row r="96" spans="2:5" x14ac:dyDescent="0.25">
      <c r="B96" s="1" t="s">
        <v>161</v>
      </c>
      <c r="C96" s="1">
        <f>[5]Socopo!$I$96</f>
        <v>60</v>
      </c>
      <c r="D96" s="2">
        <f>([6]Socopo!$J$97+[7]Socopo!$J$97+[8]Socopo!$J$97+[5]Socopo!$J$96)</f>
        <v>38</v>
      </c>
      <c r="E96" s="1">
        <f t="shared" si="2"/>
        <v>2280</v>
      </c>
    </row>
    <row r="97" spans="2:5" x14ac:dyDescent="0.25">
      <c r="B97" s="1" t="s">
        <v>162</v>
      </c>
      <c r="C97" s="1">
        <f>[5]Socopo!$I$97</f>
        <v>20</v>
      </c>
      <c r="D97" s="2">
        <f>([6]Socopo!$J$98+[7]Socopo!$J$98+[8]Socopo!$J$98++[5]Socopo!$J$97)</f>
        <v>130</v>
      </c>
      <c r="E97" s="1">
        <f t="shared" si="2"/>
        <v>2600</v>
      </c>
    </row>
    <row r="98" spans="2:5" x14ac:dyDescent="0.25">
      <c r="B98" s="1" t="s">
        <v>24</v>
      </c>
      <c r="C98" s="1">
        <f>[5]Socopo!$I$98</f>
        <v>25</v>
      </c>
      <c r="D98" s="2">
        <f>([6]Socopo!$J$99+[7]Socopo!$J$99+[8]Socopo!$J$99+[5]Socopo!$J$98)</f>
        <v>24</v>
      </c>
      <c r="E98" s="1">
        <f>C98*D98</f>
        <v>600</v>
      </c>
    </row>
    <row r="99" spans="2:5" x14ac:dyDescent="0.25">
      <c r="B99" s="1" t="s">
        <v>163</v>
      </c>
      <c r="C99" s="1">
        <f>[5]Socopo!$I$99</f>
        <v>18</v>
      </c>
      <c r="D99" s="2">
        <f>([6]Socopo!$J$100+[7]Socopo!$J$100+[8]Socopo!$J$100+[5]Socopo!$J$99)</f>
        <v>55</v>
      </c>
      <c r="E99" s="1">
        <f>C99*D99</f>
        <v>990</v>
      </c>
    </row>
    <row r="100" spans="2:5" x14ac:dyDescent="0.25">
      <c r="B100" s="1" t="s">
        <v>25</v>
      </c>
      <c r="C100" s="1">
        <f>[5]Socopo!$I$100</f>
        <v>4</v>
      </c>
      <c r="D100" s="2">
        <f>([6]Socopo!$J$101+[7]Socopo!$J$101+[8]Socopo!$J$101+[5]Socopo!$J$100)</f>
        <v>310</v>
      </c>
      <c r="E100" s="1">
        <f t="shared" si="2"/>
        <v>1240</v>
      </c>
    </row>
    <row r="101" spans="2:5" x14ac:dyDescent="0.25">
      <c r="B101" s="1" t="s">
        <v>164</v>
      </c>
      <c r="C101" s="1">
        <f>[5]Socopo!$I$101</f>
        <v>5</v>
      </c>
      <c r="D101" s="2">
        <f>([6]Socopo!$J$102+[7]Socopo!$J$102+[8]Socopo!$J$102+[5]Socopo!$J$101)</f>
        <v>286</v>
      </c>
      <c r="E101" s="1">
        <f>C101*D101</f>
        <v>1430</v>
      </c>
    </row>
    <row r="102" spans="2:5" x14ac:dyDescent="0.25">
      <c r="B102" s="1" t="s">
        <v>26</v>
      </c>
      <c r="C102" s="1">
        <f>[5]Socopo!$I$102</f>
        <v>18</v>
      </c>
      <c r="D102" s="2">
        <f>([6]Socopo!$J$103+[7]Socopo!$J$103+[8]Socopo!$J$103+[5]Socopo!$J$102)</f>
        <v>44.5</v>
      </c>
      <c r="E102" s="1">
        <f>C102*D102</f>
        <v>801</v>
      </c>
    </row>
    <row r="103" spans="2:5" x14ac:dyDescent="0.25">
      <c r="B103" s="1" t="s">
        <v>38</v>
      </c>
      <c r="C103" s="1">
        <f>[5]Socopo!$I$103</f>
        <v>20</v>
      </c>
      <c r="D103" s="2">
        <f>([6]Socopo!$J$104+[7]Socopo!$J$104+[8]Socopo!$J$104+[5]Socopo!$J$103)</f>
        <v>0</v>
      </c>
      <c r="E103" s="1">
        <f t="shared" si="2"/>
        <v>0</v>
      </c>
    </row>
    <row r="104" spans="2:5" x14ac:dyDescent="0.25">
      <c r="B104" s="1" t="s">
        <v>56</v>
      </c>
      <c r="C104" s="1">
        <f>[7]Socopo!$I$110</f>
        <v>15</v>
      </c>
      <c r="D104" s="2">
        <f>([7]Socopo!$J$110)</f>
        <v>2</v>
      </c>
      <c r="E104" s="1">
        <f t="shared" si="2"/>
        <v>30</v>
      </c>
    </row>
    <row r="105" spans="2:5" x14ac:dyDescent="0.25">
      <c r="B105" s="1" t="s">
        <v>55</v>
      </c>
      <c r="C105" s="1">
        <f>[7]Socopo!$I$111</f>
        <v>40</v>
      </c>
      <c r="D105" s="2">
        <f>([7]Socopo!$J$111)</f>
        <v>2.5</v>
      </c>
      <c r="E105" s="1">
        <f t="shared" si="2"/>
        <v>100</v>
      </c>
    </row>
    <row r="106" spans="2:5" x14ac:dyDescent="0.25">
      <c r="B106" s="1" t="s">
        <v>39</v>
      </c>
      <c r="C106" s="1">
        <f>[5]Socopo!$I$104</f>
        <v>12</v>
      </c>
      <c r="D106" s="2">
        <f>([6]Socopo!$J$105+[7]Socopo!$J$105+[8]Socopo!$J$105+[5]Socopo!$J$104)</f>
        <v>5</v>
      </c>
      <c r="E106" s="1">
        <f t="shared" si="2"/>
        <v>60</v>
      </c>
    </row>
    <row r="107" spans="2:5" x14ac:dyDescent="0.25">
      <c r="B107" s="1" t="s">
        <v>58</v>
      </c>
      <c r="C107" s="1">
        <f>[5]Socopo!$I$105</f>
        <v>15</v>
      </c>
      <c r="D107" s="2">
        <f>([6]Socopo!$J$106+[7]Socopo!$J$106+[8]Socopo!$J$106+[5]Socopo!$J$105)</f>
        <v>15</v>
      </c>
      <c r="E107" s="1">
        <f t="shared" si="2"/>
        <v>225</v>
      </c>
    </row>
    <row r="108" spans="2:5" ht="15.75" thickBot="1" x14ac:dyDescent="0.3">
      <c r="B108" s="1" t="s">
        <v>27</v>
      </c>
      <c r="C108" s="1">
        <f>[5]Socopo!$I$106</f>
        <v>55</v>
      </c>
      <c r="D108" s="2">
        <f>([6]Socopo!$J$107+[7]Socopo!$J$107+[8]Socopo!$J$107+[5]Socopo!$J$106)</f>
        <v>1</v>
      </c>
      <c r="E108" s="1">
        <f t="shared" si="2"/>
        <v>55</v>
      </c>
    </row>
    <row r="109" spans="2:5" ht="16.5" thickTop="1" thickBot="1" x14ac:dyDescent="0.3">
      <c r="B109" s="7" t="s">
        <v>0</v>
      </c>
      <c r="C109" s="8" t="s">
        <v>165</v>
      </c>
      <c r="D109" s="8" t="s">
        <v>127</v>
      </c>
      <c r="E109" s="8" t="s">
        <v>128</v>
      </c>
    </row>
    <row r="110" spans="2:5" ht="15.75" thickTop="1" x14ac:dyDescent="0.25">
      <c r="B110" s="1" t="s">
        <v>28</v>
      </c>
      <c r="C110" s="1">
        <f>[5]Socopo!$I$107</f>
        <v>4</v>
      </c>
      <c r="D110" s="2">
        <f>([6]Socopo!$J$109+[7]Socopo!$J$109+[8]Socopo!$J$109+[5]Socopo!$J$107)</f>
        <v>36</v>
      </c>
      <c r="E110" s="1">
        <f t="shared" si="2"/>
        <v>144</v>
      </c>
    </row>
    <row r="111" spans="2:5" x14ac:dyDescent="0.25">
      <c r="C111" s="42" t="s">
        <v>115</v>
      </c>
      <c r="D111" s="43"/>
      <c r="E111" s="12">
        <f>SUM(E17:E110)</f>
        <v>65800.899999999994</v>
      </c>
    </row>
    <row r="112" spans="2:5" x14ac:dyDescent="0.25">
      <c r="C112" s="42" t="s">
        <v>167</v>
      </c>
      <c r="D112" s="43"/>
      <c r="E112" s="12">
        <v>60000</v>
      </c>
    </row>
    <row r="113" spans="3:5" x14ac:dyDescent="0.25">
      <c r="C113" s="42" t="s">
        <v>168</v>
      </c>
      <c r="D113" s="43"/>
      <c r="E113" s="36">
        <f>E111-E112</f>
        <v>5800.8999999999942</v>
      </c>
    </row>
  </sheetData>
  <mergeCells count="3">
    <mergeCell ref="C111:D111"/>
    <mergeCell ref="C112:D112"/>
    <mergeCell ref="C113:D1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121"/>
  <sheetViews>
    <sheetView topLeftCell="B100" workbookViewId="0">
      <selection activeCell="N119" sqref="N119"/>
    </sheetView>
  </sheetViews>
  <sheetFormatPr baseColWidth="10" defaultRowHeight="15" x14ac:dyDescent="0.25"/>
  <cols>
    <col min="1" max="1" width="10" hidden="1" customWidth="1"/>
    <col min="2" max="2" width="23.140625" customWidth="1"/>
    <col min="3" max="3" width="9.140625" customWidth="1"/>
    <col min="4" max="5" width="10.85546875" customWidth="1"/>
    <col min="6" max="6" width="11.140625" customWidth="1"/>
    <col min="7" max="7" width="12.140625" customWidth="1"/>
    <col min="8" max="8" width="8.140625" customWidth="1"/>
    <col min="9" max="9" width="8.7109375" customWidth="1"/>
    <col min="10" max="10" width="9.28515625" customWidth="1"/>
    <col min="11" max="11" width="18.85546875" customWidth="1"/>
  </cols>
  <sheetData>
    <row r="14" spans="2:10" ht="24" customHeight="1" thickBot="1" x14ac:dyDescent="0.3"/>
    <row r="15" spans="2:10" ht="16.5" thickTop="1" thickBot="1" x14ac:dyDescent="0.3">
      <c r="B15" s="7" t="s">
        <v>0</v>
      </c>
      <c r="C15" s="15" t="s">
        <v>71</v>
      </c>
      <c r="D15" s="13">
        <v>41550</v>
      </c>
      <c r="E15" s="8" t="s">
        <v>66</v>
      </c>
      <c r="F15" s="13">
        <v>41564</v>
      </c>
      <c r="G15" s="13">
        <v>41570</v>
      </c>
      <c r="H15" s="8" t="s">
        <v>59</v>
      </c>
      <c r="I15" s="8" t="s">
        <v>45</v>
      </c>
      <c r="J15" s="8" t="s">
        <v>117</v>
      </c>
    </row>
    <row r="16" spans="2:10" ht="15.75" thickTop="1" x14ac:dyDescent="0.25">
      <c r="B16" s="9" t="s">
        <v>16</v>
      </c>
      <c r="C16" s="2"/>
      <c r="D16" s="2"/>
      <c r="E16" s="2"/>
      <c r="F16" s="2"/>
      <c r="G16" s="2"/>
      <c r="H16" s="2"/>
      <c r="I16" s="2"/>
      <c r="J16" s="2"/>
    </row>
    <row r="17" spans="2:10" x14ac:dyDescent="0.25">
      <c r="B17" s="3" t="s">
        <v>70</v>
      </c>
      <c r="C17" s="3" t="s">
        <v>72</v>
      </c>
      <c r="D17" s="3"/>
      <c r="E17" s="2"/>
      <c r="F17" s="2"/>
      <c r="G17" s="3">
        <v>24</v>
      </c>
      <c r="H17" s="2">
        <f t="shared" ref="H17:H85" si="0">D17+E17+F17+G17</f>
        <v>24</v>
      </c>
      <c r="I17" s="3">
        <v>40</v>
      </c>
      <c r="J17" s="2">
        <f t="shared" ref="J17:J85" si="1">H17*I17</f>
        <v>960</v>
      </c>
    </row>
    <row r="18" spans="2:10" x14ac:dyDescent="0.25">
      <c r="B18" s="3" t="s">
        <v>1</v>
      </c>
      <c r="C18" s="3" t="s">
        <v>73</v>
      </c>
      <c r="D18" s="3">
        <v>10</v>
      </c>
      <c r="E18" s="6"/>
      <c r="F18" s="2"/>
      <c r="G18" s="3">
        <v>4</v>
      </c>
      <c r="H18" s="2">
        <f t="shared" si="0"/>
        <v>14</v>
      </c>
      <c r="I18" s="3">
        <f>[9]Socopo!$I$18</f>
        <v>80</v>
      </c>
      <c r="J18" s="2">
        <f t="shared" si="1"/>
        <v>1120</v>
      </c>
    </row>
    <row r="19" spans="2:10" x14ac:dyDescent="0.25">
      <c r="B19" s="3" t="s">
        <v>2</v>
      </c>
      <c r="C19" s="3" t="s">
        <v>73</v>
      </c>
      <c r="D19" s="3">
        <v>7</v>
      </c>
      <c r="E19" s="6"/>
      <c r="F19" s="2"/>
      <c r="G19" s="3">
        <v>8</v>
      </c>
      <c r="H19" s="2">
        <f t="shared" si="0"/>
        <v>15</v>
      </c>
      <c r="I19" s="3">
        <f>[9]Socopo!$I$19</f>
        <v>80</v>
      </c>
      <c r="J19" s="2">
        <f t="shared" si="1"/>
        <v>1200</v>
      </c>
    </row>
    <row r="20" spans="2:10" x14ac:dyDescent="0.25">
      <c r="B20" s="3" t="s">
        <v>3</v>
      </c>
      <c r="C20" s="3" t="s">
        <v>73</v>
      </c>
      <c r="D20" s="3">
        <v>6</v>
      </c>
      <c r="E20" s="6"/>
      <c r="F20" s="2"/>
      <c r="G20" s="3"/>
      <c r="H20" s="2">
        <f t="shared" si="0"/>
        <v>6</v>
      </c>
      <c r="I20" s="3">
        <f>[9]Socopo!$I$20</f>
        <v>80</v>
      </c>
      <c r="J20" s="2">
        <f t="shared" si="1"/>
        <v>480</v>
      </c>
    </row>
    <row r="21" spans="2:10" x14ac:dyDescent="0.25">
      <c r="B21" s="3" t="s">
        <v>67</v>
      </c>
      <c r="C21" s="3" t="s">
        <v>73</v>
      </c>
      <c r="D21" s="3"/>
      <c r="E21" s="6"/>
      <c r="F21" s="2"/>
      <c r="G21" s="3">
        <v>3</v>
      </c>
      <c r="H21" s="2">
        <f t="shared" si="0"/>
        <v>3</v>
      </c>
      <c r="I21" s="3">
        <v>67</v>
      </c>
      <c r="J21" s="2">
        <f t="shared" si="1"/>
        <v>201</v>
      </c>
    </row>
    <row r="22" spans="2:10" x14ac:dyDescent="0.25">
      <c r="B22" s="3" t="s">
        <v>29</v>
      </c>
      <c r="C22" s="3" t="s">
        <v>73</v>
      </c>
      <c r="D22" s="3"/>
      <c r="E22" s="6">
        <v>6</v>
      </c>
      <c r="F22" s="2"/>
      <c r="G22" s="3"/>
      <c r="H22" s="2">
        <f t="shared" si="0"/>
        <v>6</v>
      </c>
      <c r="I22" s="3">
        <f>[9]Socopo!$I$21</f>
        <v>100</v>
      </c>
      <c r="J22" s="2">
        <f t="shared" si="1"/>
        <v>600</v>
      </c>
    </row>
    <row r="23" spans="2:10" x14ac:dyDescent="0.25">
      <c r="B23" s="3" t="s">
        <v>30</v>
      </c>
      <c r="C23" s="3" t="s">
        <v>73</v>
      </c>
      <c r="D23" s="3"/>
      <c r="E23" s="6"/>
      <c r="F23" s="2"/>
      <c r="G23" s="3"/>
      <c r="H23" s="2">
        <f t="shared" si="0"/>
        <v>0</v>
      </c>
      <c r="I23" s="3"/>
      <c r="J23" s="2">
        <f t="shared" si="1"/>
        <v>0</v>
      </c>
    </row>
    <row r="24" spans="2:10" x14ac:dyDescent="0.25">
      <c r="B24" s="3" t="s">
        <v>118</v>
      </c>
      <c r="C24" s="3" t="s">
        <v>73</v>
      </c>
      <c r="D24" s="3">
        <v>6</v>
      </c>
      <c r="E24" s="6"/>
      <c r="F24" s="2"/>
      <c r="G24" s="3"/>
      <c r="H24" s="2">
        <f t="shared" si="0"/>
        <v>6</v>
      </c>
      <c r="I24" s="3">
        <v>190</v>
      </c>
      <c r="J24" s="2">
        <f t="shared" si="1"/>
        <v>1140</v>
      </c>
    </row>
    <row r="25" spans="2:10" x14ac:dyDescent="0.25">
      <c r="B25" s="3" t="s">
        <v>4</v>
      </c>
      <c r="C25" s="3" t="s">
        <v>73</v>
      </c>
      <c r="D25" s="3">
        <v>202</v>
      </c>
      <c r="E25" s="2"/>
      <c r="F25" s="2">
        <v>150</v>
      </c>
      <c r="G25" s="3"/>
      <c r="H25" s="2">
        <f t="shared" si="0"/>
        <v>352</v>
      </c>
      <c r="I25" s="3">
        <f>[9]Socopo!$I$24</f>
        <v>46</v>
      </c>
      <c r="J25" s="2">
        <f t="shared" si="1"/>
        <v>16192</v>
      </c>
    </row>
    <row r="26" spans="2:10" x14ac:dyDescent="0.25">
      <c r="B26" s="3" t="s">
        <v>5</v>
      </c>
      <c r="C26" s="3" t="s">
        <v>73</v>
      </c>
      <c r="D26" s="3">
        <v>1</v>
      </c>
      <c r="E26" s="2">
        <v>1</v>
      </c>
      <c r="F26" s="2">
        <v>1</v>
      </c>
      <c r="G26" s="3">
        <v>1</v>
      </c>
      <c r="H26" s="2">
        <f t="shared" si="0"/>
        <v>4</v>
      </c>
      <c r="I26" s="3">
        <v>160</v>
      </c>
      <c r="J26" s="2">
        <f t="shared" si="1"/>
        <v>640</v>
      </c>
    </row>
    <row r="27" spans="2:10" x14ac:dyDescent="0.25">
      <c r="B27" s="3" t="s">
        <v>6</v>
      </c>
      <c r="C27" s="3" t="s">
        <v>73</v>
      </c>
      <c r="D27" s="3">
        <v>1</v>
      </c>
      <c r="E27" s="2">
        <v>1</v>
      </c>
      <c r="F27" s="2">
        <v>1</v>
      </c>
      <c r="G27" s="3"/>
      <c r="H27" s="2">
        <f t="shared" si="0"/>
        <v>3</v>
      </c>
      <c r="I27" s="3">
        <v>86</v>
      </c>
      <c r="J27" s="2">
        <f t="shared" si="1"/>
        <v>258</v>
      </c>
    </row>
    <row r="28" spans="2:10" x14ac:dyDescent="0.25">
      <c r="B28" s="3" t="s">
        <v>7</v>
      </c>
      <c r="C28" s="3" t="s">
        <v>73</v>
      </c>
      <c r="D28" s="3"/>
      <c r="E28" s="2">
        <v>10</v>
      </c>
      <c r="F28" s="2">
        <v>8.8000000000000007</v>
      </c>
      <c r="G28" s="3">
        <v>7</v>
      </c>
      <c r="H28" s="2">
        <f t="shared" si="0"/>
        <v>25.8</v>
      </c>
      <c r="I28" s="3">
        <v>123</v>
      </c>
      <c r="J28" s="2">
        <f t="shared" si="1"/>
        <v>3173.4</v>
      </c>
    </row>
    <row r="29" spans="2:10" x14ac:dyDescent="0.25">
      <c r="B29" s="3" t="s">
        <v>40</v>
      </c>
      <c r="C29" s="3" t="s">
        <v>73</v>
      </c>
      <c r="D29" s="3"/>
      <c r="E29" s="2"/>
      <c r="F29" s="2"/>
      <c r="G29" s="3"/>
      <c r="H29" s="2">
        <f t="shared" si="0"/>
        <v>0</v>
      </c>
      <c r="I29" s="3"/>
      <c r="J29" s="2">
        <f t="shared" si="1"/>
        <v>0</v>
      </c>
    </row>
    <row r="30" spans="2:10" x14ac:dyDescent="0.25">
      <c r="B30" s="3" t="s">
        <v>41</v>
      </c>
      <c r="C30" s="3" t="s">
        <v>73</v>
      </c>
      <c r="D30" s="3"/>
      <c r="E30" s="2"/>
      <c r="F30" s="2">
        <v>0.5</v>
      </c>
      <c r="G30" s="3">
        <v>0.5</v>
      </c>
      <c r="H30" s="2">
        <f t="shared" si="0"/>
        <v>1</v>
      </c>
      <c r="I30" s="3">
        <v>250</v>
      </c>
      <c r="J30" s="2">
        <f t="shared" si="1"/>
        <v>250</v>
      </c>
    </row>
    <row r="31" spans="2:10" x14ac:dyDescent="0.25">
      <c r="B31" s="3" t="s">
        <v>8</v>
      </c>
      <c r="C31" s="3" t="s">
        <v>73</v>
      </c>
      <c r="D31" s="3">
        <v>5</v>
      </c>
      <c r="E31" s="2">
        <v>3</v>
      </c>
      <c r="F31" s="2"/>
      <c r="G31" s="3">
        <v>2</v>
      </c>
      <c r="H31" s="2">
        <f t="shared" si="0"/>
        <v>10</v>
      </c>
      <c r="I31" s="3">
        <v>143</v>
      </c>
      <c r="J31" s="2">
        <f t="shared" si="1"/>
        <v>1430</v>
      </c>
    </row>
    <row r="32" spans="2:10" x14ac:dyDescent="0.25">
      <c r="B32" s="3" t="s">
        <v>50</v>
      </c>
      <c r="C32" s="3" t="s">
        <v>73</v>
      </c>
      <c r="D32" s="3"/>
      <c r="E32" s="2"/>
      <c r="F32" s="2">
        <v>0.5</v>
      </c>
      <c r="G32" s="3"/>
      <c r="H32" s="2">
        <f t="shared" si="0"/>
        <v>0.5</v>
      </c>
      <c r="I32" s="3">
        <v>108</v>
      </c>
      <c r="J32" s="2">
        <f t="shared" si="1"/>
        <v>54</v>
      </c>
    </row>
    <row r="33" spans="2:10" x14ac:dyDescent="0.25">
      <c r="B33" s="3" t="s">
        <v>31</v>
      </c>
      <c r="C33" s="3" t="s">
        <v>74</v>
      </c>
      <c r="D33" s="3"/>
      <c r="E33" s="2">
        <v>6</v>
      </c>
      <c r="F33" s="2">
        <v>5</v>
      </c>
      <c r="G33" s="3">
        <v>3</v>
      </c>
      <c r="H33" s="2">
        <f t="shared" si="0"/>
        <v>14</v>
      </c>
      <c r="I33" s="3">
        <v>131</v>
      </c>
      <c r="J33" s="2">
        <f t="shared" si="1"/>
        <v>1834</v>
      </c>
    </row>
    <row r="34" spans="2:10" x14ac:dyDescent="0.25">
      <c r="B34" s="3" t="s">
        <v>9</v>
      </c>
      <c r="C34" s="3" t="s">
        <v>73</v>
      </c>
      <c r="D34" s="3">
        <v>10</v>
      </c>
      <c r="E34" s="2"/>
      <c r="F34" s="2"/>
      <c r="G34" s="3">
        <v>4</v>
      </c>
      <c r="H34" s="2">
        <f t="shared" si="0"/>
        <v>14</v>
      </c>
      <c r="I34" s="3">
        <f>[9]Socopo!$I$32</f>
        <v>100</v>
      </c>
      <c r="J34" s="2">
        <f t="shared" si="1"/>
        <v>1400</v>
      </c>
    </row>
    <row r="35" spans="2:10" x14ac:dyDescent="0.25">
      <c r="B35" s="3" t="s">
        <v>76</v>
      </c>
      <c r="C35" s="3" t="s">
        <v>75</v>
      </c>
      <c r="D35" s="3">
        <v>5</v>
      </c>
      <c r="E35" s="2">
        <v>4</v>
      </c>
      <c r="F35" s="2"/>
      <c r="G35" s="3">
        <v>5</v>
      </c>
      <c r="H35" s="2">
        <f t="shared" si="0"/>
        <v>14</v>
      </c>
      <c r="I35" s="3">
        <v>40</v>
      </c>
      <c r="J35" s="2">
        <f t="shared" si="1"/>
        <v>560</v>
      </c>
    </row>
    <row r="36" spans="2:10" x14ac:dyDescent="0.25">
      <c r="B36" s="1" t="s">
        <v>10</v>
      </c>
      <c r="C36" s="1" t="s">
        <v>73</v>
      </c>
      <c r="D36" s="1">
        <v>20</v>
      </c>
      <c r="E36" s="2">
        <v>20</v>
      </c>
      <c r="F36" s="6"/>
      <c r="G36" s="1"/>
      <c r="H36" s="2">
        <f t="shared" si="0"/>
        <v>40</v>
      </c>
      <c r="I36" s="1">
        <v>30</v>
      </c>
      <c r="J36" s="2">
        <f t="shared" si="1"/>
        <v>1200</v>
      </c>
    </row>
    <row r="37" spans="2:10" x14ac:dyDescent="0.25">
      <c r="B37" s="1" t="s">
        <v>32</v>
      </c>
      <c r="C37" s="1" t="s">
        <v>73</v>
      </c>
      <c r="D37" s="1"/>
      <c r="E37" s="2">
        <v>10</v>
      </c>
      <c r="F37" s="6"/>
      <c r="G37" s="1"/>
      <c r="H37" s="2">
        <f t="shared" si="0"/>
        <v>10</v>
      </c>
      <c r="I37" s="1">
        <f>[9]Socopo!$I$35</f>
        <v>43</v>
      </c>
      <c r="J37" s="2">
        <f t="shared" si="1"/>
        <v>430</v>
      </c>
    </row>
    <row r="38" spans="2:10" x14ac:dyDescent="0.25">
      <c r="B38" s="1" t="s">
        <v>11</v>
      </c>
      <c r="C38" s="1" t="s">
        <v>75</v>
      </c>
      <c r="D38" s="1">
        <v>6</v>
      </c>
      <c r="E38" s="2">
        <v>10</v>
      </c>
      <c r="F38" s="6">
        <v>6</v>
      </c>
      <c r="G38" s="1">
        <v>8</v>
      </c>
      <c r="H38" s="2">
        <f t="shared" si="0"/>
        <v>30</v>
      </c>
      <c r="I38" s="1">
        <v>47</v>
      </c>
      <c r="J38" s="2">
        <f t="shared" si="1"/>
        <v>1410</v>
      </c>
    </row>
    <row r="39" spans="2:10" x14ac:dyDescent="0.25">
      <c r="B39" s="1" t="s">
        <v>77</v>
      </c>
      <c r="C39" s="1" t="s">
        <v>75</v>
      </c>
      <c r="D39" s="1">
        <v>24</v>
      </c>
      <c r="E39" s="2">
        <v>48</v>
      </c>
      <c r="F39" s="6"/>
      <c r="G39" s="1"/>
      <c r="H39" s="2">
        <f t="shared" si="0"/>
        <v>72</v>
      </c>
      <c r="I39" s="1">
        <v>34</v>
      </c>
      <c r="J39" s="2">
        <f t="shared" si="1"/>
        <v>2448</v>
      </c>
    </row>
    <row r="40" spans="2:10" x14ac:dyDescent="0.25">
      <c r="B40" s="1" t="s">
        <v>12</v>
      </c>
      <c r="C40" s="1" t="s">
        <v>73</v>
      </c>
      <c r="D40" s="1">
        <v>24</v>
      </c>
      <c r="E40" s="2">
        <v>24</v>
      </c>
      <c r="F40" s="6"/>
      <c r="G40" s="1"/>
      <c r="H40" s="2">
        <f t="shared" si="0"/>
        <v>48</v>
      </c>
      <c r="I40" s="1">
        <f>[9]Socopo!$I$38</f>
        <v>13</v>
      </c>
      <c r="J40" s="2">
        <f t="shared" si="1"/>
        <v>624</v>
      </c>
    </row>
    <row r="41" spans="2:10" x14ac:dyDescent="0.25">
      <c r="B41" s="1" t="s">
        <v>46</v>
      </c>
      <c r="C41" s="1" t="s">
        <v>73</v>
      </c>
      <c r="D41" s="1">
        <v>24</v>
      </c>
      <c r="E41" s="2"/>
      <c r="F41" s="6"/>
      <c r="G41" s="1">
        <v>10</v>
      </c>
      <c r="H41" s="2">
        <f t="shared" si="0"/>
        <v>34</v>
      </c>
      <c r="I41" s="1">
        <v>20</v>
      </c>
      <c r="J41" s="2">
        <f t="shared" si="1"/>
        <v>680</v>
      </c>
    </row>
    <row r="42" spans="2:10" x14ac:dyDescent="0.25">
      <c r="B42" s="4" t="s">
        <v>13</v>
      </c>
      <c r="C42" s="4" t="s">
        <v>78</v>
      </c>
      <c r="D42" s="4">
        <v>12</v>
      </c>
      <c r="E42" s="2"/>
      <c r="F42" s="2">
        <v>3</v>
      </c>
      <c r="G42" s="4">
        <v>3</v>
      </c>
      <c r="H42" s="2">
        <f t="shared" si="0"/>
        <v>18</v>
      </c>
      <c r="I42" s="4">
        <f>[9]Socopo!$I$40</f>
        <v>35</v>
      </c>
      <c r="J42" s="2">
        <f t="shared" si="1"/>
        <v>630</v>
      </c>
    </row>
    <row r="43" spans="2:10" x14ac:dyDescent="0.25">
      <c r="B43" s="1" t="s">
        <v>79</v>
      </c>
      <c r="C43" s="1" t="s">
        <v>75</v>
      </c>
      <c r="D43" s="1">
        <v>9</v>
      </c>
      <c r="E43" s="2"/>
      <c r="F43" s="6"/>
      <c r="G43" s="1"/>
      <c r="H43" s="2">
        <f t="shared" si="0"/>
        <v>9</v>
      </c>
      <c r="I43" s="1">
        <f>[9]Socopo!$I$41</f>
        <v>18</v>
      </c>
      <c r="J43" s="2">
        <f t="shared" si="1"/>
        <v>162</v>
      </c>
    </row>
    <row r="44" spans="2:10" x14ac:dyDescent="0.25">
      <c r="B44" s="1" t="s">
        <v>80</v>
      </c>
      <c r="C44" s="1" t="s">
        <v>75</v>
      </c>
      <c r="D44" s="1">
        <v>3</v>
      </c>
      <c r="E44" s="2"/>
      <c r="F44" s="6"/>
      <c r="G44" s="1"/>
      <c r="H44" s="2">
        <f t="shared" si="0"/>
        <v>3</v>
      </c>
      <c r="I44" s="1">
        <v>27</v>
      </c>
      <c r="J44" s="2">
        <f t="shared" si="1"/>
        <v>81</v>
      </c>
    </row>
    <row r="45" spans="2:10" x14ac:dyDescent="0.25">
      <c r="B45" s="1" t="s">
        <v>14</v>
      </c>
      <c r="C45" s="14" t="s">
        <v>73</v>
      </c>
      <c r="D45" s="6">
        <v>4</v>
      </c>
      <c r="E45" s="2"/>
      <c r="F45" s="6"/>
      <c r="G45" s="6">
        <v>1</v>
      </c>
      <c r="H45" s="2">
        <f t="shared" si="0"/>
        <v>5</v>
      </c>
      <c r="I45" s="6">
        <f>[9]Socopo!$I$43</f>
        <v>37</v>
      </c>
      <c r="J45" s="2">
        <f t="shared" si="1"/>
        <v>185</v>
      </c>
    </row>
    <row r="46" spans="2:10" x14ac:dyDescent="0.25">
      <c r="B46" s="1" t="s">
        <v>81</v>
      </c>
      <c r="C46" s="1" t="s">
        <v>82</v>
      </c>
      <c r="D46" s="1">
        <v>2</v>
      </c>
      <c r="E46" s="2"/>
      <c r="F46" s="6">
        <v>1</v>
      </c>
      <c r="G46" s="1"/>
      <c r="H46" s="2">
        <f t="shared" si="0"/>
        <v>3</v>
      </c>
      <c r="I46" s="1">
        <v>211</v>
      </c>
      <c r="J46" s="2">
        <f t="shared" si="1"/>
        <v>633</v>
      </c>
    </row>
    <row r="47" spans="2:10" x14ac:dyDescent="0.25">
      <c r="B47" s="1" t="s">
        <v>63</v>
      </c>
      <c r="C47" s="1" t="s">
        <v>73</v>
      </c>
      <c r="D47" s="1"/>
      <c r="E47" s="2">
        <v>1</v>
      </c>
      <c r="F47" s="6"/>
      <c r="G47" s="1"/>
      <c r="H47" s="2">
        <f t="shared" si="0"/>
        <v>1</v>
      </c>
      <c r="I47" s="1">
        <v>42</v>
      </c>
      <c r="J47" s="2">
        <f t="shared" si="1"/>
        <v>42</v>
      </c>
    </row>
    <row r="48" spans="2:10" x14ac:dyDescent="0.25">
      <c r="B48" s="1" t="s">
        <v>51</v>
      </c>
      <c r="C48" s="1" t="s">
        <v>73</v>
      </c>
      <c r="D48" s="1"/>
      <c r="E48" s="2"/>
      <c r="F48" s="6"/>
      <c r="G48" s="1"/>
      <c r="H48" s="2">
        <f t="shared" si="0"/>
        <v>0</v>
      </c>
      <c r="I48" s="1">
        <v>34</v>
      </c>
      <c r="J48" s="2">
        <f t="shared" si="1"/>
        <v>0</v>
      </c>
    </row>
    <row r="49" spans="2:10" x14ac:dyDescent="0.25">
      <c r="B49" s="1" t="s">
        <v>52</v>
      </c>
      <c r="C49" s="1" t="s">
        <v>73</v>
      </c>
      <c r="D49" s="1"/>
      <c r="E49" s="2"/>
      <c r="F49" s="6"/>
      <c r="G49" s="1">
        <v>2</v>
      </c>
      <c r="H49" s="2">
        <f t="shared" si="0"/>
        <v>2</v>
      </c>
      <c r="I49" s="1">
        <v>34</v>
      </c>
      <c r="J49" s="2">
        <f t="shared" si="1"/>
        <v>68</v>
      </c>
    </row>
    <row r="50" spans="2:10" x14ac:dyDescent="0.25">
      <c r="B50" s="1" t="s">
        <v>53</v>
      </c>
      <c r="C50" s="1" t="s">
        <v>73</v>
      </c>
      <c r="D50" s="1"/>
      <c r="E50" s="2">
        <v>2</v>
      </c>
      <c r="F50" s="6"/>
      <c r="G50" s="1">
        <v>2</v>
      </c>
      <c r="H50" s="2">
        <f t="shared" si="0"/>
        <v>4</v>
      </c>
      <c r="I50" s="1">
        <f>[9]Socopo!$I$65</f>
        <v>40</v>
      </c>
      <c r="J50" s="2">
        <f t="shared" si="1"/>
        <v>160</v>
      </c>
    </row>
    <row r="51" spans="2:10" x14ac:dyDescent="0.25">
      <c r="B51" s="1" t="s">
        <v>54</v>
      </c>
      <c r="C51" s="1" t="s">
        <v>73</v>
      </c>
      <c r="D51" s="1"/>
      <c r="E51" s="2">
        <v>4</v>
      </c>
      <c r="F51" s="6"/>
      <c r="G51" s="1"/>
      <c r="H51" s="2">
        <f t="shared" si="0"/>
        <v>4</v>
      </c>
      <c r="I51" s="1">
        <v>70</v>
      </c>
      <c r="J51" s="2">
        <f t="shared" si="1"/>
        <v>280</v>
      </c>
    </row>
    <row r="52" spans="2:10" x14ac:dyDescent="0.25">
      <c r="B52" s="1" t="s">
        <v>57</v>
      </c>
      <c r="C52" s="1" t="s">
        <v>73</v>
      </c>
      <c r="D52" s="1">
        <v>1</v>
      </c>
      <c r="E52" s="2"/>
      <c r="F52" s="6"/>
      <c r="G52" s="1"/>
      <c r="H52" s="2">
        <f t="shared" si="0"/>
        <v>1</v>
      </c>
      <c r="I52" s="1">
        <v>220</v>
      </c>
      <c r="J52" s="2">
        <f t="shared" si="1"/>
        <v>220</v>
      </c>
    </row>
    <row r="53" spans="2:10" x14ac:dyDescent="0.25">
      <c r="B53" s="1" t="s">
        <v>47</v>
      </c>
      <c r="C53" s="1" t="s">
        <v>73</v>
      </c>
      <c r="D53" s="1"/>
      <c r="E53" s="2">
        <v>10</v>
      </c>
      <c r="F53" s="6"/>
      <c r="G53" s="1"/>
      <c r="H53" s="2">
        <f t="shared" si="0"/>
        <v>10</v>
      </c>
      <c r="I53" s="1">
        <v>15</v>
      </c>
      <c r="J53" s="2">
        <f t="shared" si="1"/>
        <v>150</v>
      </c>
    </row>
    <row r="54" spans="2:10" x14ac:dyDescent="0.25">
      <c r="B54" s="1" t="s">
        <v>48</v>
      </c>
      <c r="C54" s="1" t="s">
        <v>73</v>
      </c>
      <c r="D54" s="1"/>
      <c r="E54" s="2"/>
      <c r="F54" s="6"/>
      <c r="G54" s="1"/>
      <c r="H54" s="2">
        <f t="shared" si="0"/>
        <v>0</v>
      </c>
      <c r="I54" s="1">
        <f>[9]Socopo!$I$46</f>
        <v>55</v>
      </c>
      <c r="J54" s="2">
        <f t="shared" si="1"/>
        <v>0</v>
      </c>
    </row>
    <row r="55" spans="2:10" x14ac:dyDescent="0.25">
      <c r="B55" s="1" t="s">
        <v>83</v>
      </c>
      <c r="C55" s="1" t="s">
        <v>75</v>
      </c>
      <c r="D55" s="1">
        <v>6</v>
      </c>
      <c r="E55" s="2"/>
      <c r="F55" s="6"/>
      <c r="G55" s="1"/>
      <c r="H55" s="2">
        <f t="shared" si="0"/>
        <v>6</v>
      </c>
      <c r="I55" s="1">
        <v>17</v>
      </c>
      <c r="J55" s="2">
        <f t="shared" si="1"/>
        <v>102</v>
      </c>
    </row>
    <row r="56" spans="2:10" x14ac:dyDescent="0.25">
      <c r="B56" s="1" t="s">
        <v>84</v>
      </c>
      <c r="C56" s="1" t="s">
        <v>75</v>
      </c>
      <c r="D56" s="1">
        <v>2</v>
      </c>
      <c r="E56" s="2"/>
      <c r="F56" s="6"/>
      <c r="G56" s="1"/>
      <c r="H56" s="2">
        <f t="shared" si="0"/>
        <v>2</v>
      </c>
      <c r="I56" s="1">
        <v>70</v>
      </c>
      <c r="J56" s="2">
        <f t="shared" si="1"/>
        <v>140</v>
      </c>
    </row>
    <row r="57" spans="2:10" x14ac:dyDescent="0.25">
      <c r="B57" s="1" t="s">
        <v>85</v>
      </c>
      <c r="C57" s="1" t="s">
        <v>78</v>
      </c>
      <c r="D57" s="1"/>
      <c r="E57" s="2"/>
      <c r="F57" s="6"/>
      <c r="G57" s="1"/>
      <c r="H57" s="2">
        <f t="shared" si="0"/>
        <v>0</v>
      </c>
      <c r="I57" s="1"/>
      <c r="J57" s="2">
        <f t="shared" si="1"/>
        <v>0</v>
      </c>
    </row>
    <row r="58" spans="2:10" x14ac:dyDescent="0.25">
      <c r="B58" s="1" t="s">
        <v>86</v>
      </c>
      <c r="C58" s="1" t="s">
        <v>73</v>
      </c>
      <c r="D58" s="1">
        <v>8</v>
      </c>
      <c r="E58" s="2"/>
      <c r="F58" s="6"/>
      <c r="G58" s="1"/>
      <c r="H58" s="2">
        <f t="shared" si="0"/>
        <v>8</v>
      </c>
      <c r="I58" s="1">
        <v>45</v>
      </c>
      <c r="J58" s="2">
        <f t="shared" si="1"/>
        <v>360</v>
      </c>
    </row>
    <row r="59" spans="2:10" x14ac:dyDescent="0.25">
      <c r="B59" s="1" t="s">
        <v>35</v>
      </c>
      <c r="C59" s="1" t="s">
        <v>73</v>
      </c>
      <c r="D59" s="1"/>
      <c r="E59" s="2"/>
      <c r="F59" s="6"/>
      <c r="G59" s="1"/>
      <c r="H59" s="2">
        <f t="shared" si="0"/>
        <v>0</v>
      </c>
      <c r="I59" s="1"/>
      <c r="J59" s="2">
        <f t="shared" si="1"/>
        <v>0</v>
      </c>
    </row>
    <row r="60" spans="2:10" x14ac:dyDescent="0.25">
      <c r="B60" s="1" t="s">
        <v>33</v>
      </c>
      <c r="C60" s="1" t="s">
        <v>73</v>
      </c>
      <c r="D60" s="1"/>
      <c r="E60" s="2"/>
      <c r="F60" s="6">
        <v>3</v>
      </c>
      <c r="G60" s="1"/>
      <c r="H60" s="2">
        <f t="shared" si="0"/>
        <v>3</v>
      </c>
      <c r="I60" s="1">
        <f>[9]Socopo!$I$52</f>
        <v>142</v>
      </c>
      <c r="J60" s="2">
        <f t="shared" si="1"/>
        <v>426</v>
      </c>
    </row>
    <row r="61" spans="2:10" x14ac:dyDescent="0.25">
      <c r="B61" s="1" t="s">
        <v>34</v>
      </c>
      <c r="C61" s="14" t="s">
        <v>75</v>
      </c>
      <c r="D61" s="6"/>
      <c r="E61" s="2"/>
      <c r="F61" s="6">
        <v>3</v>
      </c>
      <c r="G61" s="6">
        <v>2</v>
      </c>
      <c r="H61" s="2">
        <f t="shared" si="0"/>
        <v>5</v>
      </c>
      <c r="I61" s="6">
        <f>[9]Socopo!$I$53</f>
        <v>15</v>
      </c>
      <c r="J61" s="2">
        <f>H61*I61</f>
        <v>75</v>
      </c>
    </row>
    <row r="62" spans="2:10" x14ac:dyDescent="0.25">
      <c r="B62" s="1" t="s">
        <v>60</v>
      </c>
      <c r="C62" s="14" t="s">
        <v>73</v>
      </c>
      <c r="D62" s="6">
        <v>4</v>
      </c>
      <c r="E62" s="2"/>
      <c r="F62" s="6"/>
      <c r="G62" s="6"/>
      <c r="H62" s="2">
        <f t="shared" si="0"/>
        <v>4</v>
      </c>
      <c r="I62" s="6">
        <v>25</v>
      </c>
      <c r="J62" s="2">
        <f>H62*I62</f>
        <v>100</v>
      </c>
    </row>
    <row r="63" spans="2:10" x14ac:dyDescent="0.25">
      <c r="B63" s="1" t="s">
        <v>36</v>
      </c>
      <c r="C63" s="1" t="s">
        <v>73</v>
      </c>
      <c r="D63" s="1">
        <v>4</v>
      </c>
      <c r="E63" s="2"/>
      <c r="F63" s="6"/>
      <c r="G63" s="1">
        <v>1</v>
      </c>
      <c r="H63" s="2">
        <f t="shared" si="0"/>
        <v>5</v>
      </c>
      <c r="I63" s="1">
        <v>25</v>
      </c>
      <c r="J63" s="2">
        <f t="shared" si="1"/>
        <v>125</v>
      </c>
    </row>
    <row r="64" spans="2:10" x14ac:dyDescent="0.25">
      <c r="B64" s="1" t="s">
        <v>87</v>
      </c>
      <c r="C64" s="1" t="s">
        <v>88</v>
      </c>
      <c r="D64" s="1">
        <v>12</v>
      </c>
      <c r="E64" s="2"/>
      <c r="F64" s="6"/>
      <c r="G64" s="1"/>
      <c r="H64" s="2">
        <f t="shared" si="0"/>
        <v>12</v>
      </c>
      <c r="I64" s="1">
        <v>27</v>
      </c>
      <c r="J64" s="2">
        <f t="shared" si="1"/>
        <v>324</v>
      </c>
    </row>
    <row r="65" spans="2:10" x14ac:dyDescent="0.25">
      <c r="B65" s="1" t="s">
        <v>37</v>
      </c>
      <c r="C65" s="1" t="s">
        <v>73</v>
      </c>
      <c r="D65" s="1"/>
      <c r="E65" s="2"/>
      <c r="F65" s="6"/>
      <c r="G65" s="1"/>
      <c r="H65" s="2">
        <f t="shared" si="0"/>
        <v>0</v>
      </c>
      <c r="I65" s="1"/>
      <c r="J65" s="2">
        <f t="shared" si="1"/>
        <v>0</v>
      </c>
    </row>
    <row r="66" spans="2:10" x14ac:dyDescent="0.25">
      <c r="B66" s="1" t="s">
        <v>89</v>
      </c>
      <c r="C66" s="1" t="s">
        <v>75</v>
      </c>
      <c r="D66" s="1"/>
      <c r="E66" s="2"/>
      <c r="F66" s="6"/>
      <c r="G66" s="1"/>
      <c r="H66" s="2">
        <f t="shared" si="0"/>
        <v>0</v>
      </c>
      <c r="I66" s="1"/>
      <c r="J66" s="2">
        <f t="shared" si="1"/>
        <v>0</v>
      </c>
    </row>
    <row r="67" spans="2:10" x14ac:dyDescent="0.25">
      <c r="B67" s="1" t="s">
        <v>90</v>
      </c>
      <c r="C67" s="1" t="s">
        <v>73</v>
      </c>
      <c r="D67" s="1"/>
      <c r="E67" s="2"/>
      <c r="F67" s="6"/>
      <c r="G67" s="1"/>
      <c r="H67" s="2">
        <f t="shared" si="0"/>
        <v>0</v>
      </c>
      <c r="I67" s="1"/>
      <c r="J67" s="2">
        <f t="shared" si="1"/>
        <v>0</v>
      </c>
    </row>
    <row r="68" spans="2:10" x14ac:dyDescent="0.25">
      <c r="B68" s="1" t="s">
        <v>42</v>
      </c>
      <c r="C68" s="14" t="s">
        <v>73</v>
      </c>
      <c r="D68" s="6"/>
      <c r="E68" s="2"/>
      <c r="F68" s="6"/>
      <c r="G68" s="6"/>
      <c r="H68" s="2">
        <f t="shared" si="0"/>
        <v>0</v>
      </c>
      <c r="I68" s="6"/>
      <c r="J68" s="2">
        <f t="shared" si="1"/>
        <v>0</v>
      </c>
    </row>
    <row r="69" spans="2:10" x14ac:dyDescent="0.25">
      <c r="B69" s="1" t="s">
        <v>44</v>
      </c>
      <c r="C69" s="1" t="s">
        <v>75</v>
      </c>
      <c r="D69" s="1"/>
      <c r="E69" s="2"/>
      <c r="F69" s="6"/>
      <c r="G69" s="1"/>
      <c r="H69" s="2">
        <f t="shared" si="0"/>
        <v>0</v>
      </c>
      <c r="I69" s="1"/>
      <c r="J69" s="2">
        <f t="shared" si="1"/>
        <v>0</v>
      </c>
    </row>
    <row r="70" spans="2:10" x14ac:dyDescent="0.25">
      <c r="B70" s="1" t="s">
        <v>15</v>
      </c>
      <c r="C70" s="1" t="s">
        <v>91</v>
      </c>
      <c r="D70" s="1">
        <v>100</v>
      </c>
      <c r="E70" s="2"/>
      <c r="F70" s="6"/>
      <c r="G70" s="1"/>
      <c r="H70" s="2">
        <f t="shared" si="0"/>
        <v>100</v>
      </c>
      <c r="I70" s="1">
        <f>[9]Socopo!$I$61</f>
        <v>2</v>
      </c>
      <c r="J70" s="2">
        <f t="shared" si="1"/>
        <v>200</v>
      </c>
    </row>
    <row r="71" spans="2:10" x14ac:dyDescent="0.25">
      <c r="B71" s="1" t="s">
        <v>49</v>
      </c>
      <c r="C71" s="1" t="s">
        <v>73</v>
      </c>
      <c r="D71" s="1">
        <v>2</v>
      </c>
      <c r="E71" s="2">
        <v>2</v>
      </c>
      <c r="F71" s="6"/>
      <c r="G71" s="1"/>
      <c r="H71" s="2">
        <f t="shared" si="0"/>
        <v>4</v>
      </c>
      <c r="I71" s="1">
        <f>[9]Socopo!$I$69</f>
        <v>25</v>
      </c>
      <c r="J71" s="2">
        <f t="shared" si="1"/>
        <v>100</v>
      </c>
    </row>
    <row r="72" spans="2:10" x14ac:dyDescent="0.25">
      <c r="B72" s="10" t="s">
        <v>17</v>
      </c>
      <c r="C72" s="6"/>
      <c r="D72" s="6"/>
      <c r="E72" s="2"/>
      <c r="F72" s="6"/>
      <c r="G72" s="6"/>
      <c r="H72" s="2"/>
      <c r="I72" s="6"/>
      <c r="J72" s="2"/>
    </row>
    <row r="73" spans="2:10" x14ac:dyDescent="0.25">
      <c r="B73" s="1" t="s">
        <v>92</v>
      </c>
      <c r="C73" s="1" t="s">
        <v>73</v>
      </c>
      <c r="D73" s="1">
        <v>10</v>
      </c>
      <c r="E73" s="2">
        <v>6.5</v>
      </c>
      <c r="F73" s="1">
        <v>10</v>
      </c>
      <c r="G73" s="1">
        <v>6</v>
      </c>
      <c r="H73" s="2">
        <f t="shared" si="0"/>
        <v>32.5</v>
      </c>
      <c r="I73" s="1">
        <f>[9]Socopo!$I$71</f>
        <v>14</v>
      </c>
      <c r="J73" s="2">
        <f t="shared" si="1"/>
        <v>455</v>
      </c>
    </row>
    <row r="74" spans="2:10" x14ac:dyDescent="0.25">
      <c r="B74" s="1" t="s">
        <v>93</v>
      </c>
      <c r="C74" s="1" t="s">
        <v>73</v>
      </c>
      <c r="D74" s="1">
        <v>21</v>
      </c>
      <c r="E74" s="2">
        <v>15</v>
      </c>
      <c r="F74" s="1">
        <v>15</v>
      </c>
      <c r="G74" s="1">
        <v>14</v>
      </c>
      <c r="H74" s="2">
        <f t="shared" si="0"/>
        <v>65</v>
      </c>
      <c r="I74" s="1">
        <f>[9]Socopo!$I$72</f>
        <v>25</v>
      </c>
      <c r="J74" s="2">
        <f t="shared" si="1"/>
        <v>1625</v>
      </c>
    </row>
    <row r="75" spans="2:10" x14ac:dyDescent="0.25">
      <c r="B75" s="1" t="s">
        <v>94</v>
      </c>
      <c r="C75" s="1" t="s">
        <v>73</v>
      </c>
      <c r="D75" s="1"/>
      <c r="E75" s="2">
        <v>15</v>
      </c>
      <c r="F75" s="1">
        <v>6</v>
      </c>
      <c r="G75" s="1">
        <v>8</v>
      </c>
      <c r="H75" s="2">
        <f t="shared" si="0"/>
        <v>29</v>
      </c>
      <c r="I75" s="1">
        <v>22</v>
      </c>
      <c r="J75" s="2">
        <f t="shared" si="1"/>
        <v>638</v>
      </c>
    </row>
    <row r="76" spans="2:10" x14ac:dyDescent="0.25">
      <c r="B76" s="1" t="s">
        <v>95</v>
      </c>
      <c r="C76" s="1" t="s">
        <v>73</v>
      </c>
      <c r="D76" s="1">
        <v>5</v>
      </c>
      <c r="E76" s="2">
        <v>5</v>
      </c>
      <c r="F76" s="1">
        <v>5</v>
      </c>
      <c r="G76" s="1">
        <v>3.5</v>
      </c>
      <c r="H76" s="2">
        <f t="shared" si="0"/>
        <v>18.5</v>
      </c>
      <c r="I76" s="1">
        <v>20</v>
      </c>
      <c r="J76" s="2">
        <f t="shared" si="1"/>
        <v>370</v>
      </c>
    </row>
    <row r="77" spans="2:10" x14ac:dyDescent="0.25">
      <c r="B77" s="1" t="s">
        <v>96</v>
      </c>
      <c r="C77" s="1" t="s">
        <v>73</v>
      </c>
      <c r="D77" s="1">
        <v>2</v>
      </c>
      <c r="E77" s="2"/>
      <c r="F77" s="1">
        <v>2</v>
      </c>
      <c r="G77" s="1">
        <v>1</v>
      </c>
      <c r="H77" s="2">
        <f t="shared" si="0"/>
        <v>5</v>
      </c>
      <c r="I77" s="1">
        <f>[9]Socopo!$I$75</f>
        <v>12</v>
      </c>
      <c r="J77" s="2">
        <f t="shared" si="1"/>
        <v>60</v>
      </c>
    </row>
    <row r="78" spans="2:10" x14ac:dyDescent="0.25">
      <c r="B78" s="1" t="s">
        <v>97</v>
      </c>
      <c r="C78" s="1" t="s">
        <v>73</v>
      </c>
      <c r="D78" s="1"/>
      <c r="E78" s="2">
        <v>4.5</v>
      </c>
      <c r="F78" s="1"/>
      <c r="G78" s="1"/>
      <c r="H78" s="2">
        <f t="shared" si="0"/>
        <v>4.5</v>
      </c>
      <c r="I78" s="1">
        <f>[9]Socopo!$I$76</f>
        <v>25</v>
      </c>
      <c r="J78" s="2">
        <f t="shared" si="1"/>
        <v>112.5</v>
      </c>
    </row>
    <row r="79" spans="2:10" x14ac:dyDescent="0.25">
      <c r="B79" s="1" t="s">
        <v>18</v>
      </c>
      <c r="C79" s="1" t="s">
        <v>73</v>
      </c>
      <c r="D79" s="1"/>
      <c r="E79" s="2"/>
      <c r="F79" s="1">
        <v>5.5</v>
      </c>
      <c r="G79" s="1"/>
      <c r="H79" s="2">
        <f t="shared" si="0"/>
        <v>5.5</v>
      </c>
      <c r="I79" s="1">
        <f>[9]Socopo!$I$77</f>
        <v>25</v>
      </c>
      <c r="J79" s="2">
        <f t="shared" si="1"/>
        <v>137.5</v>
      </c>
    </row>
    <row r="80" spans="2:10" x14ac:dyDescent="0.25">
      <c r="B80" s="1" t="s">
        <v>61</v>
      </c>
      <c r="C80" s="1" t="s">
        <v>73</v>
      </c>
      <c r="D80" s="1">
        <v>4</v>
      </c>
      <c r="E80" s="2"/>
      <c r="F80" s="1"/>
      <c r="G80" s="1"/>
      <c r="H80" s="2">
        <f t="shared" si="0"/>
        <v>4</v>
      </c>
      <c r="I80" s="1">
        <v>40</v>
      </c>
      <c r="J80" s="2">
        <f t="shared" si="1"/>
        <v>160</v>
      </c>
    </row>
    <row r="81" spans="2:10" x14ac:dyDescent="0.25">
      <c r="B81" s="1" t="s">
        <v>68</v>
      </c>
      <c r="C81" s="1" t="s">
        <v>73</v>
      </c>
      <c r="D81" s="1"/>
      <c r="E81" s="2"/>
      <c r="F81" s="1"/>
      <c r="G81" s="1">
        <v>1</v>
      </c>
      <c r="H81" s="2">
        <f t="shared" si="0"/>
        <v>1</v>
      </c>
      <c r="I81" s="1">
        <v>70</v>
      </c>
      <c r="J81" s="2">
        <f t="shared" si="1"/>
        <v>70</v>
      </c>
    </row>
    <row r="82" spans="2:10" x14ac:dyDescent="0.25">
      <c r="B82" s="1" t="s">
        <v>43</v>
      </c>
      <c r="C82" s="1" t="s">
        <v>73</v>
      </c>
      <c r="D82" s="1"/>
      <c r="E82" s="2">
        <v>100</v>
      </c>
      <c r="F82" s="1"/>
      <c r="G82" s="1">
        <v>59</v>
      </c>
      <c r="H82" s="2">
        <f t="shared" si="0"/>
        <v>159</v>
      </c>
      <c r="I82" s="1">
        <f>[9]Socopo!$I$78</f>
        <v>3</v>
      </c>
      <c r="J82" s="2">
        <f t="shared" si="1"/>
        <v>477</v>
      </c>
    </row>
    <row r="83" spans="2:10" x14ac:dyDescent="0.25">
      <c r="B83" s="1" t="s">
        <v>19</v>
      </c>
      <c r="C83" s="1" t="s">
        <v>73</v>
      </c>
      <c r="D83" s="1">
        <v>5</v>
      </c>
      <c r="E83" s="2"/>
      <c r="F83" s="1"/>
      <c r="G83" s="1"/>
      <c r="H83" s="2">
        <f t="shared" si="0"/>
        <v>5</v>
      </c>
      <c r="I83" s="1">
        <f>[9]Socopo!$I$79</f>
        <v>35</v>
      </c>
      <c r="J83" s="2">
        <f t="shared" si="1"/>
        <v>175</v>
      </c>
    </row>
    <row r="84" spans="2:10" x14ac:dyDescent="0.25">
      <c r="B84" s="11" t="s">
        <v>20</v>
      </c>
      <c r="E84" s="2"/>
      <c r="H84" s="2"/>
      <c r="J84" s="2"/>
    </row>
    <row r="85" spans="2:10" x14ac:dyDescent="0.25">
      <c r="B85" s="1" t="s">
        <v>21</v>
      </c>
      <c r="C85" s="1" t="s">
        <v>73</v>
      </c>
      <c r="D85" s="1">
        <v>1</v>
      </c>
      <c r="E85" s="2">
        <v>1</v>
      </c>
      <c r="F85" s="1"/>
      <c r="G85" s="1">
        <v>1</v>
      </c>
      <c r="H85" s="2">
        <f t="shared" si="0"/>
        <v>3</v>
      </c>
      <c r="I85" s="1">
        <f>[9]Socopo!$I$81</f>
        <v>40</v>
      </c>
      <c r="J85" s="2">
        <f t="shared" si="1"/>
        <v>120</v>
      </c>
    </row>
    <row r="86" spans="2:10" x14ac:dyDescent="0.25">
      <c r="B86" s="5" t="s">
        <v>22</v>
      </c>
      <c r="C86" s="5" t="s">
        <v>73</v>
      </c>
      <c r="D86" s="5">
        <v>1.5</v>
      </c>
      <c r="E86" s="2">
        <v>1.5</v>
      </c>
      <c r="F86" s="1">
        <v>1</v>
      </c>
      <c r="G86" s="5">
        <v>0.5</v>
      </c>
      <c r="H86" s="2">
        <f t="shared" ref="H86:H118" si="2">D86+E86+F86+G86</f>
        <v>4.5</v>
      </c>
      <c r="I86" s="5">
        <f>[9]Socopo!$I$82</f>
        <v>180</v>
      </c>
      <c r="J86" s="2">
        <f t="shared" ref="J86:J118" si="3">H86*I86</f>
        <v>810</v>
      </c>
    </row>
    <row r="87" spans="2:10" x14ac:dyDescent="0.25">
      <c r="B87" s="1" t="s">
        <v>98</v>
      </c>
      <c r="C87" s="1" t="s">
        <v>73</v>
      </c>
      <c r="D87" s="1">
        <v>3</v>
      </c>
      <c r="E87" s="2">
        <v>2.5</v>
      </c>
      <c r="F87" s="1">
        <v>3</v>
      </c>
      <c r="G87" s="1">
        <v>2</v>
      </c>
      <c r="H87" s="2">
        <f t="shared" si="2"/>
        <v>10.5</v>
      </c>
      <c r="I87" s="1">
        <f>[9]Socopo!$I$83</f>
        <v>25</v>
      </c>
      <c r="J87" s="2">
        <f t="shared" si="3"/>
        <v>262.5</v>
      </c>
    </row>
    <row r="88" spans="2:10" x14ac:dyDescent="0.25">
      <c r="B88" s="1" t="s">
        <v>99</v>
      </c>
      <c r="C88" s="1" t="s">
        <v>73</v>
      </c>
      <c r="D88" s="1">
        <v>10</v>
      </c>
      <c r="E88" s="2">
        <v>10</v>
      </c>
      <c r="F88" s="1">
        <v>10</v>
      </c>
      <c r="G88" s="1">
        <v>8</v>
      </c>
      <c r="H88" s="2">
        <f t="shared" si="2"/>
        <v>38</v>
      </c>
      <c r="I88" s="1">
        <f>[9]Socopo!$I$84</f>
        <v>8</v>
      </c>
      <c r="J88" s="2">
        <f t="shared" si="3"/>
        <v>304</v>
      </c>
    </row>
    <row r="89" spans="2:10" x14ac:dyDescent="0.25">
      <c r="B89" s="5" t="s">
        <v>100</v>
      </c>
      <c r="C89" s="1" t="s">
        <v>73</v>
      </c>
      <c r="D89" s="1">
        <v>5</v>
      </c>
      <c r="E89" s="2"/>
      <c r="F89" s="1"/>
      <c r="G89" s="1"/>
      <c r="H89" s="2">
        <f t="shared" si="2"/>
        <v>5</v>
      </c>
      <c r="I89" s="1">
        <f>[9]Socopo!$I$85</f>
        <v>15</v>
      </c>
      <c r="J89" s="2">
        <f t="shared" si="3"/>
        <v>75</v>
      </c>
    </row>
    <row r="90" spans="2:10" x14ac:dyDescent="0.25">
      <c r="B90" s="1" t="s">
        <v>101</v>
      </c>
      <c r="C90" s="1" t="s">
        <v>73</v>
      </c>
      <c r="D90" s="1">
        <v>6</v>
      </c>
      <c r="E90" s="2">
        <v>10</v>
      </c>
      <c r="F90" s="1">
        <v>10</v>
      </c>
      <c r="G90" s="1">
        <v>10</v>
      </c>
      <c r="H90" s="2">
        <f t="shared" si="2"/>
        <v>36</v>
      </c>
      <c r="I90" s="1">
        <f>[9]Socopo!$I$86</f>
        <v>12</v>
      </c>
      <c r="J90" s="2">
        <f t="shared" si="3"/>
        <v>432</v>
      </c>
    </row>
    <row r="91" spans="2:10" x14ac:dyDescent="0.25">
      <c r="B91" s="1" t="s">
        <v>102</v>
      </c>
      <c r="C91" s="1" t="s">
        <v>73</v>
      </c>
      <c r="D91" s="1">
        <v>8</v>
      </c>
      <c r="E91" s="2">
        <v>8</v>
      </c>
      <c r="F91" s="1">
        <v>8</v>
      </c>
      <c r="G91" s="1">
        <v>8</v>
      </c>
      <c r="H91" s="2">
        <f t="shared" si="2"/>
        <v>32</v>
      </c>
      <c r="I91" s="1">
        <f>[9]Socopo!$I$87</f>
        <v>30</v>
      </c>
      <c r="J91" s="2">
        <f t="shared" si="3"/>
        <v>960</v>
      </c>
    </row>
    <row r="92" spans="2:10" x14ac:dyDescent="0.25">
      <c r="B92" s="1" t="s">
        <v>103</v>
      </c>
      <c r="C92" s="1" t="s">
        <v>73</v>
      </c>
      <c r="D92" s="1">
        <v>6</v>
      </c>
      <c r="E92" s="2">
        <v>6</v>
      </c>
      <c r="F92" s="1">
        <v>6</v>
      </c>
      <c r="G92" s="1">
        <v>4</v>
      </c>
      <c r="H92" s="2">
        <f t="shared" si="2"/>
        <v>22</v>
      </c>
      <c r="I92" s="1">
        <f>[9]Socopo!$I$88</f>
        <v>20</v>
      </c>
      <c r="J92" s="2">
        <f t="shared" si="3"/>
        <v>440</v>
      </c>
    </row>
    <row r="93" spans="2:10" x14ac:dyDescent="0.25">
      <c r="B93" s="1" t="s">
        <v>23</v>
      </c>
      <c r="C93" s="1" t="s">
        <v>73</v>
      </c>
      <c r="D93" s="1">
        <v>4</v>
      </c>
      <c r="E93" s="2">
        <v>3.5</v>
      </c>
      <c r="F93" s="1">
        <v>3.8</v>
      </c>
      <c r="G93" s="1">
        <v>3</v>
      </c>
      <c r="H93" s="2">
        <f t="shared" si="2"/>
        <v>14.3</v>
      </c>
      <c r="I93" s="1">
        <f>[9]Socopo!$I$89</f>
        <v>30</v>
      </c>
      <c r="J93" s="2">
        <f t="shared" si="3"/>
        <v>429</v>
      </c>
    </row>
    <row r="94" spans="2:10" x14ac:dyDescent="0.25">
      <c r="B94" s="1" t="s">
        <v>104</v>
      </c>
      <c r="C94" s="1" t="s">
        <v>73</v>
      </c>
      <c r="D94" s="1">
        <v>5</v>
      </c>
      <c r="E94" s="2">
        <v>5</v>
      </c>
      <c r="F94" s="1"/>
      <c r="G94" s="1"/>
      <c r="H94" s="2">
        <f t="shared" si="2"/>
        <v>10</v>
      </c>
      <c r="I94" s="1">
        <f>[9]Socopo!$I$90</f>
        <v>15</v>
      </c>
      <c r="J94" s="2">
        <f t="shared" si="3"/>
        <v>150</v>
      </c>
    </row>
    <row r="95" spans="2:10" x14ac:dyDescent="0.25">
      <c r="B95" s="1" t="s">
        <v>69</v>
      </c>
      <c r="C95" s="1" t="s">
        <v>73</v>
      </c>
      <c r="D95" s="1"/>
      <c r="E95" s="2"/>
      <c r="F95" s="1"/>
      <c r="G95" s="1">
        <v>2</v>
      </c>
      <c r="H95" s="2">
        <f t="shared" si="2"/>
        <v>2</v>
      </c>
      <c r="I95" s="1">
        <v>40</v>
      </c>
      <c r="J95" s="2">
        <f t="shared" si="3"/>
        <v>80</v>
      </c>
    </row>
    <row r="96" spans="2:10" x14ac:dyDescent="0.25">
      <c r="B96" s="1" t="s">
        <v>105</v>
      </c>
      <c r="C96" s="1" t="s">
        <v>73</v>
      </c>
      <c r="D96" s="1">
        <v>2</v>
      </c>
      <c r="E96" s="2">
        <v>2</v>
      </c>
      <c r="F96" s="1"/>
      <c r="G96" s="1"/>
      <c r="H96" s="2">
        <f t="shared" si="2"/>
        <v>4</v>
      </c>
      <c r="I96" s="1">
        <f>[9]Socopo!$I$91</f>
        <v>10</v>
      </c>
      <c r="J96" s="2">
        <f t="shared" si="3"/>
        <v>40</v>
      </c>
    </row>
    <row r="97" spans="2:10" x14ac:dyDescent="0.25">
      <c r="B97" s="1" t="s">
        <v>106</v>
      </c>
      <c r="C97" s="1" t="s">
        <v>73</v>
      </c>
      <c r="D97" s="1">
        <v>7</v>
      </c>
      <c r="E97" s="2">
        <v>6</v>
      </c>
      <c r="F97" s="1"/>
      <c r="G97" s="1"/>
      <c r="H97" s="2">
        <f t="shared" si="2"/>
        <v>13</v>
      </c>
      <c r="I97" s="1">
        <f>[9]Socopo!$I$91</f>
        <v>10</v>
      </c>
      <c r="J97" s="2">
        <f t="shared" si="3"/>
        <v>130</v>
      </c>
    </row>
    <row r="98" spans="2:10" x14ac:dyDescent="0.25">
      <c r="B98" s="1" t="s">
        <v>107</v>
      </c>
      <c r="C98" s="1" t="s">
        <v>73</v>
      </c>
      <c r="D98" s="1">
        <v>8</v>
      </c>
      <c r="E98" s="2">
        <v>8</v>
      </c>
      <c r="F98" s="1">
        <v>6</v>
      </c>
      <c r="G98" s="1">
        <v>3</v>
      </c>
      <c r="H98" s="2">
        <f t="shared" si="2"/>
        <v>25</v>
      </c>
      <c r="I98" s="1">
        <f>[9]Socopo!$I$93</f>
        <v>18</v>
      </c>
      <c r="J98" s="2">
        <f t="shared" si="3"/>
        <v>450</v>
      </c>
    </row>
    <row r="99" spans="2:10" x14ac:dyDescent="0.25">
      <c r="B99" s="1" t="s">
        <v>108</v>
      </c>
      <c r="C99" s="1" t="s">
        <v>73</v>
      </c>
      <c r="D99" s="1">
        <v>5</v>
      </c>
      <c r="E99" s="2">
        <v>5</v>
      </c>
      <c r="F99" s="1">
        <v>10</v>
      </c>
      <c r="G99" s="1">
        <v>2</v>
      </c>
      <c r="H99" s="2">
        <f t="shared" si="2"/>
        <v>22</v>
      </c>
      <c r="I99" s="1">
        <f>[9]Socopo!$I$94</f>
        <v>18</v>
      </c>
      <c r="J99" s="2">
        <f t="shared" si="3"/>
        <v>396</v>
      </c>
    </row>
    <row r="100" spans="2:10" x14ac:dyDescent="0.25">
      <c r="B100" s="1" t="s">
        <v>109</v>
      </c>
      <c r="C100" s="1" t="s">
        <v>73</v>
      </c>
      <c r="D100" s="1">
        <v>10</v>
      </c>
      <c r="E100" s="2">
        <v>10</v>
      </c>
      <c r="F100" s="1">
        <v>10</v>
      </c>
      <c r="G100" s="1">
        <v>10</v>
      </c>
      <c r="H100" s="2">
        <f t="shared" si="2"/>
        <v>40</v>
      </c>
      <c r="I100" s="1">
        <f>[9]Socopo!$I$95</f>
        <v>30</v>
      </c>
      <c r="J100" s="2">
        <f t="shared" si="3"/>
        <v>1200</v>
      </c>
    </row>
    <row r="101" spans="2:10" x14ac:dyDescent="0.25">
      <c r="B101" s="1" t="s">
        <v>110</v>
      </c>
      <c r="C101" s="1" t="s">
        <v>73</v>
      </c>
      <c r="D101" s="1">
        <v>10</v>
      </c>
      <c r="E101" s="2">
        <v>10</v>
      </c>
      <c r="F101" s="1"/>
      <c r="G101" s="1">
        <v>8</v>
      </c>
      <c r="H101" s="2">
        <f t="shared" si="2"/>
        <v>28</v>
      </c>
      <c r="I101" s="1">
        <f>[9]Socopo!$I$96</f>
        <v>60</v>
      </c>
      <c r="J101" s="2">
        <f t="shared" si="3"/>
        <v>1680</v>
      </c>
    </row>
    <row r="102" spans="2:10" x14ac:dyDescent="0.25">
      <c r="B102" s="1" t="s">
        <v>111</v>
      </c>
      <c r="C102" s="1" t="s">
        <v>73</v>
      </c>
      <c r="D102" s="1">
        <v>40</v>
      </c>
      <c r="E102" s="2">
        <v>25</v>
      </c>
      <c r="F102" s="1">
        <v>6</v>
      </c>
      <c r="G102" s="1">
        <v>25</v>
      </c>
      <c r="H102" s="2">
        <f t="shared" si="2"/>
        <v>96</v>
      </c>
      <c r="I102" s="1">
        <f>[9]Socopo!$I$97</f>
        <v>20</v>
      </c>
      <c r="J102" s="2">
        <f t="shared" si="3"/>
        <v>1920</v>
      </c>
    </row>
    <row r="103" spans="2:10" x14ac:dyDescent="0.25">
      <c r="B103" s="1" t="s">
        <v>24</v>
      </c>
      <c r="C103" s="1" t="s">
        <v>73</v>
      </c>
      <c r="D103" s="1">
        <v>6</v>
      </c>
      <c r="E103" s="2">
        <v>5</v>
      </c>
      <c r="F103" s="1"/>
      <c r="G103" s="1">
        <v>6</v>
      </c>
      <c r="H103" s="2">
        <f t="shared" si="2"/>
        <v>17</v>
      </c>
      <c r="I103" s="1">
        <f>[9]Socopo!$I$98</f>
        <v>25</v>
      </c>
      <c r="J103" s="2">
        <f t="shared" si="3"/>
        <v>425</v>
      </c>
    </row>
    <row r="104" spans="2:10" x14ac:dyDescent="0.25">
      <c r="B104" s="1" t="s">
        <v>112</v>
      </c>
      <c r="C104" s="1" t="s">
        <v>73</v>
      </c>
      <c r="D104" s="1">
        <v>30</v>
      </c>
      <c r="E104" s="2">
        <v>25</v>
      </c>
      <c r="F104" s="1">
        <v>4</v>
      </c>
      <c r="G104" s="1">
        <v>10.5</v>
      </c>
      <c r="H104" s="2">
        <f t="shared" si="2"/>
        <v>69.5</v>
      </c>
      <c r="I104" s="1">
        <f>[9]Socopo!$I$99</f>
        <v>18</v>
      </c>
      <c r="J104" s="2">
        <f t="shared" si="3"/>
        <v>1251</v>
      </c>
    </row>
    <row r="105" spans="2:10" x14ac:dyDescent="0.25">
      <c r="B105" s="1" t="s">
        <v>25</v>
      </c>
      <c r="C105" s="1" t="s">
        <v>75</v>
      </c>
      <c r="D105" s="1">
        <v>50</v>
      </c>
      <c r="E105" s="2">
        <v>50</v>
      </c>
      <c r="F105" s="1">
        <v>50</v>
      </c>
      <c r="G105" s="1">
        <v>70</v>
      </c>
      <c r="H105" s="2">
        <f t="shared" si="2"/>
        <v>220</v>
      </c>
      <c r="I105" s="1">
        <f>[9]Socopo!$I$100</f>
        <v>4</v>
      </c>
      <c r="J105" s="2">
        <f t="shared" si="3"/>
        <v>880</v>
      </c>
    </row>
    <row r="106" spans="2:10" x14ac:dyDescent="0.25">
      <c r="B106" s="1" t="s">
        <v>113</v>
      </c>
      <c r="C106" s="1" t="s">
        <v>75</v>
      </c>
      <c r="D106" s="1">
        <v>100</v>
      </c>
      <c r="E106" s="2">
        <v>50</v>
      </c>
      <c r="F106" s="1"/>
      <c r="G106" s="1"/>
      <c r="H106" s="2">
        <f t="shared" si="2"/>
        <v>150</v>
      </c>
      <c r="I106" s="1">
        <f>[9]Socopo!$I$101</f>
        <v>5</v>
      </c>
      <c r="J106" s="2">
        <f t="shared" si="3"/>
        <v>750</v>
      </c>
    </row>
    <row r="107" spans="2:10" x14ac:dyDescent="0.25">
      <c r="B107" s="1" t="s">
        <v>26</v>
      </c>
      <c r="C107" s="1" t="s">
        <v>73</v>
      </c>
      <c r="D107" s="1">
        <v>20</v>
      </c>
      <c r="E107" s="2">
        <v>10</v>
      </c>
      <c r="F107" s="1">
        <v>10</v>
      </c>
      <c r="G107" s="1">
        <v>11</v>
      </c>
      <c r="H107" s="2">
        <f t="shared" si="2"/>
        <v>51</v>
      </c>
      <c r="I107" s="1">
        <f>[9]Socopo!$I$102</f>
        <v>18</v>
      </c>
      <c r="J107" s="2">
        <f t="shared" si="3"/>
        <v>918</v>
      </c>
    </row>
    <row r="108" spans="2:10" x14ac:dyDescent="0.25">
      <c r="B108" s="1" t="s">
        <v>126</v>
      </c>
      <c r="C108" s="1" t="s">
        <v>73</v>
      </c>
      <c r="D108" s="1"/>
      <c r="E108" s="2"/>
      <c r="F108" s="1"/>
      <c r="G108" s="1"/>
      <c r="H108" s="2">
        <f t="shared" si="2"/>
        <v>0</v>
      </c>
      <c r="I108" s="1">
        <f>[9]Socopo!$I$103</f>
        <v>20</v>
      </c>
      <c r="J108" s="2">
        <f t="shared" si="3"/>
        <v>0</v>
      </c>
    </row>
    <row r="109" spans="2:10" x14ac:dyDescent="0.25">
      <c r="B109" s="1" t="s">
        <v>56</v>
      </c>
      <c r="C109" s="1" t="s">
        <v>73</v>
      </c>
      <c r="D109" s="1"/>
      <c r="E109" s="2"/>
      <c r="F109" s="1">
        <v>3</v>
      </c>
      <c r="G109" s="1">
        <v>2.5</v>
      </c>
      <c r="H109" s="2">
        <f t="shared" si="2"/>
        <v>5.5</v>
      </c>
      <c r="I109" s="1">
        <f>[10]Socopo!$I$110</f>
        <v>15</v>
      </c>
      <c r="J109" s="2">
        <f t="shared" si="3"/>
        <v>82.5</v>
      </c>
    </row>
    <row r="110" spans="2:10" x14ac:dyDescent="0.25">
      <c r="B110" s="1" t="s">
        <v>55</v>
      </c>
      <c r="C110" s="1" t="s">
        <v>73</v>
      </c>
      <c r="D110" s="1"/>
      <c r="E110" s="2"/>
      <c r="F110" s="1"/>
      <c r="G110" s="1"/>
      <c r="H110" s="2">
        <f t="shared" si="2"/>
        <v>0</v>
      </c>
      <c r="I110" s="1">
        <f>[10]Socopo!$I$111</f>
        <v>40</v>
      </c>
      <c r="J110" s="2">
        <f t="shared" si="3"/>
        <v>0</v>
      </c>
    </row>
    <row r="111" spans="2:10" x14ac:dyDescent="0.25">
      <c r="B111" s="1" t="s">
        <v>39</v>
      </c>
      <c r="C111" s="1" t="s">
        <v>73</v>
      </c>
      <c r="D111" s="1"/>
      <c r="E111" s="2"/>
      <c r="F111" s="1">
        <v>4</v>
      </c>
      <c r="G111" s="1">
        <v>3.5</v>
      </c>
      <c r="H111" s="2">
        <f t="shared" si="2"/>
        <v>7.5</v>
      </c>
      <c r="I111" s="1">
        <f>[9]Socopo!$I$104</f>
        <v>12</v>
      </c>
      <c r="J111" s="2">
        <f t="shared" si="3"/>
        <v>90</v>
      </c>
    </row>
    <row r="112" spans="2:10" x14ac:dyDescent="0.25">
      <c r="B112" s="1" t="s">
        <v>58</v>
      </c>
      <c r="C112" s="1" t="s">
        <v>73</v>
      </c>
      <c r="D112" s="1"/>
      <c r="E112" s="2">
        <v>5</v>
      </c>
      <c r="F112" s="1"/>
      <c r="G112" s="1"/>
      <c r="H112" s="2">
        <f t="shared" si="2"/>
        <v>5</v>
      </c>
      <c r="I112" s="1">
        <f>[9]Socopo!$I$105</f>
        <v>15</v>
      </c>
      <c r="J112" s="2">
        <f t="shared" si="3"/>
        <v>75</v>
      </c>
    </row>
    <row r="113" spans="2:11" x14ac:dyDescent="0.25">
      <c r="B113" s="1" t="s">
        <v>62</v>
      </c>
      <c r="C113" s="1" t="s">
        <v>75</v>
      </c>
      <c r="D113" s="1">
        <v>2</v>
      </c>
      <c r="E113" s="2"/>
      <c r="F113" s="1"/>
      <c r="G113" s="1"/>
      <c r="H113" s="2">
        <f t="shared" si="2"/>
        <v>2</v>
      </c>
      <c r="I113" s="1"/>
      <c r="J113" s="2">
        <f t="shared" si="3"/>
        <v>0</v>
      </c>
    </row>
    <row r="114" spans="2:11" x14ac:dyDescent="0.25">
      <c r="B114" s="1" t="s">
        <v>64</v>
      </c>
      <c r="C114" s="1" t="s">
        <v>75</v>
      </c>
      <c r="D114" s="1"/>
      <c r="E114" s="2">
        <v>200</v>
      </c>
      <c r="F114" s="1"/>
      <c r="G114" s="1"/>
      <c r="H114" s="2">
        <f t="shared" si="2"/>
        <v>200</v>
      </c>
      <c r="I114" s="1">
        <v>1</v>
      </c>
      <c r="J114" s="2">
        <f t="shared" si="3"/>
        <v>200</v>
      </c>
    </row>
    <row r="115" spans="2:11" x14ac:dyDescent="0.25">
      <c r="B115" s="1" t="s">
        <v>65</v>
      </c>
      <c r="C115" s="1" t="s">
        <v>75</v>
      </c>
      <c r="D115" s="1"/>
      <c r="E115" s="2">
        <v>100</v>
      </c>
      <c r="F115" s="1"/>
      <c r="G115" s="1"/>
      <c r="H115" s="2">
        <f t="shared" si="2"/>
        <v>100</v>
      </c>
      <c r="I115" s="1">
        <v>1</v>
      </c>
      <c r="J115" s="2">
        <f t="shared" si="3"/>
        <v>100</v>
      </c>
    </row>
    <row r="116" spans="2:11" x14ac:dyDescent="0.25">
      <c r="B116" s="1" t="s">
        <v>116</v>
      </c>
      <c r="C116" s="1" t="s">
        <v>73</v>
      </c>
      <c r="D116" s="1">
        <v>2</v>
      </c>
      <c r="E116" s="2"/>
      <c r="F116" s="1"/>
      <c r="G116" s="1"/>
      <c r="H116" s="2">
        <f t="shared" si="2"/>
        <v>2</v>
      </c>
      <c r="I116" s="1">
        <v>70</v>
      </c>
      <c r="J116" s="2">
        <f t="shared" si="3"/>
        <v>140</v>
      </c>
    </row>
    <row r="117" spans="2:11" x14ac:dyDescent="0.25">
      <c r="B117" s="1" t="s">
        <v>27</v>
      </c>
      <c r="C117" s="1" t="s">
        <v>114</v>
      </c>
      <c r="D117" s="1">
        <v>2</v>
      </c>
      <c r="E117" s="2"/>
      <c r="F117" s="1"/>
      <c r="G117" s="1"/>
      <c r="H117" s="2">
        <f t="shared" si="2"/>
        <v>2</v>
      </c>
      <c r="I117" s="1">
        <f>[9]Socopo!$I$106</f>
        <v>55</v>
      </c>
      <c r="J117" s="2">
        <f t="shared" si="3"/>
        <v>110</v>
      </c>
    </row>
    <row r="118" spans="2:11" x14ac:dyDescent="0.25">
      <c r="B118" s="1" t="s">
        <v>28</v>
      </c>
      <c r="C118" s="1" t="s">
        <v>73</v>
      </c>
      <c r="D118" s="1">
        <v>8</v>
      </c>
      <c r="E118" s="2"/>
      <c r="F118" s="1"/>
      <c r="G118" s="1"/>
      <c r="H118" s="2">
        <f t="shared" si="2"/>
        <v>8</v>
      </c>
      <c r="I118" s="1">
        <f>[9]Socopo!$I$107</f>
        <v>4</v>
      </c>
      <c r="J118" s="2">
        <f t="shared" si="3"/>
        <v>32</v>
      </c>
    </row>
    <row r="119" spans="2:11" x14ac:dyDescent="0.25">
      <c r="H119" s="42" t="s">
        <v>115</v>
      </c>
      <c r="I119" s="43"/>
      <c r="J119" s="12">
        <f>SUM(J17:J118)</f>
        <v>62059.4</v>
      </c>
      <c r="K119">
        <f>J119-60000</f>
        <v>2059.4000000000015</v>
      </c>
    </row>
    <row r="120" spans="2:11" x14ac:dyDescent="0.25">
      <c r="H120" s="42" t="s">
        <v>167</v>
      </c>
      <c r="I120" s="43"/>
      <c r="J120" s="12">
        <v>60000</v>
      </c>
    </row>
    <row r="121" spans="2:11" x14ac:dyDescent="0.25">
      <c r="H121" s="42" t="s">
        <v>168</v>
      </c>
      <c r="I121" s="43"/>
      <c r="J121" s="36">
        <f>J119-J120</f>
        <v>2059.4000000000015</v>
      </c>
    </row>
  </sheetData>
  <mergeCells count="3">
    <mergeCell ref="H119:I119"/>
    <mergeCell ref="H120:I120"/>
    <mergeCell ref="H121:I121"/>
  </mergeCells>
  <printOptions horizontalCentered="1"/>
  <pageMargins left="0" right="0" top="0" bottom="0.74803149606299213" header="0.31496062992125984" footer="0.31496062992125984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opLeftCell="B94" workbookViewId="0">
      <selection activeCell="O120" sqref="O120"/>
    </sheetView>
  </sheetViews>
  <sheetFormatPr baseColWidth="10" defaultRowHeight="15" x14ac:dyDescent="0.25"/>
  <cols>
    <col min="1" max="1" width="10" hidden="1" customWidth="1"/>
    <col min="2" max="2" width="23.140625" customWidth="1"/>
    <col min="3" max="3" width="9.140625" customWidth="1"/>
    <col min="4" max="5" width="10.85546875" customWidth="1"/>
    <col min="6" max="6" width="10.42578125" customWidth="1"/>
    <col min="7" max="7" width="11.28515625" customWidth="1"/>
    <col min="8" max="8" width="10.7109375" customWidth="1"/>
    <col min="9" max="9" width="20.5703125" customWidth="1"/>
    <col min="10" max="10" width="7.7109375" customWidth="1"/>
    <col min="11" max="11" width="18.85546875" customWidth="1"/>
  </cols>
  <sheetData>
    <row r="1" spans="2:11" ht="10.5" customHeight="1" x14ac:dyDescent="0.25"/>
    <row r="2" spans="2:11" ht="12.75" customHeight="1" x14ac:dyDescent="0.25"/>
    <row r="3" spans="2:11" ht="11.25" customHeight="1" x14ac:dyDescent="0.25"/>
    <row r="4" spans="2:11" ht="12" customHeight="1" x14ac:dyDescent="0.25"/>
    <row r="5" spans="2:11" ht="11.25" customHeight="1" x14ac:dyDescent="0.25"/>
    <row r="6" spans="2:11" ht="12.75" customHeight="1" x14ac:dyDescent="0.25"/>
    <row r="7" spans="2:11" ht="13.5" customHeight="1" x14ac:dyDescent="0.25"/>
    <row r="8" spans="2:11" ht="19.5" customHeight="1" x14ac:dyDescent="0.25"/>
    <row r="9" spans="2:11" ht="14.25" customHeight="1" x14ac:dyDescent="0.25"/>
    <row r="10" spans="2:11" ht="20.25" customHeight="1" x14ac:dyDescent="0.25"/>
    <row r="11" spans="2:11" ht="24.75" customHeight="1" x14ac:dyDescent="0.25"/>
    <row r="14" spans="2:11" ht="24" customHeight="1" thickBot="1" x14ac:dyDescent="0.3"/>
    <row r="15" spans="2:11" ht="16.5" thickTop="1" thickBot="1" x14ac:dyDescent="0.3">
      <c r="B15" s="7" t="s">
        <v>0</v>
      </c>
      <c r="C15" s="15" t="s">
        <v>71</v>
      </c>
      <c r="D15" s="13">
        <v>41579</v>
      </c>
      <c r="E15" s="13">
        <v>41585</v>
      </c>
      <c r="F15" s="13">
        <v>41592</v>
      </c>
      <c r="G15" s="13">
        <v>41599</v>
      </c>
      <c r="H15" s="25">
        <v>41606</v>
      </c>
      <c r="I15" s="8" t="s">
        <v>59</v>
      </c>
      <c r="J15" s="8" t="s">
        <v>45</v>
      </c>
      <c r="K15" s="8" t="s">
        <v>117</v>
      </c>
    </row>
    <row r="16" spans="2:11" ht="15.75" thickTop="1" x14ac:dyDescent="0.25">
      <c r="B16" s="9" t="s">
        <v>16</v>
      </c>
      <c r="C16" s="2"/>
      <c r="D16" s="2"/>
      <c r="E16" s="2"/>
      <c r="F16" s="2"/>
      <c r="G16" s="18"/>
      <c r="H16" s="1"/>
      <c r="I16" s="2"/>
      <c r="J16" s="2"/>
      <c r="K16" s="2"/>
    </row>
    <row r="17" spans="2:12" x14ac:dyDescent="0.25">
      <c r="B17" s="3" t="s">
        <v>70</v>
      </c>
      <c r="C17" s="3" t="s">
        <v>72</v>
      </c>
      <c r="D17" s="3"/>
      <c r="E17" s="2"/>
      <c r="F17" s="2">
        <v>12</v>
      </c>
      <c r="G17" s="19"/>
      <c r="H17" s="1">
        <v>12</v>
      </c>
      <c r="I17" s="2">
        <f>D17+E17+F17+G17+H17</f>
        <v>24</v>
      </c>
      <c r="J17" s="3">
        <v>33</v>
      </c>
      <c r="K17" s="2">
        <f t="shared" ref="K17:K89" si="0">I17*J17</f>
        <v>792</v>
      </c>
    </row>
    <row r="18" spans="2:12" x14ac:dyDescent="0.25">
      <c r="B18" s="3" t="s">
        <v>1</v>
      </c>
      <c r="C18" s="3" t="s">
        <v>73</v>
      </c>
      <c r="D18" s="3">
        <v>42</v>
      </c>
      <c r="E18" s="6"/>
      <c r="F18" s="2"/>
      <c r="G18" s="19"/>
      <c r="H18" s="1"/>
      <c r="I18" s="2">
        <f t="shared" ref="I18:I81" si="1">D18+E18+F18+G18+H18</f>
        <v>42</v>
      </c>
      <c r="J18" s="3">
        <f>[9]Socopo!$I$18</f>
        <v>80</v>
      </c>
      <c r="K18" s="2">
        <f t="shared" si="0"/>
        <v>3360</v>
      </c>
      <c r="L18" t="s">
        <v>119</v>
      </c>
    </row>
    <row r="19" spans="2:12" x14ac:dyDescent="0.25">
      <c r="B19" s="3" t="s">
        <v>2</v>
      </c>
      <c r="C19" s="3" t="s">
        <v>73</v>
      </c>
      <c r="D19" s="3">
        <v>24</v>
      </c>
      <c r="E19" s="6"/>
      <c r="F19" s="2"/>
      <c r="G19" s="19"/>
      <c r="H19" s="1">
        <v>10</v>
      </c>
      <c r="I19" s="2">
        <f t="shared" si="1"/>
        <v>34</v>
      </c>
      <c r="J19" s="3">
        <f>[9]Socopo!$I$19</f>
        <v>80</v>
      </c>
      <c r="K19" s="2">
        <f t="shared" si="0"/>
        <v>2720</v>
      </c>
    </row>
    <row r="20" spans="2:12" x14ac:dyDescent="0.25">
      <c r="B20" s="3" t="s">
        <v>3</v>
      </c>
      <c r="C20" s="3" t="s">
        <v>73</v>
      </c>
      <c r="D20" s="3">
        <v>13</v>
      </c>
      <c r="E20" s="6"/>
      <c r="F20" s="2"/>
      <c r="G20" s="19"/>
      <c r="H20" s="1">
        <v>7.5</v>
      </c>
      <c r="I20" s="2">
        <f t="shared" si="1"/>
        <v>20.5</v>
      </c>
      <c r="J20" s="3">
        <f>[9]Socopo!$I$20</f>
        <v>80</v>
      </c>
      <c r="K20" s="2">
        <f t="shared" si="0"/>
        <v>1640</v>
      </c>
    </row>
    <row r="21" spans="2:12" x14ac:dyDescent="0.25">
      <c r="B21" s="3" t="s">
        <v>67</v>
      </c>
      <c r="C21" s="3" t="s">
        <v>73</v>
      </c>
      <c r="D21" s="3">
        <v>12</v>
      </c>
      <c r="E21" s="6"/>
      <c r="F21" s="2"/>
      <c r="G21" s="19"/>
      <c r="H21" s="1"/>
      <c r="I21" s="2">
        <f t="shared" si="1"/>
        <v>12</v>
      </c>
      <c r="J21" s="3">
        <v>67</v>
      </c>
      <c r="K21" s="2">
        <f t="shared" si="0"/>
        <v>804</v>
      </c>
    </row>
    <row r="22" spans="2:12" x14ac:dyDescent="0.25">
      <c r="B22" s="3" t="s">
        <v>125</v>
      </c>
      <c r="C22" s="3" t="s">
        <v>73</v>
      </c>
      <c r="D22" s="3"/>
      <c r="E22" s="6">
        <v>6</v>
      </c>
      <c r="F22" s="2"/>
      <c r="G22" s="19"/>
      <c r="H22" s="1"/>
      <c r="I22" s="2">
        <f t="shared" si="1"/>
        <v>6</v>
      </c>
      <c r="J22" s="3">
        <v>110</v>
      </c>
      <c r="K22" s="2">
        <f t="shared" si="0"/>
        <v>660</v>
      </c>
    </row>
    <row r="23" spans="2:12" x14ac:dyDescent="0.25">
      <c r="B23" s="3" t="s">
        <v>120</v>
      </c>
      <c r="C23" s="3" t="s">
        <v>73</v>
      </c>
      <c r="D23" s="3">
        <v>6</v>
      </c>
      <c r="E23" s="6"/>
      <c r="F23" s="2"/>
      <c r="G23" s="19"/>
      <c r="H23" s="1"/>
      <c r="I23" s="2">
        <f t="shared" si="1"/>
        <v>6</v>
      </c>
      <c r="J23" s="3">
        <v>190</v>
      </c>
      <c r="K23" s="2">
        <f t="shared" si="0"/>
        <v>1140</v>
      </c>
    </row>
    <row r="24" spans="2:12" x14ac:dyDescent="0.25">
      <c r="B24" s="3" t="s">
        <v>118</v>
      </c>
      <c r="C24" s="3" t="s">
        <v>73</v>
      </c>
      <c r="D24" s="3">
        <v>5.5</v>
      </c>
      <c r="E24" s="6"/>
      <c r="F24" s="2"/>
      <c r="G24" s="19"/>
      <c r="H24" s="1"/>
      <c r="I24" s="2">
        <f t="shared" si="1"/>
        <v>5.5</v>
      </c>
      <c r="J24" s="3">
        <v>190</v>
      </c>
      <c r="K24" s="2">
        <f t="shared" si="0"/>
        <v>1045</v>
      </c>
    </row>
    <row r="25" spans="2:12" x14ac:dyDescent="0.25">
      <c r="B25" s="3" t="s">
        <v>4</v>
      </c>
      <c r="C25" s="3" t="s">
        <v>73</v>
      </c>
      <c r="D25" s="3">
        <v>200</v>
      </c>
      <c r="E25" s="2"/>
      <c r="F25" s="2">
        <v>140</v>
      </c>
      <c r="G25" s="19">
        <v>53</v>
      </c>
      <c r="H25" s="1">
        <v>79.5</v>
      </c>
      <c r="I25" s="2">
        <f t="shared" si="1"/>
        <v>472.5</v>
      </c>
      <c r="J25" s="3">
        <v>55</v>
      </c>
      <c r="K25" s="2">
        <f t="shared" si="0"/>
        <v>25987.5</v>
      </c>
    </row>
    <row r="26" spans="2:12" x14ac:dyDescent="0.25">
      <c r="B26" s="3" t="s">
        <v>5</v>
      </c>
      <c r="C26" s="3" t="s">
        <v>73</v>
      </c>
      <c r="D26" s="3">
        <v>1</v>
      </c>
      <c r="E26" s="2">
        <v>1</v>
      </c>
      <c r="F26" s="2"/>
      <c r="G26" s="19"/>
      <c r="H26" s="1"/>
      <c r="I26" s="2">
        <f t="shared" si="1"/>
        <v>2</v>
      </c>
      <c r="J26" s="3">
        <v>150</v>
      </c>
      <c r="K26" s="2">
        <f t="shared" si="0"/>
        <v>300</v>
      </c>
    </row>
    <row r="27" spans="2:12" x14ac:dyDescent="0.25">
      <c r="B27" s="3" t="s">
        <v>6</v>
      </c>
      <c r="C27" s="3" t="s">
        <v>73</v>
      </c>
      <c r="D27" s="3">
        <v>1</v>
      </c>
      <c r="E27" s="2"/>
      <c r="F27" s="2">
        <v>1</v>
      </c>
      <c r="G27" s="19"/>
      <c r="H27" s="1">
        <v>2</v>
      </c>
      <c r="I27" s="2">
        <f t="shared" si="1"/>
        <v>4</v>
      </c>
      <c r="J27" s="3">
        <v>84</v>
      </c>
      <c r="K27" s="2">
        <f t="shared" si="0"/>
        <v>336</v>
      </c>
    </row>
    <row r="28" spans="2:12" x14ac:dyDescent="0.25">
      <c r="B28" s="3" t="s">
        <v>7</v>
      </c>
      <c r="C28" s="3" t="s">
        <v>73</v>
      </c>
      <c r="D28" s="3">
        <v>10</v>
      </c>
      <c r="E28" s="2">
        <v>4</v>
      </c>
      <c r="F28" s="2">
        <v>9</v>
      </c>
      <c r="G28" s="19"/>
      <c r="H28" s="1"/>
      <c r="I28" s="2">
        <f t="shared" si="1"/>
        <v>23</v>
      </c>
      <c r="J28" s="3">
        <v>123</v>
      </c>
      <c r="K28" s="2">
        <f t="shared" si="0"/>
        <v>2829</v>
      </c>
    </row>
    <row r="29" spans="2:12" x14ac:dyDescent="0.25">
      <c r="B29" s="3" t="s">
        <v>40</v>
      </c>
      <c r="C29" s="3" t="s">
        <v>73</v>
      </c>
      <c r="D29" s="3"/>
      <c r="E29" s="2"/>
      <c r="F29" s="2"/>
      <c r="G29" s="19">
        <v>8</v>
      </c>
      <c r="H29" s="1">
        <v>5</v>
      </c>
      <c r="I29" s="2">
        <f t="shared" si="1"/>
        <v>13</v>
      </c>
      <c r="J29" s="3"/>
      <c r="K29" s="2">
        <f t="shared" si="0"/>
        <v>0</v>
      </c>
    </row>
    <row r="30" spans="2:12" x14ac:dyDescent="0.25">
      <c r="B30" s="3" t="s">
        <v>41</v>
      </c>
      <c r="C30" s="3" t="s">
        <v>73</v>
      </c>
      <c r="D30" s="3"/>
      <c r="E30" s="2"/>
      <c r="F30" s="2"/>
      <c r="G30" s="19"/>
      <c r="H30" s="1"/>
      <c r="I30" s="2">
        <f t="shared" si="1"/>
        <v>0</v>
      </c>
      <c r="J30" s="3">
        <v>250</v>
      </c>
      <c r="K30" s="2">
        <f t="shared" si="0"/>
        <v>0</v>
      </c>
    </row>
    <row r="31" spans="2:12" x14ac:dyDescent="0.25">
      <c r="B31" s="3" t="s">
        <v>8</v>
      </c>
      <c r="C31" s="3" t="s">
        <v>73</v>
      </c>
      <c r="D31" s="3">
        <v>5</v>
      </c>
      <c r="E31" s="2">
        <v>1</v>
      </c>
      <c r="F31" s="2">
        <v>2</v>
      </c>
      <c r="G31" s="19"/>
      <c r="H31" s="1"/>
      <c r="I31" s="2">
        <f t="shared" si="1"/>
        <v>8</v>
      </c>
      <c r="J31" s="3">
        <v>132</v>
      </c>
      <c r="K31" s="2">
        <f t="shared" si="0"/>
        <v>1056</v>
      </c>
    </row>
    <row r="32" spans="2:12" x14ac:dyDescent="0.25">
      <c r="B32" s="3" t="s">
        <v>50</v>
      </c>
      <c r="C32" s="3" t="s">
        <v>73</v>
      </c>
      <c r="D32" s="3"/>
      <c r="E32" s="2"/>
      <c r="F32" s="2"/>
      <c r="G32" s="19"/>
      <c r="H32" s="1"/>
      <c r="I32" s="2">
        <f t="shared" si="1"/>
        <v>0</v>
      </c>
      <c r="J32" s="3">
        <v>108</v>
      </c>
      <c r="K32" s="2">
        <f t="shared" si="0"/>
        <v>0</v>
      </c>
    </row>
    <row r="33" spans="2:11" x14ac:dyDescent="0.25">
      <c r="B33" s="3" t="s">
        <v>31</v>
      </c>
      <c r="C33" s="3" t="s">
        <v>74</v>
      </c>
      <c r="D33" s="3">
        <v>5</v>
      </c>
      <c r="E33" s="2">
        <v>4</v>
      </c>
      <c r="F33" s="2">
        <v>6</v>
      </c>
      <c r="G33" s="19">
        <v>4</v>
      </c>
      <c r="H33" s="1">
        <v>5</v>
      </c>
      <c r="I33" s="2">
        <f t="shared" si="1"/>
        <v>24</v>
      </c>
      <c r="J33" s="3">
        <v>122</v>
      </c>
      <c r="K33" s="2">
        <f t="shared" si="0"/>
        <v>2928</v>
      </c>
    </row>
    <row r="34" spans="2:11" x14ac:dyDescent="0.25">
      <c r="B34" s="3" t="s">
        <v>9</v>
      </c>
      <c r="C34" s="3" t="s">
        <v>73</v>
      </c>
      <c r="D34" s="3"/>
      <c r="E34" s="2"/>
      <c r="F34" s="2"/>
      <c r="G34" s="19"/>
      <c r="H34" s="1"/>
      <c r="I34" s="2">
        <f t="shared" si="1"/>
        <v>0</v>
      </c>
      <c r="J34" s="3">
        <f>[9]Socopo!$I$32</f>
        <v>100</v>
      </c>
      <c r="K34" s="2">
        <f t="shared" si="0"/>
        <v>0</v>
      </c>
    </row>
    <row r="35" spans="2:11" x14ac:dyDescent="0.25">
      <c r="B35" s="3" t="s">
        <v>76</v>
      </c>
      <c r="C35" s="3" t="s">
        <v>75</v>
      </c>
      <c r="D35" s="3">
        <v>10</v>
      </c>
      <c r="E35" s="2"/>
      <c r="F35" s="2">
        <v>5</v>
      </c>
      <c r="G35" s="19"/>
      <c r="H35" s="1">
        <v>4</v>
      </c>
      <c r="I35" s="2">
        <f t="shared" si="1"/>
        <v>19</v>
      </c>
      <c r="J35" s="3">
        <v>39</v>
      </c>
      <c r="K35" s="2">
        <f t="shared" si="0"/>
        <v>741</v>
      </c>
    </row>
    <row r="36" spans="2:11" x14ac:dyDescent="0.25">
      <c r="B36" s="1" t="s">
        <v>10</v>
      </c>
      <c r="C36" s="1" t="s">
        <v>73</v>
      </c>
      <c r="D36" s="1">
        <v>20</v>
      </c>
      <c r="E36" s="2"/>
      <c r="F36" s="6">
        <v>24</v>
      </c>
      <c r="G36" s="20"/>
      <c r="H36" s="1">
        <v>20</v>
      </c>
      <c r="I36" s="2">
        <f t="shared" si="1"/>
        <v>64</v>
      </c>
      <c r="J36" s="1">
        <v>33</v>
      </c>
      <c r="K36" s="2">
        <f t="shared" si="0"/>
        <v>2112</v>
      </c>
    </row>
    <row r="37" spans="2:11" x14ac:dyDescent="0.25">
      <c r="B37" s="1" t="s">
        <v>32</v>
      </c>
      <c r="C37" s="1" t="s">
        <v>73</v>
      </c>
      <c r="D37" s="1">
        <v>8</v>
      </c>
      <c r="E37" s="2"/>
      <c r="F37" s="6">
        <v>4</v>
      </c>
      <c r="G37" s="20"/>
      <c r="H37" s="1">
        <v>2</v>
      </c>
      <c r="I37" s="2">
        <f t="shared" si="1"/>
        <v>14</v>
      </c>
      <c r="J37" s="1">
        <f>[9]Socopo!$I$35</f>
        <v>43</v>
      </c>
      <c r="K37" s="2">
        <f t="shared" si="0"/>
        <v>602</v>
      </c>
    </row>
    <row r="38" spans="2:11" x14ac:dyDescent="0.25">
      <c r="B38" s="1" t="s">
        <v>11</v>
      </c>
      <c r="C38" s="1" t="s">
        <v>75</v>
      </c>
      <c r="D38" s="1"/>
      <c r="E38" s="2">
        <v>6</v>
      </c>
      <c r="F38" s="6"/>
      <c r="G38" s="20"/>
      <c r="H38" s="1">
        <v>5</v>
      </c>
      <c r="I38" s="2">
        <f t="shared" si="1"/>
        <v>11</v>
      </c>
      <c r="J38" s="1">
        <v>47</v>
      </c>
      <c r="K38" s="2">
        <f t="shared" si="0"/>
        <v>517</v>
      </c>
    </row>
    <row r="39" spans="2:11" x14ac:dyDescent="0.25">
      <c r="B39" s="1" t="s">
        <v>77</v>
      </c>
      <c r="C39" s="1" t="s">
        <v>75</v>
      </c>
      <c r="D39" s="1"/>
      <c r="E39" s="2"/>
      <c r="F39" s="6"/>
      <c r="G39" s="20"/>
      <c r="H39" s="1">
        <v>16</v>
      </c>
      <c r="I39" s="2">
        <f t="shared" si="1"/>
        <v>16</v>
      </c>
      <c r="J39" s="1">
        <v>30</v>
      </c>
      <c r="K39" s="2">
        <f t="shared" si="0"/>
        <v>480</v>
      </c>
    </row>
    <row r="40" spans="2:11" x14ac:dyDescent="0.25">
      <c r="B40" s="1" t="s">
        <v>12</v>
      </c>
      <c r="C40" s="1" t="s">
        <v>73</v>
      </c>
      <c r="D40" s="1">
        <v>24</v>
      </c>
      <c r="E40" s="2"/>
      <c r="F40" s="6">
        <v>20</v>
      </c>
      <c r="G40" s="20">
        <v>7</v>
      </c>
      <c r="H40" s="1">
        <v>24</v>
      </c>
      <c r="I40" s="2">
        <f t="shared" si="1"/>
        <v>75</v>
      </c>
      <c r="J40" s="1">
        <v>12</v>
      </c>
      <c r="K40" s="2">
        <f t="shared" si="0"/>
        <v>900</v>
      </c>
    </row>
    <row r="41" spans="2:11" x14ac:dyDescent="0.25">
      <c r="B41" s="1" t="s">
        <v>46</v>
      </c>
      <c r="C41" s="1" t="s">
        <v>73</v>
      </c>
      <c r="D41" s="1">
        <v>24</v>
      </c>
      <c r="E41" s="2"/>
      <c r="F41" s="6">
        <v>24</v>
      </c>
      <c r="G41" s="20">
        <v>10</v>
      </c>
      <c r="H41" s="1">
        <v>24</v>
      </c>
      <c r="I41" s="2">
        <f t="shared" si="1"/>
        <v>82</v>
      </c>
      <c r="J41" s="1">
        <v>18</v>
      </c>
      <c r="K41" s="2">
        <f t="shared" si="0"/>
        <v>1476</v>
      </c>
    </row>
    <row r="42" spans="2:11" x14ac:dyDescent="0.25">
      <c r="B42" s="4" t="s">
        <v>13</v>
      </c>
      <c r="C42" s="4" t="s">
        <v>78</v>
      </c>
      <c r="D42" s="4">
        <v>12</v>
      </c>
      <c r="E42" s="2"/>
      <c r="F42" s="2">
        <v>12</v>
      </c>
      <c r="G42" s="21"/>
      <c r="H42" s="1">
        <v>5</v>
      </c>
      <c r="I42" s="2">
        <f t="shared" si="1"/>
        <v>29</v>
      </c>
      <c r="J42" s="16">
        <v>48</v>
      </c>
      <c r="K42" s="2">
        <f t="shared" si="0"/>
        <v>1392</v>
      </c>
    </row>
    <row r="43" spans="2:11" x14ac:dyDescent="0.25">
      <c r="B43" s="1" t="s">
        <v>79</v>
      </c>
      <c r="C43" s="1" t="s">
        <v>75</v>
      </c>
      <c r="D43" s="1">
        <v>6</v>
      </c>
      <c r="E43" s="2"/>
      <c r="F43" s="6"/>
      <c r="G43" s="20"/>
      <c r="H43" s="1"/>
      <c r="I43" s="2">
        <f t="shared" si="1"/>
        <v>6</v>
      </c>
      <c r="J43" s="1">
        <f>[9]Socopo!$I$41</f>
        <v>18</v>
      </c>
      <c r="K43" s="2">
        <f t="shared" si="0"/>
        <v>108</v>
      </c>
    </row>
    <row r="44" spans="2:11" x14ac:dyDescent="0.25">
      <c r="B44" s="1" t="s">
        <v>80</v>
      </c>
      <c r="C44" s="1" t="s">
        <v>75</v>
      </c>
      <c r="D44" s="1">
        <v>3</v>
      </c>
      <c r="E44" s="2"/>
      <c r="F44" s="6"/>
      <c r="G44" s="20"/>
      <c r="H44" s="1"/>
      <c r="I44" s="2">
        <f t="shared" si="1"/>
        <v>3</v>
      </c>
      <c r="J44" s="1">
        <v>27</v>
      </c>
      <c r="K44" s="2">
        <f t="shared" si="0"/>
        <v>81</v>
      </c>
    </row>
    <row r="45" spans="2:11" x14ac:dyDescent="0.25">
      <c r="B45" s="1" t="s">
        <v>122</v>
      </c>
      <c r="C45" s="1" t="s">
        <v>75</v>
      </c>
      <c r="D45" s="1">
        <v>2</v>
      </c>
      <c r="E45" s="2"/>
      <c r="F45" s="6"/>
      <c r="G45" s="20"/>
      <c r="H45" s="1"/>
      <c r="I45" s="2">
        <f t="shared" si="1"/>
        <v>2</v>
      </c>
      <c r="J45" s="1">
        <v>24</v>
      </c>
      <c r="K45" s="2">
        <f t="shared" si="0"/>
        <v>48</v>
      </c>
    </row>
    <row r="46" spans="2:11" x14ac:dyDescent="0.25">
      <c r="B46" s="1" t="s">
        <v>123</v>
      </c>
      <c r="C46" s="1" t="s">
        <v>75</v>
      </c>
      <c r="D46" s="1">
        <v>2</v>
      </c>
      <c r="E46" s="2"/>
      <c r="F46" s="6"/>
      <c r="G46" s="20"/>
      <c r="H46" s="1"/>
      <c r="I46" s="2">
        <f t="shared" si="1"/>
        <v>2</v>
      </c>
      <c r="J46" s="1">
        <v>46</v>
      </c>
      <c r="K46" s="2">
        <f t="shared" si="0"/>
        <v>92</v>
      </c>
    </row>
    <row r="47" spans="2:11" x14ac:dyDescent="0.25">
      <c r="B47" s="1" t="s">
        <v>14</v>
      </c>
      <c r="C47" s="14" t="s">
        <v>73</v>
      </c>
      <c r="D47" s="6">
        <v>4</v>
      </c>
      <c r="E47" s="2"/>
      <c r="F47" s="6"/>
      <c r="G47" s="22"/>
      <c r="H47" s="1">
        <v>1</v>
      </c>
      <c r="I47" s="2">
        <f t="shared" si="1"/>
        <v>5</v>
      </c>
      <c r="J47" s="6">
        <v>72</v>
      </c>
      <c r="K47" s="2">
        <f t="shared" si="0"/>
        <v>360</v>
      </c>
    </row>
    <row r="48" spans="2:11" x14ac:dyDescent="0.25">
      <c r="B48" s="1" t="s">
        <v>81</v>
      </c>
      <c r="C48" s="1" t="s">
        <v>82</v>
      </c>
      <c r="D48" s="1">
        <v>2</v>
      </c>
      <c r="E48" s="2"/>
      <c r="F48" s="6">
        <v>1</v>
      </c>
      <c r="G48" s="20"/>
      <c r="H48" s="1">
        <v>1</v>
      </c>
      <c r="I48" s="2">
        <f t="shared" si="1"/>
        <v>4</v>
      </c>
      <c r="J48" s="1">
        <v>186</v>
      </c>
      <c r="K48" s="2">
        <f t="shared" si="0"/>
        <v>744</v>
      </c>
    </row>
    <row r="49" spans="2:11" x14ac:dyDescent="0.25">
      <c r="B49" s="1" t="s">
        <v>63</v>
      </c>
      <c r="C49" s="1" t="s">
        <v>73</v>
      </c>
      <c r="D49" s="1"/>
      <c r="E49" s="2"/>
      <c r="F49" s="6"/>
      <c r="G49" s="20"/>
      <c r="H49" s="1"/>
      <c r="I49" s="2">
        <f t="shared" si="1"/>
        <v>0</v>
      </c>
      <c r="J49" s="1">
        <v>42</v>
      </c>
      <c r="K49" s="2">
        <f t="shared" si="0"/>
        <v>0</v>
      </c>
    </row>
    <row r="50" spans="2:11" x14ac:dyDescent="0.25">
      <c r="B50" s="1" t="s">
        <v>51</v>
      </c>
      <c r="C50" s="1" t="s">
        <v>73</v>
      </c>
      <c r="D50" s="1"/>
      <c r="E50" s="2"/>
      <c r="F50" s="6"/>
      <c r="G50" s="20"/>
      <c r="H50" s="1">
        <v>1</v>
      </c>
      <c r="I50" s="2">
        <f t="shared" si="1"/>
        <v>1</v>
      </c>
      <c r="J50" s="1">
        <v>49</v>
      </c>
      <c r="K50" s="2">
        <f t="shared" si="0"/>
        <v>49</v>
      </c>
    </row>
    <row r="51" spans="2:11" x14ac:dyDescent="0.25">
      <c r="B51" s="1" t="s">
        <v>52</v>
      </c>
      <c r="C51" s="1" t="s">
        <v>73</v>
      </c>
      <c r="D51" s="1"/>
      <c r="E51" s="2"/>
      <c r="F51" s="6"/>
      <c r="G51" s="20"/>
      <c r="H51" s="1">
        <v>1</v>
      </c>
      <c r="I51" s="2">
        <f t="shared" si="1"/>
        <v>1</v>
      </c>
      <c r="J51" s="1">
        <v>49</v>
      </c>
      <c r="K51" s="2">
        <f t="shared" si="0"/>
        <v>49</v>
      </c>
    </row>
    <row r="52" spans="2:11" x14ac:dyDescent="0.25">
      <c r="B52" s="1" t="s">
        <v>53</v>
      </c>
      <c r="C52" s="1" t="s">
        <v>73</v>
      </c>
      <c r="D52" s="1"/>
      <c r="E52" s="2"/>
      <c r="F52" s="6"/>
      <c r="G52" s="20"/>
      <c r="H52" s="1"/>
      <c r="I52" s="2">
        <f t="shared" si="1"/>
        <v>0</v>
      </c>
      <c r="J52" s="1">
        <f>[9]Socopo!$I$65</f>
        <v>40</v>
      </c>
      <c r="K52" s="2">
        <f t="shared" si="0"/>
        <v>0</v>
      </c>
    </row>
    <row r="53" spans="2:11" x14ac:dyDescent="0.25">
      <c r="B53" s="1" t="s">
        <v>124</v>
      </c>
      <c r="C53" s="1" t="s">
        <v>75</v>
      </c>
      <c r="D53" s="1">
        <v>4</v>
      </c>
      <c r="E53" s="2"/>
      <c r="F53" s="6">
        <v>5</v>
      </c>
      <c r="G53" s="20"/>
      <c r="H53" s="1"/>
      <c r="I53" s="2">
        <f t="shared" si="1"/>
        <v>9</v>
      </c>
      <c r="J53" s="1">
        <v>70</v>
      </c>
      <c r="K53" s="2">
        <f t="shared" si="0"/>
        <v>630</v>
      </c>
    </row>
    <row r="54" spans="2:11" x14ac:dyDescent="0.25">
      <c r="B54" s="1" t="s">
        <v>57</v>
      </c>
      <c r="C54" s="1" t="s">
        <v>73</v>
      </c>
      <c r="D54" s="1"/>
      <c r="E54" s="2"/>
      <c r="F54" s="6"/>
      <c r="G54" s="20"/>
      <c r="H54" s="1"/>
      <c r="I54" s="2">
        <f t="shared" si="1"/>
        <v>0</v>
      </c>
      <c r="J54" s="1">
        <v>220</v>
      </c>
      <c r="K54" s="2">
        <f t="shared" si="0"/>
        <v>0</v>
      </c>
    </row>
    <row r="55" spans="2:11" x14ac:dyDescent="0.25">
      <c r="B55" s="1" t="s">
        <v>47</v>
      </c>
      <c r="C55" s="1" t="s">
        <v>73</v>
      </c>
      <c r="D55" s="1"/>
      <c r="E55" s="2">
        <v>5</v>
      </c>
      <c r="F55" s="6"/>
      <c r="G55" s="20"/>
      <c r="H55" s="1">
        <v>3</v>
      </c>
      <c r="I55" s="2">
        <f t="shared" si="1"/>
        <v>8</v>
      </c>
      <c r="J55" s="1">
        <v>15</v>
      </c>
      <c r="K55" s="2">
        <f t="shared" si="0"/>
        <v>120</v>
      </c>
    </row>
    <row r="56" spans="2:11" ht="15.75" thickBot="1" x14ac:dyDescent="0.3">
      <c r="B56" s="1" t="s">
        <v>48</v>
      </c>
      <c r="C56" s="1" t="s">
        <v>73</v>
      </c>
      <c r="D56" s="1"/>
      <c r="E56" s="2"/>
      <c r="F56" s="6"/>
      <c r="G56" s="20"/>
      <c r="H56" s="1"/>
      <c r="I56" s="2">
        <f t="shared" si="1"/>
        <v>0</v>
      </c>
      <c r="J56" s="1"/>
      <c r="K56" s="2">
        <f t="shared" si="0"/>
        <v>0</v>
      </c>
    </row>
    <row r="57" spans="2:11" ht="16.5" thickTop="1" thickBot="1" x14ac:dyDescent="0.3">
      <c r="B57" s="7" t="s">
        <v>0</v>
      </c>
      <c r="C57" s="15" t="s">
        <v>71</v>
      </c>
      <c r="D57" s="13">
        <v>41579</v>
      </c>
      <c r="E57" s="13">
        <v>41585</v>
      </c>
      <c r="F57" s="13">
        <v>41592</v>
      </c>
      <c r="G57" s="23">
        <f>G15</f>
        <v>41599</v>
      </c>
      <c r="H57" s="26">
        <f>H15</f>
        <v>41606</v>
      </c>
      <c r="I57" s="17" t="s">
        <v>59</v>
      </c>
      <c r="J57" s="8" t="s">
        <v>45</v>
      </c>
      <c r="K57" s="8" t="s">
        <v>117</v>
      </c>
    </row>
    <row r="58" spans="2:11" ht="15.75" thickTop="1" x14ac:dyDescent="0.25">
      <c r="B58" s="1" t="s">
        <v>83</v>
      </c>
      <c r="C58" s="1" t="s">
        <v>75</v>
      </c>
      <c r="D58" s="1"/>
      <c r="E58" s="2"/>
      <c r="F58" s="6"/>
      <c r="G58" s="20"/>
      <c r="H58" s="1"/>
      <c r="I58" s="2">
        <f t="shared" si="1"/>
        <v>0</v>
      </c>
      <c r="J58" s="1">
        <v>17</v>
      </c>
      <c r="K58" s="2">
        <f t="shared" si="0"/>
        <v>0</v>
      </c>
    </row>
    <row r="59" spans="2:11" x14ac:dyDescent="0.25">
      <c r="B59" s="1" t="s">
        <v>121</v>
      </c>
      <c r="C59" s="1" t="s">
        <v>75</v>
      </c>
      <c r="D59" s="1">
        <v>6</v>
      </c>
      <c r="E59" s="2"/>
      <c r="F59" s="6"/>
      <c r="G59" s="20"/>
      <c r="H59" s="1"/>
      <c r="I59" s="2">
        <f t="shared" si="1"/>
        <v>6</v>
      </c>
      <c r="J59" s="1">
        <v>19</v>
      </c>
      <c r="K59" s="2">
        <f t="shared" si="0"/>
        <v>114</v>
      </c>
    </row>
    <row r="60" spans="2:11" x14ac:dyDescent="0.25">
      <c r="B60" s="1" t="s">
        <v>84</v>
      </c>
      <c r="C60" s="1" t="s">
        <v>75</v>
      </c>
      <c r="D60" s="1"/>
      <c r="E60" s="2"/>
      <c r="F60" s="6"/>
      <c r="G60" s="20"/>
      <c r="H60" s="1"/>
      <c r="I60" s="2">
        <f t="shared" si="1"/>
        <v>0</v>
      </c>
      <c r="J60" s="1">
        <v>70</v>
      </c>
      <c r="K60" s="2">
        <f t="shared" si="0"/>
        <v>0</v>
      </c>
    </row>
    <row r="61" spans="2:11" x14ac:dyDescent="0.25">
      <c r="B61" s="1" t="s">
        <v>85</v>
      </c>
      <c r="C61" s="1" t="s">
        <v>78</v>
      </c>
      <c r="D61" s="1"/>
      <c r="E61" s="2"/>
      <c r="F61" s="6"/>
      <c r="G61" s="20"/>
      <c r="H61" s="1"/>
      <c r="I61" s="2">
        <f t="shared" si="1"/>
        <v>0</v>
      </c>
      <c r="J61" s="1"/>
      <c r="K61" s="2">
        <f t="shared" si="0"/>
        <v>0</v>
      </c>
    </row>
    <row r="62" spans="2:11" x14ac:dyDescent="0.25">
      <c r="B62" s="1" t="s">
        <v>86</v>
      </c>
      <c r="C62" s="1" t="s">
        <v>73</v>
      </c>
      <c r="D62" s="1"/>
      <c r="E62" s="2"/>
      <c r="F62" s="6">
        <v>2</v>
      </c>
      <c r="G62" s="20">
        <v>1</v>
      </c>
      <c r="H62" s="1">
        <v>1</v>
      </c>
      <c r="I62" s="2">
        <f t="shared" si="1"/>
        <v>4</v>
      </c>
      <c r="J62" s="1">
        <v>70</v>
      </c>
      <c r="K62" s="2">
        <f t="shared" si="0"/>
        <v>280</v>
      </c>
    </row>
    <row r="63" spans="2:11" x14ac:dyDescent="0.25">
      <c r="B63" s="1" t="s">
        <v>35</v>
      </c>
      <c r="C63" s="1" t="s">
        <v>73</v>
      </c>
      <c r="D63" s="1"/>
      <c r="E63" s="2"/>
      <c r="F63" s="6"/>
      <c r="G63" s="20"/>
      <c r="H63" s="1"/>
      <c r="I63" s="2">
        <f t="shared" si="1"/>
        <v>0</v>
      </c>
      <c r="J63" s="1"/>
      <c r="K63" s="2">
        <f t="shared" si="0"/>
        <v>0</v>
      </c>
    </row>
    <row r="64" spans="2:11" x14ac:dyDescent="0.25">
      <c r="B64" s="1" t="s">
        <v>33</v>
      </c>
      <c r="C64" s="1" t="s">
        <v>73</v>
      </c>
      <c r="D64" s="1"/>
      <c r="E64" s="2"/>
      <c r="F64" s="6"/>
      <c r="G64" s="20"/>
      <c r="H64" s="1"/>
      <c r="I64" s="2">
        <f t="shared" si="1"/>
        <v>0</v>
      </c>
      <c r="J64" s="1">
        <f>[9]Socopo!$I$52</f>
        <v>142</v>
      </c>
      <c r="K64" s="2">
        <f t="shared" si="0"/>
        <v>0</v>
      </c>
    </row>
    <row r="65" spans="2:11" x14ac:dyDescent="0.25">
      <c r="B65" s="1" t="s">
        <v>34</v>
      </c>
      <c r="C65" s="14" t="s">
        <v>75</v>
      </c>
      <c r="D65" s="6">
        <v>2</v>
      </c>
      <c r="E65" s="2"/>
      <c r="F65" s="6"/>
      <c r="G65" s="22"/>
      <c r="H65" s="1">
        <v>3</v>
      </c>
      <c r="I65" s="2">
        <f t="shared" si="1"/>
        <v>5</v>
      </c>
      <c r="J65" s="6">
        <f>[9]Socopo!$I$53</f>
        <v>15</v>
      </c>
      <c r="K65" s="2">
        <f>I65*J65</f>
        <v>75</v>
      </c>
    </row>
    <row r="66" spans="2:11" x14ac:dyDescent="0.25">
      <c r="B66" s="1" t="s">
        <v>60</v>
      </c>
      <c r="C66" s="14" t="s">
        <v>73</v>
      </c>
      <c r="D66" s="6">
        <v>2</v>
      </c>
      <c r="E66" s="2"/>
      <c r="F66" s="6">
        <v>1</v>
      </c>
      <c r="G66" s="22"/>
      <c r="H66" s="1"/>
      <c r="I66" s="2">
        <f t="shared" si="1"/>
        <v>3</v>
      </c>
      <c r="J66" s="6">
        <v>25</v>
      </c>
      <c r="K66" s="2">
        <f>I66*J66</f>
        <v>75</v>
      </c>
    </row>
    <row r="67" spans="2:11" x14ac:dyDescent="0.25">
      <c r="B67" s="1" t="s">
        <v>36</v>
      </c>
      <c r="C67" s="1" t="s">
        <v>73</v>
      </c>
      <c r="D67" s="1">
        <v>2</v>
      </c>
      <c r="E67" s="2"/>
      <c r="F67" s="6"/>
      <c r="G67" s="20"/>
      <c r="H67" s="1">
        <v>2</v>
      </c>
      <c r="I67" s="2">
        <f t="shared" si="1"/>
        <v>4</v>
      </c>
      <c r="J67" s="1">
        <v>25</v>
      </c>
      <c r="K67" s="2">
        <f t="shared" si="0"/>
        <v>100</v>
      </c>
    </row>
    <row r="68" spans="2:11" x14ac:dyDescent="0.25">
      <c r="B68" s="1" t="s">
        <v>87</v>
      </c>
      <c r="C68" s="1" t="s">
        <v>88</v>
      </c>
      <c r="D68" s="1"/>
      <c r="E68" s="2"/>
      <c r="F68" s="6"/>
      <c r="G68" s="20"/>
      <c r="H68" s="1"/>
      <c r="I68" s="2">
        <f t="shared" si="1"/>
        <v>0</v>
      </c>
      <c r="J68" s="1">
        <v>27</v>
      </c>
      <c r="K68" s="2">
        <f t="shared" si="0"/>
        <v>0</v>
      </c>
    </row>
    <row r="69" spans="2:11" x14ac:dyDescent="0.25">
      <c r="B69" s="1" t="s">
        <v>37</v>
      </c>
      <c r="C69" s="1" t="s">
        <v>73</v>
      </c>
      <c r="D69" s="1"/>
      <c r="E69" s="2"/>
      <c r="F69" s="6"/>
      <c r="G69" s="20"/>
      <c r="H69" s="1"/>
      <c r="I69" s="2">
        <f t="shared" si="1"/>
        <v>0</v>
      </c>
      <c r="J69" s="1"/>
      <c r="K69" s="2">
        <f t="shared" si="0"/>
        <v>0</v>
      </c>
    </row>
    <row r="70" spans="2:11" x14ac:dyDescent="0.25">
      <c r="B70" s="1" t="s">
        <v>89</v>
      </c>
      <c r="C70" s="1" t="s">
        <v>75</v>
      </c>
      <c r="D70" s="1"/>
      <c r="E70" s="2"/>
      <c r="F70" s="6"/>
      <c r="G70" s="20"/>
      <c r="H70" s="1"/>
      <c r="I70" s="2">
        <f t="shared" si="1"/>
        <v>0</v>
      </c>
      <c r="J70" s="1"/>
      <c r="K70" s="2">
        <f t="shared" si="0"/>
        <v>0</v>
      </c>
    </row>
    <row r="71" spans="2:11" x14ac:dyDescent="0.25">
      <c r="B71" s="1" t="s">
        <v>90</v>
      </c>
      <c r="C71" s="1" t="s">
        <v>73</v>
      </c>
      <c r="D71" s="1"/>
      <c r="E71" s="2"/>
      <c r="F71" s="6"/>
      <c r="G71" s="20"/>
      <c r="H71" s="1"/>
      <c r="I71" s="2">
        <f t="shared" si="1"/>
        <v>0</v>
      </c>
      <c r="J71" s="1"/>
      <c r="K71" s="2">
        <f t="shared" si="0"/>
        <v>0</v>
      </c>
    </row>
    <row r="72" spans="2:11" x14ac:dyDescent="0.25">
      <c r="B72" s="1" t="s">
        <v>42</v>
      </c>
      <c r="C72" s="14" t="s">
        <v>73</v>
      </c>
      <c r="D72" s="6"/>
      <c r="E72" s="2"/>
      <c r="F72" s="6"/>
      <c r="G72" s="22"/>
      <c r="H72" s="1"/>
      <c r="I72" s="2">
        <f t="shared" si="1"/>
        <v>0</v>
      </c>
      <c r="J72" s="6"/>
      <c r="K72" s="2">
        <f t="shared" si="0"/>
        <v>0</v>
      </c>
    </row>
    <row r="73" spans="2:11" x14ac:dyDescent="0.25">
      <c r="B73" s="1" t="s">
        <v>44</v>
      </c>
      <c r="C73" s="1" t="s">
        <v>75</v>
      </c>
      <c r="D73" s="1"/>
      <c r="E73" s="2"/>
      <c r="F73" s="6"/>
      <c r="G73" s="20"/>
      <c r="H73" s="1"/>
      <c r="I73" s="2">
        <f t="shared" si="1"/>
        <v>0</v>
      </c>
      <c r="J73" s="1"/>
      <c r="K73" s="2">
        <f t="shared" si="0"/>
        <v>0</v>
      </c>
    </row>
    <row r="74" spans="2:11" x14ac:dyDescent="0.25">
      <c r="B74" s="1" t="s">
        <v>15</v>
      </c>
      <c r="C74" s="1" t="s">
        <v>91</v>
      </c>
      <c r="D74" s="1"/>
      <c r="E74" s="2"/>
      <c r="F74" s="6"/>
      <c r="G74" s="20"/>
      <c r="H74" s="1"/>
      <c r="I74" s="2">
        <f t="shared" si="1"/>
        <v>0</v>
      </c>
      <c r="J74" s="1">
        <f>[9]Socopo!$I$61</f>
        <v>2</v>
      </c>
      <c r="K74" s="2">
        <f t="shared" si="0"/>
        <v>0</v>
      </c>
    </row>
    <row r="75" spans="2:11" x14ac:dyDescent="0.25">
      <c r="B75" s="1" t="s">
        <v>49</v>
      </c>
      <c r="C75" s="1" t="s">
        <v>73</v>
      </c>
      <c r="D75" s="1"/>
      <c r="E75" s="2"/>
      <c r="F75" s="6"/>
      <c r="G75" s="20"/>
      <c r="H75" s="1"/>
      <c r="I75" s="2">
        <f t="shared" si="1"/>
        <v>0</v>
      </c>
      <c r="J75" s="1">
        <f>[9]Socopo!$I$69</f>
        <v>25</v>
      </c>
      <c r="K75" s="2">
        <f t="shared" si="0"/>
        <v>0</v>
      </c>
    </row>
    <row r="76" spans="2:11" x14ac:dyDescent="0.25">
      <c r="B76" s="10" t="s">
        <v>17</v>
      </c>
      <c r="C76" s="6"/>
      <c r="D76" s="6"/>
      <c r="E76" s="2"/>
      <c r="F76" s="6"/>
      <c r="G76" s="22"/>
      <c r="H76" s="1"/>
      <c r="I76" s="2">
        <f t="shared" si="1"/>
        <v>0</v>
      </c>
      <c r="J76" s="6"/>
      <c r="K76" s="2"/>
    </row>
    <row r="77" spans="2:11" x14ac:dyDescent="0.25">
      <c r="B77" s="1" t="s">
        <v>92</v>
      </c>
      <c r="C77" s="1" t="s">
        <v>73</v>
      </c>
      <c r="D77" s="1">
        <v>11</v>
      </c>
      <c r="E77" s="2">
        <v>13</v>
      </c>
      <c r="F77" s="1">
        <v>19</v>
      </c>
      <c r="G77" s="20"/>
      <c r="H77" s="1"/>
      <c r="I77" s="2">
        <f t="shared" si="1"/>
        <v>43</v>
      </c>
      <c r="J77" s="1">
        <f>[9]Socopo!$I$71</f>
        <v>14</v>
      </c>
      <c r="K77" s="2">
        <f t="shared" si="0"/>
        <v>602</v>
      </c>
    </row>
    <row r="78" spans="2:11" x14ac:dyDescent="0.25">
      <c r="B78" s="1" t="s">
        <v>93</v>
      </c>
      <c r="C78" s="1" t="s">
        <v>73</v>
      </c>
      <c r="D78" s="1">
        <v>20</v>
      </c>
      <c r="E78" s="2">
        <v>15</v>
      </c>
      <c r="F78" s="1">
        <v>20</v>
      </c>
      <c r="G78" s="20">
        <v>15</v>
      </c>
      <c r="H78" s="1">
        <v>18</v>
      </c>
      <c r="I78" s="2">
        <f t="shared" si="1"/>
        <v>88</v>
      </c>
      <c r="J78" s="1">
        <v>20</v>
      </c>
      <c r="K78" s="2">
        <f t="shared" si="0"/>
        <v>1760</v>
      </c>
    </row>
    <row r="79" spans="2:11" x14ac:dyDescent="0.25">
      <c r="B79" s="1" t="s">
        <v>94</v>
      </c>
      <c r="C79" s="1" t="s">
        <v>73</v>
      </c>
      <c r="D79" s="1">
        <v>10</v>
      </c>
      <c r="E79" s="2">
        <v>3</v>
      </c>
      <c r="F79" s="1">
        <v>10</v>
      </c>
      <c r="G79" s="20">
        <v>8</v>
      </c>
      <c r="H79" s="1">
        <v>8</v>
      </c>
      <c r="I79" s="2">
        <f t="shared" si="1"/>
        <v>39</v>
      </c>
      <c r="J79" s="1">
        <v>25</v>
      </c>
      <c r="K79" s="2">
        <f t="shared" si="0"/>
        <v>975</v>
      </c>
    </row>
    <row r="80" spans="2:11" x14ac:dyDescent="0.25">
      <c r="B80" s="1" t="s">
        <v>95</v>
      </c>
      <c r="C80" s="1" t="s">
        <v>73</v>
      </c>
      <c r="D80" s="1">
        <v>6</v>
      </c>
      <c r="E80" s="2">
        <v>5</v>
      </c>
      <c r="F80" s="1">
        <v>5</v>
      </c>
      <c r="G80" s="20"/>
      <c r="H80" s="1"/>
      <c r="I80" s="2">
        <f t="shared" si="1"/>
        <v>16</v>
      </c>
      <c r="J80" s="1">
        <v>20</v>
      </c>
      <c r="K80" s="2">
        <f t="shared" si="0"/>
        <v>320</v>
      </c>
    </row>
    <row r="81" spans="2:11" x14ac:dyDescent="0.25">
      <c r="B81" s="1" t="s">
        <v>96</v>
      </c>
      <c r="C81" s="1" t="s">
        <v>73</v>
      </c>
      <c r="D81" s="1">
        <v>2</v>
      </c>
      <c r="E81" s="2"/>
      <c r="F81" s="1">
        <v>3</v>
      </c>
      <c r="G81" s="20">
        <v>5</v>
      </c>
      <c r="H81" s="1">
        <v>4</v>
      </c>
      <c r="I81" s="2">
        <f t="shared" si="1"/>
        <v>14</v>
      </c>
      <c r="J81" s="1">
        <v>20</v>
      </c>
      <c r="K81" s="2">
        <f t="shared" si="0"/>
        <v>280</v>
      </c>
    </row>
    <row r="82" spans="2:11" x14ac:dyDescent="0.25">
      <c r="B82" s="1" t="s">
        <v>97</v>
      </c>
      <c r="C82" s="1" t="s">
        <v>73</v>
      </c>
      <c r="D82" s="1">
        <v>6</v>
      </c>
      <c r="E82" s="2">
        <v>3</v>
      </c>
      <c r="F82" s="1">
        <v>6</v>
      </c>
      <c r="G82" s="20">
        <v>5</v>
      </c>
      <c r="H82" s="1"/>
      <c r="I82" s="2">
        <f t="shared" ref="I82:I122" si="2">D82+E82+F82+G82+H82</f>
        <v>20</v>
      </c>
      <c r="J82" s="1">
        <f>[9]Socopo!$I$76</f>
        <v>25</v>
      </c>
      <c r="K82" s="2">
        <f t="shared" si="0"/>
        <v>500</v>
      </c>
    </row>
    <row r="83" spans="2:11" x14ac:dyDescent="0.25">
      <c r="B83" s="1" t="s">
        <v>18</v>
      </c>
      <c r="C83" s="1" t="s">
        <v>73</v>
      </c>
      <c r="D83" s="1"/>
      <c r="E83" s="2"/>
      <c r="F83" s="1"/>
      <c r="G83" s="20"/>
      <c r="H83" s="1">
        <v>4</v>
      </c>
      <c r="I83" s="2">
        <f t="shared" si="2"/>
        <v>4</v>
      </c>
      <c r="J83" s="1">
        <f>[9]Socopo!$I$77</f>
        <v>25</v>
      </c>
      <c r="K83" s="2">
        <f t="shared" si="0"/>
        <v>100</v>
      </c>
    </row>
    <row r="84" spans="2:11" x14ac:dyDescent="0.25">
      <c r="B84" s="1" t="s">
        <v>61</v>
      </c>
      <c r="C84" s="1" t="s">
        <v>73</v>
      </c>
      <c r="D84" s="1"/>
      <c r="E84" s="2"/>
      <c r="F84" s="1"/>
      <c r="G84" s="20"/>
      <c r="H84" s="1"/>
      <c r="I84" s="2">
        <f t="shared" si="2"/>
        <v>0</v>
      </c>
      <c r="J84" s="1">
        <v>60</v>
      </c>
      <c r="K84" s="2">
        <f t="shared" si="0"/>
        <v>0</v>
      </c>
    </row>
    <row r="85" spans="2:11" x14ac:dyDescent="0.25">
      <c r="B85" s="1" t="s">
        <v>68</v>
      </c>
      <c r="C85" s="1" t="s">
        <v>73</v>
      </c>
      <c r="D85" s="1"/>
      <c r="E85" s="2"/>
      <c r="F85" s="1"/>
      <c r="G85" s="20"/>
      <c r="H85" s="1"/>
      <c r="I85" s="2">
        <f t="shared" si="2"/>
        <v>0</v>
      </c>
      <c r="J85" s="1">
        <v>120</v>
      </c>
      <c r="K85" s="2">
        <f t="shared" si="0"/>
        <v>0</v>
      </c>
    </row>
    <row r="86" spans="2:11" x14ac:dyDescent="0.25">
      <c r="B86" s="1" t="s">
        <v>43</v>
      </c>
      <c r="C86" s="1" t="s">
        <v>75</v>
      </c>
      <c r="D86" s="1">
        <v>50</v>
      </c>
      <c r="E86" s="2">
        <v>50</v>
      </c>
      <c r="F86" s="1">
        <v>100</v>
      </c>
      <c r="G86" s="20"/>
      <c r="H86" s="1"/>
      <c r="I86" s="2">
        <f t="shared" si="2"/>
        <v>200</v>
      </c>
      <c r="J86" s="1">
        <v>2</v>
      </c>
      <c r="K86" s="2">
        <f t="shared" si="0"/>
        <v>400</v>
      </c>
    </row>
    <row r="87" spans="2:11" x14ac:dyDescent="0.25">
      <c r="B87" s="1" t="s">
        <v>19</v>
      </c>
      <c r="C87" s="1" t="s">
        <v>73</v>
      </c>
      <c r="D87" s="1"/>
      <c r="E87" s="2"/>
      <c r="F87" s="1"/>
      <c r="G87" s="20"/>
      <c r="H87" s="1"/>
      <c r="I87" s="2">
        <f t="shared" si="2"/>
        <v>0</v>
      </c>
      <c r="J87" s="1">
        <f>[9]Socopo!$I$79</f>
        <v>35</v>
      </c>
      <c r="K87" s="2">
        <f t="shared" si="0"/>
        <v>0</v>
      </c>
    </row>
    <row r="88" spans="2:11" x14ac:dyDescent="0.25">
      <c r="B88" s="11" t="s">
        <v>20</v>
      </c>
      <c r="C88" s="1"/>
      <c r="D88" s="1"/>
      <c r="E88" s="2"/>
      <c r="F88" s="1"/>
      <c r="G88" s="20"/>
      <c r="H88" s="1"/>
      <c r="I88" s="2">
        <f t="shared" si="2"/>
        <v>0</v>
      </c>
      <c r="K88" s="2"/>
    </row>
    <row r="89" spans="2:11" x14ac:dyDescent="0.25">
      <c r="B89" s="1" t="s">
        <v>21</v>
      </c>
      <c r="C89" s="1" t="s">
        <v>73</v>
      </c>
      <c r="D89" s="1">
        <v>1</v>
      </c>
      <c r="E89" s="2">
        <v>1</v>
      </c>
      <c r="F89" s="1">
        <v>1.5</v>
      </c>
      <c r="G89" s="20">
        <v>1</v>
      </c>
      <c r="H89" s="1">
        <v>1</v>
      </c>
      <c r="I89" s="2">
        <f t="shared" si="2"/>
        <v>5.5</v>
      </c>
      <c r="J89" s="1">
        <f>[9]Socopo!$I$81</f>
        <v>40</v>
      </c>
      <c r="K89" s="2">
        <f t="shared" si="0"/>
        <v>220</v>
      </c>
    </row>
    <row r="90" spans="2:11" x14ac:dyDescent="0.25">
      <c r="B90" s="5" t="s">
        <v>22</v>
      </c>
      <c r="C90" s="5" t="s">
        <v>73</v>
      </c>
      <c r="D90" s="5">
        <v>1.5</v>
      </c>
      <c r="E90" s="2"/>
      <c r="F90" s="1">
        <v>1</v>
      </c>
      <c r="G90" s="24">
        <v>0.5</v>
      </c>
      <c r="H90" s="1">
        <v>0.5</v>
      </c>
      <c r="I90" s="2">
        <f t="shared" si="2"/>
        <v>3.5</v>
      </c>
      <c r="J90" s="5">
        <f>[9]Socopo!$I$82</f>
        <v>180</v>
      </c>
      <c r="K90" s="2">
        <f t="shared" ref="K90:K123" si="3">I90*J90</f>
        <v>630</v>
      </c>
    </row>
    <row r="91" spans="2:11" x14ac:dyDescent="0.25">
      <c r="B91" s="1" t="s">
        <v>98</v>
      </c>
      <c r="C91" s="1" t="s">
        <v>73</v>
      </c>
      <c r="D91" s="1">
        <v>3</v>
      </c>
      <c r="E91" s="2">
        <v>5</v>
      </c>
      <c r="F91" s="1">
        <v>4</v>
      </c>
      <c r="G91" s="20">
        <v>2</v>
      </c>
      <c r="H91" s="1">
        <v>3</v>
      </c>
      <c r="I91" s="2">
        <f t="shared" si="2"/>
        <v>17</v>
      </c>
      <c r="J91" s="1">
        <f>[9]Socopo!$I$83</f>
        <v>25</v>
      </c>
      <c r="K91" s="2">
        <f t="shared" si="3"/>
        <v>425</v>
      </c>
    </row>
    <row r="92" spans="2:11" x14ac:dyDescent="0.25">
      <c r="B92" s="1" t="s">
        <v>99</v>
      </c>
      <c r="C92" s="1" t="s">
        <v>73</v>
      </c>
      <c r="D92" s="1">
        <v>10</v>
      </c>
      <c r="E92" s="2">
        <v>10</v>
      </c>
      <c r="F92" s="1">
        <v>13.5</v>
      </c>
      <c r="G92" s="20">
        <v>10</v>
      </c>
      <c r="H92" s="1">
        <v>12</v>
      </c>
      <c r="I92" s="2">
        <f t="shared" si="2"/>
        <v>55.5</v>
      </c>
      <c r="J92" s="1">
        <f>[9]Socopo!$I$84</f>
        <v>8</v>
      </c>
      <c r="K92" s="2">
        <f t="shared" si="3"/>
        <v>444</v>
      </c>
    </row>
    <row r="93" spans="2:11" x14ac:dyDescent="0.25">
      <c r="B93" s="5" t="s">
        <v>100</v>
      </c>
      <c r="C93" s="1" t="s">
        <v>73</v>
      </c>
      <c r="D93" s="1"/>
      <c r="E93" s="2"/>
      <c r="F93" s="1"/>
      <c r="G93" s="20"/>
      <c r="H93" s="1"/>
      <c r="I93" s="2">
        <f t="shared" si="2"/>
        <v>0</v>
      </c>
      <c r="J93" s="1">
        <f>[9]Socopo!$I$85</f>
        <v>15</v>
      </c>
      <c r="K93" s="2">
        <f t="shared" si="3"/>
        <v>0</v>
      </c>
    </row>
    <row r="94" spans="2:11" x14ac:dyDescent="0.25">
      <c r="B94" s="1" t="s">
        <v>101</v>
      </c>
      <c r="C94" s="1" t="s">
        <v>73</v>
      </c>
      <c r="D94" s="1">
        <v>5</v>
      </c>
      <c r="E94" s="2">
        <v>10</v>
      </c>
      <c r="F94" s="1">
        <v>6.5</v>
      </c>
      <c r="G94" s="20">
        <v>10</v>
      </c>
      <c r="H94" s="1">
        <v>6</v>
      </c>
      <c r="I94" s="2">
        <f t="shared" si="2"/>
        <v>37.5</v>
      </c>
      <c r="J94" s="1">
        <f>[9]Socopo!$I$86</f>
        <v>12</v>
      </c>
      <c r="K94" s="2">
        <f t="shared" si="3"/>
        <v>450</v>
      </c>
    </row>
    <row r="95" spans="2:11" x14ac:dyDescent="0.25">
      <c r="B95" s="1" t="s">
        <v>102</v>
      </c>
      <c r="C95" s="1" t="s">
        <v>73</v>
      </c>
      <c r="D95" s="1">
        <v>5</v>
      </c>
      <c r="E95" s="2">
        <v>5</v>
      </c>
      <c r="F95" s="1">
        <v>6</v>
      </c>
      <c r="G95" s="20">
        <v>6</v>
      </c>
      <c r="H95" s="1">
        <v>6</v>
      </c>
      <c r="I95" s="2">
        <f t="shared" si="2"/>
        <v>28</v>
      </c>
      <c r="J95" s="1">
        <f>[9]Socopo!$I$87</f>
        <v>30</v>
      </c>
      <c r="K95" s="2">
        <f t="shared" si="3"/>
        <v>840</v>
      </c>
    </row>
    <row r="96" spans="2:11" x14ac:dyDescent="0.25">
      <c r="B96" s="1" t="s">
        <v>103</v>
      </c>
      <c r="C96" s="1" t="s">
        <v>73</v>
      </c>
      <c r="D96" s="1">
        <v>5.5</v>
      </c>
      <c r="E96" s="2">
        <v>5.5</v>
      </c>
      <c r="F96" s="1">
        <v>6</v>
      </c>
      <c r="G96" s="20">
        <v>5</v>
      </c>
      <c r="H96" s="1">
        <v>3</v>
      </c>
      <c r="I96" s="2">
        <f t="shared" si="2"/>
        <v>25</v>
      </c>
      <c r="J96" s="1">
        <f>[9]Socopo!$I$88</f>
        <v>20</v>
      </c>
      <c r="K96" s="2">
        <f t="shared" si="3"/>
        <v>500</v>
      </c>
    </row>
    <row r="97" spans="2:11" x14ac:dyDescent="0.25">
      <c r="B97" s="1" t="s">
        <v>23</v>
      </c>
      <c r="C97" s="1" t="s">
        <v>73</v>
      </c>
      <c r="D97" s="1">
        <v>3.5</v>
      </c>
      <c r="E97" s="2">
        <v>4</v>
      </c>
      <c r="F97" s="1">
        <v>3</v>
      </c>
      <c r="G97" s="20">
        <v>3</v>
      </c>
      <c r="H97" s="1">
        <v>3</v>
      </c>
      <c r="I97" s="2">
        <f t="shared" si="2"/>
        <v>16.5</v>
      </c>
      <c r="J97" s="1">
        <v>40</v>
      </c>
      <c r="K97" s="2">
        <f t="shared" si="3"/>
        <v>660</v>
      </c>
    </row>
    <row r="98" spans="2:11" x14ac:dyDescent="0.25">
      <c r="B98" s="1" t="s">
        <v>104</v>
      </c>
      <c r="C98" s="1" t="s">
        <v>73</v>
      </c>
      <c r="D98" s="1">
        <v>5</v>
      </c>
      <c r="E98" s="2">
        <v>5</v>
      </c>
      <c r="F98" s="1"/>
      <c r="G98" s="20"/>
      <c r="H98" s="1"/>
      <c r="I98" s="2">
        <f t="shared" si="2"/>
        <v>10</v>
      </c>
      <c r="J98" s="1">
        <f>[9]Socopo!$I$90</f>
        <v>15</v>
      </c>
      <c r="K98" s="2">
        <f t="shared" si="3"/>
        <v>150</v>
      </c>
    </row>
    <row r="99" spans="2:11" x14ac:dyDescent="0.25">
      <c r="B99" s="1" t="s">
        <v>69</v>
      </c>
      <c r="C99" s="1" t="s">
        <v>73</v>
      </c>
      <c r="D99" s="1"/>
      <c r="E99" s="2"/>
      <c r="F99" s="1">
        <v>4</v>
      </c>
      <c r="G99" s="20"/>
      <c r="H99" s="1"/>
      <c r="I99" s="2">
        <f t="shared" si="2"/>
        <v>4</v>
      </c>
      <c r="J99" s="1">
        <v>40</v>
      </c>
      <c r="K99" s="2">
        <f t="shared" si="3"/>
        <v>160</v>
      </c>
    </row>
    <row r="100" spans="2:11" x14ac:dyDescent="0.25">
      <c r="B100" s="1" t="s">
        <v>105</v>
      </c>
      <c r="C100" s="1" t="s">
        <v>73</v>
      </c>
      <c r="D100" s="1">
        <v>2</v>
      </c>
      <c r="E100" s="2">
        <v>2</v>
      </c>
      <c r="F100" s="1">
        <v>2.5</v>
      </c>
      <c r="G100" s="20"/>
      <c r="H100" s="1">
        <v>2</v>
      </c>
      <c r="I100" s="2">
        <f t="shared" si="2"/>
        <v>8.5</v>
      </c>
      <c r="J100" s="1">
        <v>18</v>
      </c>
      <c r="K100" s="2">
        <f t="shared" si="3"/>
        <v>153</v>
      </c>
    </row>
    <row r="101" spans="2:11" x14ac:dyDescent="0.25">
      <c r="B101" s="1" t="s">
        <v>106</v>
      </c>
      <c r="C101" s="1" t="s">
        <v>73</v>
      </c>
      <c r="D101" s="1">
        <v>5</v>
      </c>
      <c r="E101" s="2">
        <v>5</v>
      </c>
      <c r="F101" s="1">
        <v>3</v>
      </c>
      <c r="G101" s="20">
        <v>2</v>
      </c>
      <c r="H101" s="1">
        <v>4</v>
      </c>
      <c r="I101" s="2">
        <f t="shared" si="2"/>
        <v>19</v>
      </c>
      <c r="J101" s="1">
        <v>20</v>
      </c>
      <c r="K101" s="2">
        <f t="shared" si="3"/>
        <v>380</v>
      </c>
    </row>
    <row r="102" spans="2:11" x14ac:dyDescent="0.25">
      <c r="B102" s="1" t="s">
        <v>107</v>
      </c>
      <c r="C102" s="1" t="s">
        <v>73</v>
      </c>
      <c r="D102" s="1">
        <v>5</v>
      </c>
      <c r="E102" s="2">
        <v>8</v>
      </c>
      <c r="F102" s="1">
        <v>6</v>
      </c>
      <c r="G102" s="20">
        <v>5</v>
      </c>
      <c r="H102" s="1">
        <v>8</v>
      </c>
      <c r="I102" s="2">
        <f t="shared" si="2"/>
        <v>32</v>
      </c>
      <c r="J102" s="1">
        <f>[9]Socopo!$I$93</f>
        <v>18</v>
      </c>
      <c r="K102" s="2">
        <f t="shared" si="3"/>
        <v>576</v>
      </c>
    </row>
    <row r="103" spans="2:11" ht="15.75" thickBot="1" x14ac:dyDescent="0.3">
      <c r="B103" s="1" t="s">
        <v>108</v>
      </c>
      <c r="C103" s="1" t="s">
        <v>73</v>
      </c>
      <c r="D103" s="1">
        <v>5</v>
      </c>
      <c r="E103" s="2"/>
      <c r="F103" s="1">
        <v>6</v>
      </c>
      <c r="G103" s="20"/>
      <c r="H103" s="1"/>
      <c r="I103" s="2">
        <f t="shared" si="2"/>
        <v>11</v>
      </c>
      <c r="J103" s="1">
        <v>40</v>
      </c>
      <c r="K103" s="2">
        <f t="shared" si="3"/>
        <v>440</v>
      </c>
    </row>
    <row r="104" spans="2:11" ht="16.5" thickTop="1" thickBot="1" x14ac:dyDescent="0.3">
      <c r="B104" s="7" t="s">
        <v>0</v>
      </c>
      <c r="C104" s="15" t="s">
        <v>71</v>
      </c>
      <c r="D104" s="13">
        <v>41579</v>
      </c>
      <c r="E104" s="13">
        <v>41585</v>
      </c>
      <c r="F104" s="13">
        <v>41592</v>
      </c>
      <c r="G104" s="23">
        <f>G57</f>
        <v>41599</v>
      </c>
      <c r="H104" s="26">
        <f>H57</f>
        <v>41606</v>
      </c>
      <c r="I104" s="17" t="s">
        <v>59</v>
      </c>
      <c r="J104" s="8" t="s">
        <v>45</v>
      </c>
      <c r="K104" s="8" t="s">
        <v>117</v>
      </c>
    </row>
    <row r="105" spans="2:11" ht="15.75" thickTop="1" x14ac:dyDescent="0.25">
      <c r="B105" s="1" t="s">
        <v>109</v>
      </c>
      <c r="C105" s="1" t="s">
        <v>73</v>
      </c>
      <c r="D105" s="1">
        <v>10</v>
      </c>
      <c r="E105" s="2">
        <v>10</v>
      </c>
      <c r="F105" s="1">
        <v>10</v>
      </c>
      <c r="G105" s="20">
        <v>10</v>
      </c>
      <c r="H105" s="1">
        <v>4</v>
      </c>
      <c r="I105" s="2">
        <f t="shared" si="2"/>
        <v>44</v>
      </c>
      <c r="J105" s="1">
        <v>35</v>
      </c>
      <c r="K105" s="2">
        <f t="shared" si="3"/>
        <v>1540</v>
      </c>
    </row>
    <row r="106" spans="2:11" x14ac:dyDescent="0.25">
      <c r="B106" s="1" t="s">
        <v>110</v>
      </c>
      <c r="C106" s="1" t="s">
        <v>73</v>
      </c>
      <c r="D106" s="1">
        <v>10</v>
      </c>
      <c r="E106" s="2">
        <v>10</v>
      </c>
      <c r="F106" s="1"/>
      <c r="G106" s="20"/>
      <c r="H106" s="1"/>
      <c r="I106" s="2">
        <f t="shared" si="2"/>
        <v>20</v>
      </c>
      <c r="J106" s="1">
        <f>[9]Socopo!$I$96</f>
        <v>60</v>
      </c>
      <c r="K106" s="2">
        <f t="shared" si="3"/>
        <v>1200</v>
      </c>
    </row>
    <row r="107" spans="2:11" x14ac:dyDescent="0.25">
      <c r="B107" s="1" t="s">
        <v>111</v>
      </c>
      <c r="C107" s="1" t="s">
        <v>73</v>
      </c>
      <c r="D107" s="1">
        <v>40</v>
      </c>
      <c r="E107" s="2"/>
      <c r="F107" s="1">
        <v>50</v>
      </c>
      <c r="G107" s="20">
        <v>30</v>
      </c>
      <c r="H107" s="1">
        <v>25</v>
      </c>
      <c r="I107" s="2">
        <f t="shared" si="2"/>
        <v>145</v>
      </c>
      <c r="J107" s="1">
        <v>25</v>
      </c>
      <c r="K107" s="2">
        <f t="shared" si="3"/>
        <v>3625</v>
      </c>
    </row>
    <row r="108" spans="2:11" x14ac:dyDescent="0.25">
      <c r="B108" s="1" t="s">
        <v>24</v>
      </c>
      <c r="C108" s="1" t="s">
        <v>73</v>
      </c>
      <c r="D108" s="1">
        <v>6</v>
      </c>
      <c r="E108" s="2">
        <v>5</v>
      </c>
      <c r="F108" s="1">
        <v>6</v>
      </c>
      <c r="G108" s="20">
        <v>5</v>
      </c>
      <c r="H108" s="1">
        <v>8</v>
      </c>
      <c r="I108" s="2">
        <f t="shared" si="2"/>
        <v>30</v>
      </c>
      <c r="J108" s="1">
        <v>30</v>
      </c>
      <c r="K108" s="2">
        <f t="shared" si="3"/>
        <v>900</v>
      </c>
    </row>
    <row r="109" spans="2:11" x14ac:dyDescent="0.25">
      <c r="B109" s="1" t="s">
        <v>112</v>
      </c>
      <c r="C109" s="1" t="s">
        <v>73</v>
      </c>
      <c r="D109" s="1">
        <v>30</v>
      </c>
      <c r="E109" s="2">
        <v>5</v>
      </c>
      <c r="F109" s="1">
        <v>22</v>
      </c>
      <c r="G109" s="20">
        <v>10.5</v>
      </c>
      <c r="H109" s="1">
        <v>20</v>
      </c>
      <c r="I109" s="2">
        <f t="shared" si="2"/>
        <v>87.5</v>
      </c>
      <c r="J109" s="1">
        <v>15</v>
      </c>
      <c r="K109" s="2">
        <f t="shared" si="3"/>
        <v>1312.5</v>
      </c>
    </row>
    <row r="110" spans="2:11" x14ac:dyDescent="0.25">
      <c r="B110" s="1" t="s">
        <v>25</v>
      </c>
      <c r="C110" s="1" t="s">
        <v>75</v>
      </c>
      <c r="D110" s="1">
        <v>50</v>
      </c>
      <c r="E110" s="2">
        <v>50</v>
      </c>
      <c r="F110" s="1">
        <v>50</v>
      </c>
      <c r="G110" s="20"/>
      <c r="H110" s="1">
        <v>50</v>
      </c>
      <c r="I110" s="2">
        <f t="shared" si="2"/>
        <v>200</v>
      </c>
      <c r="J110" s="1">
        <v>5</v>
      </c>
      <c r="K110" s="2">
        <f t="shared" si="3"/>
        <v>1000</v>
      </c>
    </row>
    <row r="111" spans="2:11" x14ac:dyDescent="0.25">
      <c r="B111" s="1" t="s">
        <v>113</v>
      </c>
      <c r="C111" s="1" t="s">
        <v>75</v>
      </c>
      <c r="D111" s="1">
        <v>100</v>
      </c>
      <c r="E111" s="2"/>
      <c r="F111" s="1">
        <v>50</v>
      </c>
      <c r="G111" s="20"/>
      <c r="H111" s="1">
        <v>50</v>
      </c>
      <c r="I111" s="2">
        <f t="shared" si="2"/>
        <v>200</v>
      </c>
      <c r="J111" s="1">
        <v>8</v>
      </c>
      <c r="K111" s="2">
        <f t="shared" si="3"/>
        <v>1600</v>
      </c>
    </row>
    <row r="112" spans="2:11" x14ac:dyDescent="0.25">
      <c r="B112" s="1" t="s">
        <v>26</v>
      </c>
      <c r="C112" s="1" t="s">
        <v>73</v>
      </c>
      <c r="D112" s="1">
        <v>10</v>
      </c>
      <c r="E112" s="2"/>
      <c r="F112" s="1">
        <v>8</v>
      </c>
      <c r="G112" s="20">
        <v>8</v>
      </c>
      <c r="H112" s="1"/>
      <c r="I112" s="2">
        <f t="shared" si="2"/>
        <v>26</v>
      </c>
      <c r="J112" s="1">
        <v>15</v>
      </c>
      <c r="K112" s="2">
        <f t="shared" si="3"/>
        <v>390</v>
      </c>
    </row>
    <row r="113" spans="2:11" x14ac:dyDescent="0.25">
      <c r="B113" s="1" t="s">
        <v>126</v>
      </c>
      <c r="C113" s="1" t="s">
        <v>73</v>
      </c>
      <c r="D113" s="1"/>
      <c r="E113" s="2"/>
      <c r="F113" s="1"/>
      <c r="G113" s="20"/>
      <c r="H113" s="1"/>
      <c r="I113" s="2">
        <f t="shared" si="2"/>
        <v>0</v>
      </c>
      <c r="J113" s="1">
        <f>[9]Socopo!$I$103</f>
        <v>20</v>
      </c>
      <c r="K113" s="2">
        <f t="shared" si="3"/>
        <v>0</v>
      </c>
    </row>
    <row r="114" spans="2:11" x14ac:dyDescent="0.25">
      <c r="B114" s="1" t="s">
        <v>56</v>
      </c>
      <c r="C114" s="1" t="s">
        <v>73</v>
      </c>
      <c r="D114" s="1">
        <v>2.5</v>
      </c>
      <c r="E114" s="2"/>
      <c r="F114" s="1">
        <v>2.5</v>
      </c>
      <c r="G114" s="20">
        <v>2.5</v>
      </c>
      <c r="H114" s="1">
        <v>3</v>
      </c>
      <c r="I114" s="2">
        <f t="shared" si="2"/>
        <v>10.5</v>
      </c>
      <c r="J114" s="1">
        <f>[10]Socopo!$I$110</f>
        <v>15</v>
      </c>
      <c r="K114" s="2">
        <f t="shared" si="3"/>
        <v>157.5</v>
      </c>
    </row>
    <row r="115" spans="2:11" x14ac:dyDescent="0.25">
      <c r="B115" s="1" t="s">
        <v>55</v>
      </c>
      <c r="C115" s="1" t="s">
        <v>73</v>
      </c>
      <c r="D115" s="1"/>
      <c r="E115" s="2"/>
      <c r="F115" s="1"/>
      <c r="G115" s="20"/>
      <c r="H115" s="1"/>
      <c r="I115" s="2">
        <f t="shared" si="2"/>
        <v>0</v>
      </c>
      <c r="J115" s="1">
        <f>[10]Socopo!$I$111</f>
        <v>40</v>
      </c>
      <c r="K115" s="2">
        <f t="shared" si="3"/>
        <v>0</v>
      </c>
    </row>
    <row r="116" spans="2:11" x14ac:dyDescent="0.25">
      <c r="B116" s="1" t="s">
        <v>39</v>
      </c>
      <c r="C116" s="1" t="s">
        <v>73</v>
      </c>
      <c r="D116" s="1"/>
      <c r="E116" s="2"/>
      <c r="F116" s="1"/>
      <c r="G116" s="20"/>
      <c r="H116" s="1">
        <v>6</v>
      </c>
      <c r="I116" s="2">
        <f t="shared" si="2"/>
        <v>6</v>
      </c>
      <c r="J116" s="1">
        <v>15</v>
      </c>
      <c r="K116" s="2">
        <f t="shared" si="3"/>
        <v>90</v>
      </c>
    </row>
    <row r="117" spans="2:11" x14ac:dyDescent="0.25">
      <c r="B117" s="1" t="s">
        <v>58</v>
      </c>
      <c r="C117" s="1" t="s">
        <v>73</v>
      </c>
      <c r="D117" s="1"/>
      <c r="E117" s="2">
        <v>3</v>
      </c>
      <c r="F117" s="1"/>
      <c r="G117" s="20"/>
      <c r="H117" s="1">
        <v>4</v>
      </c>
      <c r="I117" s="2">
        <f>D117+E117+F117+G117+H117</f>
        <v>7</v>
      </c>
      <c r="J117" s="1">
        <f>[9]Socopo!$I$105</f>
        <v>15</v>
      </c>
      <c r="K117" s="2">
        <f t="shared" si="3"/>
        <v>105</v>
      </c>
    </row>
    <row r="118" spans="2:11" x14ac:dyDescent="0.25">
      <c r="B118" s="1" t="s">
        <v>62</v>
      </c>
      <c r="C118" s="1" t="s">
        <v>75</v>
      </c>
      <c r="D118" s="1"/>
      <c r="E118" s="2"/>
      <c r="F118" s="1"/>
      <c r="G118" s="20"/>
      <c r="H118" s="1"/>
      <c r="I118" s="2">
        <f t="shared" si="2"/>
        <v>0</v>
      </c>
      <c r="J118" s="1"/>
      <c r="K118" s="2">
        <f t="shared" si="3"/>
        <v>0</v>
      </c>
    </row>
    <row r="119" spans="2:11" x14ac:dyDescent="0.25">
      <c r="B119" s="1" t="s">
        <v>64</v>
      </c>
      <c r="C119" s="1" t="s">
        <v>75</v>
      </c>
      <c r="D119" s="1"/>
      <c r="E119" s="2"/>
      <c r="F119" s="1"/>
      <c r="G119" s="20"/>
      <c r="H119" s="1"/>
      <c r="I119" s="2">
        <f t="shared" si="2"/>
        <v>0</v>
      </c>
      <c r="J119" s="1">
        <v>1</v>
      </c>
      <c r="K119" s="2">
        <f t="shared" si="3"/>
        <v>0</v>
      </c>
    </row>
    <row r="120" spans="2:11" x14ac:dyDescent="0.25">
      <c r="B120" s="1" t="s">
        <v>65</v>
      </c>
      <c r="C120" s="1" t="s">
        <v>75</v>
      </c>
      <c r="D120" s="1"/>
      <c r="E120" s="2"/>
      <c r="F120" s="1"/>
      <c r="G120" s="20"/>
      <c r="H120" s="1"/>
      <c r="I120" s="2">
        <f t="shared" si="2"/>
        <v>0</v>
      </c>
      <c r="J120" s="1">
        <v>1</v>
      </c>
      <c r="K120" s="2">
        <f t="shared" si="3"/>
        <v>0</v>
      </c>
    </row>
    <row r="121" spans="2:11" x14ac:dyDescent="0.25">
      <c r="B121" s="1" t="s">
        <v>116</v>
      </c>
      <c r="C121" s="1" t="s">
        <v>73</v>
      </c>
      <c r="D121" s="1">
        <v>2</v>
      </c>
      <c r="E121" s="2"/>
      <c r="F121" s="1"/>
      <c r="G121" s="20"/>
      <c r="H121" s="1"/>
      <c r="I121" s="2">
        <f t="shared" si="2"/>
        <v>2</v>
      </c>
      <c r="J121" s="1">
        <v>70</v>
      </c>
      <c r="K121" s="2">
        <f t="shared" si="3"/>
        <v>140</v>
      </c>
    </row>
    <row r="122" spans="2:11" x14ac:dyDescent="0.25">
      <c r="B122" s="1" t="s">
        <v>27</v>
      </c>
      <c r="C122" s="1" t="s">
        <v>114</v>
      </c>
      <c r="D122" s="1">
        <v>2</v>
      </c>
      <c r="E122" s="2"/>
      <c r="F122" s="1"/>
      <c r="G122" s="20"/>
      <c r="H122" s="1"/>
      <c r="I122" s="2">
        <f t="shared" si="2"/>
        <v>2</v>
      </c>
      <c r="J122" s="1">
        <f>[9]Socopo!$I$106</f>
        <v>55</v>
      </c>
      <c r="K122" s="2">
        <f t="shared" si="3"/>
        <v>110</v>
      </c>
    </row>
    <row r="123" spans="2:11" x14ac:dyDescent="0.25">
      <c r="B123" s="1" t="s">
        <v>28</v>
      </c>
      <c r="C123" s="1" t="s">
        <v>75</v>
      </c>
      <c r="D123" s="1"/>
      <c r="E123" s="2"/>
      <c r="F123" s="1">
        <v>10</v>
      </c>
      <c r="G123" s="20"/>
      <c r="H123" s="1"/>
      <c r="I123" s="2">
        <f>D123+E123+F123+G123+H123</f>
        <v>10</v>
      </c>
      <c r="J123" s="1">
        <f>[9]Socopo!$I$107</f>
        <v>4</v>
      </c>
      <c r="K123" s="2">
        <f t="shared" si="3"/>
        <v>40</v>
      </c>
    </row>
    <row r="124" spans="2:11" x14ac:dyDescent="0.25">
      <c r="H124" s="44" t="s">
        <v>115</v>
      </c>
      <c r="I124" s="44"/>
      <c r="J124" s="44"/>
      <c r="K124" s="12">
        <f>SUM(K17:K123)</f>
        <v>79917.5</v>
      </c>
    </row>
    <row r="125" spans="2:11" x14ac:dyDescent="0.25">
      <c r="H125" s="44" t="s">
        <v>167</v>
      </c>
      <c r="I125" s="44"/>
      <c r="J125" s="44"/>
      <c r="K125" s="12">
        <v>60000</v>
      </c>
    </row>
    <row r="126" spans="2:11" x14ac:dyDescent="0.25">
      <c r="H126" s="44" t="s">
        <v>168</v>
      </c>
      <c r="I126" s="44"/>
      <c r="J126" s="44"/>
      <c r="K126" s="36">
        <f>K124-K125</f>
        <v>19917.5</v>
      </c>
    </row>
  </sheetData>
  <mergeCells count="3">
    <mergeCell ref="H124:J124"/>
    <mergeCell ref="H125:J125"/>
    <mergeCell ref="H126:J126"/>
  </mergeCells>
  <pageMargins left="0.43307086614173229" right="0.23622047244094491" top="0.74803149606299213" bottom="0.74803149606299213" header="0.31496062992125984" footer="0.31496062992125984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L135"/>
  <sheetViews>
    <sheetView tabSelected="1" topLeftCell="B109" workbookViewId="0">
      <selection activeCell="K135" sqref="K135"/>
    </sheetView>
  </sheetViews>
  <sheetFormatPr baseColWidth="10" defaultRowHeight="15" x14ac:dyDescent="0.25"/>
  <cols>
    <col min="1" max="1" width="10" hidden="1" customWidth="1"/>
    <col min="2" max="2" width="23.140625" customWidth="1"/>
    <col min="3" max="3" width="9.140625" customWidth="1"/>
    <col min="4" max="5" width="10.85546875" customWidth="1"/>
    <col min="6" max="6" width="10.42578125" customWidth="1"/>
    <col min="7" max="7" width="11.28515625" customWidth="1"/>
    <col min="8" max="8" width="10.7109375" customWidth="1"/>
    <col min="9" max="9" width="20.5703125" customWidth="1"/>
    <col min="10" max="10" width="7.7109375" customWidth="1"/>
    <col min="11" max="11" width="18.85546875" customWidth="1"/>
  </cols>
  <sheetData>
    <row r="14" spans="2:11" ht="15.75" thickBot="1" x14ac:dyDescent="0.3"/>
    <row r="15" spans="2:11" ht="16.5" thickTop="1" thickBot="1" x14ac:dyDescent="0.3">
      <c r="B15" s="7" t="s">
        <v>0</v>
      </c>
      <c r="C15" s="15" t="s">
        <v>71</v>
      </c>
      <c r="D15" s="13">
        <v>41620</v>
      </c>
      <c r="E15" s="13"/>
      <c r="F15" s="13"/>
      <c r="G15" s="13"/>
      <c r="H15" s="25"/>
      <c r="I15" s="8" t="s">
        <v>59</v>
      </c>
      <c r="J15" s="8" t="s">
        <v>45</v>
      </c>
      <c r="K15" s="8" t="s">
        <v>117</v>
      </c>
    </row>
    <row r="16" spans="2:11" ht="15.75" thickTop="1" x14ac:dyDescent="0.25">
      <c r="B16" s="9" t="s">
        <v>16</v>
      </c>
      <c r="C16" s="2"/>
      <c r="D16" s="2"/>
      <c r="E16" s="2"/>
      <c r="F16" s="2"/>
      <c r="G16" s="18"/>
      <c r="H16" s="1"/>
      <c r="I16" s="2"/>
      <c r="J16" s="2"/>
      <c r="K16" s="2"/>
    </row>
    <row r="17" spans="2:12" x14ac:dyDescent="0.25">
      <c r="B17" s="3" t="s">
        <v>70</v>
      </c>
      <c r="C17" s="3" t="s">
        <v>72</v>
      </c>
      <c r="D17" s="3">
        <v>12</v>
      </c>
      <c r="E17" s="2"/>
      <c r="F17" s="2"/>
      <c r="G17" s="19"/>
      <c r="H17" s="1"/>
      <c r="I17" s="2">
        <f>D17+E17+F17+G17+H17</f>
        <v>12</v>
      </c>
      <c r="J17" s="3">
        <v>36</v>
      </c>
      <c r="K17" s="2">
        <f t="shared" ref="K17:K89" si="0">I17*J17</f>
        <v>432</v>
      </c>
    </row>
    <row r="18" spans="2:12" x14ac:dyDescent="0.25">
      <c r="B18" s="3" t="s">
        <v>1</v>
      </c>
      <c r="C18" s="3" t="s">
        <v>73</v>
      </c>
      <c r="D18" s="3">
        <v>5</v>
      </c>
      <c r="E18" s="6"/>
      <c r="F18" s="2"/>
      <c r="G18" s="19"/>
      <c r="H18" s="1"/>
      <c r="I18" s="2">
        <f t="shared" ref="I18:I81" si="1">D18+E18+F18+G18+H18</f>
        <v>5</v>
      </c>
      <c r="J18" s="3">
        <v>90</v>
      </c>
      <c r="K18" s="2">
        <f t="shared" si="0"/>
        <v>450</v>
      </c>
      <c r="L18" t="s">
        <v>119</v>
      </c>
    </row>
    <row r="19" spans="2:12" x14ac:dyDescent="0.25">
      <c r="B19" s="3" t="s">
        <v>2</v>
      </c>
      <c r="C19" s="3" t="s">
        <v>73</v>
      </c>
      <c r="D19" s="3">
        <v>10</v>
      </c>
      <c r="E19" s="6"/>
      <c r="F19" s="2"/>
      <c r="G19" s="19"/>
      <c r="H19" s="1"/>
      <c r="I19" s="2">
        <f t="shared" si="1"/>
        <v>10</v>
      </c>
      <c r="J19" s="3">
        <v>90</v>
      </c>
      <c r="K19" s="2">
        <f t="shared" si="0"/>
        <v>900</v>
      </c>
    </row>
    <row r="20" spans="2:12" x14ac:dyDescent="0.25">
      <c r="B20" s="3" t="s">
        <v>3</v>
      </c>
      <c r="C20" s="3" t="s">
        <v>73</v>
      </c>
      <c r="D20" s="3">
        <v>7</v>
      </c>
      <c r="E20" s="6"/>
      <c r="F20" s="2"/>
      <c r="G20" s="19"/>
      <c r="H20" s="1"/>
      <c r="I20" s="2">
        <f t="shared" si="1"/>
        <v>7</v>
      </c>
      <c r="J20" s="3">
        <v>90</v>
      </c>
      <c r="K20" s="2">
        <f t="shared" si="0"/>
        <v>630</v>
      </c>
    </row>
    <row r="21" spans="2:12" x14ac:dyDescent="0.25">
      <c r="B21" s="3" t="s">
        <v>67</v>
      </c>
      <c r="C21" s="3" t="s">
        <v>73</v>
      </c>
      <c r="D21" s="3"/>
      <c r="E21" s="6"/>
      <c r="F21" s="2"/>
      <c r="G21" s="19"/>
      <c r="H21" s="1"/>
      <c r="I21" s="2">
        <f t="shared" si="1"/>
        <v>0</v>
      </c>
      <c r="J21" s="3">
        <v>70</v>
      </c>
      <c r="K21" s="2">
        <f t="shared" si="0"/>
        <v>0</v>
      </c>
    </row>
    <row r="22" spans="2:12" x14ac:dyDescent="0.25">
      <c r="B22" s="3" t="s">
        <v>125</v>
      </c>
      <c r="C22" s="3" t="s">
        <v>73</v>
      </c>
      <c r="D22" s="3"/>
      <c r="E22" s="6"/>
      <c r="F22" s="2"/>
      <c r="G22" s="19"/>
      <c r="H22" s="1"/>
      <c r="I22" s="2">
        <f t="shared" si="1"/>
        <v>0</v>
      </c>
      <c r="J22" s="3">
        <v>120</v>
      </c>
      <c r="K22" s="2">
        <f t="shared" si="0"/>
        <v>0</v>
      </c>
    </row>
    <row r="23" spans="2:12" x14ac:dyDescent="0.25">
      <c r="B23" s="3" t="s">
        <v>120</v>
      </c>
      <c r="C23" s="3" t="s">
        <v>73</v>
      </c>
      <c r="D23" s="3"/>
      <c r="E23" s="6"/>
      <c r="F23" s="2"/>
      <c r="G23" s="19"/>
      <c r="H23" s="1"/>
      <c r="I23" s="2">
        <f t="shared" si="1"/>
        <v>0</v>
      </c>
      <c r="J23" s="3">
        <v>190</v>
      </c>
      <c r="K23" s="2">
        <f t="shared" si="0"/>
        <v>0</v>
      </c>
    </row>
    <row r="24" spans="2:12" x14ac:dyDescent="0.25">
      <c r="B24" s="3" t="s">
        <v>118</v>
      </c>
      <c r="C24" s="3" t="s">
        <v>73</v>
      </c>
      <c r="D24" s="3"/>
      <c r="E24" s="6"/>
      <c r="F24" s="2"/>
      <c r="G24" s="19"/>
      <c r="H24" s="1"/>
      <c r="I24" s="2">
        <f t="shared" si="1"/>
        <v>0</v>
      </c>
      <c r="J24" s="3">
        <v>190</v>
      </c>
      <c r="K24" s="2">
        <f t="shared" si="0"/>
        <v>0</v>
      </c>
    </row>
    <row r="25" spans="2:12" x14ac:dyDescent="0.25">
      <c r="B25" s="3" t="s">
        <v>4</v>
      </c>
      <c r="C25" s="3" t="s">
        <v>73</v>
      </c>
      <c r="D25" s="3">
        <v>79</v>
      </c>
      <c r="E25" s="2"/>
      <c r="F25" s="2"/>
      <c r="G25" s="19"/>
      <c r="H25" s="1"/>
      <c r="I25" s="2">
        <f t="shared" si="1"/>
        <v>79</v>
      </c>
      <c r="J25" s="3">
        <v>55</v>
      </c>
      <c r="K25" s="2">
        <f t="shared" si="0"/>
        <v>4345</v>
      </c>
    </row>
    <row r="26" spans="2:12" x14ac:dyDescent="0.25">
      <c r="B26" s="3" t="s">
        <v>5</v>
      </c>
      <c r="C26" s="3" t="s">
        <v>73</v>
      </c>
      <c r="D26" s="3"/>
      <c r="E26" s="2"/>
      <c r="F26" s="2"/>
      <c r="G26" s="19"/>
      <c r="H26" s="1"/>
      <c r="I26" s="2">
        <f t="shared" si="1"/>
        <v>0</v>
      </c>
      <c r="J26" s="3">
        <v>165</v>
      </c>
      <c r="K26" s="2">
        <f t="shared" si="0"/>
        <v>0</v>
      </c>
    </row>
    <row r="27" spans="2:12" x14ac:dyDescent="0.25">
      <c r="B27" s="3" t="s">
        <v>6</v>
      </c>
      <c r="C27" s="3" t="s">
        <v>73</v>
      </c>
      <c r="D27" s="3">
        <v>2</v>
      </c>
      <c r="E27" s="2"/>
      <c r="F27" s="2"/>
      <c r="G27" s="19"/>
      <c r="H27" s="1"/>
      <c r="I27" s="2">
        <f t="shared" si="1"/>
        <v>2</v>
      </c>
      <c r="J27" s="3">
        <v>84</v>
      </c>
      <c r="K27" s="2">
        <f t="shared" si="0"/>
        <v>168</v>
      </c>
    </row>
    <row r="28" spans="2:12" x14ac:dyDescent="0.25">
      <c r="B28" s="3" t="s">
        <v>7</v>
      </c>
      <c r="C28" s="3" t="s">
        <v>73</v>
      </c>
      <c r="D28" s="3"/>
      <c r="E28" s="2"/>
      <c r="F28" s="2"/>
      <c r="G28" s="19"/>
      <c r="H28" s="1"/>
      <c r="I28" s="2">
        <f t="shared" si="1"/>
        <v>0</v>
      </c>
      <c r="J28" s="3">
        <v>123</v>
      </c>
      <c r="K28" s="2">
        <f t="shared" si="0"/>
        <v>0</v>
      </c>
    </row>
    <row r="29" spans="2:12" x14ac:dyDescent="0.25">
      <c r="B29" s="3" t="s">
        <v>40</v>
      </c>
      <c r="C29" s="3" t="s">
        <v>73</v>
      </c>
      <c r="D29" s="3">
        <v>6</v>
      </c>
      <c r="E29" s="2"/>
      <c r="F29" s="2"/>
      <c r="G29" s="19"/>
      <c r="H29" s="1"/>
      <c r="I29" s="2">
        <f t="shared" si="1"/>
        <v>6</v>
      </c>
      <c r="J29" s="3">
        <v>45</v>
      </c>
      <c r="K29" s="2">
        <f t="shared" si="0"/>
        <v>270</v>
      </c>
    </row>
    <row r="30" spans="2:12" x14ac:dyDescent="0.25">
      <c r="B30" s="3" t="s">
        <v>41</v>
      </c>
      <c r="C30" s="3" t="s">
        <v>73</v>
      </c>
      <c r="D30" s="3"/>
      <c r="E30" s="2"/>
      <c r="F30" s="2"/>
      <c r="G30" s="19"/>
      <c r="H30" s="1"/>
      <c r="I30" s="2">
        <f t="shared" si="1"/>
        <v>0</v>
      </c>
      <c r="J30" s="3">
        <v>250</v>
      </c>
      <c r="K30" s="2">
        <f t="shared" si="0"/>
        <v>0</v>
      </c>
    </row>
    <row r="31" spans="2:12" x14ac:dyDescent="0.25">
      <c r="B31" s="3" t="s">
        <v>8</v>
      </c>
      <c r="C31" s="3" t="s">
        <v>73</v>
      </c>
      <c r="D31" s="3"/>
      <c r="E31" s="2"/>
      <c r="F31" s="2"/>
      <c r="G31" s="19"/>
      <c r="H31" s="1"/>
      <c r="I31" s="2">
        <f t="shared" si="1"/>
        <v>0</v>
      </c>
      <c r="J31" s="3">
        <v>145</v>
      </c>
      <c r="K31" s="2">
        <f t="shared" si="0"/>
        <v>0</v>
      </c>
    </row>
    <row r="32" spans="2:12" x14ac:dyDescent="0.25">
      <c r="B32" s="28" t="s">
        <v>50</v>
      </c>
      <c r="C32" s="28" t="s">
        <v>73</v>
      </c>
      <c r="D32" s="28"/>
      <c r="E32" s="29"/>
      <c r="F32" s="29"/>
      <c r="G32" s="30"/>
      <c r="H32" s="31"/>
      <c r="I32" s="29">
        <f t="shared" si="1"/>
        <v>0</v>
      </c>
      <c r="J32" s="28">
        <v>108</v>
      </c>
      <c r="K32" s="29">
        <f t="shared" si="0"/>
        <v>0</v>
      </c>
    </row>
    <row r="33" spans="2:11" x14ac:dyDescent="0.25">
      <c r="B33" s="3" t="s">
        <v>31</v>
      </c>
      <c r="C33" s="3" t="s">
        <v>74</v>
      </c>
      <c r="D33" s="3">
        <v>5</v>
      </c>
      <c r="E33" s="2"/>
      <c r="F33" s="2"/>
      <c r="G33" s="19"/>
      <c r="H33" s="1"/>
      <c r="I33" s="2">
        <f t="shared" si="1"/>
        <v>5</v>
      </c>
      <c r="J33" s="3">
        <v>126</v>
      </c>
      <c r="K33" s="2">
        <f t="shared" si="0"/>
        <v>630</v>
      </c>
    </row>
    <row r="34" spans="2:11" x14ac:dyDescent="0.25">
      <c r="B34" s="3" t="s">
        <v>9</v>
      </c>
      <c r="C34" s="3" t="s">
        <v>73</v>
      </c>
      <c r="D34" s="3"/>
      <c r="E34" s="2"/>
      <c r="F34" s="2"/>
      <c r="G34" s="19"/>
      <c r="H34" s="1"/>
      <c r="I34" s="2">
        <f t="shared" si="1"/>
        <v>0</v>
      </c>
      <c r="J34" s="3">
        <f>[9]Socopo!$I$32</f>
        <v>100</v>
      </c>
      <c r="K34" s="2">
        <f t="shared" si="0"/>
        <v>0</v>
      </c>
    </row>
    <row r="35" spans="2:11" x14ac:dyDescent="0.25">
      <c r="B35" s="3" t="s">
        <v>76</v>
      </c>
      <c r="C35" s="3" t="s">
        <v>75</v>
      </c>
      <c r="D35" s="3">
        <v>4</v>
      </c>
      <c r="E35" s="2"/>
      <c r="F35" s="2"/>
      <c r="G35" s="19"/>
      <c r="H35" s="1"/>
      <c r="I35" s="2">
        <f t="shared" si="1"/>
        <v>4</v>
      </c>
      <c r="J35" s="3">
        <v>45</v>
      </c>
      <c r="K35" s="2">
        <f t="shared" si="0"/>
        <v>180</v>
      </c>
    </row>
    <row r="36" spans="2:11" x14ac:dyDescent="0.25">
      <c r="B36" s="1" t="s">
        <v>10</v>
      </c>
      <c r="C36" s="1" t="s">
        <v>73</v>
      </c>
      <c r="D36" s="1">
        <v>10</v>
      </c>
      <c r="E36" s="2"/>
      <c r="F36" s="6"/>
      <c r="G36" s="20"/>
      <c r="H36" s="1"/>
      <c r="I36" s="2">
        <f t="shared" si="1"/>
        <v>10</v>
      </c>
      <c r="J36" s="1">
        <v>33</v>
      </c>
      <c r="K36" s="2">
        <f t="shared" si="0"/>
        <v>330</v>
      </c>
    </row>
    <row r="37" spans="2:11" x14ac:dyDescent="0.25">
      <c r="B37" s="1" t="s">
        <v>32</v>
      </c>
      <c r="C37" s="1" t="s">
        <v>73</v>
      </c>
      <c r="D37" s="1">
        <v>2</v>
      </c>
      <c r="E37" s="2"/>
      <c r="F37" s="6"/>
      <c r="G37" s="20"/>
      <c r="H37" s="1"/>
      <c r="I37" s="2">
        <f t="shared" si="1"/>
        <v>2</v>
      </c>
      <c r="J37" s="1">
        <f>[9]Socopo!$I$35</f>
        <v>43</v>
      </c>
      <c r="K37" s="2">
        <f t="shared" si="0"/>
        <v>86</v>
      </c>
    </row>
    <row r="38" spans="2:11" x14ac:dyDescent="0.25">
      <c r="B38" s="1" t="s">
        <v>11</v>
      </c>
      <c r="C38" s="1" t="s">
        <v>75</v>
      </c>
      <c r="D38" s="1">
        <v>5</v>
      </c>
      <c r="E38" s="2"/>
      <c r="F38" s="6"/>
      <c r="G38" s="20"/>
      <c r="H38" s="1"/>
      <c r="I38" s="2">
        <f t="shared" si="1"/>
        <v>5</v>
      </c>
      <c r="J38" s="1">
        <v>47</v>
      </c>
      <c r="K38" s="2">
        <f t="shared" si="0"/>
        <v>235</v>
      </c>
    </row>
    <row r="39" spans="2:11" x14ac:dyDescent="0.25">
      <c r="B39" s="1" t="s">
        <v>77</v>
      </c>
      <c r="C39" s="1" t="s">
        <v>75</v>
      </c>
      <c r="D39" s="1">
        <v>16</v>
      </c>
      <c r="E39" s="2"/>
      <c r="F39" s="6"/>
      <c r="G39" s="20"/>
      <c r="H39" s="1"/>
      <c r="I39" s="2">
        <f t="shared" si="1"/>
        <v>16</v>
      </c>
      <c r="J39" s="1">
        <v>32</v>
      </c>
      <c r="K39" s="2">
        <f t="shared" si="0"/>
        <v>512</v>
      </c>
    </row>
    <row r="40" spans="2:11" x14ac:dyDescent="0.25">
      <c r="B40" s="1" t="s">
        <v>12</v>
      </c>
      <c r="C40" s="1" t="s">
        <v>73</v>
      </c>
      <c r="D40" s="1">
        <v>10</v>
      </c>
      <c r="E40" s="2"/>
      <c r="F40" s="6"/>
      <c r="G40" s="20"/>
      <c r="H40" s="1"/>
      <c r="I40" s="2">
        <f t="shared" si="1"/>
        <v>10</v>
      </c>
      <c r="J40" s="1">
        <v>13</v>
      </c>
      <c r="K40" s="2">
        <f t="shared" si="0"/>
        <v>130</v>
      </c>
    </row>
    <row r="41" spans="2:11" x14ac:dyDescent="0.25">
      <c r="B41" s="1" t="s">
        <v>46</v>
      </c>
      <c r="C41" s="1" t="s">
        <v>73</v>
      </c>
      <c r="D41" s="1"/>
      <c r="E41" s="2"/>
      <c r="F41" s="6"/>
      <c r="G41" s="20"/>
      <c r="H41" s="1"/>
      <c r="I41" s="2">
        <f t="shared" si="1"/>
        <v>0</v>
      </c>
      <c r="J41" s="1">
        <v>20</v>
      </c>
      <c r="K41" s="2">
        <f t="shared" si="0"/>
        <v>0</v>
      </c>
    </row>
    <row r="42" spans="2:11" x14ac:dyDescent="0.25">
      <c r="B42" s="4" t="s">
        <v>13</v>
      </c>
      <c r="C42" s="4" t="s">
        <v>78</v>
      </c>
      <c r="D42" s="4">
        <v>5</v>
      </c>
      <c r="E42" s="2"/>
      <c r="F42" s="2"/>
      <c r="G42" s="21"/>
      <c r="H42" s="1"/>
      <c r="I42" s="2">
        <f t="shared" si="1"/>
        <v>5</v>
      </c>
      <c r="J42" s="16">
        <v>48</v>
      </c>
      <c r="K42" s="2">
        <f t="shared" si="0"/>
        <v>240</v>
      </c>
    </row>
    <row r="43" spans="2:11" x14ac:dyDescent="0.25">
      <c r="B43" s="1" t="s">
        <v>79</v>
      </c>
      <c r="C43" s="1" t="s">
        <v>75</v>
      </c>
      <c r="D43" s="1"/>
      <c r="E43" s="2"/>
      <c r="F43" s="6"/>
      <c r="G43" s="20"/>
      <c r="H43" s="1"/>
      <c r="I43" s="2">
        <f t="shared" si="1"/>
        <v>0</v>
      </c>
      <c r="J43" s="1">
        <f>[9]Socopo!$I$41</f>
        <v>18</v>
      </c>
      <c r="K43" s="2">
        <f t="shared" si="0"/>
        <v>0</v>
      </c>
    </row>
    <row r="44" spans="2:11" x14ac:dyDescent="0.25">
      <c r="B44" s="1" t="s">
        <v>80</v>
      </c>
      <c r="C44" s="1" t="s">
        <v>75</v>
      </c>
      <c r="D44" s="1"/>
      <c r="E44" s="2"/>
      <c r="F44" s="6"/>
      <c r="G44" s="20"/>
      <c r="H44" s="1"/>
      <c r="I44" s="2">
        <f t="shared" si="1"/>
        <v>0</v>
      </c>
      <c r="J44" s="1">
        <v>27</v>
      </c>
      <c r="K44" s="2">
        <f t="shared" si="0"/>
        <v>0</v>
      </c>
    </row>
    <row r="45" spans="2:11" x14ac:dyDescent="0.25">
      <c r="B45" s="1" t="s">
        <v>122</v>
      </c>
      <c r="C45" s="1" t="s">
        <v>75</v>
      </c>
      <c r="D45" s="1"/>
      <c r="E45" s="2"/>
      <c r="F45" s="6"/>
      <c r="G45" s="20"/>
      <c r="H45" s="1"/>
      <c r="I45" s="2">
        <f t="shared" si="1"/>
        <v>0</v>
      </c>
      <c r="J45" s="1">
        <v>24</v>
      </c>
      <c r="K45" s="2">
        <f t="shared" si="0"/>
        <v>0</v>
      </c>
    </row>
    <row r="46" spans="2:11" x14ac:dyDescent="0.25">
      <c r="B46" s="1" t="s">
        <v>123</v>
      </c>
      <c r="C46" s="1" t="s">
        <v>75</v>
      </c>
      <c r="D46" s="1"/>
      <c r="E46" s="2"/>
      <c r="F46" s="6"/>
      <c r="G46" s="20"/>
      <c r="H46" s="1"/>
      <c r="I46" s="2">
        <f t="shared" si="1"/>
        <v>0</v>
      </c>
      <c r="J46" s="1">
        <v>46</v>
      </c>
      <c r="K46" s="2">
        <f t="shared" si="0"/>
        <v>0</v>
      </c>
    </row>
    <row r="47" spans="2:11" x14ac:dyDescent="0.25">
      <c r="B47" s="1" t="s">
        <v>14</v>
      </c>
      <c r="C47" s="14" t="s">
        <v>73</v>
      </c>
      <c r="D47" s="6">
        <v>1</v>
      </c>
      <c r="E47" s="2"/>
      <c r="F47" s="6"/>
      <c r="G47" s="22"/>
      <c r="H47" s="1"/>
      <c r="I47" s="2">
        <f t="shared" si="1"/>
        <v>1</v>
      </c>
      <c r="J47" s="6">
        <v>72</v>
      </c>
      <c r="K47" s="2">
        <f t="shared" si="0"/>
        <v>72</v>
      </c>
    </row>
    <row r="48" spans="2:11" x14ac:dyDescent="0.25">
      <c r="B48" s="1" t="s">
        <v>81</v>
      </c>
      <c r="C48" s="1" t="s">
        <v>82</v>
      </c>
      <c r="D48" s="1">
        <v>1</v>
      </c>
      <c r="E48" s="2"/>
      <c r="F48" s="6"/>
      <c r="G48" s="20"/>
      <c r="H48" s="1"/>
      <c r="I48" s="2">
        <f t="shared" si="1"/>
        <v>1</v>
      </c>
      <c r="J48" s="1">
        <v>186</v>
      </c>
      <c r="K48" s="2">
        <f t="shared" si="0"/>
        <v>186</v>
      </c>
    </row>
    <row r="49" spans="2:11" x14ac:dyDescent="0.25">
      <c r="B49" s="1" t="s">
        <v>63</v>
      </c>
      <c r="C49" s="1" t="s">
        <v>73</v>
      </c>
      <c r="D49" s="1"/>
      <c r="E49" s="2"/>
      <c r="F49" s="6"/>
      <c r="G49" s="20"/>
      <c r="H49" s="1"/>
      <c r="I49" s="2">
        <f t="shared" si="1"/>
        <v>0</v>
      </c>
      <c r="J49" s="1">
        <v>42</v>
      </c>
      <c r="K49" s="2">
        <f t="shared" si="0"/>
        <v>0</v>
      </c>
    </row>
    <row r="50" spans="2:11" x14ac:dyDescent="0.25">
      <c r="B50" s="1" t="s">
        <v>51</v>
      </c>
      <c r="C50" s="1" t="s">
        <v>73</v>
      </c>
      <c r="D50" s="1">
        <v>1</v>
      </c>
      <c r="E50" s="2"/>
      <c r="F50" s="6"/>
      <c r="G50" s="20"/>
      <c r="H50" s="1"/>
      <c r="I50" s="2">
        <f t="shared" si="1"/>
        <v>1</v>
      </c>
      <c r="J50" s="1">
        <v>49</v>
      </c>
      <c r="K50" s="2">
        <f t="shared" si="0"/>
        <v>49</v>
      </c>
    </row>
    <row r="51" spans="2:11" x14ac:dyDescent="0.25">
      <c r="B51" s="1" t="s">
        <v>52</v>
      </c>
      <c r="C51" s="1" t="s">
        <v>73</v>
      </c>
      <c r="D51" s="1">
        <v>1</v>
      </c>
      <c r="E51" s="2"/>
      <c r="F51" s="6"/>
      <c r="G51" s="20"/>
      <c r="H51" s="1"/>
      <c r="I51" s="2">
        <f t="shared" si="1"/>
        <v>1</v>
      </c>
      <c r="J51" s="1">
        <v>49</v>
      </c>
      <c r="K51" s="2">
        <f t="shared" si="0"/>
        <v>49</v>
      </c>
    </row>
    <row r="52" spans="2:11" x14ac:dyDescent="0.25">
      <c r="B52" s="1" t="s">
        <v>53</v>
      </c>
      <c r="C52" s="1" t="s">
        <v>73</v>
      </c>
      <c r="D52" s="1"/>
      <c r="E52" s="2"/>
      <c r="F52" s="6"/>
      <c r="G52" s="20"/>
      <c r="H52" s="1"/>
      <c r="I52" s="2">
        <f t="shared" si="1"/>
        <v>0</v>
      </c>
      <c r="J52" s="1">
        <f>[9]Socopo!$I$65</f>
        <v>40</v>
      </c>
      <c r="K52" s="2">
        <f t="shared" si="0"/>
        <v>0</v>
      </c>
    </row>
    <row r="53" spans="2:11" x14ac:dyDescent="0.25">
      <c r="B53" s="1" t="s">
        <v>124</v>
      </c>
      <c r="C53" s="1" t="s">
        <v>75</v>
      </c>
      <c r="D53" s="1"/>
      <c r="E53" s="2"/>
      <c r="F53" s="6"/>
      <c r="G53" s="20"/>
      <c r="H53" s="1"/>
      <c r="I53" s="2">
        <f t="shared" si="1"/>
        <v>0</v>
      </c>
      <c r="J53" s="1">
        <v>70</v>
      </c>
      <c r="K53" s="2">
        <f t="shared" si="0"/>
        <v>0</v>
      </c>
    </row>
    <row r="54" spans="2:11" x14ac:dyDescent="0.25">
      <c r="B54" s="1" t="s">
        <v>57</v>
      </c>
      <c r="C54" s="1" t="s">
        <v>73</v>
      </c>
      <c r="D54" s="1"/>
      <c r="E54" s="2"/>
      <c r="F54" s="6"/>
      <c r="G54" s="20"/>
      <c r="H54" s="1"/>
      <c r="I54" s="2">
        <f t="shared" si="1"/>
        <v>0</v>
      </c>
      <c r="J54" s="1">
        <v>220</v>
      </c>
      <c r="K54" s="2">
        <f t="shared" si="0"/>
        <v>0</v>
      </c>
    </row>
    <row r="55" spans="2:11" x14ac:dyDescent="0.25">
      <c r="B55" s="1" t="s">
        <v>47</v>
      </c>
      <c r="C55" s="1" t="s">
        <v>73</v>
      </c>
      <c r="D55" s="1">
        <v>3</v>
      </c>
      <c r="E55" s="2"/>
      <c r="F55" s="6"/>
      <c r="G55" s="20"/>
      <c r="H55" s="1"/>
      <c r="I55" s="2">
        <f t="shared" si="1"/>
        <v>3</v>
      </c>
      <c r="J55" s="1">
        <v>15</v>
      </c>
      <c r="K55" s="2">
        <f t="shared" si="0"/>
        <v>45</v>
      </c>
    </row>
    <row r="56" spans="2:11" ht="15.75" thickBot="1" x14ac:dyDescent="0.3">
      <c r="B56" s="1" t="s">
        <v>48</v>
      </c>
      <c r="C56" s="1" t="s">
        <v>73</v>
      </c>
      <c r="D56" s="1"/>
      <c r="E56" s="2"/>
      <c r="F56" s="6"/>
      <c r="G56" s="20"/>
      <c r="H56" s="1"/>
      <c r="I56" s="2">
        <f t="shared" si="1"/>
        <v>0</v>
      </c>
      <c r="J56" s="1"/>
      <c r="K56" s="2">
        <f t="shared" si="0"/>
        <v>0</v>
      </c>
    </row>
    <row r="57" spans="2:11" ht="16.5" thickTop="1" thickBot="1" x14ac:dyDescent="0.3">
      <c r="B57" s="7" t="s">
        <v>0</v>
      </c>
      <c r="C57" s="15" t="s">
        <v>71</v>
      </c>
      <c r="D57" s="13"/>
      <c r="E57" s="13"/>
      <c r="F57" s="13"/>
      <c r="G57" s="23"/>
      <c r="H57" s="26"/>
      <c r="I57" s="27" t="s">
        <v>59</v>
      </c>
      <c r="J57" s="8" t="s">
        <v>45</v>
      </c>
      <c r="K57" s="8" t="s">
        <v>117</v>
      </c>
    </row>
    <row r="58" spans="2:11" ht="15.75" thickTop="1" x14ac:dyDescent="0.25">
      <c r="B58" s="1" t="s">
        <v>83</v>
      </c>
      <c r="C58" s="1" t="s">
        <v>75</v>
      </c>
      <c r="D58" s="1"/>
      <c r="E58" s="2"/>
      <c r="F58" s="6"/>
      <c r="G58" s="20"/>
      <c r="H58" s="1"/>
      <c r="I58" s="2">
        <f t="shared" si="1"/>
        <v>0</v>
      </c>
      <c r="J58" s="1">
        <v>17</v>
      </c>
      <c r="K58" s="2">
        <f t="shared" si="0"/>
        <v>0</v>
      </c>
    </row>
    <row r="59" spans="2:11" x14ac:dyDescent="0.25">
      <c r="B59" s="1" t="s">
        <v>121</v>
      </c>
      <c r="C59" s="1" t="s">
        <v>75</v>
      </c>
      <c r="D59" s="1"/>
      <c r="E59" s="2"/>
      <c r="F59" s="6"/>
      <c r="G59" s="20"/>
      <c r="H59" s="1"/>
      <c r="I59" s="2">
        <f t="shared" si="1"/>
        <v>0</v>
      </c>
      <c r="J59" s="1">
        <v>19</v>
      </c>
      <c r="K59" s="2">
        <f t="shared" si="0"/>
        <v>0</v>
      </c>
    </row>
    <row r="60" spans="2:11" x14ac:dyDescent="0.25">
      <c r="B60" s="1" t="s">
        <v>84</v>
      </c>
      <c r="C60" s="1" t="s">
        <v>75</v>
      </c>
      <c r="D60" s="1"/>
      <c r="E60" s="2"/>
      <c r="F60" s="6"/>
      <c r="G60" s="20"/>
      <c r="H60" s="1"/>
      <c r="I60" s="2">
        <f t="shared" si="1"/>
        <v>0</v>
      </c>
      <c r="J60" s="1">
        <v>70</v>
      </c>
      <c r="K60" s="2">
        <f t="shared" si="0"/>
        <v>0</v>
      </c>
    </row>
    <row r="61" spans="2:11" x14ac:dyDescent="0.25">
      <c r="B61" s="1" t="s">
        <v>85</v>
      </c>
      <c r="C61" s="1" t="s">
        <v>78</v>
      </c>
      <c r="D61" s="1"/>
      <c r="E61" s="2"/>
      <c r="F61" s="6"/>
      <c r="G61" s="20"/>
      <c r="H61" s="1"/>
      <c r="I61" s="2">
        <f t="shared" si="1"/>
        <v>0</v>
      </c>
      <c r="J61" s="1"/>
      <c r="K61" s="2">
        <f t="shared" si="0"/>
        <v>0</v>
      </c>
    </row>
    <row r="62" spans="2:11" x14ac:dyDescent="0.25">
      <c r="B62" s="1" t="s">
        <v>86</v>
      </c>
      <c r="C62" s="1" t="s">
        <v>73</v>
      </c>
      <c r="D62" s="1">
        <v>1</v>
      </c>
      <c r="E62" s="2"/>
      <c r="F62" s="6"/>
      <c r="G62" s="20"/>
      <c r="H62" s="1"/>
      <c r="I62" s="2">
        <f t="shared" si="1"/>
        <v>1</v>
      </c>
      <c r="J62" s="1">
        <v>70</v>
      </c>
      <c r="K62" s="2">
        <f t="shared" si="0"/>
        <v>70</v>
      </c>
    </row>
    <row r="63" spans="2:11" x14ac:dyDescent="0.25">
      <c r="B63" s="1" t="s">
        <v>35</v>
      </c>
      <c r="C63" s="1" t="s">
        <v>73</v>
      </c>
      <c r="D63" s="1"/>
      <c r="E63" s="2"/>
      <c r="F63" s="6"/>
      <c r="G63" s="20"/>
      <c r="H63" s="1"/>
      <c r="I63" s="2">
        <f t="shared" si="1"/>
        <v>0</v>
      </c>
      <c r="J63" s="1"/>
      <c r="K63" s="2">
        <f t="shared" si="0"/>
        <v>0</v>
      </c>
    </row>
    <row r="64" spans="2:11" x14ac:dyDescent="0.25">
      <c r="B64" s="1" t="s">
        <v>33</v>
      </c>
      <c r="C64" s="1" t="s">
        <v>73</v>
      </c>
      <c r="D64" s="1"/>
      <c r="E64" s="2"/>
      <c r="F64" s="6"/>
      <c r="G64" s="20"/>
      <c r="H64" s="1"/>
      <c r="I64" s="2">
        <f t="shared" si="1"/>
        <v>0</v>
      </c>
      <c r="J64" s="1">
        <f>[9]Socopo!$I$52</f>
        <v>142</v>
      </c>
      <c r="K64" s="2">
        <f t="shared" si="0"/>
        <v>0</v>
      </c>
    </row>
    <row r="65" spans="2:11" x14ac:dyDescent="0.25">
      <c r="B65" s="1" t="s">
        <v>34</v>
      </c>
      <c r="C65" s="14" t="s">
        <v>75</v>
      </c>
      <c r="D65" s="6"/>
      <c r="E65" s="2"/>
      <c r="F65" s="6"/>
      <c r="G65" s="22"/>
      <c r="H65" s="1"/>
      <c r="I65" s="2">
        <f t="shared" si="1"/>
        <v>0</v>
      </c>
      <c r="J65" s="6">
        <f>[9]Socopo!$I$53</f>
        <v>15</v>
      </c>
      <c r="K65" s="2">
        <f>I65*J65</f>
        <v>0</v>
      </c>
    </row>
    <row r="66" spans="2:11" x14ac:dyDescent="0.25">
      <c r="B66" s="1" t="s">
        <v>60</v>
      </c>
      <c r="C66" s="14" t="s">
        <v>73</v>
      </c>
      <c r="D66" s="6">
        <v>1</v>
      </c>
      <c r="E66" s="2"/>
      <c r="F66" s="6"/>
      <c r="G66" s="22"/>
      <c r="H66" s="1"/>
      <c r="I66" s="2">
        <f t="shared" si="1"/>
        <v>1</v>
      </c>
      <c r="J66" s="6">
        <v>25</v>
      </c>
      <c r="K66" s="2">
        <f>I66*J66</f>
        <v>25</v>
      </c>
    </row>
    <row r="67" spans="2:11" x14ac:dyDescent="0.25">
      <c r="B67" s="1" t="s">
        <v>36</v>
      </c>
      <c r="C67" s="1" t="s">
        <v>73</v>
      </c>
      <c r="D67" s="1">
        <v>2</v>
      </c>
      <c r="E67" s="2"/>
      <c r="F67" s="6"/>
      <c r="G67" s="20"/>
      <c r="H67" s="1"/>
      <c r="I67" s="2">
        <f t="shared" si="1"/>
        <v>2</v>
      </c>
      <c r="J67" s="1">
        <v>25</v>
      </c>
      <c r="K67" s="2">
        <f t="shared" si="0"/>
        <v>50</v>
      </c>
    </row>
    <row r="68" spans="2:11" x14ac:dyDescent="0.25">
      <c r="B68" s="1" t="s">
        <v>87</v>
      </c>
      <c r="C68" s="1" t="s">
        <v>88</v>
      </c>
      <c r="D68" s="1"/>
      <c r="E68" s="2"/>
      <c r="F68" s="6"/>
      <c r="G68" s="20"/>
      <c r="H68" s="1"/>
      <c r="I68" s="2">
        <f t="shared" si="1"/>
        <v>0</v>
      </c>
      <c r="J68" s="1">
        <v>27</v>
      </c>
      <c r="K68" s="2">
        <f t="shared" si="0"/>
        <v>0</v>
      </c>
    </row>
    <row r="69" spans="2:11" x14ac:dyDescent="0.25">
      <c r="B69" s="1" t="s">
        <v>37</v>
      </c>
      <c r="C69" s="1" t="s">
        <v>73</v>
      </c>
      <c r="D69" s="1"/>
      <c r="E69" s="2"/>
      <c r="F69" s="6"/>
      <c r="G69" s="20"/>
      <c r="H69" s="1"/>
      <c r="I69" s="2">
        <f t="shared" si="1"/>
        <v>0</v>
      </c>
      <c r="J69" s="1"/>
      <c r="K69" s="2">
        <f t="shared" si="0"/>
        <v>0</v>
      </c>
    </row>
    <row r="70" spans="2:11" x14ac:dyDescent="0.25">
      <c r="B70" s="1" t="s">
        <v>89</v>
      </c>
      <c r="C70" s="1" t="s">
        <v>75</v>
      </c>
      <c r="D70" s="1"/>
      <c r="E70" s="2"/>
      <c r="F70" s="6"/>
      <c r="G70" s="20"/>
      <c r="H70" s="1"/>
      <c r="I70" s="2">
        <f t="shared" si="1"/>
        <v>0</v>
      </c>
      <c r="J70" s="1"/>
      <c r="K70" s="2">
        <f t="shared" si="0"/>
        <v>0</v>
      </c>
    </row>
    <row r="71" spans="2:11" x14ac:dyDescent="0.25">
      <c r="B71" s="1" t="s">
        <v>90</v>
      </c>
      <c r="C71" s="1" t="s">
        <v>73</v>
      </c>
      <c r="D71" s="1"/>
      <c r="E71" s="2"/>
      <c r="F71" s="6"/>
      <c r="G71" s="20"/>
      <c r="H71" s="1"/>
      <c r="I71" s="2">
        <f t="shared" si="1"/>
        <v>0</v>
      </c>
      <c r="J71" s="1"/>
      <c r="K71" s="2">
        <f t="shared" si="0"/>
        <v>0</v>
      </c>
    </row>
    <row r="72" spans="2:11" x14ac:dyDescent="0.25">
      <c r="B72" s="1" t="s">
        <v>42</v>
      </c>
      <c r="C72" s="14" t="s">
        <v>73</v>
      </c>
      <c r="D72" s="6"/>
      <c r="E72" s="2"/>
      <c r="F72" s="6"/>
      <c r="G72" s="22"/>
      <c r="H72" s="1"/>
      <c r="I72" s="2">
        <f t="shared" si="1"/>
        <v>0</v>
      </c>
      <c r="J72" s="6"/>
      <c r="K72" s="2">
        <f t="shared" si="0"/>
        <v>0</v>
      </c>
    </row>
    <row r="73" spans="2:11" x14ac:dyDescent="0.25">
      <c r="B73" s="1" t="s">
        <v>44</v>
      </c>
      <c r="C73" s="1" t="s">
        <v>75</v>
      </c>
      <c r="D73" s="1"/>
      <c r="E73" s="2"/>
      <c r="F73" s="6"/>
      <c r="G73" s="20"/>
      <c r="H73" s="1"/>
      <c r="I73" s="2">
        <f t="shared" si="1"/>
        <v>0</v>
      </c>
      <c r="J73" s="1"/>
      <c r="K73" s="2">
        <f t="shared" si="0"/>
        <v>0</v>
      </c>
    </row>
    <row r="74" spans="2:11" x14ac:dyDescent="0.25">
      <c r="B74" s="1" t="s">
        <v>15</v>
      </c>
      <c r="C74" s="1" t="s">
        <v>91</v>
      </c>
      <c r="D74" s="1"/>
      <c r="E74" s="2"/>
      <c r="F74" s="6"/>
      <c r="G74" s="20"/>
      <c r="H74" s="1"/>
      <c r="I74" s="2">
        <f t="shared" si="1"/>
        <v>0</v>
      </c>
      <c r="J74" s="1">
        <f>[9]Socopo!$I$61</f>
        <v>2</v>
      </c>
      <c r="K74" s="2">
        <f t="shared" si="0"/>
        <v>0</v>
      </c>
    </row>
    <row r="75" spans="2:11" x14ac:dyDescent="0.25">
      <c r="B75" s="1" t="s">
        <v>49</v>
      </c>
      <c r="C75" s="1" t="s">
        <v>73</v>
      </c>
      <c r="D75" s="1"/>
      <c r="E75" s="2"/>
      <c r="F75" s="6"/>
      <c r="G75" s="20"/>
      <c r="H75" s="1"/>
      <c r="I75" s="2">
        <f t="shared" si="1"/>
        <v>0</v>
      </c>
      <c r="J75" s="1">
        <f>[9]Socopo!$I$69</f>
        <v>25</v>
      </c>
      <c r="K75" s="2">
        <f t="shared" si="0"/>
        <v>0</v>
      </c>
    </row>
    <row r="76" spans="2:11" x14ac:dyDescent="0.25">
      <c r="B76" s="10" t="s">
        <v>17</v>
      </c>
      <c r="C76" s="6"/>
      <c r="D76" s="6"/>
      <c r="E76" s="2"/>
      <c r="F76" s="6"/>
      <c r="G76" s="22"/>
      <c r="H76" s="1"/>
      <c r="I76" s="2">
        <f t="shared" si="1"/>
        <v>0</v>
      </c>
      <c r="J76" s="6"/>
      <c r="K76" s="2"/>
    </row>
    <row r="77" spans="2:11" x14ac:dyDescent="0.25">
      <c r="B77" s="1" t="s">
        <v>92</v>
      </c>
      <c r="C77" s="1" t="s">
        <v>73</v>
      </c>
      <c r="D77" s="1"/>
      <c r="E77" s="2"/>
      <c r="F77" s="1"/>
      <c r="G77" s="20"/>
      <c r="H77" s="1"/>
      <c r="I77" s="2">
        <f t="shared" si="1"/>
        <v>0</v>
      </c>
      <c r="J77" s="1">
        <f>[9]Socopo!$I$71</f>
        <v>14</v>
      </c>
      <c r="K77" s="2">
        <f t="shared" si="0"/>
        <v>0</v>
      </c>
    </row>
    <row r="78" spans="2:11" x14ac:dyDescent="0.25">
      <c r="B78" s="1" t="s">
        <v>93</v>
      </c>
      <c r="C78" s="1" t="s">
        <v>73</v>
      </c>
      <c r="D78" s="1">
        <v>20</v>
      </c>
      <c r="E78" s="2"/>
      <c r="F78" s="1"/>
      <c r="G78" s="20"/>
      <c r="H78" s="1"/>
      <c r="I78" s="2">
        <f t="shared" si="1"/>
        <v>20</v>
      </c>
      <c r="J78" s="1">
        <v>20</v>
      </c>
      <c r="K78" s="2">
        <f t="shared" si="0"/>
        <v>400</v>
      </c>
    </row>
    <row r="79" spans="2:11" x14ac:dyDescent="0.25">
      <c r="B79" s="1" t="s">
        <v>94</v>
      </c>
      <c r="C79" s="1" t="s">
        <v>73</v>
      </c>
      <c r="D79" s="1"/>
      <c r="E79" s="2"/>
      <c r="F79" s="1"/>
      <c r="G79" s="20"/>
      <c r="H79" s="1"/>
      <c r="I79" s="2">
        <f t="shared" si="1"/>
        <v>0</v>
      </c>
      <c r="J79" s="1">
        <v>25</v>
      </c>
      <c r="K79" s="2">
        <f t="shared" si="0"/>
        <v>0</v>
      </c>
    </row>
    <row r="80" spans="2:11" x14ac:dyDescent="0.25">
      <c r="B80" s="1" t="s">
        <v>95</v>
      </c>
      <c r="C80" s="1" t="s">
        <v>73</v>
      </c>
      <c r="D80" s="1"/>
      <c r="E80" s="2"/>
      <c r="F80" s="1"/>
      <c r="G80" s="20"/>
      <c r="H80" s="1"/>
      <c r="I80" s="2">
        <f t="shared" si="1"/>
        <v>0</v>
      </c>
      <c r="J80" s="1">
        <v>20</v>
      </c>
      <c r="K80" s="2">
        <f t="shared" si="0"/>
        <v>0</v>
      </c>
    </row>
    <row r="81" spans="2:11" x14ac:dyDescent="0.25">
      <c r="B81" s="1" t="s">
        <v>96</v>
      </c>
      <c r="C81" s="1" t="s">
        <v>73</v>
      </c>
      <c r="D81" s="1">
        <v>3</v>
      </c>
      <c r="E81" s="2"/>
      <c r="F81" s="1"/>
      <c r="G81" s="20"/>
      <c r="H81" s="1"/>
      <c r="I81" s="2">
        <f t="shared" si="1"/>
        <v>3</v>
      </c>
      <c r="J81" s="1">
        <v>20</v>
      </c>
      <c r="K81" s="2">
        <f t="shared" si="0"/>
        <v>60</v>
      </c>
    </row>
    <row r="82" spans="2:11" x14ac:dyDescent="0.25">
      <c r="B82" s="1" t="s">
        <v>97</v>
      </c>
      <c r="C82" s="1" t="s">
        <v>73</v>
      </c>
      <c r="D82" s="1">
        <v>2</v>
      </c>
      <c r="E82" s="2"/>
      <c r="F82" s="1"/>
      <c r="G82" s="20"/>
      <c r="H82" s="1"/>
      <c r="I82" s="2">
        <f t="shared" ref="I82:I122" si="2">D82+E82+F82+G82+H82</f>
        <v>2</v>
      </c>
      <c r="J82" s="1">
        <f>[9]Socopo!$I$76</f>
        <v>25</v>
      </c>
      <c r="K82" s="2">
        <f t="shared" si="0"/>
        <v>50</v>
      </c>
    </row>
    <row r="83" spans="2:11" x14ac:dyDescent="0.25">
      <c r="B83" s="1" t="s">
        <v>18</v>
      </c>
      <c r="C83" s="1" t="s">
        <v>73</v>
      </c>
      <c r="D83" s="1"/>
      <c r="E83" s="2"/>
      <c r="F83" s="1"/>
      <c r="G83" s="20"/>
      <c r="H83" s="1"/>
      <c r="I83" s="2">
        <f t="shared" si="2"/>
        <v>0</v>
      </c>
      <c r="J83" s="1">
        <f>[9]Socopo!$I$77</f>
        <v>25</v>
      </c>
      <c r="K83" s="2">
        <f t="shared" si="0"/>
        <v>0</v>
      </c>
    </row>
    <row r="84" spans="2:11" x14ac:dyDescent="0.25">
      <c r="B84" s="1" t="s">
        <v>61</v>
      </c>
      <c r="C84" s="1" t="s">
        <v>73</v>
      </c>
      <c r="D84" s="1"/>
      <c r="E84" s="2"/>
      <c r="F84" s="1"/>
      <c r="G84" s="20"/>
      <c r="H84" s="1"/>
      <c r="I84" s="2">
        <f t="shared" si="2"/>
        <v>0</v>
      </c>
      <c r="J84" s="1">
        <v>60</v>
      </c>
      <c r="K84" s="2">
        <f t="shared" si="0"/>
        <v>0</v>
      </c>
    </row>
    <row r="85" spans="2:11" x14ac:dyDescent="0.25">
      <c r="B85" s="1" t="s">
        <v>68</v>
      </c>
      <c r="C85" s="1" t="s">
        <v>73</v>
      </c>
      <c r="D85" s="1">
        <v>2.5</v>
      </c>
      <c r="E85" s="2"/>
      <c r="F85" s="1"/>
      <c r="G85" s="20"/>
      <c r="H85" s="1"/>
      <c r="I85" s="2">
        <f t="shared" si="2"/>
        <v>2.5</v>
      </c>
      <c r="J85" s="1">
        <v>140</v>
      </c>
      <c r="K85" s="2">
        <f t="shared" si="0"/>
        <v>350</v>
      </c>
    </row>
    <row r="86" spans="2:11" x14ac:dyDescent="0.25">
      <c r="B86" s="1" t="s">
        <v>43</v>
      </c>
      <c r="C86" s="1" t="s">
        <v>75</v>
      </c>
      <c r="D86" s="1"/>
      <c r="E86" s="2"/>
      <c r="F86" s="1"/>
      <c r="G86" s="20"/>
      <c r="H86" s="1"/>
      <c r="I86" s="2">
        <f t="shared" si="2"/>
        <v>0</v>
      </c>
      <c r="J86" s="1">
        <v>2</v>
      </c>
      <c r="K86" s="2">
        <f t="shared" si="0"/>
        <v>0</v>
      </c>
    </row>
    <row r="87" spans="2:11" x14ac:dyDescent="0.25">
      <c r="B87" s="1" t="s">
        <v>19</v>
      </c>
      <c r="C87" s="1" t="s">
        <v>73</v>
      </c>
      <c r="D87" s="1"/>
      <c r="E87" s="2"/>
      <c r="F87" s="1"/>
      <c r="G87" s="20"/>
      <c r="H87" s="1"/>
      <c r="I87" s="2">
        <f t="shared" si="2"/>
        <v>0</v>
      </c>
      <c r="J87" s="1">
        <f>[9]Socopo!$I$79</f>
        <v>35</v>
      </c>
      <c r="K87" s="2">
        <f t="shared" si="0"/>
        <v>0</v>
      </c>
    </row>
    <row r="88" spans="2:11" x14ac:dyDescent="0.25">
      <c r="B88" s="11" t="s">
        <v>20</v>
      </c>
      <c r="C88" s="1"/>
      <c r="D88" s="1"/>
      <c r="E88" s="2"/>
      <c r="F88" s="1"/>
      <c r="G88" s="20"/>
      <c r="H88" s="1"/>
      <c r="I88" s="2">
        <f t="shared" si="2"/>
        <v>0</v>
      </c>
      <c r="K88" s="2"/>
    </row>
    <row r="89" spans="2:11" x14ac:dyDescent="0.25">
      <c r="B89" s="1" t="s">
        <v>21</v>
      </c>
      <c r="C89" s="1" t="s">
        <v>73</v>
      </c>
      <c r="D89" s="1">
        <v>1</v>
      </c>
      <c r="E89" s="2"/>
      <c r="F89" s="1"/>
      <c r="G89" s="20"/>
      <c r="H89" s="1"/>
      <c r="I89" s="2">
        <f t="shared" si="2"/>
        <v>1</v>
      </c>
      <c r="J89" s="1">
        <f>[9]Socopo!$I$81</f>
        <v>40</v>
      </c>
      <c r="K89" s="2">
        <f t="shared" si="0"/>
        <v>40</v>
      </c>
    </row>
    <row r="90" spans="2:11" x14ac:dyDescent="0.25">
      <c r="B90" s="5" t="s">
        <v>22</v>
      </c>
      <c r="C90" s="5" t="s">
        <v>73</v>
      </c>
      <c r="D90" s="5">
        <v>0.5</v>
      </c>
      <c r="E90" s="2"/>
      <c r="F90" s="1"/>
      <c r="G90" s="24"/>
      <c r="H90" s="1"/>
      <c r="I90" s="2">
        <f t="shared" si="2"/>
        <v>0.5</v>
      </c>
      <c r="J90" s="5">
        <f>[9]Socopo!$I$82</f>
        <v>180</v>
      </c>
      <c r="K90" s="2">
        <f t="shared" ref="K90:K123" si="3">I90*J90</f>
        <v>90</v>
      </c>
    </row>
    <row r="91" spans="2:11" x14ac:dyDescent="0.25">
      <c r="B91" s="1" t="s">
        <v>98</v>
      </c>
      <c r="C91" s="1" t="s">
        <v>73</v>
      </c>
      <c r="D91" s="1">
        <v>3.5</v>
      </c>
      <c r="E91" s="2"/>
      <c r="F91" s="1"/>
      <c r="G91" s="20"/>
      <c r="H91" s="1"/>
      <c r="I91" s="2">
        <f t="shared" si="2"/>
        <v>3.5</v>
      </c>
      <c r="J91" s="1">
        <f>[9]Socopo!$I$83</f>
        <v>25</v>
      </c>
      <c r="K91" s="2">
        <f t="shared" si="3"/>
        <v>87.5</v>
      </c>
    </row>
    <row r="92" spans="2:11" x14ac:dyDescent="0.25">
      <c r="B92" s="1" t="s">
        <v>99</v>
      </c>
      <c r="C92" s="1" t="s">
        <v>73</v>
      </c>
      <c r="D92" s="1">
        <v>12.5</v>
      </c>
      <c r="E92" s="2"/>
      <c r="F92" s="1"/>
      <c r="G92" s="20"/>
      <c r="H92" s="1"/>
      <c r="I92" s="2">
        <f t="shared" si="2"/>
        <v>12.5</v>
      </c>
      <c r="J92" s="1">
        <f>[9]Socopo!$I$84</f>
        <v>8</v>
      </c>
      <c r="K92" s="2">
        <f t="shared" si="3"/>
        <v>100</v>
      </c>
    </row>
    <row r="93" spans="2:11" x14ac:dyDescent="0.25">
      <c r="B93" s="5" t="s">
        <v>100</v>
      </c>
      <c r="C93" s="1" t="s">
        <v>73</v>
      </c>
      <c r="D93" s="1"/>
      <c r="E93" s="2"/>
      <c r="F93" s="1"/>
      <c r="G93" s="20"/>
      <c r="H93" s="1"/>
      <c r="I93" s="2">
        <f t="shared" si="2"/>
        <v>0</v>
      </c>
      <c r="J93" s="1">
        <f>[9]Socopo!$I$85</f>
        <v>15</v>
      </c>
      <c r="K93" s="2">
        <f t="shared" si="3"/>
        <v>0</v>
      </c>
    </row>
    <row r="94" spans="2:11" x14ac:dyDescent="0.25">
      <c r="B94" s="1" t="s">
        <v>101</v>
      </c>
      <c r="C94" s="1" t="s">
        <v>73</v>
      </c>
      <c r="D94" s="1"/>
      <c r="E94" s="2"/>
      <c r="F94" s="1"/>
      <c r="G94" s="20"/>
      <c r="H94" s="1"/>
      <c r="I94" s="2">
        <f t="shared" si="2"/>
        <v>0</v>
      </c>
      <c r="J94" s="1">
        <f>[9]Socopo!$I$86</f>
        <v>12</v>
      </c>
      <c r="K94" s="2">
        <f t="shared" si="3"/>
        <v>0</v>
      </c>
    </row>
    <row r="95" spans="2:11" x14ac:dyDescent="0.25">
      <c r="B95" s="1" t="s">
        <v>102</v>
      </c>
      <c r="C95" s="1" t="s">
        <v>73</v>
      </c>
      <c r="D95" s="1">
        <v>5</v>
      </c>
      <c r="E95" s="2"/>
      <c r="F95" s="1"/>
      <c r="G95" s="20"/>
      <c r="H95" s="1"/>
      <c r="I95" s="2">
        <f t="shared" si="2"/>
        <v>5</v>
      </c>
      <c r="J95" s="1">
        <f>[9]Socopo!$I$87</f>
        <v>30</v>
      </c>
      <c r="K95" s="2">
        <f t="shared" si="3"/>
        <v>150</v>
      </c>
    </row>
    <row r="96" spans="2:11" x14ac:dyDescent="0.25">
      <c r="B96" s="1" t="s">
        <v>103</v>
      </c>
      <c r="C96" s="1" t="s">
        <v>73</v>
      </c>
      <c r="D96" s="1">
        <v>3</v>
      </c>
      <c r="E96" s="2"/>
      <c r="F96" s="1"/>
      <c r="G96" s="20"/>
      <c r="H96" s="1"/>
      <c r="I96" s="2">
        <f t="shared" si="2"/>
        <v>3</v>
      </c>
      <c r="J96" s="1">
        <f>[9]Socopo!$I$88</f>
        <v>20</v>
      </c>
      <c r="K96" s="2">
        <f t="shared" si="3"/>
        <v>60</v>
      </c>
    </row>
    <row r="97" spans="2:11" x14ac:dyDescent="0.25">
      <c r="B97" s="1" t="s">
        <v>23</v>
      </c>
      <c r="C97" s="1" t="s">
        <v>73</v>
      </c>
      <c r="D97" s="1">
        <v>3</v>
      </c>
      <c r="E97" s="2"/>
      <c r="F97" s="1"/>
      <c r="G97" s="20"/>
      <c r="H97" s="1"/>
      <c r="I97" s="2">
        <f t="shared" si="2"/>
        <v>3</v>
      </c>
      <c r="J97" s="1">
        <v>40</v>
      </c>
      <c r="K97" s="2">
        <f t="shared" si="3"/>
        <v>120</v>
      </c>
    </row>
    <row r="98" spans="2:11" x14ac:dyDescent="0.25">
      <c r="B98" s="1" t="s">
        <v>104</v>
      </c>
      <c r="C98" s="1" t="s">
        <v>73</v>
      </c>
      <c r="D98" s="1"/>
      <c r="E98" s="2"/>
      <c r="F98" s="1"/>
      <c r="G98" s="20"/>
      <c r="H98" s="1"/>
      <c r="I98" s="2">
        <f t="shared" si="2"/>
        <v>0</v>
      </c>
      <c r="J98" s="1">
        <f>[9]Socopo!$I$90</f>
        <v>15</v>
      </c>
      <c r="K98" s="2">
        <f t="shared" si="3"/>
        <v>0</v>
      </c>
    </row>
    <row r="99" spans="2:11" x14ac:dyDescent="0.25">
      <c r="B99" s="1" t="s">
        <v>69</v>
      </c>
      <c r="C99" s="1" t="s">
        <v>73</v>
      </c>
      <c r="D99" s="1"/>
      <c r="E99" s="2"/>
      <c r="F99" s="1"/>
      <c r="G99" s="20"/>
      <c r="H99" s="1"/>
      <c r="I99" s="2">
        <f t="shared" si="2"/>
        <v>0</v>
      </c>
      <c r="J99" s="1">
        <v>40</v>
      </c>
      <c r="K99" s="2">
        <f t="shared" si="3"/>
        <v>0</v>
      </c>
    </row>
    <row r="100" spans="2:11" x14ac:dyDescent="0.25">
      <c r="B100" s="1" t="s">
        <v>105</v>
      </c>
      <c r="C100" s="1" t="s">
        <v>73</v>
      </c>
      <c r="D100" s="1">
        <v>2</v>
      </c>
      <c r="E100" s="2"/>
      <c r="F100" s="1"/>
      <c r="G100" s="20"/>
      <c r="H100" s="1"/>
      <c r="I100" s="2">
        <f t="shared" si="2"/>
        <v>2</v>
      </c>
      <c r="J100" s="1">
        <v>18</v>
      </c>
      <c r="K100" s="2">
        <f t="shared" si="3"/>
        <v>36</v>
      </c>
    </row>
    <row r="101" spans="2:11" x14ac:dyDescent="0.25">
      <c r="B101" s="1" t="s">
        <v>106</v>
      </c>
      <c r="C101" s="1" t="s">
        <v>73</v>
      </c>
      <c r="D101" s="1">
        <v>4</v>
      </c>
      <c r="E101" s="2"/>
      <c r="F101" s="1"/>
      <c r="G101" s="20"/>
      <c r="H101" s="1"/>
      <c r="I101" s="2">
        <f t="shared" si="2"/>
        <v>4</v>
      </c>
      <c r="J101" s="1">
        <v>20</v>
      </c>
      <c r="K101" s="2">
        <f t="shared" si="3"/>
        <v>80</v>
      </c>
    </row>
    <row r="102" spans="2:11" x14ac:dyDescent="0.25">
      <c r="B102" s="1" t="s">
        <v>107</v>
      </c>
      <c r="C102" s="1" t="s">
        <v>73</v>
      </c>
      <c r="D102" s="1">
        <v>6.5</v>
      </c>
      <c r="E102" s="2"/>
      <c r="F102" s="1"/>
      <c r="G102" s="20"/>
      <c r="H102" s="1"/>
      <c r="I102" s="2">
        <f t="shared" si="2"/>
        <v>6.5</v>
      </c>
      <c r="J102" s="1">
        <f>[9]Socopo!$I$93</f>
        <v>18</v>
      </c>
      <c r="K102" s="2">
        <f t="shared" si="3"/>
        <v>117</v>
      </c>
    </row>
    <row r="103" spans="2:11" ht="15.75" thickBot="1" x14ac:dyDescent="0.3">
      <c r="B103" s="1" t="s">
        <v>108</v>
      </c>
      <c r="C103" s="1" t="s">
        <v>73</v>
      </c>
      <c r="D103" s="1"/>
      <c r="E103" s="2"/>
      <c r="F103" s="1"/>
      <c r="G103" s="20"/>
      <c r="H103" s="1"/>
      <c r="I103" s="2">
        <f t="shared" si="2"/>
        <v>0</v>
      </c>
      <c r="J103" s="1">
        <v>40</v>
      </c>
      <c r="K103" s="2">
        <f t="shared" si="3"/>
        <v>0</v>
      </c>
    </row>
    <row r="104" spans="2:11" ht="16.5" thickTop="1" thickBot="1" x14ac:dyDescent="0.3">
      <c r="B104" s="7" t="s">
        <v>0</v>
      </c>
      <c r="C104" s="15" t="s">
        <v>71</v>
      </c>
      <c r="D104" s="13"/>
      <c r="E104" s="13"/>
      <c r="F104" s="13"/>
      <c r="G104" s="23"/>
      <c r="H104" s="26"/>
      <c r="I104" s="27" t="s">
        <v>59</v>
      </c>
      <c r="J104" s="8" t="s">
        <v>45</v>
      </c>
      <c r="K104" s="8" t="s">
        <v>117</v>
      </c>
    </row>
    <row r="105" spans="2:11" ht="15.75" thickTop="1" x14ac:dyDescent="0.25">
      <c r="B105" s="1" t="s">
        <v>109</v>
      </c>
      <c r="C105" s="1" t="s">
        <v>73</v>
      </c>
      <c r="D105" s="1">
        <v>4</v>
      </c>
      <c r="E105" s="2"/>
      <c r="F105" s="1"/>
      <c r="G105" s="20"/>
      <c r="H105" s="1"/>
      <c r="I105" s="2">
        <f t="shared" si="2"/>
        <v>4</v>
      </c>
      <c r="J105" s="1">
        <v>35</v>
      </c>
      <c r="K105" s="2">
        <f t="shared" si="3"/>
        <v>140</v>
      </c>
    </row>
    <row r="106" spans="2:11" x14ac:dyDescent="0.25">
      <c r="B106" s="1" t="s">
        <v>110</v>
      </c>
      <c r="C106" s="1" t="s">
        <v>73</v>
      </c>
      <c r="D106" s="1"/>
      <c r="E106" s="2"/>
      <c r="F106" s="1"/>
      <c r="G106" s="20"/>
      <c r="H106" s="1"/>
      <c r="I106" s="2">
        <f t="shared" si="2"/>
        <v>0</v>
      </c>
      <c r="J106" s="1">
        <f>[9]Socopo!$I$96</f>
        <v>60</v>
      </c>
      <c r="K106" s="2">
        <f t="shared" si="3"/>
        <v>0</v>
      </c>
    </row>
    <row r="107" spans="2:11" x14ac:dyDescent="0.25">
      <c r="B107" s="1" t="s">
        <v>111</v>
      </c>
      <c r="C107" s="1" t="s">
        <v>73</v>
      </c>
      <c r="D107" s="1">
        <v>25</v>
      </c>
      <c r="E107" s="2"/>
      <c r="F107" s="1"/>
      <c r="G107" s="20"/>
      <c r="H107" s="1"/>
      <c r="I107" s="2">
        <f t="shared" si="2"/>
        <v>25</v>
      </c>
      <c r="J107" s="1">
        <v>25</v>
      </c>
      <c r="K107" s="2">
        <f t="shared" si="3"/>
        <v>625</v>
      </c>
    </row>
    <row r="108" spans="2:11" x14ac:dyDescent="0.25">
      <c r="B108" s="1" t="s">
        <v>24</v>
      </c>
      <c r="C108" s="1" t="s">
        <v>73</v>
      </c>
      <c r="D108" s="1">
        <v>6.5</v>
      </c>
      <c r="E108" s="2"/>
      <c r="F108" s="1"/>
      <c r="G108" s="20"/>
      <c r="H108" s="1"/>
      <c r="I108" s="2">
        <f t="shared" si="2"/>
        <v>6.5</v>
      </c>
      <c r="J108" s="1">
        <v>30</v>
      </c>
      <c r="K108" s="2">
        <f t="shared" si="3"/>
        <v>195</v>
      </c>
    </row>
    <row r="109" spans="2:11" x14ac:dyDescent="0.25">
      <c r="B109" s="1" t="s">
        <v>112</v>
      </c>
      <c r="C109" s="1" t="s">
        <v>73</v>
      </c>
      <c r="D109" s="1">
        <v>19</v>
      </c>
      <c r="E109" s="2"/>
      <c r="F109" s="1"/>
      <c r="G109" s="20"/>
      <c r="H109" s="1"/>
      <c r="I109" s="2">
        <f t="shared" si="2"/>
        <v>19</v>
      </c>
      <c r="J109" s="1">
        <v>15</v>
      </c>
      <c r="K109" s="2">
        <f t="shared" si="3"/>
        <v>285</v>
      </c>
    </row>
    <row r="110" spans="2:11" x14ac:dyDescent="0.25">
      <c r="B110" s="1" t="s">
        <v>25</v>
      </c>
      <c r="C110" s="1" t="s">
        <v>75</v>
      </c>
      <c r="D110" s="1">
        <v>50</v>
      </c>
      <c r="E110" s="2"/>
      <c r="F110" s="1"/>
      <c r="G110" s="20"/>
      <c r="H110" s="1"/>
      <c r="I110" s="2">
        <f t="shared" si="2"/>
        <v>50</v>
      </c>
      <c r="J110" s="1">
        <v>5</v>
      </c>
      <c r="K110" s="2">
        <f t="shared" si="3"/>
        <v>250</v>
      </c>
    </row>
    <row r="111" spans="2:11" x14ac:dyDescent="0.25">
      <c r="B111" s="1" t="s">
        <v>113</v>
      </c>
      <c r="C111" s="1" t="s">
        <v>75</v>
      </c>
      <c r="D111" s="1">
        <v>50</v>
      </c>
      <c r="E111" s="2"/>
      <c r="F111" s="1"/>
      <c r="G111" s="20"/>
      <c r="H111" s="1"/>
      <c r="I111" s="2">
        <f t="shared" si="2"/>
        <v>50</v>
      </c>
      <c r="J111" s="1">
        <v>8</v>
      </c>
      <c r="K111" s="2">
        <f t="shared" si="3"/>
        <v>400</v>
      </c>
    </row>
    <row r="112" spans="2:11" x14ac:dyDescent="0.25">
      <c r="B112" s="1" t="s">
        <v>26</v>
      </c>
      <c r="C112" s="1" t="s">
        <v>73</v>
      </c>
      <c r="D112" s="1">
        <v>10</v>
      </c>
      <c r="E112" s="2"/>
      <c r="F112" s="1"/>
      <c r="G112" s="20"/>
      <c r="H112" s="1"/>
      <c r="I112" s="2">
        <f t="shared" si="2"/>
        <v>10</v>
      </c>
      <c r="J112" s="1">
        <v>15</v>
      </c>
      <c r="K112" s="2">
        <f t="shared" si="3"/>
        <v>150</v>
      </c>
    </row>
    <row r="113" spans="2:11" x14ac:dyDescent="0.25">
      <c r="B113" s="1" t="s">
        <v>126</v>
      </c>
      <c r="C113" s="1" t="s">
        <v>73</v>
      </c>
      <c r="D113" s="1">
        <v>6</v>
      </c>
      <c r="E113" s="2"/>
      <c r="F113" s="1"/>
      <c r="G113" s="20"/>
      <c r="H113" s="1"/>
      <c r="I113" s="2">
        <f t="shared" si="2"/>
        <v>6</v>
      </c>
      <c r="J113" s="1">
        <f>[9]Socopo!$I$103</f>
        <v>20</v>
      </c>
      <c r="K113" s="2">
        <f t="shared" si="3"/>
        <v>120</v>
      </c>
    </row>
    <row r="114" spans="2:11" x14ac:dyDescent="0.25">
      <c r="B114" s="1" t="s">
        <v>56</v>
      </c>
      <c r="C114" s="1" t="s">
        <v>73</v>
      </c>
      <c r="D114" s="1">
        <v>3</v>
      </c>
      <c r="E114" s="2"/>
      <c r="F114" s="1"/>
      <c r="G114" s="20"/>
      <c r="H114" s="1"/>
      <c r="I114" s="2">
        <f t="shared" si="2"/>
        <v>3</v>
      </c>
      <c r="J114" s="1">
        <f>[10]Socopo!$I$110</f>
        <v>15</v>
      </c>
      <c r="K114" s="2">
        <f t="shared" si="3"/>
        <v>45</v>
      </c>
    </row>
    <row r="115" spans="2:11" x14ac:dyDescent="0.25">
      <c r="B115" s="1" t="s">
        <v>55</v>
      </c>
      <c r="C115" s="1" t="s">
        <v>73</v>
      </c>
      <c r="D115" s="1"/>
      <c r="E115" s="2"/>
      <c r="F115" s="1"/>
      <c r="G115" s="20"/>
      <c r="H115" s="1"/>
      <c r="I115" s="2">
        <f t="shared" si="2"/>
        <v>0</v>
      </c>
      <c r="J115" s="1">
        <f>[10]Socopo!$I$111</f>
        <v>40</v>
      </c>
      <c r="K115" s="2">
        <f t="shared" si="3"/>
        <v>0</v>
      </c>
    </row>
    <row r="116" spans="2:11" x14ac:dyDescent="0.25">
      <c r="B116" s="1" t="s">
        <v>39</v>
      </c>
      <c r="C116" s="1" t="s">
        <v>73</v>
      </c>
      <c r="D116" s="1">
        <v>6</v>
      </c>
      <c r="E116" s="2"/>
      <c r="F116" s="1"/>
      <c r="G116" s="20"/>
      <c r="H116" s="1"/>
      <c r="I116" s="2">
        <f t="shared" si="2"/>
        <v>6</v>
      </c>
      <c r="J116" s="1">
        <v>15</v>
      </c>
      <c r="K116" s="2">
        <f t="shared" si="3"/>
        <v>90</v>
      </c>
    </row>
    <row r="117" spans="2:11" x14ac:dyDescent="0.25">
      <c r="B117" s="1" t="s">
        <v>58</v>
      </c>
      <c r="C117" s="1" t="s">
        <v>73</v>
      </c>
      <c r="D117" s="1">
        <v>4</v>
      </c>
      <c r="E117" s="2"/>
      <c r="F117" s="1"/>
      <c r="G117" s="20"/>
      <c r="H117" s="1"/>
      <c r="I117" s="2">
        <f>D117+E117+F117+G117+H117</f>
        <v>4</v>
      </c>
      <c r="J117" s="1">
        <f>[9]Socopo!$I$105</f>
        <v>15</v>
      </c>
      <c r="K117" s="2">
        <f t="shared" si="3"/>
        <v>60</v>
      </c>
    </row>
    <row r="118" spans="2:11" x14ac:dyDescent="0.25">
      <c r="B118" s="1" t="s">
        <v>62</v>
      </c>
      <c r="C118" s="1" t="s">
        <v>75</v>
      </c>
      <c r="D118" s="1"/>
      <c r="E118" s="2"/>
      <c r="F118" s="1"/>
      <c r="G118" s="20"/>
      <c r="H118" s="1"/>
      <c r="I118" s="2">
        <f t="shared" si="2"/>
        <v>0</v>
      </c>
      <c r="J118" s="1"/>
      <c r="K118" s="2">
        <f t="shared" si="3"/>
        <v>0</v>
      </c>
    </row>
    <row r="119" spans="2:11" x14ac:dyDescent="0.25">
      <c r="B119" s="1" t="s">
        <v>64</v>
      </c>
      <c r="C119" s="1" t="s">
        <v>75</v>
      </c>
      <c r="D119" s="1"/>
      <c r="E119" s="2"/>
      <c r="F119" s="1"/>
      <c r="G119" s="20"/>
      <c r="H119" s="1"/>
      <c r="I119" s="2">
        <f t="shared" si="2"/>
        <v>0</v>
      </c>
      <c r="J119" s="1">
        <v>1</v>
      </c>
      <c r="K119" s="2">
        <f t="shared" si="3"/>
        <v>0</v>
      </c>
    </row>
    <row r="120" spans="2:11" x14ac:dyDescent="0.25">
      <c r="B120" s="1" t="s">
        <v>65</v>
      </c>
      <c r="C120" s="1" t="s">
        <v>75</v>
      </c>
      <c r="D120" s="1"/>
      <c r="E120" s="2"/>
      <c r="F120" s="1"/>
      <c r="G120" s="20"/>
      <c r="H120" s="1"/>
      <c r="I120" s="2">
        <f t="shared" si="2"/>
        <v>0</v>
      </c>
      <c r="J120" s="1">
        <v>1</v>
      </c>
      <c r="K120" s="2">
        <f t="shared" si="3"/>
        <v>0</v>
      </c>
    </row>
    <row r="121" spans="2:11" x14ac:dyDescent="0.25">
      <c r="B121" s="1" t="s">
        <v>116</v>
      </c>
      <c r="C121" s="1" t="s">
        <v>73</v>
      </c>
      <c r="D121" s="1"/>
      <c r="E121" s="2"/>
      <c r="F121" s="1"/>
      <c r="G121" s="20"/>
      <c r="H121" s="1"/>
      <c r="I121" s="2">
        <f t="shared" si="2"/>
        <v>0</v>
      </c>
      <c r="J121" s="1">
        <v>70</v>
      </c>
      <c r="K121" s="2">
        <f t="shared" si="3"/>
        <v>0</v>
      </c>
    </row>
    <row r="122" spans="2:11" x14ac:dyDescent="0.25">
      <c r="B122" s="1" t="s">
        <v>27</v>
      </c>
      <c r="C122" s="1" t="s">
        <v>114</v>
      </c>
      <c r="D122" s="1"/>
      <c r="E122" s="2"/>
      <c r="F122" s="1"/>
      <c r="G122" s="20"/>
      <c r="H122" s="1"/>
      <c r="I122" s="2">
        <f t="shared" si="2"/>
        <v>0</v>
      </c>
      <c r="J122" s="1">
        <f>[9]Socopo!$I$106</f>
        <v>55</v>
      </c>
      <c r="K122" s="2">
        <f t="shared" si="3"/>
        <v>0</v>
      </c>
    </row>
    <row r="123" spans="2:11" x14ac:dyDescent="0.25">
      <c r="B123" s="1" t="s">
        <v>28</v>
      </c>
      <c r="C123" s="1" t="s">
        <v>75</v>
      </c>
      <c r="D123" s="1"/>
      <c r="E123" s="2"/>
      <c r="F123" s="1"/>
      <c r="G123" s="20"/>
      <c r="H123" s="1"/>
      <c r="I123" s="2">
        <f>D123+E123+F123+G123+H123</f>
        <v>0</v>
      </c>
      <c r="J123" s="1">
        <f>[9]Socopo!$I$107</f>
        <v>4</v>
      </c>
      <c r="K123" s="2">
        <f t="shared" si="3"/>
        <v>0</v>
      </c>
    </row>
    <row r="124" spans="2:11" x14ac:dyDescent="0.25">
      <c r="H124" s="44" t="s">
        <v>115</v>
      </c>
      <c r="I124" s="44"/>
      <c r="J124" s="44"/>
      <c r="K124" s="12">
        <f>SUM(K17:K123)</f>
        <v>14184.5</v>
      </c>
    </row>
    <row r="125" spans="2:11" x14ac:dyDescent="0.25">
      <c r="H125" s="44" t="s">
        <v>167</v>
      </c>
      <c r="I125" s="44"/>
      <c r="J125" s="44"/>
      <c r="K125" s="12">
        <v>60000</v>
      </c>
    </row>
    <row r="126" spans="2:11" x14ac:dyDescent="0.25">
      <c r="H126" s="44" t="s">
        <v>171</v>
      </c>
      <c r="I126" s="44"/>
      <c r="J126" s="44"/>
      <c r="K126" s="12">
        <f>K125-K124</f>
        <v>45815.5</v>
      </c>
    </row>
    <row r="128" spans="2:11" x14ac:dyDescent="0.25">
      <c r="H128" s="42" t="s">
        <v>169</v>
      </c>
      <c r="I128" s="48"/>
      <c r="J128" s="43"/>
      <c r="K128" s="37" t="s">
        <v>168</v>
      </c>
    </row>
    <row r="129" spans="8:11" x14ac:dyDescent="0.25">
      <c r="H129" s="47">
        <v>41487</v>
      </c>
      <c r="I129" s="48"/>
      <c r="J129" s="43"/>
      <c r="K129" s="38">
        <f>'AGOSTO 2013'!E101</f>
        <v>12567.5</v>
      </c>
    </row>
    <row r="130" spans="8:11" x14ac:dyDescent="0.25">
      <c r="H130" s="47">
        <v>41518</v>
      </c>
      <c r="I130" s="48"/>
      <c r="J130" s="43"/>
      <c r="K130" s="38">
        <f>'SEPTIEMBRE 2013'!E113</f>
        <v>5800.8999999999942</v>
      </c>
    </row>
    <row r="131" spans="8:11" x14ac:dyDescent="0.25">
      <c r="H131" s="47">
        <v>41548</v>
      </c>
      <c r="I131" s="48"/>
      <c r="J131" s="43"/>
      <c r="K131" s="38">
        <f>'OCTUBRE 2013'!J121</f>
        <v>2059.4000000000015</v>
      </c>
    </row>
    <row r="132" spans="8:11" x14ac:dyDescent="0.25">
      <c r="H132" s="47">
        <v>41579</v>
      </c>
      <c r="I132" s="48"/>
      <c r="J132" s="43"/>
      <c r="K132" s="38">
        <f>'NOVIEMBRE 2013'!K126</f>
        <v>19917.5</v>
      </c>
    </row>
    <row r="133" spans="8:11" x14ac:dyDescent="0.25">
      <c r="H133" s="49" t="s">
        <v>170</v>
      </c>
      <c r="I133" s="50"/>
      <c r="J133" s="51"/>
      <c r="K133" s="39">
        <f>SUM(K129:K132)</f>
        <v>40345.299999999996</v>
      </c>
    </row>
    <row r="134" spans="8:11" x14ac:dyDescent="0.25">
      <c r="H134" s="47" t="s">
        <v>172</v>
      </c>
      <c r="I134" s="48"/>
      <c r="J134" s="43"/>
      <c r="K134" s="40">
        <f>K126</f>
        <v>45815.5</v>
      </c>
    </row>
    <row r="135" spans="8:11" ht="42" customHeight="1" x14ac:dyDescent="0.25">
      <c r="H135" s="45" t="s">
        <v>173</v>
      </c>
      <c r="I135" s="46"/>
      <c r="J135" s="46"/>
      <c r="K135" s="41">
        <f>K134-K133</f>
        <v>5470.2000000000044</v>
      </c>
    </row>
  </sheetData>
  <mergeCells count="11">
    <mergeCell ref="H124:J124"/>
    <mergeCell ref="H125:J125"/>
    <mergeCell ref="H126:J126"/>
    <mergeCell ref="H128:J128"/>
    <mergeCell ref="H129:J129"/>
    <mergeCell ref="H135:J135"/>
    <mergeCell ref="H130:J130"/>
    <mergeCell ref="H131:J131"/>
    <mergeCell ref="H132:J132"/>
    <mergeCell ref="H134:J134"/>
    <mergeCell ref="H133:J13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AGOSTO 2013</vt:lpstr>
      <vt:lpstr>SEPTIEMBRE 2013</vt:lpstr>
      <vt:lpstr>OCTUBRE 2013</vt:lpstr>
      <vt:lpstr>NOVIEMBRE 2013</vt:lpstr>
      <vt:lpstr>DICIEMBRE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Invitado</cp:lastModifiedBy>
  <cp:lastPrinted>2013-11-16T20:07:01Z</cp:lastPrinted>
  <dcterms:created xsi:type="dcterms:W3CDTF">2013-08-18T21:38:01Z</dcterms:created>
  <dcterms:modified xsi:type="dcterms:W3CDTF">2014-01-11T18:33:55Z</dcterms:modified>
</cp:coreProperties>
</file>