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<sst xmlns="http://schemas.openxmlformats.org/spreadsheetml/2006/main" count="242" uniqueCount="114">
  <si>
    <t>相对收益  ：1代表没有人觉得这个特性有用，9代表特性极有价值
相对损失  ：1代表没有这个特性也没有关系，9代表这个特性是很有必要的
相对成本  ：1代表成本最小，9代表成本最大
相对风险  : 1代表风险最小，9代表风险最大
总价值：收益与损失加权相加
价值% : 总价值  /  所有总价值之和*100%
成本% : 相对成本   /   所有成本之和*100%
风险%: 相对风险   /  所有风险之和*100%
优先级:  （（价值%）/（成本%*成本权重 + 风险%*风险权重））*用户比重</t>
  </si>
  <si>
    <t>游客（比重0.25）</t>
  </si>
  <si>
    <t>学生（比重1）</t>
  </si>
  <si>
    <t>教师（比重1）</t>
  </si>
  <si>
    <t>管理员（比重1）</t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</si>
  <si>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</si>
  <si>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</si>
  <si>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</si>
  <si>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</si>
  <si>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</si>
  <si>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</si>
  <si>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</si>
  <si>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</si>
  <si>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</si>
  <si>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</si>
  <si>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</si>
  <si>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登录</t>
  </si>
  <si>
    <t>文件首页</t>
  </si>
  <si>
    <t>进入热门阅读</t>
  </si>
  <si>
    <t>课程相关资料下载</t>
  </si>
  <si>
    <t>博客审核</t>
  </si>
  <si>
    <t>修改相关链接</t>
  </si>
  <si>
    <t>查看文件详情</t>
  </si>
  <si>
    <t>查看其加入的课程</t>
  </si>
  <si>
    <t>新建文件夹</t>
  </si>
  <si>
    <t>编辑拒绝理由</t>
  </si>
  <si>
    <t>首页</t>
  </si>
  <si>
    <t>最新课程排序查看</t>
  </si>
  <si>
    <t>进入具体博客</t>
  </si>
  <si>
    <t>课程相关资料上传</t>
  </si>
  <si>
    <t>板块认证审核</t>
  </si>
  <si>
    <t>相关链接查看</t>
  </si>
  <si>
    <t>最热课程排序查看</t>
  </si>
  <si>
    <t>相关博主推荐</t>
  </si>
  <si>
    <t>分享博客</t>
  </si>
  <si>
    <t>违规博客删除</t>
  </si>
  <si>
    <t>搜索</t>
  </si>
  <si>
    <t>访问个人中心</t>
  </si>
  <si>
    <t>查看我授课的课程</t>
  </si>
  <si>
    <t>相关链接管理</t>
  </si>
  <si>
    <t>查看违规博客</t>
  </si>
  <si>
    <t>浏览轮播图</t>
  </si>
  <si>
    <t>记住密码</t>
  </si>
  <si>
    <t>课程板块申请审核</t>
  </si>
  <si>
    <t>添加相关链接</t>
  </si>
  <si>
    <t>资料在线浏览</t>
  </si>
  <si>
    <t>博客文章详情</t>
  </si>
  <si>
    <t>上传个人文件</t>
  </si>
  <si>
    <t>删除相关链接</t>
  </si>
  <si>
    <t>学生职责管理</t>
  </si>
  <si>
    <t>博客文章</t>
  </si>
  <si>
    <t>评论博客</t>
  </si>
  <si>
    <t>忘记密码</t>
  </si>
  <si>
    <t>博客目录展示</t>
  </si>
  <si>
    <t>打开文件夹</t>
  </si>
  <si>
    <t>查看我加入的课程</t>
  </si>
  <si>
    <t>查看其评论</t>
  </si>
  <si>
    <t>打开个人文件夹</t>
  </si>
  <si>
    <t>教师联系资料</t>
  </si>
  <si>
    <t>聊天</t>
  </si>
  <si>
    <t>我的信息</t>
  </si>
  <si>
    <t>全部课程</t>
  </si>
  <si>
    <t>访问课程中心</t>
  </si>
  <si>
    <t>查看我的课程</t>
  </si>
  <si>
    <t>完善个人信息</t>
  </si>
  <si>
    <t>课程预备知识</t>
  </si>
  <si>
    <t>差评博客</t>
  </si>
  <si>
    <t>邮箱登录</t>
  </si>
  <si>
    <t>删除我的收藏</t>
  </si>
  <si>
    <t>课程首页</t>
  </si>
  <si>
    <t>链接复制</t>
  </si>
  <si>
    <t>用户登录</t>
  </si>
  <si>
    <t>相关博客推荐</t>
  </si>
  <si>
    <t>转发我的收藏</t>
  </si>
  <si>
    <t>查看相关链接</t>
  </si>
  <si>
    <t>关注该用户</t>
  </si>
  <si>
    <t>课程全部博客</t>
  </si>
  <si>
    <t>收藏博客</t>
  </si>
  <si>
    <t>编写课程详情</t>
  </si>
  <si>
    <t>文件</t>
  </si>
  <si>
    <t>进入具体课程</t>
  </si>
  <si>
    <t>课程详情</t>
  </si>
  <si>
    <t>查看我的收藏</t>
  </si>
  <si>
    <t>进入推荐博客</t>
  </si>
  <si>
    <t>取消关注该用户</t>
  </si>
  <si>
    <t>查看我的关注</t>
  </si>
  <si>
    <t>相关链接</t>
  </si>
  <si>
    <t>浏览首页</t>
  </si>
  <si>
    <t>查看我的历史浏览</t>
  </si>
  <si>
    <t>进入推荐课程</t>
  </si>
  <si>
    <t>查看加入课程的学生</t>
  </si>
  <si>
    <t>删除我的评论</t>
  </si>
  <si>
    <t>查看其收藏</t>
  </si>
  <si>
    <t>显示他人信息</t>
  </si>
  <si>
    <t>编写课程预备知识</t>
  </si>
  <si>
    <t>点赞博客</t>
  </si>
  <si>
    <t>查看使用指南</t>
  </si>
  <si>
    <t>发博客</t>
  </si>
  <si>
    <t>个人中心</t>
  </si>
  <si>
    <t>查看我的评论</t>
  </si>
  <si>
    <t>学生管理</t>
  </si>
  <si>
    <t>资料下载</t>
  </si>
  <si>
    <t>查看他人
个人中心</t>
  </si>
  <si>
    <t>我的</t>
  </si>
  <si>
    <t>下载文件</t>
  </si>
  <si>
    <t>资料上传</t>
  </si>
  <si>
    <t>上传共享文件</t>
  </si>
  <si>
    <t>编辑教师联系资料</t>
  </si>
  <si>
    <t>文件下载</t>
  </si>
  <si>
    <t>上传教师文件</t>
  </si>
  <si>
    <t>申请新建课程模块</t>
  </si>
  <si>
    <t>群成员管理</t>
  </si>
  <si>
    <t>查看课程全部博客</t>
  </si>
  <si>
    <t>使用指南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</si>
</sst>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1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 applyProtection="1"/>
    <xf numFmtId="0" fontId="1" fillId="0" borderId="0" xfId="0" applyFont="1" applyAlignment="1"/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 applyProtection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R84"/>
  <sheetViews>
    <sheetView tabSelected="1" zoomScale="91" zoomScaleNormal="91" topLeftCell="M9" workbookViewId="0">
      <selection activeCell="AT20" sqref="AT20"/>
    </sheetView>
  </sheetViews>
  <sheetFormatPr defaultColWidth="8.83333333333333" defaultRowHeight="14.4" customHeight="1"/>
  <cols>
    <col min="1" max="1" width="10.6666666666667" style="1" customWidth="1"/>
    <col min="2" max="2" width="20.6666666666667" style="1" customWidth="1"/>
    <col min="3" max="4" width="10.6666666666667" style="1" hidden="1" customWidth="1"/>
    <col min="5" max="5" width="8.33333333333333" style="1" hidden="1" customWidth="1"/>
    <col min="6" max="6" width="14.3333333333333" style="1" hidden="1" customWidth="1"/>
    <col min="7" max="7" width="10.6666666666667" style="1" hidden="1" customWidth="1"/>
    <col min="8" max="8" width="14.3333333333333" style="1" hidden="1" customWidth="1"/>
    <col min="9" max="9" width="10.6666666666667" style="1" hidden="1" customWidth="1"/>
    <col min="10" max="10" width="14.3333333333333" style="1" hidden="1" customWidth="1"/>
    <col min="11" max="11" width="12.8333333333333" style="1" customWidth="1"/>
    <col min="12" max="12" width="10.6666666666667" style="1" customWidth="1"/>
    <col min="13" max="13" width="20.6666666666667" style="1" customWidth="1"/>
    <col min="14" max="15" width="10.6666666666667" style="1" hidden="1" customWidth="1"/>
    <col min="16" max="16" width="8.33333333333333" style="1" hidden="1" customWidth="1"/>
    <col min="17" max="17" width="10.5" style="1" hidden="1" customWidth="1"/>
    <col min="18" max="18" width="10.6666666666667" style="1" hidden="1" customWidth="1"/>
    <col min="19" max="19" width="14.3333333333333" style="1" hidden="1" customWidth="1"/>
    <col min="20" max="20" width="10.6666666666667" style="1" hidden="1" customWidth="1"/>
    <col min="21" max="21" width="14.3333333333333" style="1" hidden="1" customWidth="1"/>
    <col min="22" max="22" width="12.8333333333333" style="1" customWidth="1"/>
    <col min="23" max="23" width="10.6666666666667" style="1" customWidth="1"/>
    <col min="24" max="24" width="23.1666666666667" style="1" customWidth="1"/>
    <col min="25" max="26" width="10.6666666666667" style="1" customWidth="1"/>
    <col min="27" max="27" width="8.33333333333333" style="1" customWidth="1"/>
    <col min="28" max="28" width="14.3333333333333" style="1" customWidth="1"/>
    <col min="29" max="29" width="10.6666666666667" style="1" customWidth="1"/>
    <col min="30" max="30" width="14.3333333333333" style="1" customWidth="1"/>
    <col min="31" max="31" width="10.6666666666667" style="1" customWidth="1"/>
    <col min="32" max="32" width="14.3333333333333" style="1" customWidth="1"/>
    <col min="33" max="33" width="12.8333333333333" style="1" customWidth="1"/>
    <col min="34" max="34" width="15.6666666666667" style="1" customWidth="1"/>
    <col min="35" max="35" width="20.6666666666667" style="1" customWidth="1"/>
    <col min="36" max="37" width="10.6666666666667" style="1" hidden="1" customWidth="1"/>
    <col min="38" max="38" width="8.33333333333333" style="1" hidden="1" customWidth="1"/>
    <col min="39" max="39" width="14.3333333333333" style="1" hidden="1" customWidth="1"/>
    <col min="40" max="40" width="10.6666666666667" style="1" hidden="1" customWidth="1"/>
    <col min="41" max="41" width="14.3333333333333" style="1" hidden="1" customWidth="1"/>
    <col min="42" max="42" width="10.6666666666667" style="1" hidden="1" customWidth="1"/>
    <col min="43" max="43" width="14.3333333333333" style="1" hidden="1" customWidth="1"/>
    <col min="44" max="44" width="12.8333333333333" style="1" customWidth="1"/>
  </cols>
  <sheetData>
    <row r="1" customHeight="1" spans="1:11">
      <c r="A1" s="2" t="s">
        <v>0</v>
      </c>
      <c r="B1" s="2"/>
      <c r="C1" s="2"/>
      <c r="D1" s="2"/>
      <c r="E1" s="2"/>
      <c r="F1" s="2"/>
      <c r="G1" s="13"/>
      <c r="H1" s="13"/>
      <c r="I1" s="13"/>
      <c r="J1" s="13"/>
      <c r="K1" s="13"/>
    </row>
    <row r="2" customHeight="1" spans="1:11">
      <c r="A2" s="2"/>
      <c r="B2" s="2"/>
      <c r="C2" s="2"/>
      <c r="D2" s="2"/>
      <c r="E2" s="2"/>
      <c r="F2" s="2"/>
      <c r="G2" s="13"/>
      <c r="H2" s="13"/>
      <c r="I2" s="13"/>
      <c r="J2" s="13"/>
      <c r="K2" s="13"/>
    </row>
    <row r="3" customHeight="1" spans="1:11">
      <c r="A3" s="2"/>
      <c r="B3" s="2"/>
      <c r="C3" s="2"/>
      <c r="D3" s="2"/>
      <c r="E3" s="2"/>
      <c r="F3" s="2"/>
      <c r="G3" s="13"/>
      <c r="H3" s="13"/>
      <c r="I3" s="13"/>
      <c r="J3" s="13"/>
      <c r="K3" s="13"/>
    </row>
    <row r="4" customHeight="1" spans="1:11">
      <c r="A4" s="2"/>
      <c r="B4" s="2"/>
      <c r="C4" s="2"/>
      <c r="D4" s="2"/>
      <c r="E4" s="2"/>
      <c r="F4" s="2"/>
      <c r="G4" s="13"/>
      <c r="H4" s="13"/>
      <c r="I4" s="13"/>
      <c r="J4" s="13"/>
      <c r="K4" s="13"/>
    </row>
    <row r="5" customHeight="1" spans="1:11">
      <c r="A5" s="2"/>
      <c r="B5" s="2"/>
      <c r="C5" s="2"/>
      <c r="D5" s="2"/>
      <c r="E5" s="2"/>
      <c r="F5" s="2"/>
      <c r="G5" s="13"/>
      <c r="H5" s="13"/>
      <c r="I5" s="13"/>
      <c r="J5" s="13"/>
      <c r="K5" s="13"/>
    </row>
    <row r="6" customHeight="1" spans="1:11">
      <c r="A6" s="2"/>
      <c r="B6" s="2"/>
      <c r="C6" s="2"/>
      <c r="D6" s="2"/>
      <c r="E6" s="2"/>
      <c r="F6" s="2"/>
      <c r="G6" s="13"/>
      <c r="H6" s="13"/>
      <c r="I6" s="13"/>
      <c r="J6" s="13"/>
      <c r="K6" s="13"/>
    </row>
    <row r="7" customHeight="1" spans="1:11">
      <c r="A7" s="2"/>
      <c r="B7" s="2"/>
      <c r="C7" s="2"/>
      <c r="D7" s="2"/>
      <c r="E7" s="2"/>
      <c r="F7" s="2"/>
      <c r="G7" s="13"/>
      <c r="H7" s="13"/>
      <c r="I7" s="13"/>
      <c r="J7" s="13"/>
      <c r="K7" s="13"/>
    </row>
    <row r="8" customHeight="1" spans="1:11">
      <c r="A8" s="2"/>
      <c r="B8" s="2"/>
      <c r="C8" s="2"/>
      <c r="D8" s="2"/>
      <c r="E8" s="2"/>
      <c r="F8" s="2"/>
      <c r="G8" s="13"/>
      <c r="H8" s="13"/>
      <c r="I8" s="13"/>
      <c r="J8" s="13"/>
      <c r="K8" s="13"/>
    </row>
    <row r="9" customHeight="1" spans="1:11">
      <c r="A9" s="2"/>
      <c r="B9" s="2"/>
      <c r="C9" s="2"/>
      <c r="D9" s="2"/>
      <c r="E9" s="2"/>
      <c r="F9" s="2"/>
      <c r="G9" s="13"/>
      <c r="H9" s="13"/>
      <c r="I9" s="13"/>
      <c r="J9" s="13"/>
      <c r="K9" s="13"/>
    </row>
    <row r="10" customHeight="1" spans="1:11">
      <c r="A10" s="2"/>
      <c r="B10" s="2"/>
      <c r="C10" s="2"/>
      <c r="D10" s="2"/>
      <c r="E10" s="2"/>
      <c r="F10" s="2"/>
      <c r="G10" s="13"/>
      <c r="H10" s="13"/>
      <c r="I10" s="13"/>
      <c r="J10" s="13"/>
      <c r="K10" s="13"/>
    </row>
    <row r="11" customHeight="1" spans="1:11">
      <c r="A11" s="2"/>
      <c r="B11" s="2"/>
      <c r="C11" s="2"/>
      <c r="D11" s="2"/>
      <c r="E11" s="2"/>
      <c r="F11" s="2"/>
      <c r="G11" s="13"/>
      <c r="H11" s="13"/>
      <c r="I11" s="13"/>
      <c r="J11" s="13"/>
      <c r="K11" s="13"/>
    </row>
    <row r="12" customHeight="1" spans="1:11">
      <c r="A12" s="2"/>
      <c r="B12" s="2"/>
      <c r="C12" s="2"/>
      <c r="D12" s="2"/>
      <c r="E12" s="2"/>
      <c r="F12" s="2"/>
      <c r="G12" s="13"/>
      <c r="H12" s="13"/>
      <c r="I12" s="13"/>
      <c r="J12" s="13"/>
      <c r="K12" s="13"/>
    </row>
    <row r="15" customHeight="1" spans="1:44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4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customHeight="1" spans="1:44">
      <c r="A16" s="4" t="s">
        <v>5</v>
      </c>
      <c r="B16" s="5"/>
      <c r="C16" s="6">
        <v>2</v>
      </c>
      <c r="D16" s="6">
        <v>1</v>
      </c>
      <c r="G16" s="6">
        <v>1</v>
      </c>
      <c r="H16" s="8"/>
      <c r="I16" s="8">
        <v>0.5</v>
      </c>
      <c r="J16" s="8"/>
      <c r="K16" s="8"/>
      <c r="L16" s="4" t="s">
        <v>5</v>
      </c>
      <c r="M16" s="5"/>
      <c r="N16" s="8">
        <v>2</v>
      </c>
      <c r="O16" s="8">
        <v>1</v>
      </c>
      <c r="P16" s="8"/>
      <c r="Q16" s="8"/>
      <c r="R16" s="8">
        <v>1</v>
      </c>
      <c r="S16" s="8"/>
      <c r="T16" s="8">
        <v>0.5</v>
      </c>
      <c r="U16" s="8"/>
      <c r="V16" s="8"/>
      <c r="W16" s="4" t="s">
        <v>5</v>
      </c>
      <c r="X16" s="5"/>
      <c r="Y16" s="8">
        <v>2</v>
      </c>
      <c r="Z16" s="8">
        <v>1</v>
      </c>
      <c r="AA16" s="8"/>
      <c r="AB16" s="8"/>
      <c r="AC16" s="8">
        <v>1</v>
      </c>
      <c r="AD16" s="8"/>
      <c r="AE16" s="8">
        <v>0.5</v>
      </c>
      <c r="AF16" s="8"/>
      <c r="AG16" s="8"/>
      <c r="AH16" s="4" t="s">
        <v>5</v>
      </c>
      <c r="AI16" s="5"/>
      <c r="AJ16" s="8">
        <v>2</v>
      </c>
      <c r="AK16" s="8">
        <v>1</v>
      </c>
      <c r="AL16" s="8"/>
      <c r="AM16" s="8"/>
      <c r="AN16" s="8">
        <v>1</v>
      </c>
      <c r="AO16" s="8"/>
      <c r="AP16" s="8">
        <v>0.5</v>
      </c>
      <c r="AQ16" s="8"/>
      <c r="AR16" s="8"/>
    </row>
    <row r="17" customHeight="1" spans="1:44">
      <c r="A17" s="7"/>
      <c r="B17" s="8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8" t="s">
        <v>11</v>
      </c>
      <c r="H17" s="8" t="s">
        <v>12</v>
      </c>
      <c r="I17" s="8" t="s">
        <v>13</v>
      </c>
      <c r="J17" s="8" t="s">
        <v>14</v>
      </c>
      <c r="K17" s="8" t="s">
        <v>15</v>
      </c>
      <c r="L17" s="7"/>
      <c r="M17" s="8" t="s">
        <v>6</v>
      </c>
      <c r="N17" s="8" t="s">
        <v>7</v>
      </c>
      <c r="O17" s="8" t="s">
        <v>8</v>
      </c>
      <c r="P17" s="8" t="s">
        <v>9</v>
      </c>
      <c r="Q17" s="8" t="s">
        <v>10</v>
      </c>
      <c r="R17" s="8" t="s">
        <v>11</v>
      </c>
      <c r="S17" s="8" t="s">
        <v>12</v>
      </c>
      <c r="T17" s="8" t="s">
        <v>13</v>
      </c>
      <c r="U17" s="8" t="s">
        <v>14</v>
      </c>
      <c r="V17" s="8" t="s">
        <v>15</v>
      </c>
      <c r="W17" s="7"/>
      <c r="X17" s="8" t="s">
        <v>6</v>
      </c>
      <c r="Y17" s="8" t="s">
        <v>7</v>
      </c>
      <c r="Z17" s="8" t="s">
        <v>8</v>
      </c>
      <c r="AA17" s="8" t="s">
        <v>9</v>
      </c>
      <c r="AB17" s="8" t="s">
        <v>10</v>
      </c>
      <c r="AC17" s="8" t="s">
        <v>11</v>
      </c>
      <c r="AD17" s="8" t="s">
        <v>12</v>
      </c>
      <c r="AE17" s="8" t="s">
        <v>13</v>
      </c>
      <c r="AF17" s="8" t="s">
        <v>14</v>
      </c>
      <c r="AG17" s="8" t="s">
        <v>15</v>
      </c>
      <c r="AH17" s="7"/>
      <c r="AI17" s="8" t="s">
        <v>6</v>
      </c>
      <c r="AJ17" s="8" t="s">
        <v>7</v>
      </c>
      <c r="AK17" s="8" t="s">
        <v>8</v>
      </c>
      <c r="AL17" s="8" t="s">
        <v>9</v>
      </c>
      <c r="AM17" s="8" t="s">
        <v>10</v>
      </c>
      <c r="AN17" s="8" t="s">
        <v>11</v>
      </c>
      <c r="AO17" s="8" t="s">
        <v>12</v>
      </c>
      <c r="AP17" s="8" t="s">
        <v>13</v>
      </c>
      <c r="AQ17" s="8" t="s">
        <v>14</v>
      </c>
      <c r="AR17" s="8" t="s">
        <v>15</v>
      </c>
    </row>
    <row r="18" customHeight="1" spans="1:44">
      <c r="A18" s="9" t="s">
        <v>16</v>
      </c>
      <c r="B18" s="1" t="s">
        <v>17</v>
      </c>
      <c r="C18" s="6">
        <v>6</v>
      </c>
      <c r="D18" s="6">
        <v>7</v>
      </c>
      <c r="E18" s="1">
        <f>SUM(2*C18,D18)</f>
        <v>19</v>
      </c>
      <c r="F18" s="1">
        <f>AVERAGE(E18/541)*100</f>
        <v>3.51201478743068</v>
      </c>
      <c r="G18" s="6">
        <v>3</v>
      </c>
      <c r="H18" s="1">
        <f>AVERAGE(G18/172*100)</f>
        <v>1.74418604651163</v>
      </c>
      <c r="I18" s="6">
        <v>4</v>
      </c>
      <c r="J18" s="1">
        <f>AVERAGE(I18/163*100)</f>
        <v>2.45398773006135</v>
      </c>
      <c r="K18" s="1">
        <f>AVERAGE((F18/(H18+J18*0.5))*0.25)</f>
        <v>0.295506742438195</v>
      </c>
      <c r="L18" s="9" t="s">
        <v>16</v>
      </c>
      <c r="M18" s="8" t="s">
        <v>18</v>
      </c>
      <c r="N18" s="6">
        <v>8</v>
      </c>
      <c r="O18" s="6">
        <v>8</v>
      </c>
      <c r="P18" s="1">
        <f>SUM(2*N18,O18)</f>
        <v>24</v>
      </c>
      <c r="Q18" s="1">
        <f>AVERAGE(P18*100/1249)</f>
        <v>1.92153722978383</v>
      </c>
      <c r="R18" s="1">
        <v>5</v>
      </c>
      <c r="S18" s="1">
        <f>AVERAGE(R18*100/364)</f>
        <v>1.37362637362637</v>
      </c>
      <c r="T18" s="1">
        <v>4</v>
      </c>
      <c r="U18" s="1">
        <f>AVERAGE(T18*100/338)</f>
        <v>1.18343195266272</v>
      </c>
      <c r="V18" s="1">
        <f>AVERAGE((Q18/(S18+U18*0.5))*1)</f>
        <v>0.97771120121904</v>
      </c>
      <c r="W18" s="9" t="s">
        <v>16</v>
      </c>
      <c r="X18" s="1" t="s">
        <v>19</v>
      </c>
      <c r="Y18" s="6">
        <v>9</v>
      </c>
      <c r="Z18" s="6">
        <v>9</v>
      </c>
      <c r="AA18" s="1">
        <f>SUM(2*Y18,Z18)</f>
        <v>27</v>
      </c>
      <c r="AB18" s="1">
        <f>AVERAGE(AA18*100/1503)</f>
        <v>1.79640718562874</v>
      </c>
      <c r="AC18" s="1">
        <v>6</v>
      </c>
      <c r="AD18" s="1">
        <f>AVERAGE(AC18*100/401)</f>
        <v>1.49625935162095</v>
      </c>
      <c r="AE18" s="1">
        <v>4</v>
      </c>
      <c r="AF18" s="1">
        <f>AVERAGE(AE18*100/371)</f>
        <v>1.07816711590296</v>
      </c>
      <c r="AG18" s="1">
        <f>AVERAGE((AB18/(AD18+AF18*0.5))*1)</f>
        <v>0.882606649316954</v>
      </c>
      <c r="AH18" s="3" t="s">
        <v>20</v>
      </c>
      <c r="AI18" s="1" t="s">
        <v>21</v>
      </c>
      <c r="AJ18" s="6">
        <v>7</v>
      </c>
      <c r="AK18" s="6">
        <v>7</v>
      </c>
      <c r="AL18" s="1">
        <f>SUM(2*AJ18,AK18)</f>
        <v>21</v>
      </c>
      <c r="AM18" s="1">
        <f>AVERAGE(AL18*100/180)</f>
        <v>11.6666666666667</v>
      </c>
      <c r="AN18" s="6">
        <v>5</v>
      </c>
      <c r="AO18" s="1">
        <f>AVERAGE(AN18*100/46)</f>
        <v>10.8695652173913</v>
      </c>
      <c r="AP18" s="6">
        <v>3</v>
      </c>
      <c r="AQ18" s="1">
        <f>AVERAGE(AP18*100/53)</f>
        <v>5.66037735849057</v>
      </c>
      <c r="AR18" s="1">
        <f>AVERAGE((AM18/(AO18+AQ18*0.5))*1)</f>
        <v>0.851596806387226</v>
      </c>
    </row>
    <row r="19" customHeight="1" spans="1:44">
      <c r="A19" s="10"/>
      <c r="B19" s="1" t="s">
        <v>22</v>
      </c>
      <c r="C19" s="6">
        <v>7</v>
      </c>
      <c r="D19" s="6">
        <v>8</v>
      </c>
      <c r="E19" s="1">
        <f>SUM(2*C19,D19)</f>
        <v>22</v>
      </c>
      <c r="F19" s="1">
        <f>AVERAGE(E19/541)*100</f>
        <v>4.06654343807763</v>
      </c>
      <c r="G19" s="6">
        <v>4</v>
      </c>
      <c r="H19" s="1">
        <f>AVERAGE(G19/172*100)</f>
        <v>2.32558139534884</v>
      </c>
      <c r="I19" s="6">
        <v>4</v>
      </c>
      <c r="J19" s="1">
        <f>AVERAGE(I19/163*100)</f>
        <v>2.45398773006135</v>
      </c>
      <c r="K19" s="1">
        <f>AVERAGE((F19/(H19+J19*0.5))*0.25)</f>
        <v>0.286168704392431</v>
      </c>
      <c r="L19" s="10"/>
      <c r="M19" s="1" t="s">
        <v>23</v>
      </c>
      <c r="N19" s="6">
        <v>5</v>
      </c>
      <c r="O19" s="6">
        <v>5</v>
      </c>
      <c r="P19" s="1">
        <f>SUM(2*N19,O19)</f>
        <v>15</v>
      </c>
      <c r="Q19" s="1">
        <f>AVERAGE(P19*100/1249)</f>
        <v>1.20096076861489</v>
      </c>
      <c r="R19" s="1">
        <v>3</v>
      </c>
      <c r="S19" s="1">
        <f>AVERAGE(R19*100/364)</f>
        <v>0.824175824175824</v>
      </c>
      <c r="T19" s="1">
        <v>3</v>
      </c>
      <c r="U19" s="1">
        <f>AVERAGE(T19*100/338)</f>
        <v>0.887573964497041</v>
      </c>
      <c r="V19" s="1">
        <f>AVERAGE((Q19/(S19+U19*0.5))*1)</f>
        <v>0.947157726180945</v>
      </c>
      <c r="W19" s="10"/>
      <c r="X19" s="14" t="s">
        <v>24</v>
      </c>
      <c r="Y19" s="6">
        <v>9</v>
      </c>
      <c r="Z19" s="6">
        <v>9</v>
      </c>
      <c r="AA19" s="1">
        <f>SUM(2*Y19,Z19)</f>
        <v>27</v>
      </c>
      <c r="AB19" s="1">
        <f>AVERAGE(AA19*100/1503)</f>
        <v>1.79640718562874</v>
      </c>
      <c r="AC19" s="1">
        <v>6</v>
      </c>
      <c r="AD19" s="1">
        <f>AVERAGE(AC19*100/401)</f>
        <v>1.49625935162095</v>
      </c>
      <c r="AE19" s="1">
        <v>4</v>
      </c>
      <c r="AF19" s="1">
        <f>AVERAGE(AE19*100/371)</f>
        <v>1.07816711590296</v>
      </c>
      <c r="AG19" s="1">
        <f>AVERAGE((AB19/(AD19+AF19*0.5))*1)</f>
        <v>0.882606649316954</v>
      </c>
      <c r="AH19" s="3"/>
      <c r="AI19" s="1" t="s">
        <v>25</v>
      </c>
      <c r="AJ19" s="6">
        <v>7</v>
      </c>
      <c r="AK19" s="6">
        <v>6</v>
      </c>
      <c r="AL19" s="1">
        <f>SUM(2*AJ19,AK19)</f>
        <v>20</v>
      </c>
      <c r="AM19" s="1">
        <f>AVERAGE(AL19*100/180)</f>
        <v>11.1111111111111</v>
      </c>
      <c r="AN19" s="6">
        <v>5</v>
      </c>
      <c r="AO19" s="1">
        <f>AVERAGE(AN19*100/46)</f>
        <v>10.8695652173913</v>
      </c>
      <c r="AP19" s="6">
        <v>4</v>
      </c>
      <c r="AQ19" s="1">
        <f>AVERAGE(AP19*100/53)</f>
        <v>7.54716981132075</v>
      </c>
      <c r="AR19" s="1">
        <f>AVERAGE((AM19/(AO19+AQ19*0.5))*1)</f>
        <v>0.758792405851229</v>
      </c>
    </row>
    <row r="20" customHeight="1" spans="1:44">
      <c r="A20" s="3" t="s">
        <v>26</v>
      </c>
      <c r="B20" s="1" t="s">
        <v>27</v>
      </c>
      <c r="C20" s="6">
        <v>6</v>
      </c>
      <c r="D20" s="6">
        <v>6</v>
      </c>
      <c r="E20" s="1">
        <f>SUM(2*C20,D20)</f>
        <v>18</v>
      </c>
      <c r="F20" s="1">
        <f>AVERAGE(E20/541)*100</f>
        <v>3.3271719038817</v>
      </c>
      <c r="G20" s="6">
        <v>4</v>
      </c>
      <c r="H20" s="1">
        <f>AVERAGE(G20/172*100)</f>
        <v>2.32558139534884</v>
      </c>
      <c r="I20" s="6">
        <v>2</v>
      </c>
      <c r="J20" s="1">
        <f>AVERAGE(I20/163*100)</f>
        <v>1.22699386503067</v>
      </c>
      <c r="K20" s="1">
        <f>AVERAGE((F20/(H20+J20*0.5))*0.25)</f>
        <v>0.283011503328966</v>
      </c>
      <c r="L20" s="11"/>
      <c r="M20" s="8" t="s">
        <v>28</v>
      </c>
      <c r="N20" s="6">
        <v>8</v>
      </c>
      <c r="O20" s="6">
        <v>8</v>
      </c>
      <c r="P20" s="1">
        <f>SUM(2*N20,O20)</f>
        <v>24</v>
      </c>
      <c r="Q20" s="1">
        <f>AVERAGE(P20*100/1249)</f>
        <v>1.92153722978383</v>
      </c>
      <c r="R20" s="1">
        <v>4</v>
      </c>
      <c r="S20" s="1">
        <f>AVERAGE(R20*100/364)</f>
        <v>1.0989010989011</v>
      </c>
      <c r="T20" s="1">
        <v>7</v>
      </c>
      <c r="U20" s="1">
        <f>AVERAGE(T20*100/338)</f>
        <v>2.07100591715976</v>
      </c>
      <c r="V20" s="1">
        <f>AVERAGE((Q20/(S20+U20*0.5))*1)</f>
        <v>0.900268729835353</v>
      </c>
      <c r="W20" s="11"/>
      <c r="X20" s="1" t="s">
        <v>29</v>
      </c>
      <c r="Y20" s="6">
        <v>9</v>
      </c>
      <c r="Z20" s="6">
        <v>9</v>
      </c>
      <c r="AA20" s="1">
        <f>SUM(2*Y20,Z20)</f>
        <v>27</v>
      </c>
      <c r="AB20" s="1">
        <f>AVERAGE(AA20*100/1503)</f>
        <v>1.79640718562874</v>
      </c>
      <c r="AC20" s="1">
        <v>5</v>
      </c>
      <c r="AD20" s="1">
        <f>AVERAGE(AC20*100/401)</f>
        <v>1.24688279301746</v>
      </c>
      <c r="AE20" s="1">
        <v>6</v>
      </c>
      <c r="AF20" s="1">
        <f>AVERAGE(AE20*100/371)</f>
        <v>1.61725067385445</v>
      </c>
      <c r="AG20" s="1">
        <f>AVERAGE((AB20/(AD20+AF20*0.5))*1)</f>
        <v>0.873947983692523</v>
      </c>
      <c r="AH20" s="9" t="s">
        <v>30</v>
      </c>
      <c r="AI20" s="1" t="s">
        <v>31</v>
      </c>
      <c r="AJ20" s="6">
        <v>8</v>
      </c>
      <c r="AK20" s="6">
        <v>9</v>
      </c>
      <c r="AL20" s="1">
        <f>SUM(2*AJ20,AK20)</f>
        <v>25</v>
      </c>
      <c r="AM20" s="1">
        <f>AVERAGE(AL20*100/180)</f>
        <v>13.8888888888889</v>
      </c>
      <c r="AN20" s="6">
        <v>5</v>
      </c>
      <c r="AO20" s="1">
        <f>AVERAGE(AN20*100/46)</f>
        <v>10.8695652173913</v>
      </c>
      <c r="AP20" s="6">
        <v>8</v>
      </c>
      <c r="AQ20" s="1">
        <f>AVERAGE(AP20*100/53)</f>
        <v>15.0943396226415</v>
      </c>
      <c r="AR20" s="1">
        <f>AVERAGE((AM20/(AO20+AQ20*0.5))*1)</f>
        <v>0.754145013610492</v>
      </c>
    </row>
    <row r="21" customHeight="1" spans="1:44">
      <c r="A21" s="3"/>
      <c r="B21" s="1" t="s">
        <v>32</v>
      </c>
      <c r="C21" s="6">
        <v>6</v>
      </c>
      <c r="D21" s="6">
        <v>6</v>
      </c>
      <c r="E21" s="1">
        <f>SUM(2*C21,D21)</f>
        <v>18</v>
      </c>
      <c r="F21" s="1">
        <f>AVERAGE(E21/541)*100</f>
        <v>3.3271719038817</v>
      </c>
      <c r="G21" s="6">
        <v>4</v>
      </c>
      <c r="H21" s="1">
        <f>AVERAGE(G21/172*100)</f>
        <v>2.32558139534884</v>
      </c>
      <c r="I21" s="6">
        <v>5</v>
      </c>
      <c r="J21" s="1">
        <f>AVERAGE(I21/163*100)</f>
        <v>3.06748466257669</v>
      </c>
      <c r="K21" s="1">
        <f>AVERAGE((F21/(H21+J21*0.5))*0.25)</f>
        <v>0.215528168893779</v>
      </c>
      <c r="L21" s="3" t="s">
        <v>26</v>
      </c>
      <c r="M21" s="8" t="s">
        <v>33</v>
      </c>
      <c r="N21" s="6">
        <v>6</v>
      </c>
      <c r="O21" s="6">
        <v>7</v>
      </c>
      <c r="P21" s="1">
        <f>SUM(2*N21,O21)</f>
        <v>19</v>
      </c>
      <c r="Q21" s="1">
        <f>AVERAGE(P21*100/1249)</f>
        <v>1.52121697357886</v>
      </c>
      <c r="R21" s="1">
        <v>4</v>
      </c>
      <c r="S21" s="1">
        <f>AVERAGE(R21*100/364)</f>
        <v>1.0989010989011</v>
      </c>
      <c r="T21" s="1">
        <v>4</v>
      </c>
      <c r="U21" s="1">
        <f>AVERAGE(T21*100/338)</f>
        <v>1.18343195266272</v>
      </c>
      <c r="V21" s="1">
        <f>AVERAGE((Q21/(S21+U21*0.5))*1)</f>
        <v>0.899799839871897</v>
      </c>
      <c r="W21" s="3" t="s">
        <v>26</v>
      </c>
      <c r="X21" s="1" t="s">
        <v>34</v>
      </c>
      <c r="Y21" s="6">
        <v>7</v>
      </c>
      <c r="Z21" s="6">
        <v>7</v>
      </c>
      <c r="AA21" s="1">
        <f>SUM(2*Y21,Z21)</f>
        <v>21</v>
      </c>
      <c r="AB21" s="1">
        <f>AVERAGE(AA21*100/1503)</f>
        <v>1.39720558882236</v>
      </c>
      <c r="AC21" s="1">
        <v>4</v>
      </c>
      <c r="AD21" s="1">
        <f>AVERAGE(AC21*100/401)</f>
        <v>0.997506234413965</v>
      </c>
      <c r="AE21" s="1">
        <v>5</v>
      </c>
      <c r="AF21" s="1">
        <f>AVERAGE(AE21*100/371)</f>
        <v>1.34770889487871</v>
      </c>
      <c r="AG21" s="1">
        <f>AVERAGE((AB21/(AD21+AF21*0.5))*1)</f>
        <v>0.835968922801893</v>
      </c>
      <c r="AH21" s="10"/>
      <c r="AI21" s="1" t="s">
        <v>35</v>
      </c>
      <c r="AJ21" s="6">
        <v>9</v>
      </c>
      <c r="AK21" s="6">
        <v>9</v>
      </c>
      <c r="AL21" s="1">
        <f>SUM(2*AJ21,AK21)</f>
        <v>27</v>
      </c>
      <c r="AM21" s="1">
        <f>AVERAGE(AL21*100/180)</f>
        <v>15</v>
      </c>
      <c r="AN21" s="6">
        <v>6</v>
      </c>
      <c r="AO21" s="1">
        <f>AVERAGE(AN21*100/46)</f>
        <v>13.0434782608696</v>
      </c>
      <c r="AP21" s="6">
        <v>8</v>
      </c>
      <c r="AQ21" s="1">
        <f>AVERAGE(AP21*100/53)</f>
        <v>15.0943396226415</v>
      </c>
      <c r="AR21" s="1">
        <f>AVERAGE((AM21/(AO21+AQ21*0.5))*1)</f>
        <v>0.728486055776892</v>
      </c>
    </row>
    <row r="22" customHeight="1" spans="1:44">
      <c r="A22" s="3"/>
      <c r="B22" s="1" t="s">
        <v>36</v>
      </c>
      <c r="C22" s="6">
        <v>8</v>
      </c>
      <c r="D22" s="6">
        <v>9</v>
      </c>
      <c r="E22" s="1">
        <f>SUM(2*C22,D22)</f>
        <v>25</v>
      </c>
      <c r="F22" s="1">
        <f>AVERAGE(E22/541)*100</f>
        <v>4.62107208872458</v>
      </c>
      <c r="G22" s="6">
        <v>6</v>
      </c>
      <c r="H22" s="1">
        <f>AVERAGE(G22/172*100)</f>
        <v>3.48837209302326</v>
      </c>
      <c r="I22" s="6">
        <v>7</v>
      </c>
      <c r="J22" s="1">
        <f>AVERAGE(I22/163*100)</f>
        <v>4.29447852760736</v>
      </c>
      <c r="K22" s="1">
        <f>AVERAGE((F22/(H22+J22*0.5))*0.25)</f>
        <v>0.204994267530827</v>
      </c>
      <c r="L22" s="3"/>
      <c r="M22" s="8" t="s">
        <v>37</v>
      </c>
      <c r="N22" s="6">
        <v>9</v>
      </c>
      <c r="O22" s="6">
        <v>8</v>
      </c>
      <c r="P22" s="1">
        <f>SUM(2*N22,O22)</f>
        <v>26</v>
      </c>
      <c r="Q22" s="1">
        <f>AVERAGE(P22*100/1249)</f>
        <v>2.08166533226581</v>
      </c>
      <c r="R22" s="1">
        <v>6</v>
      </c>
      <c r="S22" s="1">
        <f>AVERAGE(R22*100/364)</f>
        <v>1.64835164835165</v>
      </c>
      <c r="T22" s="1">
        <v>5</v>
      </c>
      <c r="U22" s="1">
        <f>AVERAGE(T22*100/338)</f>
        <v>1.4792899408284</v>
      </c>
      <c r="V22" s="1">
        <f>AVERAGE((Q22/(S22+U22*0.5))*1)</f>
        <v>0.871720385157684</v>
      </c>
      <c r="W22" s="3"/>
      <c r="X22" s="1" t="s">
        <v>38</v>
      </c>
      <c r="Y22" s="6">
        <v>9</v>
      </c>
      <c r="Z22" s="6">
        <v>9</v>
      </c>
      <c r="AA22" s="1">
        <f>SUM(2*Y22,Z22)</f>
        <v>27</v>
      </c>
      <c r="AB22" s="1">
        <f>AVERAGE(AA22*100/1503)</f>
        <v>1.79640718562874</v>
      </c>
      <c r="AC22" s="1">
        <v>7</v>
      </c>
      <c r="AD22" s="1">
        <f>AVERAGE(AC22*100/401)</f>
        <v>1.74563591022444</v>
      </c>
      <c r="AE22" s="1">
        <v>3</v>
      </c>
      <c r="AF22" s="1">
        <f>AVERAGE(AE22*100/371)</f>
        <v>0.808625336927224</v>
      </c>
      <c r="AG22" s="1">
        <f>AVERAGE((AB22/(AD22+AF22*0.5))*1)</f>
        <v>0.835558209827024</v>
      </c>
      <c r="AH22" s="3" t="s">
        <v>39</v>
      </c>
      <c r="AI22" s="12" t="s">
        <v>40</v>
      </c>
      <c r="AJ22" s="6">
        <v>8</v>
      </c>
      <c r="AK22" s="6">
        <v>9</v>
      </c>
      <c r="AL22" s="1">
        <f>SUM(2*AJ22,AK22)</f>
        <v>25</v>
      </c>
      <c r="AM22" s="1">
        <f>AVERAGE(AL22*100/180)</f>
        <v>13.8888888888889</v>
      </c>
      <c r="AN22" s="6">
        <v>6</v>
      </c>
      <c r="AO22" s="1">
        <f>AVERAGE(AN22*100/46)</f>
        <v>13.0434782608696</v>
      </c>
      <c r="AP22" s="6">
        <v>8</v>
      </c>
      <c r="AQ22" s="1">
        <f>AVERAGE(AP22*100/53)</f>
        <v>15.0943396226415</v>
      </c>
      <c r="AR22" s="1">
        <f>AVERAGE((AM22/(AO22+AQ22*0.5))*1)</f>
        <v>0.674524125719345</v>
      </c>
    </row>
    <row r="23" customHeight="1" spans="1:44">
      <c r="A23" s="3"/>
      <c r="B23" s="1" t="s">
        <v>28</v>
      </c>
      <c r="C23" s="6">
        <v>8</v>
      </c>
      <c r="D23" s="6">
        <v>8</v>
      </c>
      <c r="E23" s="1">
        <f>SUM(2*C23,D23)</f>
        <v>24</v>
      </c>
      <c r="F23" s="1">
        <f>AVERAGE(E23/541)*100</f>
        <v>4.4362292051756</v>
      </c>
      <c r="G23" s="6">
        <v>6</v>
      </c>
      <c r="H23" s="1">
        <f>AVERAGE(G23/172*100)</f>
        <v>3.48837209302326</v>
      </c>
      <c r="I23" s="6">
        <v>7</v>
      </c>
      <c r="J23" s="1">
        <f>AVERAGE(I23/163*100)</f>
        <v>4.29447852760736</v>
      </c>
      <c r="K23" s="1">
        <f>AVERAGE((F23/(H23+J23*0.5))*0.25)</f>
        <v>0.196794496829594</v>
      </c>
      <c r="L23" s="3"/>
      <c r="M23" s="8" t="s">
        <v>41</v>
      </c>
      <c r="N23" s="6">
        <v>7</v>
      </c>
      <c r="O23" s="6">
        <v>6</v>
      </c>
      <c r="P23" s="1">
        <f>SUM(2*N23,O23)</f>
        <v>20</v>
      </c>
      <c r="Q23" s="1">
        <f>AVERAGE(P23*100/1249)</f>
        <v>1.60128102481986</v>
      </c>
      <c r="R23" s="1">
        <v>4</v>
      </c>
      <c r="S23" s="1">
        <f>AVERAGE(R23*100/364)</f>
        <v>1.0989010989011</v>
      </c>
      <c r="T23" s="1">
        <v>5</v>
      </c>
      <c r="U23" s="1">
        <f>AVERAGE(T23*100/338)</f>
        <v>1.4792899408284</v>
      </c>
      <c r="V23" s="1">
        <f>AVERAGE((Q23/(S23+U23*0.5))*1)</f>
        <v>0.870949633269834</v>
      </c>
      <c r="W23" s="3"/>
      <c r="X23" s="12" t="s">
        <v>42</v>
      </c>
      <c r="Y23" s="6">
        <v>8</v>
      </c>
      <c r="Z23" s="6">
        <v>8</v>
      </c>
      <c r="AA23" s="1">
        <f>SUM(2*Y23,Z23)</f>
        <v>24</v>
      </c>
      <c r="AB23" s="1">
        <f>AVERAGE(AA23*100/1503)</f>
        <v>1.59680638722555</v>
      </c>
      <c r="AC23" s="1">
        <v>5</v>
      </c>
      <c r="AD23" s="1">
        <f>AVERAGE(AC23*100/401)</f>
        <v>1.24688279301746</v>
      </c>
      <c r="AE23" s="1">
        <v>5</v>
      </c>
      <c r="AF23" s="1">
        <f>AVERAGE(AE23*100/371)</f>
        <v>1.34770889487871</v>
      </c>
      <c r="AG23" s="1">
        <f>AVERAGE((AB23/(AD23+AF23*0.5))*1)</f>
        <v>0.831350771772291</v>
      </c>
      <c r="AH23" s="3"/>
      <c r="AI23" s="1" t="s">
        <v>43</v>
      </c>
      <c r="AJ23" s="6">
        <v>8</v>
      </c>
      <c r="AK23" s="6">
        <v>8</v>
      </c>
      <c r="AL23" s="1">
        <f>SUM(2*AJ23,AK23)</f>
        <v>24</v>
      </c>
      <c r="AM23" s="1">
        <f>AVERAGE(AL23*100/180)</f>
        <v>13.3333333333333</v>
      </c>
      <c r="AN23" s="6">
        <v>7</v>
      </c>
      <c r="AO23" s="1">
        <f>AVERAGE(AN23*100/46)</f>
        <v>15.2173913043478</v>
      </c>
      <c r="AP23" s="6">
        <v>7</v>
      </c>
      <c r="AQ23" s="1">
        <f>AVERAGE(AP23*100/53)</f>
        <v>13.2075471698113</v>
      </c>
      <c r="AR23" s="1">
        <f>AVERAGE((AM23/(AO23+AQ23*0.5))*1)</f>
        <v>0.611027568922306</v>
      </c>
    </row>
    <row r="24" customHeight="1" spans="1:44">
      <c r="A24" s="3"/>
      <c r="B24" s="1" t="s">
        <v>33</v>
      </c>
      <c r="C24" s="6">
        <v>5</v>
      </c>
      <c r="D24" s="6">
        <v>5</v>
      </c>
      <c r="E24" s="1">
        <f>SUM(2*C24,D24)</f>
        <v>15</v>
      </c>
      <c r="F24" s="1">
        <f>AVERAGE(E24/541)*100</f>
        <v>2.77264325323475</v>
      </c>
      <c r="G24" s="6">
        <v>4</v>
      </c>
      <c r="H24" s="1">
        <f>AVERAGE(G24/172*100)</f>
        <v>2.32558139534884</v>
      </c>
      <c r="I24" s="6">
        <v>4</v>
      </c>
      <c r="J24" s="1">
        <f>AVERAGE(I24/163*100)</f>
        <v>2.45398773006135</v>
      </c>
      <c r="K24" s="1">
        <f>AVERAGE((F24/(H24+J24*0.5))*0.25)</f>
        <v>0.195115025722112</v>
      </c>
      <c r="L24" s="3"/>
      <c r="M24" s="8" t="s">
        <v>16</v>
      </c>
      <c r="N24" s="6">
        <v>9</v>
      </c>
      <c r="O24" s="6">
        <v>9</v>
      </c>
      <c r="P24" s="1">
        <f>SUM(2*N24,O24)</f>
        <v>27</v>
      </c>
      <c r="Q24" s="1">
        <f>AVERAGE(P24*100/1249)</f>
        <v>2.16172938350681</v>
      </c>
      <c r="R24" s="1">
        <v>7</v>
      </c>
      <c r="S24" s="1">
        <f>AVERAGE(R24*100/364)</f>
        <v>1.92307692307692</v>
      </c>
      <c r="T24" s="1">
        <v>4</v>
      </c>
      <c r="U24" s="1">
        <f>AVERAGE(T24*100/338)</f>
        <v>1.18343195266272</v>
      </c>
      <c r="V24" s="1">
        <f>AVERAGE((Q24/(S24+U24*0.5))*1)</f>
        <v>0.859605331323883</v>
      </c>
      <c r="W24" s="3"/>
      <c r="X24" s="1" t="s">
        <v>27</v>
      </c>
      <c r="Y24" s="6">
        <v>8</v>
      </c>
      <c r="Z24" s="6">
        <v>8</v>
      </c>
      <c r="AA24" s="1">
        <f>SUM(2*Y24,Z24)</f>
        <v>24</v>
      </c>
      <c r="AB24" s="1">
        <f>AVERAGE(AA24*100/1503)</f>
        <v>1.59680638722555</v>
      </c>
      <c r="AC24" s="1">
        <v>5</v>
      </c>
      <c r="AD24" s="1">
        <f>AVERAGE(AC24*100/401)</f>
        <v>1.24688279301746</v>
      </c>
      <c r="AE24" s="1">
        <v>5</v>
      </c>
      <c r="AF24" s="1">
        <f>AVERAGE(AE24*100/371)</f>
        <v>1.34770889487871</v>
      </c>
      <c r="AG24" s="1">
        <f>AVERAGE((AB24/(AD24+AF24*0.5))*1)</f>
        <v>0.831350771772291</v>
      </c>
      <c r="AH24" s="3"/>
      <c r="AI24" s="1" t="s">
        <v>44</v>
      </c>
      <c r="AJ24" s="6">
        <v>7</v>
      </c>
      <c r="AK24" s="6">
        <v>7</v>
      </c>
      <c r="AL24" s="1">
        <f>SUM(2*AJ24,AK24)</f>
        <v>21</v>
      </c>
      <c r="AM24" s="1">
        <f>AVERAGE(AL24*100/180)</f>
        <v>11.6666666666667</v>
      </c>
      <c r="AN24" s="6">
        <v>6</v>
      </c>
      <c r="AO24" s="1">
        <f>AVERAGE(AN24*100/46)</f>
        <v>13.0434782608696</v>
      </c>
      <c r="AP24" s="6">
        <v>7</v>
      </c>
      <c r="AQ24" s="1">
        <f>AVERAGE(AP24*100/53)</f>
        <v>13.2075471698113</v>
      </c>
      <c r="AR24" s="1">
        <f>AVERAGE((AM24/(AO24+AQ24*0.5))*1)</f>
        <v>0.593806541405706</v>
      </c>
    </row>
    <row r="25" customHeight="1" spans="1:44">
      <c r="A25" s="3"/>
      <c r="B25" s="1" t="s">
        <v>45</v>
      </c>
      <c r="C25" s="6">
        <v>7</v>
      </c>
      <c r="D25" s="6">
        <v>7</v>
      </c>
      <c r="E25" s="1">
        <f>SUM(2*C25,D25)</f>
        <v>21</v>
      </c>
      <c r="F25" s="1">
        <f>AVERAGE(E25/541)*100</f>
        <v>3.88170055452865</v>
      </c>
      <c r="G25" s="6">
        <v>6</v>
      </c>
      <c r="H25" s="1">
        <f>AVERAGE(G25/172*100)</f>
        <v>3.48837209302326</v>
      </c>
      <c r="I25" s="6">
        <v>5</v>
      </c>
      <c r="J25" s="1">
        <f>AVERAGE(I25/163*100)</f>
        <v>3.06748466257669</v>
      </c>
      <c r="K25" s="1">
        <f>AVERAGE((F25/(H25+J25*0.5))*0.25)</f>
        <v>0.193230391950933</v>
      </c>
      <c r="L25" s="3"/>
      <c r="M25" s="8" t="s">
        <v>46</v>
      </c>
      <c r="N25" s="6">
        <v>9</v>
      </c>
      <c r="O25" s="6">
        <v>9</v>
      </c>
      <c r="P25" s="1">
        <f>SUM(2*N25,O25)</f>
        <v>27</v>
      </c>
      <c r="Q25" s="1">
        <f>AVERAGE(P25*100/1249)</f>
        <v>2.16172938350681</v>
      </c>
      <c r="R25" s="1">
        <v>7</v>
      </c>
      <c r="S25" s="1">
        <f>AVERAGE(R25*100/364)</f>
        <v>1.92307692307692</v>
      </c>
      <c r="T25" s="1">
        <v>4</v>
      </c>
      <c r="U25" s="1">
        <f>AVERAGE(T25*100/338)</f>
        <v>1.18343195266272</v>
      </c>
      <c r="V25" s="1">
        <f>AVERAGE((Q25/(S25+U25*0.5))*1)</f>
        <v>0.859605331323883</v>
      </c>
      <c r="W25" s="3"/>
      <c r="X25" s="14" t="s">
        <v>47</v>
      </c>
      <c r="Y25" s="6">
        <v>8</v>
      </c>
      <c r="Z25" s="6">
        <v>8</v>
      </c>
      <c r="AA25" s="1">
        <f>SUM(2*Y25,Z25)</f>
        <v>24</v>
      </c>
      <c r="AB25" s="1">
        <f>AVERAGE(AA25*100/1503)</f>
        <v>1.59680638722555</v>
      </c>
      <c r="AC25" s="1">
        <v>5</v>
      </c>
      <c r="AD25" s="1">
        <f>AVERAGE(AC25*100/401)</f>
        <v>1.24688279301746</v>
      </c>
      <c r="AE25" s="1">
        <v>5</v>
      </c>
      <c r="AF25" s="1">
        <f>AVERAGE(AE25*100/371)</f>
        <v>1.34770889487871</v>
      </c>
      <c r="AG25" s="1">
        <f>AVERAGE((AB25/(AD25+AF25*0.5))*1)</f>
        <v>0.831350771772291</v>
      </c>
      <c r="AH25" s="3"/>
      <c r="AI25" s="1" t="s">
        <v>48</v>
      </c>
      <c r="AJ25" s="6">
        <v>6</v>
      </c>
      <c r="AK25" s="6">
        <v>5</v>
      </c>
      <c r="AL25" s="1">
        <f>SUM(2*AJ25,AK25)</f>
        <v>17</v>
      </c>
      <c r="AM25" s="1">
        <f>AVERAGE(AL25*100/180)</f>
        <v>9.44444444444444</v>
      </c>
      <c r="AN25" s="6">
        <v>6</v>
      </c>
      <c r="AO25" s="1">
        <f>AVERAGE(AN25*100/46)</f>
        <v>13.0434782608696</v>
      </c>
      <c r="AP25" s="6">
        <v>8</v>
      </c>
      <c r="AQ25" s="1">
        <f>AVERAGE(AP25*100/53)</f>
        <v>15.0943396226415</v>
      </c>
      <c r="AR25" s="1">
        <f>AVERAGE((AM25/(AO25+AQ25*0.5))*1)</f>
        <v>0.458676405489155</v>
      </c>
    </row>
    <row r="26" customHeight="1" spans="1:42">
      <c r="A26" s="3"/>
      <c r="B26" s="1" t="s">
        <v>18</v>
      </c>
      <c r="C26" s="6">
        <v>8</v>
      </c>
      <c r="D26" s="6">
        <v>6</v>
      </c>
      <c r="E26" s="1">
        <f>SUM(2*C26,D26)</f>
        <v>22</v>
      </c>
      <c r="F26" s="1">
        <f>AVERAGE(E26/541)*100</f>
        <v>4.06654343807763</v>
      </c>
      <c r="G26" s="6">
        <v>6</v>
      </c>
      <c r="H26" s="1">
        <f>AVERAGE(G26/172*100)</f>
        <v>3.48837209302326</v>
      </c>
      <c r="I26" s="6">
        <v>6</v>
      </c>
      <c r="J26" s="1">
        <f>AVERAGE(I26/163*100)</f>
        <v>3.68098159509202</v>
      </c>
      <c r="K26" s="1">
        <f>AVERAGE((F26/(H26+J26*0.5))*0.25)</f>
        <v>0.190779136261621</v>
      </c>
      <c r="L26" s="3"/>
      <c r="M26" s="14" t="s">
        <v>24</v>
      </c>
      <c r="N26" s="6">
        <v>8</v>
      </c>
      <c r="O26" s="6">
        <v>8</v>
      </c>
      <c r="P26" s="1">
        <f>SUM(2*N26,O26)</f>
        <v>24</v>
      </c>
      <c r="Q26" s="1">
        <f>AVERAGE(P26*100/1249)</f>
        <v>1.92153722978383</v>
      </c>
      <c r="R26" s="1">
        <v>6</v>
      </c>
      <c r="S26" s="1">
        <f>AVERAGE(R26*100/364)</f>
        <v>1.64835164835165</v>
      </c>
      <c r="T26" s="1">
        <v>4</v>
      </c>
      <c r="U26" s="1">
        <f>AVERAGE(T26*100/338)</f>
        <v>1.18343195266272</v>
      </c>
      <c r="V26" s="1">
        <f>AVERAGE((Q26/(S26+U26*0.5))*1)</f>
        <v>0.857803223711044</v>
      </c>
      <c r="W26" s="3"/>
      <c r="X26" s="1" t="s">
        <v>49</v>
      </c>
      <c r="Y26" s="6">
        <v>8</v>
      </c>
      <c r="Z26" s="6">
        <v>8</v>
      </c>
      <c r="AA26" s="1">
        <f>SUM(2*Y26,Z26)</f>
        <v>24</v>
      </c>
      <c r="AB26" s="1">
        <f>AVERAGE(AA26*100/1503)</f>
        <v>1.59680638722555</v>
      </c>
      <c r="AC26" s="1">
        <v>5</v>
      </c>
      <c r="AD26" s="1">
        <f>AVERAGE(AC26*100/401)</f>
        <v>1.24688279301746</v>
      </c>
      <c r="AE26" s="1">
        <v>5</v>
      </c>
      <c r="AF26" s="1">
        <f>AVERAGE(AE26*100/371)</f>
        <v>1.34770889487871</v>
      </c>
      <c r="AG26" s="1">
        <f>AVERAGE((AB26/(AD26+AF26*0.5))*1)</f>
        <v>0.831350771772291</v>
      </c>
      <c r="AL26" s="1">
        <f>SUM(AL18:AL25)</f>
        <v>180</v>
      </c>
      <c r="AN26" s="1">
        <f>SUM(AN18:AN25)</f>
        <v>46</v>
      </c>
      <c r="AP26" s="1">
        <f>SUM(AP18:AP25)</f>
        <v>53</v>
      </c>
    </row>
    <row r="27" customHeight="1" spans="1:33">
      <c r="A27" s="9" t="s">
        <v>50</v>
      </c>
      <c r="B27" s="1" t="s">
        <v>51</v>
      </c>
      <c r="C27" s="6">
        <v>8</v>
      </c>
      <c r="D27" s="6">
        <v>7</v>
      </c>
      <c r="E27" s="1">
        <f>SUM(2*C27,D27)</f>
        <v>23</v>
      </c>
      <c r="F27" s="1">
        <f>AVERAGE(E27/541)*100</f>
        <v>4.25138632162662</v>
      </c>
      <c r="G27" s="6">
        <v>5</v>
      </c>
      <c r="H27" s="1">
        <f>AVERAGE(G27/172*100)</f>
        <v>2.90697674418605</v>
      </c>
      <c r="I27" s="6">
        <v>9</v>
      </c>
      <c r="J27" s="1">
        <f>AVERAGE(I27/163*100)</f>
        <v>5.52147239263804</v>
      </c>
      <c r="K27" s="1">
        <f>AVERAGE((F27/(H27+J27*0.5))*0.25)</f>
        <v>0.187526536993587</v>
      </c>
      <c r="L27" s="3"/>
      <c r="M27" s="8" t="s">
        <v>36</v>
      </c>
      <c r="N27" s="6">
        <v>9</v>
      </c>
      <c r="O27" s="6">
        <v>9</v>
      </c>
      <c r="P27" s="1">
        <f>SUM(2*N27,O27)</f>
        <v>27</v>
      </c>
      <c r="Q27" s="1">
        <f>AVERAGE(P27*100/1249)</f>
        <v>2.16172938350681</v>
      </c>
      <c r="R27" s="1">
        <v>5</v>
      </c>
      <c r="S27" s="1">
        <f>AVERAGE(R27*100/364)</f>
        <v>1.37362637362637</v>
      </c>
      <c r="T27" s="1">
        <v>8</v>
      </c>
      <c r="U27" s="1">
        <f>AVERAGE(T27*100/338)</f>
        <v>2.36686390532544</v>
      </c>
      <c r="V27" s="1">
        <f>AVERAGE((Q27/(S27+U27*0.5))*1)</f>
        <v>0.845396978740017</v>
      </c>
      <c r="W27" s="3"/>
      <c r="X27" s="12" t="s">
        <v>52</v>
      </c>
      <c r="Y27" s="6">
        <v>9</v>
      </c>
      <c r="Z27" s="6">
        <v>9</v>
      </c>
      <c r="AA27" s="1">
        <f>SUM(2*Y27,Z27)</f>
        <v>27</v>
      </c>
      <c r="AB27" s="1">
        <f>AVERAGE(AA27*100/1503)</f>
        <v>1.79640718562874</v>
      </c>
      <c r="AC27" s="1">
        <v>6</v>
      </c>
      <c r="AD27" s="1">
        <f>AVERAGE(AC27*100/401)</f>
        <v>1.49625935162095</v>
      </c>
      <c r="AE27" s="1">
        <v>5</v>
      </c>
      <c r="AF27" s="1">
        <f>AVERAGE(AE27*100/371)</f>
        <v>1.34770889487871</v>
      </c>
      <c r="AG27" s="1">
        <f>AVERAGE((AB27/(AD27+AF27*0.5))*1)</f>
        <v>0.827794001589511</v>
      </c>
    </row>
    <row r="28" customHeight="1" spans="1:33">
      <c r="A28" s="10"/>
      <c r="B28" s="1" t="s">
        <v>53</v>
      </c>
      <c r="C28" s="6">
        <v>7</v>
      </c>
      <c r="D28" s="6">
        <v>6</v>
      </c>
      <c r="E28" s="1">
        <f>SUM(2*C28,D28)</f>
        <v>20</v>
      </c>
      <c r="F28" s="1">
        <f>AVERAGE(E28/541)*100</f>
        <v>3.69685767097967</v>
      </c>
      <c r="G28" s="6">
        <v>6</v>
      </c>
      <c r="H28" s="1">
        <f>AVERAGE(G28/172*100)</f>
        <v>3.48837209302326</v>
      </c>
      <c r="I28" s="6">
        <v>5</v>
      </c>
      <c r="J28" s="1">
        <f>AVERAGE(I28/163*100)</f>
        <v>3.06748466257669</v>
      </c>
      <c r="K28" s="1">
        <f>AVERAGE((F28/(H28+J28*0.5))*0.25)</f>
        <v>0.184028944715174</v>
      </c>
      <c r="L28" s="3"/>
      <c r="M28" s="14" t="s">
        <v>54</v>
      </c>
      <c r="N28" s="6">
        <v>7</v>
      </c>
      <c r="O28" s="6">
        <v>8</v>
      </c>
      <c r="P28" s="1">
        <f>SUM(2*N28,O28)</f>
        <v>22</v>
      </c>
      <c r="Q28" s="1">
        <f>AVERAGE(P28*100/1249)</f>
        <v>1.76140912730184</v>
      </c>
      <c r="R28" s="1">
        <v>5</v>
      </c>
      <c r="S28" s="1">
        <f>AVERAGE(R28*100/364)</f>
        <v>1.37362637362637</v>
      </c>
      <c r="T28" s="1">
        <v>5</v>
      </c>
      <c r="U28" s="1">
        <f>AVERAGE(T28*100/338)</f>
        <v>1.4792899408284</v>
      </c>
      <c r="V28" s="1">
        <f>AVERAGE((Q28/(S28+U28*0.5))*1)</f>
        <v>0.833498799039231</v>
      </c>
      <c r="W28" s="3"/>
      <c r="X28" s="1" t="s">
        <v>55</v>
      </c>
      <c r="Y28" s="6">
        <v>9</v>
      </c>
      <c r="Z28" s="6">
        <v>9</v>
      </c>
      <c r="AA28" s="1">
        <f>SUM(2*Y28,Z28)</f>
        <v>27</v>
      </c>
      <c r="AB28" s="1">
        <f>AVERAGE(AA28*100/1503)</f>
        <v>1.79640718562874</v>
      </c>
      <c r="AC28" s="1">
        <v>6</v>
      </c>
      <c r="AD28" s="1">
        <f>AVERAGE(AC28*100/401)</f>
        <v>1.49625935162095</v>
      </c>
      <c r="AE28" s="1">
        <v>5</v>
      </c>
      <c r="AF28" s="1">
        <f>AVERAGE(AE28*100/371)</f>
        <v>1.34770889487871</v>
      </c>
      <c r="AG28" s="1">
        <f>AVERAGE((AB28/(AD28+AF28*0.5))*1)</f>
        <v>0.827794001589511</v>
      </c>
    </row>
    <row r="29" customHeight="1" spans="1:33">
      <c r="A29" s="10"/>
      <c r="B29" s="1" t="s">
        <v>46</v>
      </c>
      <c r="C29" s="6">
        <v>8</v>
      </c>
      <c r="D29" s="6">
        <v>9</v>
      </c>
      <c r="E29" s="1">
        <f>SUM(2*C29,D29)</f>
        <v>25</v>
      </c>
      <c r="F29" s="1">
        <f>AVERAGE(E29/541)*100</f>
        <v>4.62107208872458</v>
      </c>
      <c r="G29" s="6">
        <v>9</v>
      </c>
      <c r="H29" s="1">
        <f>AVERAGE(G29/172*100)</f>
        <v>5.23255813953488</v>
      </c>
      <c r="I29" s="6">
        <v>5</v>
      </c>
      <c r="J29" s="1">
        <f>AVERAGE(I29/163*100)</f>
        <v>3.06748466257669</v>
      </c>
      <c r="K29" s="1">
        <f>AVERAGE((F29/(H29+J29*0.5))*0.25)</f>
        <v>0.170738504321933</v>
      </c>
      <c r="L29" s="3"/>
      <c r="M29" s="1" t="s">
        <v>56</v>
      </c>
      <c r="N29" s="6">
        <v>5</v>
      </c>
      <c r="O29" s="6">
        <v>6</v>
      </c>
      <c r="P29" s="1">
        <f>SUM(2*N29,O29)</f>
        <v>16</v>
      </c>
      <c r="Q29" s="1">
        <f>AVERAGE(P29*100/1249)</f>
        <v>1.28102481985588</v>
      </c>
      <c r="R29" s="1">
        <v>4</v>
      </c>
      <c r="S29" s="1">
        <f>AVERAGE(R29*100/364)</f>
        <v>1.0989010989011</v>
      </c>
      <c r="T29" s="1">
        <v>3</v>
      </c>
      <c r="U29" s="1">
        <f>AVERAGE(T29*100/338)</f>
        <v>0.887573964497041</v>
      </c>
      <c r="V29" s="1">
        <f>AVERAGE((Q29/(S29+U29*0.5))*1)</f>
        <v>0.830384855829869</v>
      </c>
      <c r="W29" s="3"/>
      <c r="X29" s="14" t="s">
        <v>57</v>
      </c>
      <c r="Y29" s="6">
        <v>9</v>
      </c>
      <c r="Z29" s="6">
        <v>9</v>
      </c>
      <c r="AA29" s="1">
        <f>SUM(2*Y29,Z29)</f>
        <v>27</v>
      </c>
      <c r="AB29" s="1">
        <f>AVERAGE(AA29*100/1503)</f>
        <v>1.79640718562874</v>
      </c>
      <c r="AC29" s="1">
        <v>5</v>
      </c>
      <c r="AD29" s="1">
        <f>AVERAGE(AC29*100/401)</f>
        <v>1.24688279301746</v>
      </c>
      <c r="AE29" s="1">
        <v>7</v>
      </c>
      <c r="AF29" s="1">
        <f>AVERAGE(AE29*100/371)</f>
        <v>1.88679245283019</v>
      </c>
      <c r="AG29" s="1">
        <f>AVERAGE((AB29/(AD29+AF29*0.5))*1)</f>
        <v>0.8201727586717</v>
      </c>
    </row>
    <row r="30" customHeight="1" spans="1:33">
      <c r="A30" s="10"/>
      <c r="B30" s="1" t="s">
        <v>58</v>
      </c>
      <c r="C30" s="6">
        <v>6</v>
      </c>
      <c r="D30" s="6">
        <v>7</v>
      </c>
      <c r="E30" s="1">
        <f>SUM(2*C30,D30)</f>
        <v>19</v>
      </c>
      <c r="F30" s="1">
        <f>AVERAGE(E30/541)*100</f>
        <v>3.51201478743068</v>
      </c>
      <c r="G30" s="6">
        <v>6</v>
      </c>
      <c r="H30" s="1">
        <f>AVERAGE(G30/172*100)</f>
        <v>3.48837209302326</v>
      </c>
      <c r="I30" s="6">
        <v>6</v>
      </c>
      <c r="J30" s="1">
        <f>AVERAGE(I30/163*100)</f>
        <v>3.68098159509202</v>
      </c>
      <c r="K30" s="1">
        <f>AVERAGE((F30/(H30+J30*0.5))*0.25)</f>
        <v>0.164763799498672</v>
      </c>
      <c r="L30" s="3"/>
      <c r="M30" s="8" t="s">
        <v>59</v>
      </c>
      <c r="N30" s="6">
        <v>9</v>
      </c>
      <c r="O30" s="6">
        <v>8</v>
      </c>
      <c r="P30" s="1">
        <f>SUM(2*N30,O30)</f>
        <v>26</v>
      </c>
      <c r="Q30" s="1">
        <f>AVERAGE(P30*100/1249)</f>
        <v>2.08166533226581</v>
      </c>
      <c r="R30" s="1">
        <v>6</v>
      </c>
      <c r="S30" s="1">
        <f>AVERAGE(R30*100/364)</f>
        <v>1.64835164835165</v>
      </c>
      <c r="T30" s="1">
        <v>6</v>
      </c>
      <c r="U30" s="1">
        <f>AVERAGE(T30*100/338)</f>
        <v>1.77514792899408</v>
      </c>
      <c r="V30" s="1">
        <f>AVERAGE((Q30/(S30+U30*0.5))*1)</f>
        <v>0.820870029356819</v>
      </c>
      <c r="W30" s="3"/>
      <c r="X30" s="1" t="s">
        <v>60</v>
      </c>
      <c r="Y30" s="6">
        <v>9</v>
      </c>
      <c r="Z30" s="6">
        <v>9</v>
      </c>
      <c r="AA30" s="1">
        <f>SUM(2*Y30,Z30)</f>
        <v>27</v>
      </c>
      <c r="AB30" s="1">
        <f>AVERAGE(AA30*100/1503)</f>
        <v>1.79640718562874</v>
      </c>
      <c r="AC30" s="8">
        <v>7</v>
      </c>
      <c r="AD30" s="1">
        <f>AVERAGE(AC30*100/401)</f>
        <v>1.74563591022444</v>
      </c>
      <c r="AE30" s="8">
        <v>4</v>
      </c>
      <c r="AF30" s="1">
        <f>AVERAGE(AE30*100/371)</f>
        <v>1.07816711590296</v>
      </c>
      <c r="AG30" s="1">
        <f>AVERAGE((AB30/(AD30+AF30*0.5))*1)</f>
        <v>0.786270354260587</v>
      </c>
    </row>
    <row r="31" customHeight="1" spans="1:33">
      <c r="A31" s="9" t="s">
        <v>61</v>
      </c>
      <c r="B31" s="1" t="s">
        <v>62</v>
      </c>
      <c r="C31" s="6">
        <v>7</v>
      </c>
      <c r="D31" s="6">
        <v>7</v>
      </c>
      <c r="E31" s="1">
        <f>SUM(2*C31,D31)</f>
        <v>21</v>
      </c>
      <c r="F31" s="1">
        <f>AVERAGE(E31/541)*100</f>
        <v>3.88170055452865</v>
      </c>
      <c r="G31" s="6">
        <v>7</v>
      </c>
      <c r="H31" s="1">
        <f>AVERAGE(G31/172*100)</f>
        <v>4.06976744186047</v>
      </c>
      <c r="I31" s="6">
        <v>6</v>
      </c>
      <c r="J31" s="1">
        <f>AVERAGE(I31/163*100)</f>
        <v>3.68098159509202</v>
      </c>
      <c r="K31" s="1">
        <f>AVERAGE((F31/(H31+J31*0.5))*0.25)</f>
        <v>0.16419335658836</v>
      </c>
      <c r="L31" s="9" t="s">
        <v>50</v>
      </c>
      <c r="M31" s="8" t="s">
        <v>63</v>
      </c>
      <c r="N31" s="6">
        <v>7</v>
      </c>
      <c r="O31" s="6">
        <v>8</v>
      </c>
      <c r="P31" s="1">
        <f>SUM(2*N31,O31)</f>
        <v>22</v>
      </c>
      <c r="Q31" s="1">
        <f>AVERAGE(P31*100/1249)</f>
        <v>1.76140912730184</v>
      </c>
      <c r="R31" s="8">
        <v>5</v>
      </c>
      <c r="S31" s="1">
        <f>AVERAGE(R31*100/364)</f>
        <v>1.37362637362637</v>
      </c>
      <c r="T31" s="8">
        <v>6</v>
      </c>
      <c r="U31" s="1">
        <f>AVERAGE(T31*100/338)</f>
        <v>1.77514792899408</v>
      </c>
      <c r="V31" s="1">
        <f>AVERAGE((Q31/(S31+U31*0.5))*1)</f>
        <v>0.778970840223581</v>
      </c>
      <c r="W31" s="3"/>
      <c r="X31" s="1" t="s">
        <v>64</v>
      </c>
      <c r="Y31" s="6">
        <v>7</v>
      </c>
      <c r="Z31" s="6">
        <v>7</v>
      </c>
      <c r="AA31" s="1">
        <f>SUM(2*Y31,Z31)</f>
        <v>21</v>
      </c>
      <c r="AB31" s="1">
        <f>AVERAGE(AA31*100/1503)</f>
        <v>1.39720558882236</v>
      </c>
      <c r="AC31" s="8">
        <v>5</v>
      </c>
      <c r="AD31" s="1">
        <f>AVERAGE(AC31*100/401)</f>
        <v>1.24688279301746</v>
      </c>
      <c r="AE31" s="8">
        <v>4</v>
      </c>
      <c r="AF31" s="1">
        <f>AVERAGE(AE31*100/371)</f>
        <v>1.07816711590296</v>
      </c>
      <c r="AG31" s="1">
        <f>AVERAGE((AB31/(AD31+AF31*0.5))*1)</f>
        <v>0.782324699490744</v>
      </c>
    </row>
    <row r="32" customHeight="1" spans="1:33">
      <c r="A32" s="10"/>
      <c r="B32" s="1" t="s">
        <v>65</v>
      </c>
      <c r="C32" s="6">
        <v>7</v>
      </c>
      <c r="D32" s="6">
        <v>7</v>
      </c>
      <c r="E32" s="1">
        <f>SUM(2*C32,D32)</f>
        <v>21</v>
      </c>
      <c r="F32" s="1">
        <f>AVERAGE(E32/541)*100</f>
        <v>3.88170055452865</v>
      </c>
      <c r="G32" s="6">
        <v>7</v>
      </c>
      <c r="H32" s="1">
        <f>AVERAGE(G32/172*100)</f>
        <v>4.06976744186047</v>
      </c>
      <c r="I32" s="6">
        <v>6</v>
      </c>
      <c r="J32" s="1">
        <f>AVERAGE(I32/163*100)</f>
        <v>3.68098159509202</v>
      </c>
      <c r="K32" s="1">
        <f>AVERAGE((F32/(H32+J32*0.5))*0.25)</f>
        <v>0.16419335658836</v>
      </c>
      <c r="L32" s="10"/>
      <c r="M32" s="8" t="s">
        <v>66</v>
      </c>
      <c r="N32" s="6">
        <v>6</v>
      </c>
      <c r="O32" s="6">
        <v>7</v>
      </c>
      <c r="P32" s="1">
        <f>SUM(2*N32,O32)</f>
        <v>19</v>
      </c>
      <c r="Q32" s="1">
        <f>AVERAGE(P32*100/1249)</f>
        <v>1.52121697357886</v>
      </c>
      <c r="R32" s="1">
        <v>5</v>
      </c>
      <c r="S32" s="1">
        <f>AVERAGE(R32*100/364)</f>
        <v>1.37362637362637</v>
      </c>
      <c r="T32" s="1">
        <v>4</v>
      </c>
      <c r="U32" s="1">
        <f>AVERAGE(T32*100/338)</f>
        <v>1.18343195266272</v>
      </c>
      <c r="V32" s="1">
        <f>AVERAGE((Q32/(S32+U32*0.5))*1)</f>
        <v>0.77402136763174</v>
      </c>
      <c r="W32" s="9" t="s">
        <v>50</v>
      </c>
      <c r="X32" s="1" t="s">
        <v>37</v>
      </c>
      <c r="Y32" s="6">
        <v>9</v>
      </c>
      <c r="Z32" s="6">
        <v>9</v>
      </c>
      <c r="AA32" s="1">
        <f>SUM(2*Y32,Z32)</f>
        <v>27</v>
      </c>
      <c r="AB32" s="1">
        <f>AVERAGE(AA32*100/1503)</f>
        <v>1.79640718562874</v>
      </c>
      <c r="AC32" s="1">
        <v>6</v>
      </c>
      <c r="AD32" s="1">
        <f>AVERAGE(AC32*100/401)</f>
        <v>1.49625935162095</v>
      </c>
      <c r="AE32" s="1">
        <v>6</v>
      </c>
      <c r="AF32" s="1">
        <f>AVERAGE(AE32*100/371)</f>
        <v>1.61725067385445</v>
      </c>
      <c r="AG32" s="1">
        <f>AVERAGE((AB32/(AD32+AF32*0.5))*1)</f>
        <v>0.779391348536523</v>
      </c>
    </row>
    <row r="33" customHeight="1" spans="1:33">
      <c r="A33" s="11"/>
      <c r="B33" s="12" t="s">
        <v>67</v>
      </c>
      <c r="C33" s="6">
        <v>8</v>
      </c>
      <c r="D33" s="6">
        <v>9</v>
      </c>
      <c r="E33" s="1">
        <f>SUM(2*C33,D33)</f>
        <v>25</v>
      </c>
      <c r="F33" s="1">
        <f>AVERAGE(E33/541)*100</f>
        <v>4.62107208872458</v>
      </c>
      <c r="G33" s="6">
        <v>8</v>
      </c>
      <c r="H33" s="1">
        <f>AVERAGE(G33/172*100)</f>
        <v>4.65116279069767</v>
      </c>
      <c r="I33" s="6">
        <v>8</v>
      </c>
      <c r="J33" s="1">
        <f>AVERAGE(I33/163*100)</f>
        <v>4.9079754601227</v>
      </c>
      <c r="K33" s="1">
        <f>AVERAGE((F33/(H33+J33*0.5))*0.25)</f>
        <v>0.162595854768427</v>
      </c>
      <c r="L33" s="10"/>
      <c r="M33" s="8" t="s">
        <v>64</v>
      </c>
      <c r="N33" s="6">
        <v>6</v>
      </c>
      <c r="O33" s="6">
        <v>7</v>
      </c>
      <c r="P33" s="1">
        <f>SUM(2*N33,O33)</f>
        <v>19</v>
      </c>
      <c r="Q33" s="1">
        <f>AVERAGE(P33*100/1249)</f>
        <v>1.52121697357886</v>
      </c>
      <c r="R33" s="8">
        <v>5</v>
      </c>
      <c r="S33" s="1">
        <f>AVERAGE(R33*100/364)</f>
        <v>1.37362637362637</v>
      </c>
      <c r="T33" s="8">
        <v>4</v>
      </c>
      <c r="U33" s="1">
        <f>AVERAGE(T33*100/338)</f>
        <v>1.18343195266272</v>
      </c>
      <c r="V33" s="1">
        <f>AVERAGE((Q33/(S33+U33*0.5))*1)</f>
        <v>0.77402136763174</v>
      </c>
      <c r="W33" s="10"/>
      <c r="X33" s="1" t="s">
        <v>68</v>
      </c>
      <c r="Y33" s="6">
        <v>9</v>
      </c>
      <c r="Z33" s="6">
        <v>9</v>
      </c>
      <c r="AA33" s="1">
        <f>SUM(2*Y33,Z33)</f>
        <v>27</v>
      </c>
      <c r="AB33" s="1">
        <f>AVERAGE(AA33*100/1503)</f>
        <v>1.79640718562874</v>
      </c>
      <c r="AC33" s="1">
        <v>6</v>
      </c>
      <c r="AD33" s="1">
        <f>AVERAGE(AC33*100/401)</f>
        <v>1.49625935162095</v>
      </c>
      <c r="AE33" s="1">
        <v>6</v>
      </c>
      <c r="AF33" s="1">
        <f>AVERAGE(AE33*100/371)</f>
        <v>1.61725067385445</v>
      </c>
      <c r="AG33" s="1">
        <f>AVERAGE((AB33/(AD33+AF33*0.5))*1)</f>
        <v>0.779391348536523</v>
      </c>
    </row>
    <row r="34" customHeight="1" spans="1:33">
      <c r="A34" s="9" t="s">
        <v>69</v>
      </c>
      <c r="B34" s="1" t="s">
        <v>70</v>
      </c>
      <c r="C34" s="6">
        <v>4</v>
      </c>
      <c r="D34" s="6">
        <v>4</v>
      </c>
      <c r="E34" s="1">
        <f>SUM(2*C34,D34)</f>
        <v>12</v>
      </c>
      <c r="F34" s="1">
        <f>AVERAGE(E34/541)*100</f>
        <v>2.2181146025878</v>
      </c>
      <c r="G34" s="6">
        <v>4</v>
      </c>
      <c r="H34" s="1">
        <f>AVERAGE(G34/172*100)</f>
        <v>2.32558139534884</v>
      </c>
      <c r="I34" s="6">
        <v>4</v>
      </c>
      <c r="J34" s="1">
        <f>AVERAGE(I34/163*100)</f>
        <v>2.45398773006135</v>
      </c>
      <c r="K34" s="1">
        <f>AVERAGE((F34/(H34+J34*0.5))*0.25)</f>
        <v>0.15609202057769</v>
      </c>
      <c r="L34" s="10"/>
      <c r="M34" s="12" t="s">
        <v>71</v>
      </c>
      <c r="N34" s="6">
        <v>9</v>
      </c>
      <c r="O34" s="6">
        <v>9</v>
      </c>
      <c r="P34" s="1">
        <f>SUM(2*N34,O34)</f>
        <v>27</v>
      </c>
      <c r="Q34" s="1">
        <f>AVERAGE(P34*100/1249)</f>
        <v>2.16172938350681</v>
      </c>
      <c r="R34" s="1">
        <v>7</v>
      </c>
      <c r="S34" s="1">
        <f>AVERAGE(R34*100/364)</f>
        <v>1.92307692307692</v>
      </c>
      <c r="T34" s="1">
        <v>6</v>
      </c>
      <c r="U34" s="1">
        <f>AVERAGE(T34*100/338)</f>
        <v>1.77514792899408</v>
      </c>
      <c r="V34" s="1">
        <f>AVERAGE((Q34/(S34+U34*0.5))*1)</f>
        <v>0.769120559605579</v>
      </c>
      <c r="W34" s="10"/>
      <c r="X34" s="1" t="s">
        <v>18</v>
      </c>
      <c r="Y34" s="6">
        <v>6</v>
      </c>
      <c r="Z34" s="6">
        <v>6</v>
      </c>
      <c r="AA34" s="1">
        <f>SUM(2*Y34,Z34)</f>
        <v>18</v>
      </c>
      <c r="AB34" s="1">
        <f>AVERAGE(AA34*100/1503)</f>
        <v>1.19760479041916</v>
      </c>
      <c r="AC34" s="1">
        <v>4</v>
      </c>
      <c r="AD34" s="1">
        <f>AVERAGE(AC34*100/401)</f>
        <v>0.997506234413965</v>
      </c>
      <c r="AE34" s="1">
        <v>4</v>
      </c>
      <c r="AF34" s="1">
        <f>AVERAGE(AE34*100/371)</f>
        <v>1.07816711590296</v>
      </c>
      <c r="AG34" s="1">
        <f>AVERAGE((AB34/(AD34+AF34*0.5))*1)</f>
        <v>0.779391348536523</v>
      </c>
    </row>
    <row r="35" customHeight="1" spans="1:33">
      <c r="A35" s="10"/>
      <c r="B35" s="1" t="s">
        <v>72</v>
      </c>
      <c r="C35" s="6">
        <v>6</v>
      </c>
      <c r="D35" s="6">
        <v>6</v>
      </c>
      <c r="E35" s="1">
        <f>SUM(2*C35,D35)</f>
        <v>18</v>
      </c>
      <c r="F35" s="1">
        <f>AVERAGE(E35/541)*100</f>
        <v>3.3271719038817</v>
      </c>
      <c r="G35" s="6">
        <v>6</v>
      </c>
      <c r="H35" s="1">
        <f>AVERAGE(G35/172*100)</f>
        <v>3.48837209302326</v>
      </c>
      <c r="I35" s="6">
        <v>6</v>
      </c>
      <c r="J35" s="1">
        <f>AVERAGE(I35/163*100)</f>
        <v>3.68098159509202</v>
      </c>
      <c r="K35" s="1">
        <f>AVERAGE((F35/(H35+J35*0.5))*0.25)</f>
        <v>0.15609202057769</v>
      </c>
      <c r="L35" s="10"/>
      <c r="M35" s="8" t="s">
        <v>27</v>
      </c>
      <c r="N35" s="6">
        <v>6</v>
      </c>
      <c r="O35" s="6">
        <v>4</v>
      </c>
      <c r="P35" s="1">
        <f>SUM(2*N35,O35)</f>
        <v>16</v>
      </c>
      <c r="Q35" s="1">
        <f>AVERAGE(P35*100/1249)</f>
        <v>1.28102481985588</v>
      </c>
      <c r="R35" s="1">
        <v>5</v>
      </c>
      <c r="S35" s="1">
        <f>AVERAGE(R35*100/364)</f>
        <v>1.37362637362637</v>
      </c>
      <c r="T35" s="1">
        <v>2</v>
      </c>
      <c r="U35" s="1">
        <f>AVERAGE(T35*100/338)</f>
        <v>0.591715976331361</v>
      </c>
      <c r="V35" s="1">
        <f>AVERAGE((Q35/(S35+U35*0.5))*1)</f>
        <v>0.767317651589626</v>
      </c>
      <c r="W35" s="10"/>
      <c r="X35" s="1" t="s">
        <v>73</v>
      </c>
      <c r="Y35" s="6">
        <v>8</v>
      </c>
      <c r="Z35" s="6">
        <v>8</v>
      </c>
      <c r="AA35" s="1">
        <f>SUM(2*Y35,Z35)</f>
        <v>24</v>
      </c>
      <c r="AB35" s="1">
        <f>AVERAGE(AA35*100/1503)</f>
        <v>1.59680638722555</v>
      </c>
      <c r="AC35" s="1">
        <v>5</v>
      </c>
      <c r="AD35" s="1">
        <f>AVERAGE(AC35*100/401)</f>
        <v>1.24688279301746</v>
      </c>
      <c r="AE35" s="1">
        <v>6</v>
      </c>
      <c r="AF35" s="1">
        <f>AVERAGE(AE35*100/371)</f>
        <v>1.61725067385445</v>
      </c>
      <c r="AG35" s="1">
        <f>AVERAGE((AB35/(AD35+AF35*0.5))*1)</f>
        <v>0.776842652171132</v>
      </c>
    </row>
    <row r="36" customHeight="1" spans="1:33">
      <c r="A36" s="10"/>
      <c r="B36" s="1" t="s">
        <v>74</v>
      </c>
      <c r="C36" s="6">
        <v>7</v>
      </c>
      <c r="D36" s="6">
        <v>7</v>
      </c>
      <c r="E36" s="1">
        <f>SUM(2*C36,D36)</f>
        <v>21</v>
      </c>
      <c r="F36" s="1">
        <f>AVERAGE(E36/541)*100</f>
        <v>3.88170055452865</v>
      </c>
      <c r="G36" s="6">
        <v>7</v>
      </c>
      <c r="H36" s="1">
        <f>AVERAGE(G36/172*100)</f>
        <v>4.06976744186047</v>
      </c>
      <c r="I36" s="6">
        <v>7</v>
      </c>
      <c r="J36" s="1">
        <f>AVERAGE(I36/163*100)</f>
        <v>4.29447852760736</v>
      </c>
      <c r="K36" s="1">
        <f>AVERAGE((F36/(H36+J36*0.5))*0.25)</f>
        <v>0.15609202057769</v>
      </c>
      <c r="L36" s="10"/>
      <c r="M36" s="1" t="s">
        <v>75</v>
      </c>
      <c r="N36" s="6">
        <v>7</v>
      </c>
      <c r="O36" s="6">
        <v>6</v>
      </c>
      <c r="P36" s="1">
        <f>SUM(2*N36,O36)</f>
        <v>20</v>
      </c>
      <c r="Q36" s="1">
        <f>AVERAGE(P36*100/1249)</f>
        <v>1.60128102481986</v>
      </c>
      <c r="R36" s="1">
        <v>5</v>
      </c>
      <c r="S36" s="1">
        <f>AVERAGE(R36*100/364)</f>
        <v>1.37362637362637</v>
      </c>
      <c r="T36" s="1">
        <v>5</v>
      </c>
      <c r="U36" s="1">
        <f>AVERAGE(T36*100/338)</f>
        <v>1.4792899408284</v>
      </c>
      <c r="V36" s="1">
        <f>AVERAGE((Q36/(S36+U36*0.5))*1)</f>
        <v>0.757726180944756</v>
      </c>
      <c r="W36" s="10"/>
      <c r="X36" s="1" t="s">
        <v>70</v>
      </c>
      <c r="Y36" s="6">
        <v>8</v>
      </c>
      <c r="Z36" s="6">
        <v>8</v>
      </c>
      <c r="AA36" s="1">
        <f>SUM(2*Y36,Z36)</f>
        <v>24</v>
      </c>
      <c r="AB36" s="1">
        <f>AVERAGE(AA36*100/1503)</f>
        <v>1.59680638722555</v>
      </c>
      <c r="AC36" s="1">
        <v>5</v>
      </c>
      <c r="AD36" s="1">
        <f>AVERAGE(AC36*100/401)</f>
        <v>1.24688279301746</v>
      </c>
      <c r="AE36" s="1">
        <v>6</v>
      </c>
      <c r="AF36" s="1">
        <f>AVERAGE(AE36*100/371)</f>
        <v>1.61725067385445</v>
      </c>
      <c r="AG36" s="1">
        <f>AVERAGE((AB36/(AD36+AF36*0.5))*1)</f>
        <v>0.776842652171132</v>
      </c>
    </row>
    <row r="37" customHeight="1" spans="1:33">
      <c r="A37" s="10"/>
      <c r="B37" s="1" t="s">
        <v>76</v>
      </c>
      <c r="C37" s="6">
        <v>7</v>
      </c>
      <c r="D37" s="6">
        <v>6</v>
      </c>
      <c r="E37" s="1">
        <f>SUM(2*C37,D37)</f>
        <v>20</v>
      </c>
      <c r="F37" s="1">
        <f>AVERAGE(E37/541)*100</f>
        <v>3.69685767097967</v>
      </c>
      <c r="G37" s="6">
        <v>8</v>
      </c>
      <c r="H37" s="1">
        <f>AVERAGE(G37/172*100)</f>
        <v>4.65116279069767</v>
      </c>
      <c r="I37" s="6">
        <v>5</v>
      </c>
      <c r="J37" s="1">
        <f>AVERAGE(I37/163*100)</f>
        <v>3.06748466257669</v>
      </c>
      <c r="K37" s="1">
        <f>AVERAGE((F37/(H37+J37*0.5))*0.25)</f>
        <v>0.149430654070914</v>
      </c>
      <c r="L37" s="10"/>
      <c r="M37" s="8" t="s">
        <v>53</v>
      </c>
      <c r="N37" s="6">
        <v>7</v>
      </c>
      <c r="O37" s="6">
        <v>7</v>
      </c>
      <c r="P37" s="1">
        <f>SUM(2*N37,O37)</f>
        <v>21</v>
      </c>
      <c r="Q37" s="1">
        <f>AVERAGE(P37*100/1249)</f>
        <v>1.68134507606085</v>
      </c>
      <c r="R37" s="1">
        <v>6</v>
      </c>
      <c r="S37" s="1">
        <f>AVERAGE(R37*100/364)</f>
        <v>1.64835164835165</v>
      </c>
      <c r="T37" s="1">
        <v>4</v>
      </c>
      <c r="U37" s="1">
        <f>AVERAGE(T37*100/338)</f>
        <v>1.18343195266272</v>
      </c>
      <c r="V37" s="1">
        <f>AVERAGE((Q37/(S37+U37*0.5))*1)</f>
        <v>0.750577820747164</v>
      </c>
      <c r="W37" s="10"/>
      <c r="X37" s="12" t="s">
        <v>71</v>
      </c>
      <c r="Y37" s="6">
        <v>9</v>
      </c>
      <c r="Z37" s="6">
        <v>9</v>
      </c>
      <c r="AA37" s="1">
        <f>SUM(2*Y37,Z37)</f>
        <v>27</v>
      </c>
      <c r="AB37" s="1">
        <f>AVERAGE(AA37*100/1503)</f>
        <v>1.79640718562874</v>
      </c>
      <c r="AC37" s="1">
        <v>7</v>
      </c>
      <c r="AD37" s="1">
        <f>AVERAGE(AC37*100/401)</f>
        <v>1.74563591022444</v>
      </c>
      <c r="AE37" s="1">
        <v>5</v>
      </c>
      <c r="AF37" s="1">
        <f>AVERAGE(AE37*100/371)</f>
        <v>1.34770889487871</v>
      </c>
      <c r="AG37" s="1">
        <f>AVERAGE((AB37/(AD37+AF37*0.5))*1)</f>
        <v>0.742473380783925</v>
      </c>
    </row>
    <row r="38" customHeight="1" spans="1:33">
      <c r="A38" s="10"/>
      <c r="B38" s="12" t="s">
        <v>52</v>
      </c>
      <c r="C38" s="6">
        <v>6</v>
      </c>
      <c r="D38" s="6">
        <v>5</v>
      </c>
      <c r="E38" s="1">
        <f>SUM(2*C38,D38)</f>
        <v>17</v>
      </c>
      <c r="F38" s="1">
        <f>AVERAGE(E38/541)*100</f>
        <v>3.14232902033272</v>
      </c>
      <c r="G38" s="6">
        <v>5</v>
      </c>
      <c r="H38" s="1">
        <f>AVERAGE(G38/172*100)</f>
        <v>2.90697674418605</v>
      </c>
      <c r="I38" s="6">
        <v>9</v>
      </c>
      <c r="J38" s="1">
        <f>AVERAGE(I38/163*100)</f>
        <v>5.52147239263804</v>
      </c>
      <c r="K38" s="1">
        <f>AVERAGE((F38/(H38+J38*0.5))*0.25)</f>
        <v>0.138606570821347</v>
      </c>
      <c r="L38" s="10"/>
      <c r="M38" s="8" t="s">
        <v>77</v>
      </c>
      <c r="N38" s="6">
        <v>8</v>
      </c>
      <c r="O38" s="6">
        <v>6</v>
      </c>
      <c r="P38" s="1">
        <f>SUM(2*N38,O38)</f>
        <v>22</v>
      </c>
      <c r="Q38" s="1">
        <f>AVERAGE(P38*100/1249)</f>
        <v>1.76140912730184</v>
      </c>
      <c r="R38" s="1">
        <v>6</v>
      </c>
      <c r="S38" s="1">
        <f>AVERAGE(R38*100/364)</f>
        <v>1.64835164835165</v>
      </c>
      <c r="T38" s="1">
        <v>5</v>
      </c>
      <c r="U38" s="1">
        <f>AVERAGE(T38*100/338)</f>
        <v>1.4792899408284</v>
      </c>
      <c r="V38" s="1">
        <f>AVERAGE((Q38/(S38+U38*0.5))*1)</f>
        <v>0.737609556671886</v>
      </c>
      <c r="W38" s="10"/>
      <c r="X38" s="1" t="s">
        <v>78</v>
      </c>
      <c r="Y38" s="6">
        <v>9</v>
      </c>
      <c r="Z38" s="6">
        <v>9</v>
      </c>
      <c r="AA38" s="1">
        <f>SUM(2*Y38,Z38)</f>
        <v>27</v>
      </c>
      <c r="AB38" s="1">
        <f>AVERAGE(AA38*100/1503)</f>
        <v>1.79640718562874</v>
      </c>
      <c r="AC38" s="1">
        <v>7</v>
      </c>
      <c r="AD38" s="1">
        <f>AVERAGE(AC38*100/401)</f>
        <v>1.74563591022444</v>
      </c>
      <c r="AE38" s="1">
        <v>5</v>
      </c>
      <c r="AF38" s="1">
        <f>AVERAGE(AE38*100/371)</f>
        <v>1.34770889487871</v>
      </c>
      <c r="AG38" s="1">
        <f>AVERAGE((AB38/(AD38+AF38*0.5))*1)</f>
        <v>0.742473380783925</v>
      </c>
    </row>
    <row r="39" customHeight="1" spans="1:33">
      <c r="A39" s="3" t="s">
        <v>79</v>
      </c>
      <c r="B39" s="1" t="s">
        <v>41</v>
      </c>
      <c r="C39" s="6">
        <v>6</v>
      </c>
      <c r="D39" s="6">
        <v>6</v>
      </c>
      <c r="E39" s="1">
        <f>SUM(2*C39,D39)</f>
        <v>18</v>
      </c>
      <c r="F39" s="1">
        <f>AVERAGE(E39/541)*100</f>
        <v>3.3271719038817</v>
      </c>
      <c r="G39" s="6">
        <v>7</v>
      </c>
      <c r="H39" s="1">
        <f>AVERAGE(G39/172*100)</f>
        <v>4.06976744186047</v>
      </c>
      <c r="I39" s="6">
        <v>7</v>
      </c>
      <c r="J39" s="1">
        <f>AVERAGE(I39/163*100)</f>
        <v>4.29447852760736</v>
      </c>
      <c r="K39" s="1">
        <f>AVERAGE((F39/(H39+J39*0.5))*0.25)</f>
        <v>0.133793160495163</v>
      </c>
      <c r="L39" s="9" t="s">
        <v>61</v>
      </c>
      <c r="M39" s="8" t="s">
        <v>51</v>
      </c>
      <c r="N39" s="6">
        <v>9</v>
      </c>
      <c r="O39" s="6">
        <v>9</v>
      </c>
      <c r="P39" s="1">
        <f>SUM(2*N39,O39)</f>
        <v>27</v>
      </c>
      <c r="Q39" s="1">
        <f>AVERAGE(P39*100/1249)</f>
        <v>2.16172938350681</v>
      </c>
      <c r="R39" s="1">
        <v>8</v>
      </c>
      <c r="S39" s="1">
        <f>AVERAGE(R39*100/364)</f>
        <v>2.1978021978022</v>
      </c>
      <c r="T39" s="1">
        <v>5</v>
      </c>
      <c r="U39" s="1">
        <f>AVERAGE(T39*100/338)</f>
        <v>1.4792899408284</v>
      </c>
      <c r="V39" s="1">
        <f>AVERAGE((Q39/(S39+U39*0.5))*1)</f>
        <v>0.735921110989511</v>
      </c>
      <c r="W39" s="10"/>
      <c r="X39" s="1" t="s">
        <v>80</v>
      </c>
      <c r="Y39" s="6">
        <v>9</v>
      </c>
      <c r="Z39" s="6">
        <v>9</v>
      </c>
      <c r="AA39" s="1">
        <f>SUM(2*Y39,Z39)</f>
        <v>27</v>
      </c>
      <c r="AB39" s="1">
        <f>AVERAGE(AA39*100/1503)</f>
        <v>1.79640718562874</v>
      </c>
      <c r="AC39" s="1">
        <v>6</v>
      </c>
      <c r="AD39" s="1">
        <f>AVERAGE(AC39*100/401)</f>
        <v>1.49625935162095</v>
      </c>
      <c r="AE39" s="1">
        <v>7</v>
      </c>
      <c r="AF39" s="1">
        <f>AVERAGE(AE39*100/371)</f>
        <v>1.88679245283019</v>
      </c>
      <c r="AG39" s="1">
        <f>AVERAGE((AB39/(AD39+AF39*0.5))*1)</f>
        <v>0.736336391825799</v>
      </c>
    </row>
    <row r="40" customHeight="1" spans="1:33">
      <c r="A40" s="3"/>
      <c r="B40" s="1" t="s">
        <v>81</v>
      </c>
      <c r="C40" s="6">
        <v>8</v>
      </c>
      <c r="D40" s="6">
        <v>7</v>
      </c>
      <c r="E40" s="1">
        <f>SUM(2*C40,D40)</f>
        <v>23</v>
      </c>
      <c r="F40" s="1">
        <f>AVERAGE(E40/541)*100</f>
        <v>4.25138632162662</v>
      </c>
      <c r="G40" s="6">
        <v>9</v>
      </c>
      <c r="H40" s="1">
        <f>AVERAGE(G40/172*100)</f>
        <v>5.23255813953488</v>
      </c>
      <c r="I40" s="6">
        <v>9</v>
      </c>
      <c r="J40" s="1">
        <f>AVERAGE(I40/163*100)</f>
        <v>5.52147239263804</v>
      </c>
      <c r="K40" s="1">
        <f>AVERAGE((F40/(H40+J40*0.5))*0.25)</f>
        <v>0.132967276788402</v>
      </c>
      <c r="L40" s="10"/>
      <c r="M40" s="8" t="s">
        <v>82</v>
      </c>
      <c r="N40" s="6">
        <v>8</v>
      </c>
      <c r="O40" s="6">
        <v>8</v>
      </c>
      <c r="P40" s="1">
        <f>SUM(2*N40,O40)</f>
        <v>24</v>
      </c>
      <c r="Q40" s="1">
        <f>AVERAGE(P40*100/1249)</f>
        <v>1.92153722978383</v>
      </c>
      <c r="R40" s="1">
        <v>7</v>
      </c>
      <c r="S40" s="1">
        <f>AVERAGE(R40*100/364)</f>
        <v>1.92307692307692</v>
      </c>
      <c r="T40" s="1">
        <v>5</v>
      </c>
      <c r="U40" s="1">
        <f>AVERAGE(T40*100/338)</f>
        <v>1.4792899408284</v>
      </c>
      <c r="V40" s="1">
        <f>AVERAGE((Q40/(S40+U40*0.5))*1)</f>
        <v>0.721643981852149</v>
      </c>
      <c r="W40" s="9" t="s">
        <v>61</v>
      </c>
      <c r="X40" s="1" t="s">
        <v>36</v>
      </c>
      <c r="Y40" s="6">
        <v>9</v>
      </c>
      <c r="Z40" s="6">
        <v>9</v>
      </c>
      <c r="AA40" s="1">
        <f>SUM(2*Y40,Z40)</f>
        <v>27</v>
      </c>
      <c r="AB40" s="1">
        <f>AVERAGE(AA40*100/1503)</f>
        <v>1.79640718562874</v>
      </c>
      <c r="AC40" s="1">
        <v>6</v>
      </c>
      <c r="AD40" s="1">
        <f>AVERAGE(AC40*100/401)</f>
        <v>1.49625935162095</v>
      </c>
      <c r="AE40" s="1">
        <v>7</v>
      </c>
      <c r="AF40" s="1">
        <f>AVERAGE(AE40*100/371)</f>
        <v>1.88679245283019</v>
      </c>
      <c r="AG40" s="1">
        <f>AVERAGE((AB40/(AD40+AF40*0.5))*1)</f>
        <v>0.736336391825799</v>
      </c>
    </row>
    <row r="41" customHeight="1" spans="1:33">
      <c r="A41" s="9" t="s">
        <v>36</v>
      </c>
      <c r="B41" s="1" t="s">
        <v>83</v>
      </c>
      <c r="C41" s="6">
        <v>7</v>
      </c>
      <c r="D41" s="6">
        <v>5</v>
      </c>
      <c r="E41" s="1">
        <f>SUM(2*C41,D41)</f>
        <v>19</v>
      </c>
      <c r="F41" s="1">
        <f>AVERAGE(E41/541)*100</f>
        <v>3.51201478743068</v>
      </c>
      <c r="G41" s="6">
        <v>9</v>
      </c>
      <c r="H41" s="1">
        <f>AVERAGE(G41/172*100)</f>
        <v>5.23255813953488</v>
      </c>
      <c r="I41" s="6">
        <v>5</v>
      </c>
      <c r="J41" s="1">
        <f>AVERAGE(I41/163*100)</f>
        <v>3.06748466257669</v>
      </c>
      <c r="K41" s="1">
        <f>AVERAGE((F41/(H41+J41*0.5))*0.25)</f>
        <v>0.129761263284669</v>
      </c>
      <c r="L41" s="11"/>
      <c r="M41" s="8" t="s">
        <v>83</v>
      </c>
      <c r="N41" s="6">
        <v>7</v>
      </c>
      <c r="O41" s="6">
        <v>6</v>
      </c>
      <c r="P41" s="1">
        <f>SUM(2*N41,O41)</f>
        <v>20</v>
      </c>
      <c r="Q41" s="1">
        <f>AVERAGE(P41*100/1249)</f>
        <v>1.60128102481986</v>
      </c>
      <c r="R41" s="1">
        <v>6</v>
      </c>
      <c r="S41" s="1">
        <f>AVERAGE(R41*100/364)</f>
        <v>1.64835164835165</v>
      </c>
      <c r="T41" s="1">
        <v>4</v>
      </c>
      <c r="U41" s="1">
        <f>AVERAGE(T41*100/338)</f>
        <v>1.18343195266272</v>
      </c>
      <c r="V41" s="1">
        <f>AVERAGE((Q41/(S41+U41*0.5))*1)</f>
        <v>0.714836019759204</v>
      </c>
      <c r="W41" s="10"/>
      <c r="X41" s="1" t="s">
        <v>84</v>
      </c>
      <c r="Y41" s="6">
        <v>8</v>
      </c>
      <c r="Z41" s="6">
        <v>8</v>
      </c>
      <c r="AA41" s="1">
        <f>SUM(2*Y41,Z41)</f>
        <v>24</v>
      </c>
      <c r="AB41" s="1">
        <f>AVERAGE(AA41*100/1503)</f>
        <v>1.59680638722555</v>
      </c>
      <c r="AC41" s="8">
        <v>5</v>
      </c>
      <c r="AD41" s="1">
        <f>AVERAGE(AC41*100/401)</f>
        <v>1.24688279301746</v>
      </c>
      <c r="AE41" s="8">
        <v>7</v>
      </c>
      <c r="AF41" s="1">
        <f>AVERAGE(AE41*100/371)</f>
        <v>1.88679245283019</v>
      </c>
      <c r="AG41" s="1">
        <f>AVERAGE((AB41/(AD41+AF41*0.5))*1)</f>
        <v>0.729042452152623</v>
      </c>
    </row>
    <row r="42" customHeight="1" spans="1:33">
      <c r="A42" s="11"/>
      <c r="B42" s="1" t="s">
        <v>80</v>
      </c>
      <c r="C42" s="6">
        <v>7</v>
      </c>
      <c r="D42" s="6">
        <v>7</v>
      </c>
      <c r="E42" s="1">
        <f>SUM(2*C42,D42)</f>
        <v>21</v>
      </c>
      <c r="F42" s="1">
        <f>AVERAGE(E42/541)*100</f>
        <v>3.88170055452865</v>
      </c>
      <c r="G42" s="6">
        <v>9</v>
      </c>
      <c r="H42" s="1">
        <f>AVERAGE(G42/172*100)</f>
        <v>5.23255813953488</v>
      </c>
      <c r="I42" s="6">
        <v>9</v>
      </c>
      <c r="J42" s="1">
        <f>AVERAGE(I42/163*100)</f>
        <v>5.52147239263804</v>
      </c>
      <c r="K42" s="1">
        <f>AVERAGE((F42/(H42+J42*0.5))*0.25)</f>
        <v>0.121404904893759</v>
      </c>
      <c r="L42" s="9" t="s">
        <v>69</v>
      </c>
      <c r="M42" s="8" t="s">
        <v>85</v>
      </c>
      <c r="N42" s="6">
        <v>7</v>
      </c>
      <c r="O42" s="6">
        <v>6</v>
      </c>
      <c r="P42" s="1">
        <f>SUM(2*N42,O42)</f>
        <v>20</v>
      </c>
      <c r="Q42" s="1">
        <f>AVERAGE(P42*100/1249)</f>
        <v>1.60128102481986</v>
      </c>
      <c r="R42" s="8">
        <v>5</v>
      </c>
      <c r="S42" s="1">
        <f>AVERAGE(R42*100/364)</f>
        <v>1.37362637362637</v>
      </c>
      <c r="T42" s="8">
        <v>6</v>
      </c>
      <c r="U42" s="1">
        <f>AVERAGE(T42*100/338)</f>
        <v>1.77514792899408</v>
      </c>
      <c r="V42" s="1">
        <f>AVERAGE((Q42/(S42+U42*0.5))*1)</f>
        <v>0.708155309294164</v>
      </c>
      <c r="W42" s="11"/>
      <c r="X42" s="1" t="s">
        <v>75</v>
      </c>
      <c r="Y42" s="6">
        <v>7</v>
      </c>
      <c r="Z42" s="6">
        <v>7</v>
      </c>
      <c r="AA42" s="1">
        <f>SUM(2*Y42,Z42)</f>
        <v>21</v>
      </c>
      <c r="AB42" s="1">
        <f>AVERAGE(AA42*100/1503)</f>
        <v>1.39720558882236</v>
      </c>
      <c r="AC42" s="1">
        <v>5</v>
      </c>
      <c r="AD42" s="1">
        <f>AVERAGE(AC42*100/401)</f>
        <v>1.24688279301746</v>
      </c>
      <c r="AE42" s="1">
        <v>5</v>
      </c>
      <c r="AF42" s="1">
        <f>AVERAGE(AE42*100/371)</f>
        <v>1.34770889487871</v>
      </c>
      <c r="AG42" s="1">
        <f>AVERAGE((AB42/(AD42+AF42*0.5))*1)</f>
        <v>0.727431925300755</v>
      </c>
    </row>
    <row r="43" customHeight="1" spans="1:33">
      <c r="A43" s="3" t="s">
        <v>86</v>
      </c>
      <c r="B43" s="1" t="s">
        <v>87</v>
      </c>
      <c r="C43" s="6">
        <v>7</v>
      </c>
      <c r="D43" s="6">
        <v>6</v>
      </c>
      <c r="E43" s="1">
        <f>SUM(2*C43,D43)</f>
        <v>20</v>
      </c>
      <c r="F43" s="1">
        <f>AVERAGE(E43/541)*100</f>
        <v>3.69685767097967</v>
      </c>
      <c r="G43" s="6">
        <v>9</v>
      </c>
      <c r="H43" s="1">
        <f>AVERAGE(G43/172*100)</f>
        <v>5.23255813953488</v>
      </c>
      <c r="I43" s="6">
        <v>9</v>
      </c>
      <c r="J43" s="1">
        <f>AVERAGE(I43/163*100)</f>
        <v>5.52147239263804</v>
      </c>
      <c r="K43" s="1">
        <f>AVERAGE((F43/(H43+J43*0.5))*0.25)</f>
        <v>0.115623718946437</v>
      </c>
      <c r="L43" s="10"/>
      <c r="M43" s="8" t="s">
        <v>87</v>
      </c>
      <c r="N43" s="6">
        <v>8</v>
      </c>
      <c r="O43" s="6">
        <v>9</v>
      </c>
      <c r="P43" s="1">
        <f>SUM(2*N43,O43)</f>
        <v>25</v>
      </c>
      <c r="Q43" s="1">
        <f>AVERAGE(P43*100/1249)</f>
        <v>2.00160128102482</v>
      </c>
      <c r="R43" s="1">
        <v>8</v>
      </c>
      <c r="S43" s="1">
        <f>AVERAGE(R43*100/364)</f>
        <v>2.1978021978022</v>
      </c>
      <c r="T43" s="1">
        <v>5</v>
      </c>
      <c r="U43" s="1">
        <f>AVERAGE(T43*100/338)</f>
        <v>1.4792899408284</v>
      </c>
      <c r="V43" s="1">
        <f>AVERAGE((Q43/(S43+U43*0.5))*1)</f>
        <v>0.681408436101399</v>
      </c>
      <c r="W43" s="9" t="s">
        <v>69</v>
      </c>
      <c r="X43" s="1" t="s">
        <v>88</v>
      </c>
      <c r="Y43" s="6">
        <v>7</v>
      </c>
      <c r="Z43" s="6">
        <v>7</v>
      </c>
      <c r="AA43" s="1">
        <f>SUM(2*Y43,Z43)</f>
        <v>21</v>
      </c>
      <c r="AB43" s="1">
        <f>AVERAGE(AA43*100/1503)</f>
        <v>1.39720558882236</v>
      </c>
      <c r="AC43" s="1">
        <v>5</v>
      </c>
      <c r="AD43" s="1">
        <f>AVERAGE(AC43*100/401)</f>
        <v>1.24688279301746</v>
      </c>
      <c r="AE43" s="1">
        <v>5</v>
      </c>
      <c r="AF43" s="1">
        <f>AVERAGE(AE43*100/371)</f>
        <v>1.34770889487871</v>
      </c>
      <c r="AG43" s="1">
        <f>AVERAGE((AB43/(AD43+AF43*0.5))*1)</f>
        <v>0.727431925300755</v>
      </c>
    </row>
    <row r="44" customHeight="1" spans="1:33">
      <c r="A44" s="3"/>
      <c r="B44" s="1" t="s">
        <v>89</v>
      </c>
      <c r="C44" s="6">
        <v>5</v>
      </c>
      <c r="D44" s="6">
        <v>4</v>
      </c>
      <c r="E44" s="1">
        <f>SUM(2*C44,D44)</f>
        <v>14</v>
      </c>
      <c r="F44" s="1">
        <f>AVERAGE(E44/541)*100</f>
        <v>2.58780036968577</v>
      </c>
      <c r="G44" s="6">
        <v>8</v>
      </c>
      <c r="H44" s="1">
        <f>AVERAGE(G44/172*100)</f>
        <v>4.65116279069767</v>
      </c>
      <c r="I44" s="6">
        <v>4</v>
      </c>
      <c r="J44" s="1">
        <f>AVERAGE(I44/163*100)</f>
        <v>2.45398773006135</v>
      </c>
      <c r="K44" s="1">
        <f>AVERAGE((F44/(H44+J44*0.5))*0.25)</f>
        <v>0.110060029072376</v>
      </c>
      <c r="L44" s="10"/>
      <c r="M44" s="12" t="s">
        <v>52</v>
      </c>
      <c r="N44" s="6">
        <v>6</v>
      </c>
      <c r="O44" s="6">
        <v>8</v>
      </c>
      <c r="P44" s="1">
        <f>SUM(2*N44,O44)</f>
        <v>20</v>
      </c>
      <c r="Q44" s="1">
        <f>AVERAGE(P44*100/1249)</f>
        <v>1.60128102481986</v>
      </c>
      <c r="R44" s="1">
        <v>6</v>
      </c>
      <c r="S44" s="1">
        <f>AVERAGE(R44*100/364)</f>
        <v>1.64835164835165</v>
      </c>
      <c r="T44" s="1">
        <v>5</v>
      </c>
      <c r="U44" s="1">
        <f>AVERAGE(T44*100/338)</f>
        <v>1.4792899408284</v>
      </c>
      <c r="V44" s="1">
        <f>AVERAGE((Q44/(S44+U44*0.5))*1)</f>
        <v>0.670554142428987</v>
      </c>
      <c r="W44" s="10"/>
      <c r="X44" s="1" t="s">
        <v>90</v>
      </c>
      <c r="Y44" s="6">
        <v>9</v>
      </c>
      <c r="Z44" s="6">
        <v>9</v>
      </c>
      <c r="AA44" s="1">
        <f>SUM(2*Y44,Z44)</f>
        <v>27</v>
      </c>
      <c r="AB44" s="1">
        <f>AVERAGE(AA44*100/1503)</f>
        <v>1.79640718562874</v>
      </c>
      <c r="AC44" s="1">
        <v>7</v>
      </c>
      <c r="AD44" s="1">
        <f>AVERAGE(AC44*100/401)</f>
        <v>1.74563591022444</v>
      </c>
      <c r="AE44" s="1">
        <v>6</v>
      </c>
      <c r="AF44" s="1">
        <f>AVERAGE(AE44*100/371)</f>
        <v>1.61725067385445</v>
      </c>
      <c r="AG44" s="1">
        <f>AVERAGE((AB44/(AD44+AF44*0.5))*1)</f>
        <v>0.703298140560983</v>
      </c>
    </row>
    <row r="45" customHeight="1" spans="5:33">
      <c r="E45" s="1">
        <f>SUM(E18:E44)</f>
        <v>541</v>
      </c>
      <c r="G45" s="1">
        <f>SUM(G18:G44)</f>
        <v>172</v>
      </c>
      <c r="I45" s="1">
        <f>SUM(I18:I44)</f>
        <v>163</v>
      </c>
      <c r="L45" s="10"/>
      <c r="M45" s="8" t="s">
        <v>62</v>
      </c>
      <c r="N45" s="6">
        <v>8</v>
      </c>
      <c r="O45" s="6">
        <v>6</v>
      </c>
      <c r="P45" s="1">
        <f>SUM(2*N45,O45)</f>
        <v>22</v>
      </c>
      <c r="Q45" s="1">
        <f>AVERAGE(P45*100/1249)</f>
        <v>1.76140912730184</v>
      </c>
      <c r="R45" s="1">
        <v>8</v>
      </c>
      <c r="S45" s="1">
        <f>AVERAGE(R45*100/364)</f>
        <v>2.1978021978022</v>
      </c>
      <c r="T45" s="1">
        <v>3</v>
      </c>
      <c r="U45" s="1">
        <f>AVERAGE(T45*100/338)</f>
        <v>0.887573964497041</v>
      </c>
      <c r="V45" s="1">
        <f>AVERAGE((Q45/(S45+U45*0.5))*1)</f>
        <v>0.666799039231385</v>
      </c>
      <c r="W45" s="10"/>
      <c r="X45" s="1" t="s">
        <v>91</v>
      </c>
      <c r="Y45" s="6">
        <v>9</v>
      </c>
      <c r="Z45" s="6">
        <v>9</v>
      </c>
      <c r="AA45" s="1">
        <f>SUM(2*Y45,Z45)</f>
        <v>27</v>
      </c>
      <c r="AB45" s="1">
        <f>AVERAGE(AA45*100/1503)</f>
        <v>1.79640718562874</v>
      </c>
      <c r="AC45" s="8">
        <v>7</v>
      </c>
      <c r="AD45" s="1">
        <f>AVERAGE(AC45*100/401)</f>
        <v>1.74563591022444</v>
      </c>
      <c r="AE45" s="8">
        <v>6</v>
      </c>
      <c r="AF45" s="1">
        <f>AVERAGE(AE45*100/371)</f>
        <v>1.61725067385445</v>
      </c>
      <c r="AG45" s="1">
        <f>AVERAGE((AB45/(AD45+AF45*0.5))*1)</f>
        <v>0.703298140560983</v>
      </c>
    </row>
    <row r="46" customHeight="1" spans="12:33">
      <c r="L46" s="10"/>
      <c r="M46" s="14" t="s">
        <v>47</v>
      </c>
      <c r="N46" s="6">
        <v>7</v>
      </c>
      <c r="O46" s="6">
        <v>6</v>
      </c>
      <c r="P46" s="1">
        <f>SUM(2*N46,O46)</f>
        <v>20</v>
      </c>
      <c r="Q46" s="1">
        <f>AVERAGE(P46*100/1249)</f>
        <v>1.60128102481986</v>
      </c>
      <c r="R46" s="1">
        <v>5</v>
      </c>
      <c r="S46" s="1">
        <f>AVERAGE(R46*100/364)</f>
        <v>1.37362637362637</v>
      </c>
      <c r="T46" s="1">
        <v>7</v>
      </c>
      <c r="U46" s="1">
        <f>AVERAGE(T46*100/338)</f>
        <v>2.07100591715976</v>
      </c>
      <c r="V46" s="1">
        <f>AVERAGE((Q46/(S46+U46*0.5))*1)</f>
        <v>0.664672088548031</v>
      </c>
      <c r="W46" s="10"/>
      <c r="X46" s="1" t="s">
        <v>92</v>
      </c>
      <c r="Y46" s="6">
        <v>5</v>
      </c>
      <c r="Z46" s="6">
        <v>5</v>
      </c>
      <c r="AA46" s="1">
        <f>SUM(2*Y46,Z46)</f>
        <v>15</v>
      </c>
      <c r="AB46" s="1">
        <f>AVERAGE(AA46*100/1503)</f>
        <v>0.998003992015968</v>
      </c>
      <c r="AC46" s="1">
        <v>3</v>
      </c>
      <c r="AD46" s="1">
        <f>AVERAGE(AC46*100/401)</f>
        <v>0.748129675810474</v>
      </c>
      <c r="AE46" s="1">
        <v>5</v>
      </c>
      <c r="AF46" s="1">
        <f>AVERAGE(AE46*100/371)</f>
        <v>1.34770889487871</v>
      </c>
      <c r="AG46" s="1">
        <f>AVERAGE((AB46/(AD46+AF46*0.5))*1)</f>
        <v>0.701839054106394</v>
      </c>
    </row>
    <row r="47" customHeight="1" spans="12:33">
      <c r="L47" s="11"/>
      <c r="M47" s="1" t="s">
        <v>93</v>
      </c>
      <c r="N47" s="6">
        <v>7</v>
      </c>
      <c r="O47" s="6">
        <v>7</v>
      </c>
      <c r="P47" s="1">
        <f>SUM(2*N47,O47)</f>
        <v>21</v>
      </c>
      <c r="Q47" s="1">
        <f>AVERAGE(P47*100/1249)</f>
        <v>1.68134507606085</v>
      </c>
      <c r="R47" s="1">
        <v>6</v>
      </c>
      <c r="S47" s="1">
        <f>AVERAGE(R47*100/364)</f>
        <v>1.64835164835165</v>
      </c>
      <c r="T47" s="1">
        <v>6</v>
      </c>
      <c r="U47" s="1">
        <f>AVERAGE(T47*100/338)</f>
        <v>1.77514792899408</v>
      </c>
      <c r="V47" s="1">
        <f>AVERAGE((Q47/(S47+U47*0.5))*1)</f>
        <v>0.663010408326661</v>
      </c>
      <c r="W47" s="10"/>
      <c r="X47" s="1" t="s">
        <v>23</v>
      </c>
      <c r="Y47" s="6">
        <v>5</v>
      </c>
      <c r="Z47" s="6">
        <v>5</v>
      </c>
      <c r="AA47" s="1">
        <f>SUM(2*Y47,Z47)</f>
        <v>15</v>
      </c>
      <c r="AB47" s="1">
        <f>AVERAGE(AA47*100/1503)</f>
        <v>0.998003992015968</v>
      </c>
      <c r="AC47" s="1">
        <v>3</v>
      </c>
      <c r="AD47" s="1">
        <f>AVERAGE(AC47*100/401)</f>
        <v>0.748129675810474</v>
      </c>
      <c r="AE47" s="1">
        <v>5</v>
      </c>
      <c r="AF47" s="1">
        <f>AVERAGE(AE47*100/371)</f>
        <v>1.34770889487871</v>
      </c>
      <c r="AG47" s="1">
        <f>AVERAGE((AB47/(AD47+AF47*0.5))*1)</f>
        <v>0.701839054106394</v>
      </c>
    </row>
    <row r="48" customHeight="1" spans="12:33">
      <c r="L48" s="9" t="s">
        <v>79</v>
      </c>
      <c r="M48" s="8" t="s">
        <v>74</v>
      </c>
      <c r="N48" s="6">
        <v>7</v>
      </c>
      <c r="O48" s="6">
        <v>7</v>
      </c>
      <c r="P48" s="1">
        <f>SUM(2*N48,O48)</f>
        <v>21</v>
      </c>
      <c r="Q48" s="1">
        <f>AVERAGE(P48*100/1249)</f>
        <v>1.68134507606085</v>
      </c>
      <c r="R48" s="1">
        <v>6</v>
      </c>
      <c r="S48" s="1">
        <f>AVERAGE(R48*100/364)</f>
        <v>1.64835164835165</v>
      </c>
      <c r="T48" s="1">
        <v>6</v>
      </c>
      <c r="U48" s="1">
        <f>AVERAGE(T48*100/338)</f>
        <v>1.77514792899408</v>
      </c>
      <c r="V48" s="1">
        <f>AVERAGE((Q48/(S48+U48*0.5))*1)</f>
        <v>0.663010408326661</v>
      </c>
      <c r="W48" s="11"/>
      <c r="X48" s="1" t="s">
        <v>94</v>
      </c>
      <c r="Y48" s="6">
        <v>8</v>
      </c>
      <c r="Z48" s="6">
        <v>8</v>
      </c>
      <c r="AA48" s="1">
        <f>SUM(2*Y48,Z48)</f>
        <v>24</v>
      </c>
      <c r="AB48" s="1">
        <f>AVERAGE(AA48*100/1503)</f>
        <v>1.59680638722555</v>
      </c>
      <c r="AC48" s="1">
        <v>6</v>
      </c>
      <c r="AD48" s="1">
        <f>AVERAGE(AC48*100/401)</f>
        <v>1.49625935162095</v>
      </c>
      <c r="AE48" s="1">
        <v>6</v>
      </c>
      <c r="AF48" s="1">
        <f>AVERAGE(AE48*100/371)</f>
        <v>1.61725067385445</v>
      </c>
      <c r="AG48" s="1">
        <f>AVERAGE((AB48/(AD48+AF48*0.5))*1)</f>
        <v>0.692792309810242</v>
      </c>
    </row>
    <row r="49" customHeight="1" spans="12:33">
      <c r="L49" s="10"/>
      <c r="M49" s="8" t="s">
        <v>95</v>
      </c>
      <c r="N49" s="6">
        <v>8</v>
      </c>
      <c r="O49" s="6">
        <v>7</v>
      </c>
      <c r="P49" s="1">
        <f>SUM(2*N49,O49)</f>
        <v>23</v>
      </c>
      <c r="Q49" s="1">
        <f>AVERAGE(P49*100/1249)</f>
        <v>1.84147317854283</v>
      </c>
      <c r="R49" s="1">
        <v>7</v>
      </c>
      <c r="S49" s="1">
        <f>AVERAGE(R49*100/364)</f>
        <v>1.92307692307692</v>
      </c>
      <c r="T49" s="1">
        <v>6</v>
      </c>
      <c r="U49" s="1">
        <f>AVERAGE(T49*100/338)</f>
        <v>1.77514792899408</v>
      </c>
      <c r="V49" s="1">
        <f>AVERAGE((Q49/(S49+U49*0.5))*1)</f>
        <v>0.655176772997345</v>
      </c>
      <c r="W49" s="9" t="s">
        <v>79</v>
      </c>
      <c r="X49" s="1" t="s">
        <v>96</v>
      </c>
      <c r="Y49" s="6">
        <v>8</v>
      </c>
      <c r="Z49" s="6">
        <v>8</v>
      </c>
      <c r="AA49" s="1">
        <f>SUM(2*Y49,Z49)</f>
        <v>24</v>
      </c>
      <c r="AB49" s="1">
        <f>AVERAGE(AA49*100/1503)</f>
        <v>1.59680638722555</v>
      </c>
      <c r="AC49" s="1">
        <v>6</v>
      </c>
      <c r="AD49" s="1">
        <f>AVERAGE(AC49*100/401)</f>
        <v>1.49625935162095</v>
      </c>
      <c r="AE49" s="1">
        <v>6</v>
      </c>
      <c r="AF49" s="1">
        <f>AVERAGE(AE49*100/371)</f>
        <v>1.61725067385445</v>
      </c>
      <c r="AG49" s="1">
        <f>AVERAGE((AB49/(AD49+AF49*0.5))*1)</f>
        <v>0.692792309810242</v>
      </c>
    </row>
    <row r="50" customHeight="1" spans="12:33">
      <c r="L50" s="10"/>
      <c r="M50" s="8" t="s">
        <v>34</v>
      </c>
      <c r="N50" s="6">
        <v>5</v>
      </c>
      <c r="O50" s="6">
        <v>5</v>
      </c>
      <c r="P50" s="1">
        <f>SUM(2*N50,O50)</f>
        <v>15</v>
      </c>
      <c r="Q50" s="1">
        <f>AVERAGE(P50*100/1249)</f>
        <v>1.20096076861489</v>
      </c>
      <c r="R50" s="1">
        <v>4</v>
      </c>
      <c r="S50" s="1">
        <f>AVERAGE(R50*100/364)</f>
        <v>1.0989010989011</v>
      </c>
      <c r="T50" s="1">
        <v>5</v>
      </c>
      <c r="U50" s="1">
        <f>AVERAGE(T50*100/338)</f>
        <v>1.4792899408284</v>
      </c>
      <c r="V50" s="1">
        <f>AVERAGE((Q50/(S50+U50*0.5))*1)</f>
        <v>0.653212224952376</v>
      </c>
      <c r="W50" s="10"/>
      <c r="X50" s="1" t="s">
        <v>85</v>
      </c>
      <c r="Y50" s="6">
        <v>8</v>
      </c>
      <c r="Z50" s="6">
        <v>8</v>
      </c>
      <c r="AA50" s="1">
        <f>SUM(2*Y50,Z50)</f>
        <v>24</v>
      </c>
      <c r="AB50" s="1">
        <f>AVERAGE(AA50*100/1503)</f>
        <v>1.59680638722555</v>
      </c>
      <c r="AC50" s="8">
        <v>5</v>
      </c>
      <c r="AD50" s="1">
        <f>AVERAGE(AC50*100/401)</f>
        <v>1.24688279301746</v>
      </c>
      <c r="AE50" s="8">
        <v>8</v>
      </c>
      <c r="AF50" s="1">
        <f>AVERAGE(AE50*100/371)</f>
        <v>2.15633423180593</v>
      </c>
      <c r="AG50" s="1">
        <f>AVERAGE((AB50/(AD50+AF50*0.5))*1)</f>
        <v>0.686783703480578</v>
      </c>
    </row>
    <row r="51" customHeight="1" spans="12:33">
      <c r="L51" s="10"/>
      <c r="M51" s="1" t="s">
        <v>72</v>
      </c>
      <c r="N51" s="6">
        <v>7</v>
      </c>
      <c r="O51" s="6">
        <v>6</v>
      </c>
      <c r="P51" s="1">
        <f>SUM(2*N51,O51)</f>
        <v>20</v>
      </c>
      <c r="Q51" s="1">
        <f>AVERAGE(P51*100/1249)</f>
        <v>1.60128102481986</v>
      </c>
      <c r="R51" s="1">
        <v>6</v>
      </c>
      <c r="S51" s="1">
        <f>AVERAGE(R51*100/364)</f>
        <v>1.64835164835165</v>
      </c>
      <c r="T51" s="1">
        <v>6</v>
      </c>
      <c r="U51" s="1">
        <f>AVERAGE(T51*100/338)</f>
        <v>1.77514792899408</v>
      </c>
      <c r="V51" s="1">
        <f>AVERAGE((Q51/(S51+U51*0.5))*1)</f>
        <v>0.63143848412063</v>
      </c>
      <c r="W51" s="10"/>
      <c r="X51" s="1" t="s">
        <v>53</v>
      </c>
      <c r="Y51" s="6">
        <v>7</v>
      </c>
      <c r="Z51" s="6">
        <v>7</v>
      </c>
      <c r="AA51" s="1">
        <f>SUM(2*Y51,Z51)</f>
        <v>21</v>
      </c>
      <c r="AB51" s="1">
        <f>AVERAGE(AA51*100/1503)</f>
        <v>1.39720558882236</v>
      </c>
      <c r="AC51" s="1">
        <v>6</v>
      </c>
      <c r="AD51" s="1">
        <f>AVERAGE(AC51*100/401)</f>
        <v>1.49625935162095</v>
      </c>
      <c r="AE51" s="1">
        <v>4</v>
      </c>
      <c r="AF51" s="1">
        <f>AVERAGE(AE51*100/371)</f>
        <v>1.07816711590296</v>
      </c>
      <c r="AG51" s="1">
        <f>AVERAGE((AB51/(AD51+AF51*0.5))*1)</f>
        <v>0.686471838357631</v>
      </c>
    </row>
    <row r="52" customHeight="1" spans="12:33">
      <c r="L52" s="10"/>
      <c r="M52" s="8" t="s">
        <v>68</v>
      </c>
      <c r="N52" s="6">
        <v>7</v>
      </c>
      <c r="O52" s="6">
        <v>6</v>
      </c>
      <c r="P52" s="1">
        <f>SUM(2*N52,O52)</f>
        <v>20</v>
      </c>
      <c r="Q52" s="1">
        <f>AVERAGE(P52*100/1249)</f>
        <v>1.60128102481986</v>
      </c>
      <c r="R52" s="1">
        <v>6</v>
      </c>
      <c r="S52" s="1">
        <f>AVERAGE(R52*100/364)</f>
        <v>1.64835164835165</v>
      </c>
      <c r="T52" s="1">
        <v>6</v>
      </c>
      <c r="U52" s="1">
        <f>AVERAGE(T52*100/338)</f>
        <v>1.77514792899408</v>
      </c>
      <c r="V52" s="1">
        <f>AVERAGE((Q52/(S52+U52*0.5))*1)</f>
        <v>0.63143848412063</v>
      </c>
      <c r="W52" s="10"/>
      <c r="X52" s="1" t="s">
        <v>66</v>
      </c>
      <c r="Y52" s="6">
        <v>6</v>
      </c>
      <c r="Z52" s="6">
        <v>6</v>
      </c>
      <c r="AA52" s="1">
        <f>SUM(2*Y52,Z52)</f>
        <v>18</v>
      </c>
      <c r="AB52" s="1">
        <f>AVERAGE(AA52*100/1503)</f>
        <v>1.19760479041916</v>
      </c>
      <c r="AC52" s="1">
        <v>5</v>
      </c>
      <c r="AD52" s="1">
        <f>AVERAGE(AC52*100/401)</f>
        <v>1.24688279301746</v>
      </c>
      <c r="AE52" s="1">
        <v>4</v>
      </c>
      <c r="AF52" s="1">
        <f>AVERAGE(AE52*100/371)</f>
        <v>1.07816711590296</v>
      </c>
      <c r="AG52" s="1">
        <f>AVERAGE((AB52/(AD52+AF52*0.5))*1)</f>
        <v>0.670564028134923</v>
      </c>
    </row>
    <row r="53" customHeight="1" spans="12:33">
      <c r="L53" s="10"/>
      <c r="M53" s="8" t="s">
        <v>84</v>
      </c>
      <c r="N53" s="6">
        <v>6</v>
      </c>
      <c r="O53" s="6">
        <v>7</v>
      </c>
      <c r="P53" s="1">
        <f>SUM(2*N53,O53)</f>
        <v>19</v>
      </c>
      <c r="Q53" s="1">
        <f>AVERAGE(P53*100/1249)</f>
        <v>1.52121697357886</v>
      </c>
      <c r="R53" s="8">
        <v>5</v>
      </c>
      <c r="S53" s="1">
        <f>AVERAGE(R53*100/364)</f>
        <v>1.37362637362637</v>
      </c>
      <c r="T53" s="8">
        <v>7</v>
      </c>
      <c r="U53" s="1">
        <f>AVERAGE(T53*100/338)</f>
        <v>2.07100591715976</v>
      </c>
      <c r="V53" s="1">
        <f>AVERAGE((Q53/(S53+U53*0.5))*1)</f>
        <v>0.63143848412063</v>
      </c>
      <c r="W53" s="10"/>
      <c r="X53" s="1" t="s">
        <v>56</v>
      </c>
      <c r="Y53" s="6">
        <v>6</v>
      </c>
      <c r="Z53" s="6">
        <v>6</v>
      </c>
      <c r="AA53" s="1">
        <f>SUM(2*Y53,Z53)</f>
        <v>18</v>
      </c>
      <c r="AB53" s="1">
        <f>AVERAGE(AA53*100/1503)</f>
        <v>1.19760479041916</v>
      </c>
      <c r="AC53" s="1">
        <v>4</v>
      </c>
      <c r="AD53" s="1">
        <f>AVERAGE(AC53*100/401)</f>
        <v>0.997506234413965</v>
      </c>
      <c r="AE53" s="1">
        <v>6</v>
      </c>
      <c r="AF53" s="1">
        <f>AVERAGE(AE53*100/371)</f>
        <v>1.61725067385445</v>
      </c>
      <c r="AG53" s="1">
        <f>AVERAGE((AB53/(AD53+AF53*0.5))*1)</f>
        <v>0.663077269354109</v>
      </c>
    </row>
    <row r="54" customHeight="1" spans="12:33">
      <c r="L54" s="11"/>
      <c r="M54" s="12" t="s">
        <v>42</v>
      </c>
      <c r="N54" s="6">
        <v>5</v>
      </c>
      <c r="O54" s="6">
        <v>3</v>
      </c>
      <c r="P54" s="1">
        <f>SUM(2*N54,O54)</f>
        <v>13</v>
      </c>
      <c r="Q54" s="1">
        <f>AVERAGE(P54*100/1249)</f>
        <v>1.04083266613291</v>
      </c>
      <c r="R54" s="1">
        <v>4</v>
      </c>
      <c r="S54" s="1">
        <f>AVERAGE(R54*100/364)</f>
        <v>1.0989010989011</v>
      </c>
      <c r="T54" s="1">
        <v>4</v>
      </c>
      <c r="U54" s="1">
        <f>AVERAGE(T54*100/338)</f>
        <v>1.18343195266272</v>
      </c>
      <c r="V54" s="1">
        <f>AVERAGE((Q54/(S54+U54*0.5))*1)</f>
        <v>0.615652522017614</v>
      </c>
      <c r="W54" s="10"/>
      <c r="X54" s="1" t="s">
        <v>97</v>
      </c>
      <c r="Y54" s="6">
        <v>8</v>
      </c>
      <c r="Z54" s="6">
        <v>8</v>
      </c>
      <c r="AA54" s="1">
        <f>SUM(2*Y54,Z54)</f>
        <v>24</v>
      </c>
      <c r="AB54" s="1">
        <f>AVERAGE(AA54*100/1503)</f>
        <v>1.59680638722555</v>
      </c>
      <c r="AC54" s="1">
        <v>7</v>
      </c>
      <c r="AD54" s="1">
        <f>AVERAGE(AC54*100/401)</f>
        <v>1.74563591022444</v>
      </c>
      <c r="AE54" s="1">
        <v>5</v>
      </c>
      <c r="AF54" s="1">
        <f>AVERAGE(AE54*100/371)</f>
        <v>1.34770889487871</v>
      </c>
      <c r="AG54" s="1">
        <f>AVERAGE((AB54/(AD54+AF54*0.5))*1)</f>
        <v>0.6599763384746</v>
      </c>
    </row>
    <row r="55" customHeight="1" spans="12:33">
      <c r="L55" s="3" t="s">
        <v>98</v>
      </c>
      <c r="M55" s="8" t="s">
        <v>60</v>
      </c>
      <c r="N55" s="6">
        <v>6</v>
      </c>
      <c r="O55" s="6">
        <v>7</v>
      </c>
      <c r="P55" s="1">
        <f>SUM(2*N55,O55)</f>
        <v>19</v>
      </c>
      <c r="Q55" s="1">
        <f>AVERAGE(P55*100/1249)</f>
        <v>1.52121697357886</v>
      </c>
      <c r="R55" s="8">
        <v>7</v>
      </c>
      <c r="S55" s="1">
        <f>AVERAGE(R55*100/364)</f>
        <v>1.92307692307692</v>
      </c>
      <c r="T55" s="8">
        <v>4</v>
      </c>
      <c r="U55" s="1">
        <f>AVERAGE(T55*100/338)</f>
        <v>1.18343195266272</v>
      </c>
      <c r="V55" s="1">
        <f>AVERAGE((Q55/(S55+U55*0.5))*1)</f>
        <v>0.604907455376065</v>
      </c>
      <c r="W55" s="10"/>
      <c r="X55" s="1" t="s">
        <v>99</v>
      </c>
      <c r="Y55" s="6">
        <v>8</v>
      </c>
      <c r="Z55" s="6">
        <v>8</v>
      </c>
      <c r="AA55" s="1">
        <f>SUM(2*Y55,Z55)</f>
        <v>24</v>
      </c>
      <c r="AB55" s="1">
        <f>AVERAGE(AA55*100/1503)</f>
        <v>1.59680638722555</v>
      </c>
      <c r="AC55" s="8">
        <v>7</v>
      </c>
      <c r="AD55" s="1">
        <f>AVERAGE(AC55*100/401)</f>
        <v>1.74563591022444</v>
      </c>
      <c r="AE55" s="8">
        <v>5</v>
      </c>
      <c r="AF55" s="1">
        <f>AVERAGE(AE55*100/371)</f>
        <v>1.34770889487871</v>
      </c>
      <c r="AG55" s="1">
        <f>AVERAGE((AB55/(AD55+AF55*0.5))*1)</f>
        <v>0.6599763384746</v>
      </c>
    </row>
    <row r="56" customHeight="1" spans="12:33">
      <c r="L56" s="3"/>
      <c r="M56" s="8" t="s">
        <v>17</v>
      </c>
      <c r="N56" s="6">
        <v>7</v>
      </c>
      <c r="O56" s="6">
        <v>7</v>
      </c>
      <c r="P56" s="1">
        <f>SUM(2*N56,O56)</f>
        <v>21</v>
      </c>
      <c r="Q56" s="1">
        <f>AVERAGE(P56*100/1249)</f>
        <v>1.68134507606085</v>
      </c>
      <c r="R56" s="1">
        <v>7</v>
      </c>
      <c r="S56" s="1">
        <f>AVERAGE(R56*100/364)</f>
        <v>1.92307692307692</v>
      </c>
      <c r="T56" s="1">
        <v>6</v>
      </c>
      <c r="U56" s="1">
        <f>AVERAGE(T56*100/338)</f>
        <v>1.77514792899408</v>
      </c>
      <c r="V56" s="1">
        <f>AVERAGE((Q56/(S56+U56*0.5))*1)</f>
        <v>0.598204879693228</v>
      </c>
      <c r="W56" s="11"/>
      <c r="X56" s="1" t="s">
        <v>82</v>
      </c>
      <c r="Y56" s="6">
        <v>8</v>
      </c>
      <c r="Z56" s="6">
        <v>8</v>
      </c>
      <c r="AA56" s="1">
        <f>SUM(2*Y56,Z56)</f>
        <v>24</v>
      </c>
      <c r="AB56" s="1">
        <f>AVERAGE(AA56*100/1503)</f>
        <v>1.59680638722555</v>
      </c>
      <c r="AC56" s="1">
        <v>7</v>
      </c>
      <c r="AD56" s="1">
        <f>AVERAGE(AC56*100/401)</f>
        <v>1.74563591022444</v>
      </c>
      <c r="AE56" s="1">
        <v>5</v>
      </c>
      <c r="AF56" s="1">
        <f>AVERAGE(AE56*100/371)</f>
        <v>1.34770889487871</v>
      </c>
      <c r="AG56" s="1">
        <f>AVERAGE((AB56/(AD56+AF56*0.5))*1)</f>
        <v>0.6599763384746</v>
      </c>
    </row>
    <row r="57" customHeight="1" spans="12:33">
      <c r="L57" s="3"/>
      <c r="M57" s="8" t="s">
        <v>65</v>
      </c>
      <c r="N57" s="6">
        <v>8</v>
      </c>
      <c r="O57" s="6">
        <v>8</v>
      </c>
      <c r="P57" s="1">
        <f>SUM(2*N57,O57)</f>
        <v>24</v>
      </c>
      <c r="Q57" s="1">
        <f>AVERAGE(P57*100/1249)</f>
        <v>1.92153722978383</v>
      </c>
      <c r="R57" s="1">
        <v>8</v>
      </c>
      <c r="S57" s="1">
        <f>AVERAGE(R57*100/364)</f>
        <v>2.1978021978022</v>
      </c>
      <c r="T57" s="1">
        <v>7</v>
      </c>
      <c r="U57" s="1">
        <f>AVERAGE(T57*100/338)</f>
        <v>2.07100591715976</v>
      </c>
      <c r="V57" s="1">
        <f>AVERAGE((Q57/(S57+U57*0.5))*1)</f>
        <v>0.59429504387824</v>
      </c>
      <c r="W57" s="10" t="s">
        <v>100</v>
      </c>
      <c r="X57" s="1" t="s">
        <v>33</v>
      </c>
      <c r="Y57" s="6">
        <v>5</v>
      </c>
      <c r="Z57" s="6">
        <v>5</v>
      </c>
      <c r="AA57" s="1">
        <f>SUM(2*Y57,Z57)</f>
        <v>15</v>
      </c>
      <c r="AB57" s="1">
        <f>AVERAGE(AA57*100/1503)</f>
        <v>0.998003992015968</v>
      </c>
      <c r="AC57" s="1">
        <v>4</v>
      </c>
      <c r="AD57" s="1">
        <f>AVERAGE(AC57*100/401)</f>
        <v>0.997506234413965</v>
      </c>
      <c r="AE57" s="1">
        <v>4</v>
      </c>
      <c r="AF57" s="1">
        <f>AVERAGE(AE57*100/371)</f>
        <v>1.07816711590296</v>
      </c>
      <c r="AG57" s="1">
        <f>AVERAGE((AB57/(AD57+AF57*0.5))*1)</f>
        <v>0.649492790447102</v>
      </c>
    </row>
    <row r="58" customHeight="1" spans="12:33">
      <c r="L58" s="3"/>
      <c r="M58" s="8" t="s">
        <v>22</v>
      </c>
      <c r="N58" s="6">
        <v>8</v>
      </c>
      <c r="O58" s="6">
        <v>8</v>
      </c>
      <c r="P58" s="1">
        <f>SUM(2*N58,O58)</f>
        <v>24</v>
      </c>
      <c r="Q58" s="1">
        <f>AVERAGE(P58*100/1249)</f>
        <v>1.92153722978383</v>
      </c>
      <c r="R58" s="1">
        <v>8</v>
      </c>
      <c r="S58" s="1">
        <f>AVERAGE(R58*100/364)</f>
        <v>2.1978021978022</v>
      </c>
      <c r="T58" s="1">
        <v>7</v>
      </c>
      <c r="U58" s="1">
        <f>AVERAGE(T58*100/338)</f>
        <v>2.07100591715976</v>
      </c>
      <c r="V58" s="1">
        <f>AVERAGE((Q58/(S58+U58*0.5))*1)</f>
        <v>0.59429504387824</v>
      </c>
      <c r="W58" s="11"/>
      <c r="X58" s="1" t="s">
        <v>77</v>
      </c>
      <c r="Y58" s="6">
        <v>7</v>
      </c>
      <c r="Z58" s="6">
        <v>7</v>
      </c>
      <c r="AA58" s="1">
        <f>SUM(2*Y58,Z58)</f>
        <v>21</v>
      </c>
      <c r="AB58" s="1">
        <f>AVERAGE(AA58*100/1503)</f>
        <v>1.39720558882236</v>
      </c>
      <c r="AC58" s="1">
        <v>6</v>
      </c>
      <c r="AD58" s="1">
        <f>AVERAGE(AC58*100/401)</f>
        <v>1.49625935162095</v>
      </c>
      <c r="AE58" s="1">
        <v>5</v>
      </c>
      <c r="AF58" s="1">
        <f>AVERAGE(AE58*100/371)</f>
        <v>1.34770889487871</v>
      </c>
      <c r="AG58" s="1">
        <f>AVERAGE((AB58/(AD58+AF58*0.5))*1)</f>
        <v>0.643839779014064</v>
      </c>
    </row>
    <row r="59" customHeight="1" spans="12:33">
      <c r="L59" s="3"/>
      <c r="M59" s="8" t="s">
        <v>101</v>
      </c>
      <c r="N59" s="6">
        <v>9</v>
      </c>
      <c r="O59" s="6">
        <v>8</v>
      </c>
      <c r="P59" s="1">
        <f>SUM(2*N59,O59)</f>
        <v>26</v>
      </c>
      <c r="Q59" s="1">
        <f>AVERAGE(P59*100/1249)</f>
        <v>2.08166533226581</v>
      </c>
      <c r="R59" s="1">
        <v>9</v>
      </c>
      <c r="S59" s="1">
        <f>AVERAGE(R59*100/364)</f>
        <v>2.47252747252747</v>
      </c>
      <c r="T59" s="1">
        <v>7</v>
      </c>
      <c r="U59" s="1">
        <f>AVERAGE(T59*100/338)</f>
        <v>2.07100591715976</v>
      </c>
      <c r="V59" s="1">
        <f>AVERAGE((Q59/(S59+U59*0.5))*1)</f>
        <v>0.593400021221797</v>
      </c>
      <c r="W59" s="15" t="s">
        <v>102</v>
      </c>
      <c r="X59" s="1" t="s">
        <v>28</v>
      </c>
      <c r="Y59" s="6">
        <v>7</v>
      </c>
      <c r="Z59" s="6">
        <v>7</v>
      </c>
      <c r="AA59" s="1">
        <f>SUM(2*Y59,Z59)</f>
        <v>21</v>
      </c>
      <c r="AB59" s="1">
        <f>AVERAGE(AA59*100/1503)</f>
        <v>1.39720558882236</v>
      </c>
      <c r="AC59" s="1">
        <v>6</v>
      </c>
      <c r="AD59" s="1">
        <f>AVERAGE(AC59*100/401)</f>
        <v>1.49625935162095</v>
      </c>
      <c r="AE59" s="1">
        <v>5</v>
      </c>
      <c r="AF59" s="1">
        <f>AVERAGE(AE59*100/371)</f>
        <v>1.34770889487871</v>
      </c>
      <c r="AG59" s="1">
        <f>AVERAGE((AB59/(AD59+AF59*0.5))*1)</f>
        <v>0.643839779014064</v>
      </c>
    </row>
    <row r="60" customHeight="1" spans="12:33">
      <c r="L60" s="3" t="s">
        <v>103</v>
      </c>
      <c r="M60" s="8" t="s">
        <v>104</v>
      </c>
      <c r="N60" s="6">
        <v>9</v>
      </c>
      <c r="O60" s="6">
        <v>9</v>
      </c>
      <c r="P60" s="1">
        <f>SUM(2*N60,O60)</f>
        <v>27</v>
      </c>
      <c r="Q60" s="1">
        <f>AVERAGE(P60*100/1249)</f>
        <v>2.16172938350681</v>
      </c>
      <c r="R60" s="1">
        <v>9</v>
      </c>
      <c r="S60" s="1">
        <f>AVERAGE(R60*100/364)</f>
        <v>2.47252747252747</v>
      </c>
      <c r="T60" s="1">
        <v>8</v>
      </c>
      <c r="U60" s="1">
        <f>AVERAGE(T60*100/338)</f>
        <v>2.36686390532544</v>
      </c>
      <c r="V60" s="1">
        <f>AVERAGE((Q60/(S60+U60*0.5))*1)</f>
        <v>0.591289216344174</v>
      </c>
      <c r="W60" s="3"/>
      <c r="X60" s="1" t="s">
        <v>80</v>
      </c>
      <c r="Y60" s="6">
        <v>9</v>
      </c>
      <c r="Z60" s="6">
        <v>9</v>
      </c>
      <c r="AA60" s="1">
        <f>SUM(2*Y60,Z60)</f>
        <v>27</v>
      </c>
      <c r="AB60" s="1">
        <f>AVERAGE(AA60*100/1503)</f>
        <v>1.79640718562874</v>
      </c>
      <c r="AC60" s="1">
        <v>8</v>
      </c>
      <c r="AD60" s="1">
        <f>AVERAGE(AC60*100/401)</f>
        <v>1.99501246882793</v>
      </c>
      <c r="AE60" s="1">
        <v>6</v>
      </c>
      <c r="AF60" s="1">
        <f>AVERAGE(AE60*100/371)</f>
        <v>1.61725067385445</v>
      </c>
      <c r="AG60" s="1">
        <f>AVERAGE((AB60/(AD60+AF60*0.5))*1)</f>
        <v>0.6407415329973</v>
      </c>
    </row>
    <row r="61" customHeight="1" spans="12:33">
      <c r="L61" s="3"/>
      <c r="M61" s="8" t="s">
        <v>80</v>
      </c>
      <c r="N61" s="6">
        <v>9</v>
      </c>
      <c r="O61" s="6">
        <v>8</v>
      </c>
      <c r="P61" s="1">
        <f>SUM(2*N61,O61)</f>
        <v>26</v>
      </c>
      <c r="Q61" s="1">
        <f>AVERAGE(P61*100/1249)</f>
        <v>2.08166533226581</v>
      </c>
      <c r="R61" s="1">
        <v>8</v>
      </c>
      <c r="S61" s="1">
        <f>AVERAGE(R61*100/364)</f>
        <v>2.1978021978022</v>
      </c>
      <c r="T61" s="1">
        <v>9</v>
      </c>
      <c r="U61" s="1">
        <f>AVERAGE(T61*100/338)</f>
        <v>2.66272189349112</v>
      </c>
      <c r="V61" s="1">
        <f>AVERAGE((Q61/(S61+U61*0.5))*1)</f>
        <v>0.589846727681546</v>
      </c>
      <c r="W61" s="3"/>
      <c r="X61" s="1" t="s">
        <v>17</v>
      </c>
      <c r="Y61" s="6">
        <v>8</v>
      </c>
      <c r="Z61" s="6">
        <v>8</v>
      </c>
      <c r="AA61" s="1">
        <f>SUM(2*Y61,Z61)</f>
        <v>24</v>
      </c>
      <c r="AB61" s="1">
        <f>AVERAGE(AA61*100/1503)</f>
        <v>1.59680638722555</v>
      </c>
      <c r="AC61" s="1">
        <v>7</v>
      </c>
      <c r="AD61" s="1">
        <f>AVERAGE(AC61*100/401)</f>
        <v>1.74563591022444</v>
      </c>
      <c r="AE61" s="1">
        <v>6</v>
      </c>
      <c r="AF61" s="1">
        <f>AVERAGE(AE61*100/371)</f>
        <v>1.61725067385445</v>
      </c>
      <c r="AG61" s="1">
        <f>AVERAGE((AB61/(AD61+AF61*0.5))*1)</f>
        <v>0.625153902720874</v>
      </c>
    </row>
    <row r="62" customHeight="1" spans="12:33">
      <c r="L62" s="3"/>
      <c r="M62" s="8" t="s">
        <v>105</v>
      </c>
      <c r="N62" s="6">
        <v>9</v>
      </c>
      <c r="O62" s="6">
        <v>8</v>
      </c>
      <c r="P62" s="1">
        <f>SUM(2*N62,O62)</f>
        <v>26</v>
      </c>
      <c r="Q62" s="1">
        <f>AVERAGE(P62*100/1249)</f>
        <v>2.08166533226581</v>
      </c>
      <c r="R62" s="1">
        <v>8</v>
      </c>
      <c r="S62" s="1">
        <f>AVERAGE(R62*100/364)</f>
        <v>2.1978021978022</v>
      </c>
      <c r="T62" s="1">
        <v>9</v>
      </c>
      <c r="U62" s="1">
        <f>AVERAGE(T62*100/338)</f>
        <v>2.66272189349112</v>
      </c>
      <c r="V62" s="1">
        <f>AVERAGE((Q62/(S62+U62*0.5))*1)</f>
        <v>0.589846727681546</v>
      </c>
      <c r="W62" s="3"/>
      <c r="X62" s="1" t="s">
        <v>83</v>
      </c>
      <c r="Y62" s="6">
        <v>6</v>
      </c>
      <c r="Z62" s="6">
        <v>6</v>
      </c>
      <c r="AA62" s="1">
        <f>SUM(2*Y62,Z62)</f>
        <v>18</v>
      </c>
      <c r="AB62" s="1">
        <f>AVERAGE(AA62*100/1503)</f>
        <v>1.19760479041916</v>
      </c>
      <c r="AC62" s="1">
        <v>5</v>
      </c>
      <c r="AD62" s="1">
        <f>AVERAGE(AC62*100/401)</f>
        <v>1.24688279301746</v>
      </c>
      <c r="AE62" s="1">
        <v>5</v>
      </c>
      <c r="AF62" s="1">
        <f>AVERAGE(AE62*100/371)</f>
        <v>1.34770889487871</v>
      </c>
      <c r="AG62" s="1">
        <f>AVERAGE((AB62/(AD62+AF62*0.5))*1)</f>
        <v>0.623513078829218</v>
      </c>
    </row>
    <row r="63" customHeight="1" spans="12:33">
      <c r="L63" s="3"/>
      <c r="M63" s="8" t="s">
        <v>73</v>
      </c>
      <c r="N63" s="6">
        <v>4</v>
      </c>
      <c r="O63" s="6">
        <v>3</v>
      </c>
      <c r="P63" s="1">
        <f>SUM(2*N63,O63)</f>
        <v>11</v>
      </c>
      <c r="Q63" s="1">
        <f>AVERAGE(P63*100/1249)</f>
        <v>0.880704563650921</v>
      </c>
      <c r="R63" s="1">
        <v>4</v>
      </c>
      <c r="S63" s="1">
        <f>AVERAGE(R63*100/364)</f>
        <v>1.0989010989011</v>
      </c>
      <c r="T63" s="1">
        <v>3</v>
      </c>
      <c r="U63" s="1">
        <f>AVERAGE(T63*100/338)</f>
        <v>0.887573964497041</v>
      </c>
      <c r="V63" s="1">
        <f>AVERAGE((Q63/(S63+U63*0.5))*1)</f>
        <v>0.570889588383035</v>
      </c>
      <c r="W63" s="3"/>
      <c r="X63" s="1" t="s">
        <v>16</v>
      </c>
      <c r="Y63" s="6">
        <v>9</v>
      </c>
      <c r="Z63" s="6">
        <v>9</v>
      </c>
      <c r="AA63" s="1">
        <f>SUM(2*Y63,Z63)</f>
        <v>27</v>
      </c>
      <c r="AB63" s="1">
        <f>AVERAGE(AA63*100/1503)</f>
        <v>1.79640718562874</v>
      </c>
      <c r="AC63" s="1">
        <v>8</v>
      </c>
      <c r="AD63" s="1">
        <f>AVERAGE(AC63*100/401)</f>
        <v>1.99501246882793</v>
      </c>
      <c r="AE63" s="1">
        <v>7</v>
      </c>
      <c r="AF63" s="1">
        <f>AVERAGE(AE63*100/371)</f>
        <v>1.88679245283019</v>
      </c>
      <c r="AG63" s="1">
        <f>AVERAGE((AB63/(AD63+AF63*0.5))*1)</f>
        <v>0.611353753661612</v>
      </c>
    </row>
    <row r="64" customHeight="1" spans="12:33">
      <c r="L64" s="3"/>
      <c r="M64" s="8" t="s">
        <v>89</v>
      </c>
      <c r="N64" s="6">
        <v>7</v>
      </c>
      <c r="O64" s="6">
        <v>6</v>
      </c>
      <c r="P64" s="1">
        <f>SUM(2*N64,O64)</f>
        <v>20</v>
      </c>
      <c r="Q64" s="1">
        <f>AVERAGE(P64*100/1249)</f>
        <v>1.60128102481986</v>
      </c>
      <c r="R64" s="1">
        <v>7</v>
      </c>
      <c r="S64" s="1">
        <f>AVERAGE(R64*100/364)</f>
        <v>1.92307692307692</v>
      </c>
      <c r="T64" s="1">
        <v>6</v>
      </c>
      <c r="U64" s="1">
        <f>AVERAGE(T64*100/338)</f>
        <v>1.77514792899408</v>
      </c>
      <c r="V64" s="1">
        <f>AVERAGE((Q64/(S64+U64*0.5))*1)</f>
        <v>0.56971893304117</v>
      </c>
      <c r="W64" s="9" t="s">
        <v>103</v>
      </c>
      <c r="X64" s="1" t="s">
        <v>22</v>
      </c>
      <c r="Y64" s="6">
        <v>9</v>
      </c>
      <c r="Z64" s="6">
        <v>9</v>
      </c>
      <c r="AA64" s="1">
        <f>SUM(2*Y64,Z64)</f>
        <v>27</v>
      </c>
      <c r="AB64" s="1">
        <f>AVERAGE(AA64*100/1503)</f>
        <v>1.79640718562874</v>
      </c>
      <c r="AC64" s="1">
        <v>8</v>
      </c>
      <c r="AD64" s="1">
        <f>AVERAGE(AC64*100/401)</f>
        <v>1.99501246882793</v>
      </c>
      <c r="AE64" s="1">
        <v>7</v>
      </c>
      <c r="AF64" s="1">
        <f>AVERAGE(AE64*100/371)</f>
        <v>1.88679245283019</v>
      </c>
      <c r="AG64" s="1">
        <f>AVERAGE((AB64/(AD64+AF64*0.5))*1)</f>
        <v>0.611353753661612</v>
      </c>
    </row>
    <row r="65" customHeight="1" spans="12:33">
      <c r="L65" s="3"/>
      <c r="M65" s="8" t="s">
        <v>91</v>
      </c>
      <c r="N65" s="6">
        <v>8</v>
      </c>
      <c r="O65" s="6">
        <v>7</v>
      </c>
      <c r="P65" s="1">
        <f>SUM(2*N65,O65)</f>
        <v>23</v>
      </c>
      <c r="Q65" s="1">
        <f>AVERAGE(P65*100/1249)</f>
        <v>1.84147317854283</v>
      </c>
      <c r="R65" s="8">
        <v>8</v>
      </c>
      <c r="S65" s="1">
        <f>AVERAGE(R65*100/364)</f>
        <v>2.1978021978022</v>
      </c>
      <c r="T65" s="8">
        <v>7</v>
      </c>
      <c r="U65" s="1">
        <f>AVERAGE(T65*100/338)</f>
        <v>2.07100591715976</v>
      </c>
      <c r="V65" s="1">
        <f>AVERAGE((Q65/(S65+U65*0.5))*1)</f>
        <v>0.569532750383313</v>
      </c>
      <c r="W65" s="10"/>
      <c r="X65" s="1" t="s">
        <v>93</v>
      </c>
      <c r="Y65" s="6">
        <v>7</v>
      </c>
      <c r="Z65" s="6">
        <v>7</v>
      </c>
      <c r="AA65" s="1">
        <f>SUM(2*Y65,Z65)</f>
        <v>21</v>
      </c>
      <c r="AB65" s="1">
        <f>AVERAGE(AA65*100/1503)</f>
        <v>1.39720558882236</v>
      </c>
      <c r="AC65" s="1">
        <v>6</v>
      </c>
      <c r="AD65" s="1">
        <f>AVERAGE(AC65*100/401)</f>
        <v>1.49625935162095</v>
      </c>
      <c r="AE65" s="1">
        <v>6</v>
      </c>
      <c r="AF65" s="1">
        <f>AVERAGE(AE65*100/371)</f>
        <v>1.61725067385445</v>
      </c>
      <c r="AG65" s="1">
        <f>AVERAGE((AB65/(AD65+AF65*0.5))*1)</f>
        <v>0.606193271083962</v>
      </c>
    </row>
    <row r="66" customHeight="1" spans="12:33">
      <c r="L66" s="3"/>
      <c r="M66" s="8" t="s">
        <v>106</v>
      </c>
      <c r="N66" s="6">
        <v>8</v>
      </c>
      <c r="O66" s="6">
        <v>8</v>
      </c>
      <c r="P66" s="1">
        <f>SUM(2*N66,O66)</f>
        <v>24</v>
      </c>
      <c r="Q66" s="1">
        <f>AVERAGE(P66*100/1249)</f>
        <v>1.92153722978383</v>
      </c>
      <c r="R66" s="1">
        <v>8</v>
      </c>
      <c r="S66" s="1">
        <f>AVERAGE(R66*100/364)</f>
        <v>2.1978021978022</v>
      </c>
      <c r="T66" s="1">
        <v>8</v>
      </c>
      <c r="U66" s="1">
        <f>AVERAGE(T66*100/338)</f>
        <v>2.36686390532544</v>
      </c>
      <c r="V66" s="1">
        <f>AVERAGE((Q66/(S66+U66*0.5))*1)</f>
        <v>0.568294635708567</v>
      </c>
      <c r="W66" s="10"/>
      <c r="X66" s="1" t="s">
        <v>107</v>
      </c>
      <c r="Y66" s="6">
        <v>8</v>
      </c>
      <c r="Z66" s="6">
        <v>8</v>
      </c>
      <c r="AA66" s="1">
        <f>SUM(2*Y66,Z66)</f>
        <v>24</v>
      </c>
      <c r="AB66" s="1">
        <f>AVERAGE(AA66*100/1503)</f>
        <v>1.59680638722555</v>
      </c>
      <c r="AC66" s="1">
        <v>8</v>
      </c>
      <c r="AD66" s="1">
        <f>AVERAGE(AC66*100/401)</f>
        <v>1.99501246882793</v>
      </c>
      <c r="AE66" s="1">
        <v>5</v>
      </c>
      <c r="AF66" s="1">
        <f>AVERAGE(AE66*100/371)</f>
        <v>1.34770889487871</v>
      </c>
      <c r="AG66" s="1">
        <f>AVERAGE((AB66/(AD66+AF66*0.5))*1)</f>
        <v>0.598308734501781</v>
      </c>
    </row>
    <row r="67" customHeight="1" spans="12:33">
      <c r="L67" s="3"/>
      <c r="M67" s="8" t="s">
        <v>97</v>
      </c>
      <c r="N67" s="6">
        <v>9</v>
      </c>
      <c r="O67" s="6">
        <v>9</v>
      </c>
      <c r="P67" s="1">
        <f>SUM(2*N67,O67)</f>
        <v>27</v>
      </c>
      <c r="Q67" s="1">
        <f>AVERAGE(P67*100/1249)</f>
        <v>2.16172938350681</v>
      </c>
      <c r="R67" s="1">
        <v>9</v>
      </c>
      <c r="S67" s="1">
        <f>AVERAGE(R67*100/364)</f>
        <v>2.47252747252747</v>
      </c>
      <c r="T67" s="1">
        <v>9</v>
      </c>
      <c r="U67" s="1">
        <f>AVERAGE(T67*100/338)</f>
        <v>2.66272189349112</v>
      </c>
      <c r="V67" s="1">
        <f>AVERAGE((Q67/(S67+U67*0.5))*1)</f>
        <v>0.568294635708567</v>
      </c>
      <c r="W67" s="10"/>
      <c r="X67" s="1" t="s">
        <v>108</v>
      </c>
      <c r="Y67" s="6">
        <v>8</v>
      </c>
      <c r="Z67" s="6">
        <v>8</v>
      </c>
      <c r="AA67" s="1">
        <f>SUM(2*Y67,Z67)</f>
        <v>24</v>
      </c>
      <c r="AB67" s="1">
        <f>AVERAGE(AA67*100/1503)</f>
        <v>1.59680638722555</v>
      </c>
      <c r="AC67" s="1">
        <v>7</v>
      </c>
      <c r="AD67" s="1">
        <f>AVERAGE(AC67*100/401)</f>
        <v>1.74563591022444</v>
      </c>
      <c r="AE67" s="1">
        <v>7</v>
      </c>
      <c r="AF67" s="1">
        <f>AVERAGE(AE67*100/371)</f>
        <v>1.88679245283019</v>
      </c>
      <c r="AG67" s="1">
        <f>AVERAGE((AB67/(AD67+AF67*0.5))*1)</f>
        <v>0.593821979837351</v>
      </c>
    </row>
    <row r="68" customHeight="1" spans="12:33">
      <c r="L68" s="3"/>
      <c r="M68" s="8" t="s">
        <v>99</v>
      </c>
      <c r="N68" s="6">
        <v>8</v>
      </c>
      <c r="O68" s="6">
        <v>9</v>
      </c>
      <c r="P68" s="1">
        <f>SUM(2*N68,O68)</f>
        <v>25</v>
      </c>
      <c r="Q68" s="1">
        <f>AVERAGE(P68*100/1249)</f>
        <v>2.00160128102482</v>
      </c>
      <c r="R68" s="8">
        <v>9</v>
      </c>
      <c r="S68" s="1">
        <f>AVERAGE(R68*100/364)</f>
        <v>2.47252747252747</v>
      </c>
      <c r="T68" s="8">
        <v>8</v>
      </c>
      <c r="U68" s="1">
        <f>AVERAGE(T68*100/338)</f>
        <v>2.36686390532544</v>
      </c>
      <c r="V68" s="1">
        <f>AVERAGE((Q68/(S68+U68*0.5))*1)</f>
        <v>0.547490015133494</v>
      </c>
      <c r="W68" s="10"/>
      <c r="X68" s="1" t="s">
        <v>74</v>
      </c>
      <c r="Y68" s="6">
        <v>8</v>
      </c>
      <c r="Z68" s="6">
        <v>8</v>
      </c>
      <c r="AA68" s="1">
        <f>SUM(2*Y68,Z68)</f>
        <v>24</v>
      </c>
      <c r="AB68" s="1">
        <f>AVERAGE(AA68*100/1503)</f>
        <v>1.59680638722555</v>
      </c>
      <c r="AC68" s="1">
        <v>7</v>
      </c>
      <c r="AD68" s="1">
        <f>AVERAGE(AC68*100/401)</f>
        <v>1.74563591022444</v>
      </c>
      <c r="AE68" s="1">
        <v>7</v>
      </c>
      <c r="AF68" s="1">
        <f>AVERAGE(AE68*100/371)</f>
        <v>1.88679245283019</v>
      </c>
      <c r="AG68" s="1">
        <f>AVERAGE((AB68/(AD68+AF68*0.5))*1)</f>
        <v>0.593821979837351</v>
      </c>
    </row>
    <row r="69" customHeight="1" spans="12:33">
      <c r="L69" s="3"/>
      <c r="M69" s="8" t="s">
        <v>58</v>
      </c>
      <c r="N69" s="6">
        <v>7</v>
      </c>
      <c r="O69" s="6">
        <v>6</v>
      </c>
      <c r="P69" s="1">
        <f>SUM(2*N69,O69)</f>
        <v>20</v>
      </c>
      <c r="Q69" s="1">
        <f>AVERAGE(P69*100/1249)</f>
        <v>1.60128102481986</v>
      </c>
      <c r="R69" s="1">
        <v>7</v>
      </c>
      <c r="S69" s="1">
        <f>AVERAGE(R69*100/364)</f>
        <v>1.92307692307692</v>
      </c>
      <c r="T69" s="1">
        <v>7</v>
      </c>
      <c r="U69" s="1">
        <f>AVERAGE(T69*100/338)</f>
        <v>2.07100591715976</v>
      </c>
      <c r="V69" s="1">
        <f>AVERAGE((Q69/(S69+U69*0.5))*1)</f>
        <v>0.541232986389111</v>
      </c>
      <c r="W69" s="10"/>
      <c r="X69" s="1" t="s">
        <v>87</v>
      </c>
      <c r="Y69" s="6">
        <v>7</v>
      </c>
      <c r="Z69" s="6">
        <v>7</v>
      </c>
      <c r="AA69" s="1">
        <f>SUM(2*Y69,Z69)</f>
        <v>21</v>
      </c>
      <c r="AB69" s="1">
        <f>AVERAGE(AA69*100/1503)</f>
        <v>1.39720558882236</v>
      </c>
      <c r="AC69" s="1">
        <v>7</v>
      </c>
      <c r="AD69" s="1">
        <f>AVERAGE(AC69*100/401)</f>
        <v>1.74563591022444</v>
      </c>
      <c r="AE69" s="1">
        <v>5</v>
      </c>
      <c r="AF69" s="1">
        <f>AVERAGE(AE69*100/371)</f>
        <v>1.34770889487871</v>
      </c>
      <c r="AG69" s="1">
        <f>AVERAGE((AB69/(AD69+AF69*0.5))*1)</f>
        <v>0.577479296165275</v>
      </c>
    </row>
    <row r="70" customHeight="1" spans="12:33">
      <c r="L70" s="3"/>
      <c r="M70" s="8" t="s">
        <v>32</v>
      </c>
      <c r="N70" s="6">
        <v>7</v>
      </c>
      <c r="O70" s="6">
        <v>5</v>
      </c>
      <c r="P70" s="1">
        <f>SUM(2*N70,O70)</f>
        <v>19</v>
      </c>
      <c r="Q70" s="1">
        <f>AVERAGE(P70*100/1249)</f>
        <v>1.52121697357886</v>
      </c>
      <c r="R70" s="1">
        <v>6</v>
      </c>
      <c r="S70" s="1">
        <f>AVERAGE(R70*100/364)</f>
        <v>1.64835164835165</v>
      </c>
      <c r="T70" s="1">
        <v>8</v>
      </c>
      <c r="U70" s="1">
        <f>AVERAGE(T70*100/338)</f>
        <v>2.36686390532544</v>
      </c>
      <c r="V70" s="1">
        <f>AVERAGE((Q70/(S70+U70*0.5))*1)</f>
        <v>0.537193934251879</v>
      </c>
      <c r="W70" s="10"/>
      <c r="X70" s="1" t="s">
        <v>46</v>
      </c>
      <c r="Y70" s="6">
        <v>7</v>
      </c>
      <c r="Z70" s="6">
        <v>7</v>
      </c>
      <c r="AA70" s="1">
        <f>SUM(2*Y70,Z70)</f>
        <v>21</v>
      </c>
      <c r="AB70" s="1">
        <f>AVERAGE(AA70*100/1503)</f>
        <v>1.39720558882236</v>
      </c>
      <c r="AC70" s="1">
        <v>7</v>
      </c>
      <c r="AD70" s="1">
        <f>AVERAGE(AC70*100/401)</f>
        <v>1.74563591022444</v>
      </c>
      <c r="AE70" s="1">
        <v>5</v>
      </c>
      <c r="AF70" s="1">
        <f>AVERAGE(AE70*100/371)</f>
        <v>1.34770889487871</v>
      </c>
      <c r="AG70" s="1">
        <f>AVERAGE((AB70/(AD70+AF70*0.5))*1)</f>
        <v>0.577479296165275</v>
      </c>
    </row>
    <row r="71" customHeight="1" spans="12:33">
      <c r="L71" s="3"/>
      <c r="M71" s="8" t="s">
        <v>88</v>
      </c>
      <c r="N71" s="6">
        <v>5</v>
      </c>
      <c r="O71" s="6">
        <v>4</v>
      </c>
      <c r="P71" s="1">
        <f>SUM(2*N71,O71)</f>
        <v>14</v>
      </c>
      <c r="Q71" s="1">
        <f>AVERAGE(P71*100/1249)</f>
        <v>1.1208967173739</v>
      </c>
      <c r="R71" s="1">
        <v>5</v>
      </c>
      <c r="S71" s="1">
        <f>AVERAGE(R71*100/364)</f>
        <v>1.37362637362637</v>
      </c>
      <c r="T71" s="1">
        <v>5</v>
      </c>
      <c r="U71" s="1">
        <f>AVERAGE(T71*100/338)</f>
        <v>1.4792899408284</v>
      </c>
      <c r="V71" s="1">
        <f>AVERAGE((Q71/(S71+U71*0.5))*1)</f>
        <v>0.530408326661329</v>
      </c>
      <c r="W71" s="10"/>
      <c r="X71" s="1" t="s">
        <v>95</v>
      </c>
      <c r="Y71" s="6">
        <v>7</v>
      </c>
      <c r="Z71" s="6">
        <v>7</v>
      </c>
      <c r="AA71" s="1">
        <f>SUM(2*Y71,Z71)</f>
        <v>21</v>
      </c>
      <c r="AB71" s="1">
        <f>AVERAGE(AA71*100/1503)</f>
        <v>1.39720558882236</v>
      </c>
      <c r="AC71" s="1">
        <v>7</v>
      </c>
      <c r="AD71" s="1">
        <f>AVERAGE(AC71*100/401)</f>
        <v>1.74563591022444</v>
      </c>
      <c r="AE71" s="1">
        <v>5</v>
      </c>
      <c r="AF71" s="1">
        <f>AVERAGE(AE71*100/371)</f>
        <v>1.34770889487871</v>
      </c>
      <c r="AG71" s="1">
        <f>AVERAGE((AB71/(AD71+AF71*0.5))*1)</f>
        <v>0.577479296165275</v>
      </c>
    </row>
    <row r="72" customHeight="1" spans="12:33">
      <c r="L72" s="3"/>
      <c r="M72" s="1" t="s">
        <v>92</v>
      </c>
      <c r="N72" s="6">
        <v>4</v>
      </c>
      <c r="O72" s="6">
        <v>6</v>
      </c>
      <c r="P72" s="1">
        <f>SUM(2*N72,O72)</f>
        <v>14</v>
      </c>
      <c r="Q72" s="1">
        <f>AVERAGE(P72*100/1249)</f>
        <v>1.1208967173739</v>
      </c>
      <c r="R72" s="1">
        <v>3</v>
      </c>
      <c r="S72" s="1">
        <f>AVERAGE(R72*100/364)</f>
        <v>0.824175824175824</v>
      </c>
      <c r="T72" s="1">
        <v>9</v>
      </c>
      <c r="U72" s="1">
        <f>AVERAGE(T72*100/338)</f>
        <v>2.66272189349112</v>
      </c>
      <c r="V72" s="1">
        <f>AVERAGE((Q72/(S72+U72*0.5))*1)</f>
        <v>0.52000816339346</v>
      </c>
      <c r="W72" s="10"/>
      <c r="X72" s="1" t="s">
        <v>62</v>
      </c>
      <c r="Y72" s="6">
        <v>8</v>
      </c>
      <c r="Z72" s="6">
        <v>8</v>
      </c>
      <c r="AA72" s="1">
        <f>SUM(2*Y72,Z72)</f>
        <v>24</v>
      </c>
      <c r="AB72" s="1">
        <f>AVERAGE(AA72*100/1503)</f>
        <v>1.59680638722555</v>
      </c>
      <c r="AC72" s="1">
        <v>8</v>
      </c>
      <c r="AD72" s="1">
        <f>AVERAGE(AC72*100/401)</f>
        <v>1.99501246882793</v>
      </c>
      <c r="AE72" s="1">
        <v>6</v>
      </c>
      <c r="AF72" s="1">
        <f>AVERAGE(AE72*100/371)</f>
        <v>1.61725067385445</v>
      </c>
      <c r="AG72" s="1">
        <f>AVERAGE((AB72/(AD72+AF72*0.5))*1)</f>
        <v>0.569548029330933</v>
      </c>
    </row>
    <row r="73" customHeight="1" spans="12:33">
      <c r="L73" s="3" t="s">
        <v>36</v>
      </c>
      <c r="M73" s="8" t="s">
        <v>80</v>
      </c>
      <c r="N73" s="6">
        <v>5</v>
      </c>
      <c r="O73" s="6">
        <v>5</v>
      </c>
      <c r="P73" s="1">
        <f>SUM(2*N73,O73)</f>
        <v>15</v>
      </c>
      <c r="Q73" s="1">
        <f>AVERAGE(P73*100/1249)</f>
        <v>1.20096076861489</v>
      </c>
      <c r="R73" s="8">
        <v>6</v>
      </c>
      <c r="S73" s="1">
        <f>AVERAGE(R73*100/364)</f>
        <v>1.64835164835165</v>
      </c>
      <c r="T73" s="8">
        <v>5</v>
      </c>
      <c r="U73" s="1">
        <f>AVERAGE(T73*100/338)</f>
        <v>1.4792899408284</v>
      </c>
      <c r="V73" s="1">
        <f>AVERAGE((Q73/(S73+U73*0.5))*1)</f>
        <v>0.502915606821741</v>
      </c>
      <c r="W73" s="10"/>
      <c r="X73" s="1" t="s">
        <v>41</v>
      </c>
      <c r="Y73" s="6">
        <v>5</v>
      </c>
      <c r="Z73" s="6">
        <v>5</v>
      </c>
      <c r="AA73" s="1">
        <f>SUM(2*Y73,Z73)</f>
        <v>15</v>
      </c>
      <c r="AB73" s="1">
        <f>AVERAGE(AA73*100/1503)</f>
        <v>0.998003992015968</v>
      </c>
      <c r="AC73" s="1">
        <v>5</v>
      </c>
      <c r="AD73" s="1">
        <f>AVERAGE(AC73*100/401)</f>
        <v>1.24688279301746</v>
      </c>
      <c r="AE73" s="1">
        <v>4</v>
      </c>
      <c r="AF73" s="1">
        <f>AVERAGE(AE73*100/371)</f>
        <v>1.07816711590296</v>
      </c>
      <c r="AG73" s="1">
        <f>AVERAGE((AB73/(AD73+AF73*0.5))*1)</f>
        <v>0.558803356779103</v>
      </c>
    </row>
    <row r="74" customHeight="1" spans="12:33">
      <c r="L74" s="3"/>
      <c r="M74" s="8" t="s">
        <v>76</v>
      </c>
      <c r="N74" s="6">
        <v>6</v>
      </c>
      <c r="O74" s="6">
        <v>7</v>
      </c>
      <c r="P74" s="1">
        <f>SUM(2*N74,O74)</f>
        <v>19</v>
      </c>
      <c r="Q74" s="1">
        <f>AVERAGE(P74*100/1249)</f>
        <v>1.52121697357886</v>
      </c>
      <c r="R74" s="1">
        <v>7</v>
      </c>
      <c r="S74" s="1">
        <f>AVERAGE(R74*100/364)</f>
        <v>1.92307692307692</v>
      </c>
      <c r="T74" s="1">
        <v>8</v>
      </c>
      <c r="U74" s="1">
        <f>AVERAGE(T74*100/338)</f>
        <v>2.36686390532544</v>
      </c>
      <c r="V74" s="1">
        <f>AVERAGE((Q74/(S74+U74*0.5))*1)</f>
        <v>0.489686987685386</v>
      </c>
      <c r="W74" s="10"/>
      <c r="X74" s="1" t="s">
        <v>89</v>
      </c>
      <c r="Y74" s="6">
        <v>7</v>
      </c>
      <c r="Z74" s="6">
        <v>7</v>
      </c>
      <c r="AA74" s="1">
        <f>SUM(2*Y74,Z74)</f>
        <v>21</v>
      </c>
      <c r="AB74" s="1">
        <f>AVERAGE(AA74*100/1503)</f>
        <v>1.39720558882236</v>
      </c>
      <c r="AC74" s="1">
        <v>7</v>
      </c>
      <c r="AD74" s="1">
        <f>AVERAGE(AC74*100/401)</f>
        <v>1.74563591022444</v>
      </c>
      <c r="AE74" s="1">
        <v>6</v>
      </c>
      <c r="AF74" s="1">
        <f>AVERAGE(AE74*100/371)</f>
        <v>1.61725067385445</v>
      </c>
      <c r="AG74" s="1">
        <f>AVERAGE((AB74/(AD74+AF74*0.5))*1)</f>
        <v>0.547009664880765</v>
      </c>
    </row>
    <row r="75" customHeight="1" spans="12:33">
      <c r="L75" s="9" t="s">
        <v>86</v>
      </c>
      <c r="M75" s="8" t="s">
        <v>81</v>
      </c>
      <c r="N75" s="6">
        <v>8</v>
      </c>
      <c r="O75" s="6">
        <v>7</v>
      </c>
      <c r="P75" s="1">
        <f>SUM(2*N75,O75)</f>
        <v>23</v>
      </c>
      <c r="Q75" s="1">
        <f>AVERAGE(P75*100/1249)</f>
        <v>1.84147317854283</v>
      </c>
      <c r="R75" s="1">
        <v>9</v>
      </c>
      <c r="S75" s="1">
        <f>AVERAGE(R75*100/364)</f>
        <v>2.47252747252747</v>
      </c>
      <c r="T75" s="1">
        <v>9</v>
      </c>
      <c r="U75" s="1">
        <f>AVERAGE(T75*100/338)</f>
        <v>2.66272189349112</v>
      </c>
      <c r="V75" s="1">
        <f>AVERAGE((Q75/(S75+U75*0.5))*1)</f>
        <v>0.484102837825816</v>
      </c>
      <c r="W75" s="10"/>
      <c r="X75" s="1" t="s">
        <v>109</v>
      </c>
      <c r="Y75" s="6">
        <v>9</v>
      </c>
      <c r="Z75" s="6">
        <v>9</v>
      </c>
      <c r="AA75" s="1">
        <f>SUM(2*Y75,Z75)</f>
        <v>27</v>
      </c>
      <c r="AB75" s="1">
        <f>AVERAGE(AA75*100/1503)</f>
        <v>1.79640718562874</v>
      </c>
      <c r="AC75" s="1">
        <v>9</v>
      </c>
      <c r="AD75" s="1">
        <f>AVERAGE(AC75*100/401)</f>
        <v>2.24438902743142</v>
      </c>
      <c r="AE75" s="1">
        <v>8</v>
      </c>
      <c r="AF75" s="1">
        <f>AVERAGE(AE75*100/371)</f>
        <v>2.15633423180593</v>
      </c>
      <c r="AG75" s="1">
        <f>AVERAGE((AB75/(AD75+AF75*0.5))*1)</f>
        <v>0.540670227418923</v>
      </c>
    </row>
    <row r="76" customHeight="1" spans="12:33">
      <c r="L76" s="11"/>
      <c r="M76" s="8" t="s">
        <v>70</v>
      </c>
      <c r="N76" s="6">
        <v>3</v>
      </c>
      <c r="O76" s="6">
        <v>3</v>
      </c>
      <c r="P76" s="1">
        <f>SUM(2*N76,O76)</f>
        <v>9</v>
      </c>
      <c r="Q76" s="1">
        <f>AVERAGE(P76*100/1249)</f>
        <v>0.720576461168935</v>
      </c>
      <c r="R76" s="1">
        <v>5</v>
      </c>
      <c r="S76" s="1">
        <f>AVERAGE(R76*100/364)</f>
        <v>1.37362637362637</v>
      </c>
      <c r="T76" s="1">
        <v>5</v>
      </c>
      <c r="U76" s="1">
        <f>AVERAGE(T76*100/338)</f>
        <v>1.4792899408284</v>
      </c>
      <c r="V76" s="1">
        <f>AVERAGE((Q76/(S76+U76*0.5))*1)</f>
        <v>0.34097678142514</v>
      </c>
      <c r="W76" s="10"/>
      <c r="X76" s="1" t="s">
        <v>110</v>
      </c>
      <c r="Y76" s="6">
        <v>6</v>
      </c>
      <c r="Z76" s="6">
        <v>6</v>
      </c>
      <c r="AA76" s="1">
        <f>SUM(2*Y76,Z76)</f>
        <v>18</v>
      </c>
      <c r="AB76" s="1">
        <f>AVERAGE(AA76*100/1503)</f>
        <v>1.19760479041916</v>
      </c>
      <c r="AC76" s="1">
        <v>7</v>
      </c>
      <c r="AD76" s="1">
        <f>AVERAGE(AC76*100/401)</f>
        <v>1.74563591022444</v>
      </c>
      <c r="AE76" s="1">
        <v>4</v>
      </c>
      <c r="AF76" s="1">
        <f>AVERAGE(AE76*100/371)</f>
        <v>1.07816711590296</v>
      </c>
      <c r="AG76" s="1">
        <f>AVERAGE((AB76/(AD76+AF76*0.5))*1)</f>
        <v>0.524180236173725</v>
      </c>
    </row>
    <row r="77" customHeight="1" spans="16:33">
      <c r="P77" s="1">
        <f>SUM(P18:P76)</f>
        <v>1249</v>
      </c>
      <c r="R77" s="1">
        <f>SUM(R18:R76)</f>
        <v>364</v>
      </c>
      <c r="T77" s="1">
        <f>SUM(T18:T76)</f>
        <v>338</v>
      </c>
      <c r="W77" s="10"/>
      <c r="X77" s="1" t="s">
        <v>106</v>
      </c>
      <c r="Y77" s="6">
        <v>8</v>
      </c>
      <c r="Z77" s="6">
        <v>8</v>
      </c>
      <c r="AA77" s="1">
        <f>SUM(2*Y77,Z77)</f>
        <v>24</v>
      </c>
      <c r="AB77" s="1">
        <f>AVERAGE(AA77*100/1503)</f>
        <v>1.59680638722555</v>
      </c>
      <c r="AC77" s="1">
        <v>8</v>
      </c>
      <c r="AD77" s="1">
        <f>AVERAGE(AC77*100/401)</f>
        <v>1.99501246882793</v>
      </c>
      <c r="AE77" s="1">
        <v>8</v>
      </c>
      <c r="AF77" s="1">
        <f>AVERAGE(AE77*100/371)</f>
        <v>2.15633423180593</v>
      </c>
      <c r="AG77" s="1">
        <f>AVERAGE((AB77/(AD77+AF77*0.5))*1)</f>
        <v>0.519594232357682</v>
      </c>
    </row>
    <row r="78" customHeight="1" spans="23:33">
      <c r="W78" s="10"/>
      <c r="X78" s="1" t="s">
        <v>111</v>
      </c>
      <c r="Y78" s="6">
        <v>6</v>
      </c>
      <c r="Z78" s="6">
        <v>6</v>
      </c>
      <c r="AA78" s="1">
        <f>SUM(2*Y78,Z78)</f>
        <v>18</v>
      </c>
      <c r="AB78" s="1">
        <f>AVERAGE(AA78*100/1503)</f>
        <v>1.19760479041916</v>
      </c>
      <c r="AC78" s="1">
        <v>6</v>
      </c>
      <c r="AD78" s="1">
        <f>AVERAGE(AC78*100/401)</f>
        <v>1.49625935162095</v>
      </c>
      <c r="AE78" s="1">
        <v>7</v>
      </c>
      <c r="AF78" s="1">
        <f>AVERAGE(AE78*100/371)</f>
        <v>1.88679245283019</v>
      </c>
      <c r="AG78" s="1">
        <f>AVERAGE((AB78/(AD78+AF78*0.5))*1)</f>
        <v>0.490890927883866</v>
      </c>
    </row>
    <row r="79" customHeight="1" spans="23:33">
      <c r="W79" s="9" t="s">
        <v>36</v>
      </c>
      <c r="X79" s="1" t="s">
        <v>59</v>
      </c>
      <c r="Y79" s="6">
        <v>5</v>
      </c>
      <c r="Z79" s="6">
        <v>5</v>
      </c>
      <c r="AA79" s="1">
        <f>SUM(2*Y79,Z79)</f>
        <v>15</v>
      </c>
      <c r="AB79" s="1">
        <f>AVERAGE(AA79*100/1503)</f>
        <v>0.998003992015968</v>
      </c>
      <c r="AC79" s="1">
        <v>5</v>
      </c>
      <c r="AD79" s="1">
        <f>AVERAGE(AC79*100/401)</f>
        <v>1.24688279301746</v>
      </c>
      <c r="AE79" s="1">
        <v>6</v>
      </c>
      <c r="AF79" s="1">
        <f>AVERAGE(AE79*100/371)</f>
        <v>1.61725067385445</v>
      </c>
      <c r="AG79" s="1">
        <f>AVERAGE((AB79/(AD79+AF79*0.5))*1)</f>
        <v>0.485526657606957</v>
      </c>
    </row>
    <row r="80" customHeight="1" spans="23:33">
      <c r="W80" s="11"/>
      <c r="X80" s="1" t="s">
        <v>32</v>
      </c>
      <c r="Y80" s="6">
        <v>6</v>
      </c>
      <c r="Z80" s="6">
        <v>6</v>
      </c>
      <c r="AA80" s="1">
        <f>SUM(2*Y80,Z80)</f>
        <v>18</v>
      </c>
      <c r="AB80" s="1">
        <f>AVERAGE(AA80*100/1503)</f>
        <v>1.19760479041916</v>
      </c>
      <c r="AC80" s="1">
        <v>6</v>
      </c>
      <c r="AD80" s="1">
        <f>AVERAGE(AC80*100/401)</f>
        <v>1.49625935162095</v>
      </c>
      <c r="AE80" s="1">
        <v>8</v>
      </c>
      <c r="AF80" s="1">
        <f>AVERAGE(AE80*100/371)</f>
        <v>2.15633423180593</v>
      </c>
      <c r="AG80" s="1">
        <f>AVERAGE((AB80/(AD80+AF80*0.5))*1)</f>
        <v>0.465192851894123</v>
      </c>
    </row>
    <row r="81" customHeight="1" spans="23:33">
      <c r="W81" s="3" t="s">
        <v>86</v>
      </c>
      <c r="X81" s="1" t="s">
        <v>112</v>
      </c>
      <c r="Y81" s="6">
        <v>6</v>
      </c>
      <c r="Z81" s="6">
        <v>6</v>
      </c>
      <c r="AA81" s="1">
        <f>SUM(2*Y81,Z81)</f>
        <v>18</v>
      </c>
      <c r="AB81" s="1">
        <f>AVERAGE(AA81*100/1503)</f>
        <v>1.19760479041916</v>
      </c>
      <c r="AC81" s="1">
        <v>7</v>
      </c>
      <c r="AD81" s="1">
        <f>AVERAGE(AC81*100/401)</f>
        <v>1.74563591022444</v>
      </c>
      <c r="AE81" s="1">
        <v>7</v>
      </c>
      <c r="AF81" s="1">
        <f>AVERAGE(AE81*100/371)</f>
        <v>1.88679245283019</v>
      </c>
      <c r="AG81" s="1">
        <f>AVERAGE((AB81/(AD81+AF81*0.5))*1)</f>
        <v>0.445366484878013</v>
      </c>
    </row>
    <row r="82" customHeight="1" spans="23:33">
      <c r="W82" s="3"/>
      <c r="X82" s="1" t="s">
        <v>72</v>
      </c>
      <c r="Y82" s="6">
        <v>5</v>
      </c>
      <c r="Z82" s="6">
        <v>5</v>
      </c>
      <c r="AA82" s="1">
        <f>SUM(2*Y82,Z82)</f>
        <v>15</v>
      </c>
      <c r="AB82" s="1">
        <f>AVERAGE(AA82*100/1503)</f>
        <v>0.998003992015968</v>
      </c>
      <c r="AC82" s="1">
        <v>6</v>
      </c>
      <c r="AD82" s="1">
        <f>AVERAGE(AC82*100/401)</f>
        <v>1.49625935162095</v>
      </c>
      <c r="AE82" s="1">
        <v>6</v>
      </c>
      <c r="AF82" s="1">
        <f>AVERAGE(AE82*100/371)</f>
        <v>1.61725067385445</v>
      </c>
      <c r="AG82" s="1">
        <f>AVERAGE((AB82/(AD82+AF82*0.5))*1)</f>
        <v>0.432995193631402</v>
      </c>
    </row>
    <row r="83" customHeight="1" spans="23:33">
      <c r="W83" s="3" t="s">
        <v>113</v>
      </c>
      <c r="X83" s="1" t="s">
        <v>51</v>
      </c>
      <c r="Y83" s="6">
        <v>7</v>
      </c>
      <c r="Z83" s="6">
        <v>7</v>
      </c>
      <c r="AA83" s="1">
        <f>SUM(2*Y83,Z83)</f>
        <v>21</v>
      </c>
      <c r="AB83" s="1">
        <f>AVERAGE(AA83*100/1503)</f>
        <v>1.39720558882236</v>
      </c>
      <c r="AC83" s="1">
        <v>9</v>
      </c>
      <c r="AD83" s="1">
        <f>AVERAGE(AC83*100/401)</f>
        <v>2.24438902743142</v>
      </c>
      <c r="AE83" s="1">
        <v>9</v>
      </c>
      <c r="AF83" s="1">
        <f>AVERAGE(AE83*100/371)</f>
        <v>2.42587601078167</v>
      </c>
      <c r="AG83" s="1">
        <f>AVERAGE((AB83/(AD83+AF83*0.5))*1)</f>
        <v>0.404128847389308</v>
      </c>
    </row>
    <row r="84" customHeight="1" spans="27:31">
      <c r="AA84" s="1">
        <f>SUM(AA18:AA83)</f>
        <v>1503</v>
      </c>
      <c r="AC84" s="1">
        <f>SUM(AC18:AC83)</f>
        <v>401</v>
      </c>
      <c r="AE84" s="1">
        <f>SUM(AE18:AE83)</f>
        <v>371</v>
      </c>
    </row>
  </sheetData>
  <sortState ref="AI18:AR25">
    <sortCondition ref="AR18:AR25" descending="1"/>
  </sortState>
  <mergeCells count="41">
    <mergeCell ref="A15:K15"/>
    <mergeCell ref="L15:V15"/>
    <mergeCell ref="W15:AG15"/>
    <mergeCell ref="AH15:AR15"/>
    <mergeCell ref="A16:B16"/>
    <mergeCell ref="L16:M16"/>
    <mergeCell ref="W16:X16"/>
    <mergeCell ref="AH16:AI16"/>
    <mergeCell ref="A18:A19"/>
    <mergeCell ref="A20:A26"/>
    <mergeCell ref="A27:A30"/>
    <mergeCell ref="A31:A33"/>
    <mergeCell ref="A34:A38"/>
    <mergeCell ref="A39:A40"/>
    <mergeCell ref="A41:A42"/>
    <mergeCell ref="A43:A44"/>
    <mergeCell ref="L18:L20"/>
    <mergeCell ref="L21:L30"/>
    <mergeCell ref="L31:L38"/>
    <mergeCell ref="L39:L41"/>
    <mergeCell ref="L42:L47"/>
    <mergeCell ref="L48:L54"/>
    <mergeCell ref="L55:L59"/>
    <mergeCell ref="L60:L72"/>
    <mergeCell ref="L73:L74"/>
    <mergeCell ref="L75:L76"/>
    <mergeCell ref="W18:W20"/>
    <mergeCell ref="W21:W31"/>
    <mergeCell ref="W32:W39"/>
    <mergeCell ref="W40:W42"/>
    <mergeCell ref="W43:W48"/>
    <mergeCell ref="W49:W56"/>
    <mergeCell ref="W57:W58"/>
    <mergeCell ref="W59:W63"/>
    <mergeCell ref="W64:W78"/>
    <mergeCell ref="W79:W80"/>
    <mergeCell ref="W81:W82"/>
    <mergeCell ref="AH18:AH19"/>
    <mergeCell ref="AH20:AH21"/>
    <mergeCell ref="AH22:AH25"/>
    <mergeCell ref="A1:F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丶碎忆</cp:lastModifiedBy>
  <dcterms:created xsi:type="dcterms:W3CDTF">2006-09-16T08:00:00Z</dcterms:created>
  <dcterms:modified xsi:type="dcterms:W3CDTF">2022-06-13T19:14:16Z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9133639CB799AE58081CA762739E25B8</vt:lpwstr>
  </property>
</Properties>
</file>