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J:\Data\Confocal images\ACC\"/>
    </mc:Choice>
  </mc:AlternateContent>
  <xr:revisionPtr revIDLastSave="0" documentId="13_ncr:1_{9D23A562-7D3A-4F0F-AC32-A61B54649059}" xr6:coauthVersionLast="47" xr6:coauthVersionMax="47" xr10:uidLastSave="{00000000-0000-0000-0000-000000000000}"/>
  <bookViews>
    <workbookView xWindow="-28920" yWindow="1111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7" i="1"/>
  <c r="R6" i="1"/>
  <c r="R5" i="1"/>
  <c r="R4" i="1"/>
  <c r="R3" i="1"/>
  <c r="R2" i="1"/>
  <c r="P17" i="1"/>
  <c r="P16" i="1"/>
  <c r="P15" i="1"/>
  <c r="P14" i="1"/>
  <c r="P13" i="1"/>
  <c r="P12" i="1"/>
  <c r="P11" i="1"/>
  <c r="P10" i="1"/>
  <c r="P7" i="1"/>
  <c r="P6" i="1"/>
  <c r="P5" i="1"/>
  <c r="P4" i="1"/>
  <c r="P3" i="1"/>
  <c r="P2" i="1"/>
  <c r="L16" i="1"/>
  <c r="H17" i="1" l="1"/>
  <c r="H16" i="1"/>
  <c r="H7" i="1"/>
  <c r="H6" i="1"/>
  <c r="H15" i="1"/>
  <c r="H5" i="1"/>
  <c r="H4" i="1"/>
  <c r="H14" i="1"/>
  <c r="H13" i="1"/>
  <c r="H3" i="1"/>
  <c r="H12" i="1"/>
  <c r="H11" i="1"/>
  <c r="H10" i="1"/>
  <c r="H9" i="1"/>
  <c r="H8" i="1"/>
  <c r="H2" i="1"/>
  <c r="G17" i="1"/>
  <c r="G7" i="1"/>
  <c r="G16" i="1"/>
  <c r="G6" i="1"/>
  <c r="G15" i="1"/>
  <c r="G5" i="1"/>
  <c r="G4" i="1"/>
  <c r="G14" i="1"/>
  <c r="G13" i="1"/>
  <c r="G3" i="1"/>
  <c r="G12" i="1"/>
  <c r="G10" i="1"/>
  <c r="G11" i="1"/>
  <c r="G9" i="1"/>
  <c r="G8" i="1"/>
  <c r="G2" i="1"/>
  <c r="K11" i="1" l="1"/>
  <c r="L11" i="1" s="1"/>
  <c r="K10" i="1"/>
  <c r="L10" i="1" s="1"/>
  <c r="K13" i="1" l="1"/>
  <c r="L13" i="1" s="1"/>
  <c r="K3" i="1"/>
  <c r="L3" i="1" s="1"/>
  <c r="K12" i="1"/>
  <c r="L12" i="1" s="1"/>
  <c r="K9" i="1"/>
  <c r="L9" i="1" s="1"/>
  <c r="K8" i="1"/>
  <c r="L8" i="1" s="1"/>
  <c r="K2" i="1"/>
  <c r="L2" i="1" s="1"/>
  <c r="K14" i="1"/>
  <c r="L14" i="1" s="1"/>
  <c r="K15" i="1"/>
  <c r="L15" i="1" s="1"/>
  <c r="K5" i="1"/>
  <c r="L5" i="1" s="1"/>
  <c r="K4" i="1"/>
  <c r="L4" i="1" s="1"/>
  <c r="K17" i="1"/>
  <c r="L17" i="1" s="1"/>
  <c r="K16" i="1"/>
  <c r="K7" i="1"/>
  <c r="L7" i="1" s="1"/>
  <c r="K6" i="1"/>
  <c r="L6" i="1" s="1"/>
</calcChain>
</file>

<file path=xl/sharedStrings.xml><?xml version="1.0" encoding="utf-8"?>
<sst xmlns="http://schemas.openxmlformats.org/spreadsheetml/2006/main" count="66" uniqueCount="31">
  <si>
    <t>20230331-1to3-20x_Stitch -1 ES</t>
  </si>
  <si>
    <t>20230331-11 20x_Stitch-3 LS</t>
  </si>
  <si>
    <t>File</t>
  </si>
  <si>
    <t>type</t>
  </si>
  <si>
    <t>ES</t>
  </si>
  <si>
    <t>LS</t>
  </si>
  <si>
    <t>fig2</t>
  </si>
  <si>
    <t>a</t>
  </si>
  <si>
    <t>b</t>
  </si>
  <si>
    <t>rotation angle</t>
  </si>
  <si>
    <t>date</t>
  </si>
  <si>
    <t>cell#</t>
  </si>
  <si>
    <t>20230328-4 LS 20x 1b3</t>
  </si>
  <si>
    <t>swc</t>
  </si>
  <si>
    <t>done</t>
  </si>
  <si>
    <t>20230328-14 ES 20x re_Stitch</t>
  </si>
  <si>
    <t>20230330-1to6 ES 20x Fused2b2</t>
  </si>
  <si>
    <t>resolution</t>
  </si>
  <si>
    <t>pixel size (um)</t>
  </si>
  <si>
    <t>physical size (um)</t>
  </si>
  <si>
    <t>20230331-9 20x_Stitch</t>
  </si>
  <si>
    <t>20230331-1to3-20x 07au_Stitch</t>
  </si>
  <si>
    <t>pixel number equals to 10 um</t>
  </si>
  <si>
    <t>pi</t>
  </si>
  <si>
    <t>start pixel</t>
  </si>
  <si>
    <t>end pixel</t>
  </si>
  <si>
    <t>start distance (um)</t>
  </si>
  <si>
    <t>end distance (um)</t>
  </si>
  <si>
    <t>soma x coord</t>
  </si>
  <si>
    <t>soma y coord</t>
  </si>
  <si>
    <t>pi-90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</si>
</sst>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S8" sqref="S8"/>
    </sheetView>
  </sheetViews>
  <sheetFormatPr defaultRowHeight="14.25" x14ac:dyDescent="0.45"/>
  <cols>
    <col min="1" max="1" width="27" customWidth="1"/>
    <col min="2" max="2" width="9" bestFit="1" customWidth="1"/>
    <col min="3" max="3" width="5" customWidth="1"/>
    <col min="4" max="4" width="4.53125" bestFit="1" customWidth="1"/>
    <col min="5" max="5" width="4" bestFit="1" customWidth="1"/>
    <col min="7" max="8" width="8.86328125" style="2"/>
    <col min="10" max="10" width="15.1328125" customWidth="1"/>
    <col min="11" max="11" width="12.33203125" bestFit="1" customWidth="1"/>
    <col min="12" max="12" width="24.796875" style="2" customWidth="1"/>
    <col min="13" max="13" width="8.46484375" style="2" customWidth="1"/>
    <col min="14" max="14" width="8.1328125" style="2" customWidth="1"/>
    <col min="15" max="15" width="16.19921875" style="3" bestFit="1" customWidth="1"/>
    <col min="16" max="16" width="8.19921875" style="2" customWidth="1"/>
    <col min="17" max="17" width="15.46484375" style="3" bestFit="1" customWidth="1"/>
    <col min="18" max="18" width="7.6640625" style="2" customWidth="1"/>
  </cols>
  <sheetData>
    <row r="1" spans="1:19" x14ac:dyDescent="0.45">
      <c r="A1" t="s">
        <v>2</v>
      </c>
      <c r="B1" t="s">
        <v>10</v>
      </c>
      <c r="C1" t="s">
        <v>11</v>
      </c>
      <c r="D1" t="s">
        <v>3</v>
      </c>
      <c r="E1" t="s">
        <v>6</v>
      </c>
      <c r="F1" t="s">
        <v>9</v>
      </c>
      <c r="G1" s="2" t="s">
        <v>23</v>
      </c>
      <c r="H1" s="2" t="s">
        <v>30</v>
      </c>
      <c r="I1" t="s">
        <v>17</v>
      </c>
      <c r="J1" t="s">
        <v>19</v>
      </c>
      <c r="K1" t="s">
        <v>18</v>
      </c>
      <c r="L1" s="2" t="s">
        <v>22</v>
      </c>
      <c r="M1" s="2" t="s">
        <v>28</v>
      </c>
      <c r="N1" s="2" t="s">
        <v>29</v>
      </c>
      <c r="O1" s="3" t="s">
        <v>26</v>
      </c>
      <c r="P1" s="2" t="s">
        <v>24</v>
      </c>
      <c r="Q1" s="3" t="s">
        <v>27</v>
      </c>
      <c r="R1" s="2" t="s">
        <v>25</v>
      </c>
      <c r="S1" t="s">
        <v>13</v>
      </c>
    </row>
    <row r="2" spans="1:19" x14ac:dyDescent="0.45">
      <c r="A2" t="s">
        <v>0</v>
      </c>
      <c r="B2">
        <v>20230331</v>
      </c>
      <c r="C2">
        <v>1</v>
      </c>
      <c r="D2" t="s">
        <v>4</v>
      </c>
      <c r="E2" t="s">
        <v>7</v>
      </c>
      <c r="F2">
        <v>-99</v>
      </c>
      <c r="G2" s="2">
        <f t="shared" ref="G2:G17" si="0">F2/180</f>
        <v>-0.55000000000000004</v>
      </c>
      <c r="H2" s="2">
        <f t="shared" ref="H2:H17" si="1">(F2-90)/180</f>
        <v>-1.05</v>
      </c>
      <c r="I2">
        <v>2867</v>
      </c>
      <c r="J2">
        <v>896.18</v>
      </c>
      <c r="K2">
        <f t="shared" ref="K2:K17" si="2">J2/I2</f>
        <v>0.31258458318800136</v>
      </c>
      <c r="L2" s="2">
        <f t="shared" ref="L2:L17" si="3">10/K2</f>
        <v>31.99134102524047</v>
      </c>
      <c r="M2" s="2">
        <v>2016</v>
      </c>
      <c r="N2" s="2">
        <v>1372</v>
      </c>
      <c r="O2" s="3">
        <v>800</v>
      </c>
      <c r="P2" s="2">
        <f>-(O2/10)*L2</f>
        <v>-2559.3072820192374</v>
      </c>
      <c r="Q2" s="3">
        <v>800</v>
      </c>
      <c r="R2" s="2">
        <f>((Q2/10)+0.8)*L2</f>
        <v>2584.9003548394298</v>
      </c>
      <c r="S2" t="s">
        <v>14</v>
      </c>
    </row>
    <row r="3" spans="1:19" s="1" customFormat="1" x14ac:dyDescent="0.45">
      <c r="A3" t="s">
        <v>20</v>
      </c>
      <c r="B3">
        <v>20230331</v>
      </c>
      <c r="C3">
        <v>9</v>
      </c>
      <c r="D3" t="s">
        <v>4</v>
      </c>
      <c r="E3"/>
      <c r="F3">
        <v>106</v>
      </c>
      <c r="G3" s="2">
        <f t="shared" si="0"/>
        <v>0.58888888888888891</v>
      </c>
      <c r="H3" s="2">
        <f t="shared" si="1"/>
        <v>8.8888888888888892E-2</v>
      </c>
      <c r="I3">
        <v>3891</v>
      </c>
      <c r="J3">
        <v>608.13</v>
      </c>
      <c r="K3">
        <f t="shared" si="2"/>
        <v>0.15629144178874324</v>
      </c>
      <c r="L3" s="2">
        <f t="shared" si="3"/>
        <v>63.983029944255343</v>
      </c>
      <c r="M3" s="2">
        <v>1356</v>
      </c>
      <c r="N3" s="2">
        <v>2484</v>
      </c>
      <c r="O3" s="3">
        <v>800</v>
      </c>
      <c r="P3" s="2">
        <f t="shared" ref="P3:P7" si="4">-(O3/10)*L3</f>
        <v>-5118.6423955404271</v>
      </c>
      <c r="Q3" s="3">
        <v>800</v>
      </c>
      <c r="R3" s="2">
        <f t="shared" ref="R3:R7" si="5">((Q3/10)+0.8)*L3</f>
        <v>5169.8288194958313</v>
      </c>
      <c r="S3" t="s">
        <v>14</v>
      </c>
    </row>
    <row r="4" spans="1:19" s="1" customFormat="1" x14ac:dyDescent="0.45">
      <c r="A4" t="s">
        <v>15</v>
      </c>
      <c r="B4">
        <v>20230328</v>
      </c>
      <c r="C4">
        <v>14</v>
      </c>
      <c r="D4" t="s">
        <v>4</v>
      </c>
      <c r="E4"/>
      <c r="F4">
        <v>227</v>
      </c>
      <c r="G4" s="2">
        <f t="shared" si="0"/>
        <v>1.2611111111111111</v>
      </c>
      <c r="H4" s="2">
        <f t="shared" si="1"/>
        <v>0.76111111111111107</v>
      </c>
      <c r="I4">
        <v>1953</v>
      </c>
      <c r="J4">
        <v>610.48</v>
      </c>
      <c r="K4">
        <f t="shared" si="2"/>
        <v>0.31258576548899131</v>
      </c>
      <c r="L4" s="2">
        <f t="shared" si="3"/>
        <v>31.991220023587996</v>
      </c>
      <c r="M4" s="2">
        <v>980</v>
      </c>
      <c r="N4" s="2">
        <v>1066</v>
      </c>
      <c r="O4" s="3">
        <v>800</v>
      </c>
      <c r="P4" s="2">
        <f t="shared" si="4"/>
        <v>-2559.2976018870395</v>
      </c>
      <c r="Q4" s="3">
        <v>800</v>
      </c>
      <c r="R4" s="2">
        <f t="shared" si="5"/>
        <v>2584.89057790591</v>
      </c>
      <c r="S4" t="s">
        <v>14</v>
      </c>
    </row>
    <row r="5" spans="1:19" x14ac:dyDescent="0.45">
      <c r="A5" t="s">
        <v>15</v>
      </c>
      <c r="B5">
        <v>20230328</v>
      </c>
      <c r="C5">
        <v>11</v>
      </c>
      <c r="D5" t="s">
        <v>4</v>
      </c>
      <c r="F5">
        <v>227</v>
      </c>
      <c r="G5" s="2">
        <f t="shared" si="0"/>
        <v>1.2611111111111111</v>
      </c>
      <c r="H5" s="2">
        <f t="shared" si="1"/>
        <v>0.76111111111111107</v>
      </c>
      <c r="I5">
        <v>1953</v>
      </c>
      <c r="J5">
        <v>610.48</v>
      </c>
      <c r="K5">
        <f t="shared" si="2"/>
        <v>0.31258576548899131</v>
      </c>
      <c r="L5" s="2">
        <f t="shared" si="3"/>
        <v>31.991220023587996</v>
      </c>
      <c r="M5" s="2">
        <v>1103</v>
      </c>
      <c r="N5" s="2">
        <v>802</v>
      </c>
      <c r="O5" s="3">
        <v>800</v>
      </c>
      <c r="P5" s="2">
        <f t="shared" si="4"/>
        <v>-2559.2976018870395</v>
      </c>
      <c r="Q5" s="3">
        <v>800</v>
      </c>
      <c r="R5" s="2">
        <f t="shared" si="5"/>
        <v>2584.89057790591</v>
      </c>
      <c r="S5" t="s">
        <v>14</v>
      </c>
    </row>
    <row r="6" spans="1:19" x14ac:dyDescent="0.45">
      <c r="A6" t="s">
        <v>16</v>
      </c>
      <c r="B6">
        <v>20230330</v>
      </c>
      <c r="C6">
        <v>3</v>
      </c>
      <c r="D6" t="s">
        <v>4</v>
      </c>
      <c r="F6">
        <v>121</v>
      </c>
      <c r="G6" s="2">
        <f t="shared" si="0"/>
        <v>0.67222222222222228</v>
      </c>
      <c r="H6" s="2">
        <f t="shared" si="1"/>
        <v>0.17222222222222222</v>
      </c>
      <c r="I6">
        <v>1888</v>
      </c>
      <c r="J6">
        <v>320.08999999999997</v>
      </c>
      <c r="K6">
        <f t="shared" si="2"/>
        <v>0.16953919491525424</v>
      </c>
      <c r="L6" s="2">
        <f t="shared" si="3"/>
        <v>58.983410915679968</v>
      </c>
      <c r="M6" s="2">
        <v>2162</v>
      </c>
      <c r="N6" s="2">
        <v>3313</v>
      </c>
      <c r="O6" s="3">
        <v>800</v>
      </c>
      <c r="P6" s="2">
        <f t="shared" si="4"/>
        <v>-4718.6728732543979</v>
      </c>
      <c r="Q6" s="3">
        <v>800</v>
      </c>
      <c r="R6" s="2">
        <f t="shared" si="5"/>
        <v>4765.859601986941</v>
      </c>
      <c r="S6" t="s">
        <v>14</v>
      </c>
    </row>
    <row r="7" spans="1:19" x14ac:dyDescent="0.45">
      <c r="A7" t="s">
        <v>16</v>
      </c>
      <c r="B7">
        <v>20230330</v>
      </c>
      <c r="C7">
        <v>4</v>
      </c>
      <c r="D7" t="s">
        <v>4</v>
      </c>
      <c r="F7">
        <v>121</v>
      </c>
      <c r="G7" s="2">
        <f t="shared" si="0"/>
        <v>0.67222222222222228</v>
      </c>
      <c r="H7" s="2">
        <f t="shared" si="1"/>
        <v>0.17222222222222222</v>
      </c>
      <c r="I7">
        <v>1888</v>
      </c>
      <c r="J7">
        <v>320.08999999999997</v>
      </c>
      <c r="K7">
        <f t="shared" si="2"/>
        <v>0.16953919491525424</v>
      </c>
      <c r="L7" s="2">
        <f t="shared" si="3"/>
        <v>58.983410915679968</v>
      </c>
      <c r="M7" s="2">
        <v>1846</v>
      </c>
      <c r="N7" s="2">
        <v>2234</v>
      </c>
      <c r="O7" s="3">
        <v>800</v>
      </c>
      <c r="P7" s="2">
        <f t="shared" si="4"/>
        <v>-4718.6728732543979</v>
      </c>
      <c r="Q7" s="3">
        <v>800</v>
      </c>
      <c r="R7" s="2">
        <f t="shared" si="5"/>
        <v>4765.859601986941</v>
      </c>
      <c r="S7" t="s">
        <v>14</v>
      </c>
    </row>
    <row r="8" spans="1:19" x14ac:dyDescent="0.45">
      <c r="A8" s="1" t="s">
        <v>0</v>
      </c>
      <c r="B8" s="1">
        <v>20230331</v>
      </c>
      <c r="C8" s="1">
        <v>2</v>
      </c>
      <c r="D8" s="1" t="s">
        <v>5</v>
      </c>
      <c r="E8" s="1"/>
      <c r="F8" s="1">
        <v>-99</v>
      </c>
      <c r="G8" s="1">
        <f t="shared" si="0"/>
        <v>-0.55000000000000004</v>
      </c>
      <c r="H8" s="1">
        <f t="shared" si="1"/>
        <v>-1.05</v>
      </c>
      <c r="I8" s="1">
        <v>2867</v>
      </c>
      <c r="J8" s="1">
        <v>896.18</v>
      </c>
      <c r="K8" s="1">
        <f t="shared" si="2"/>
        <v>0.31258458318800136</v>
      </c>
      <c r="L8" s="1">
        <f t="shared" si="3"/>
        <v>31.99134102524047</v>
      </c>
      <c r="M8" s="1"/>
      <c r="N8" s="1"/>
      <c r="P8" s="1"/>
      <c r="S8" s="1"/>
    </row>
    <row r="9" spans="1:19" x14ac:dyDescent="0.45">
      <c r="A9" s="1" t="s">
        <v>0</v>
      </c>
      <c r="B9" s="1">
        <v>20230331</v>
      </c>
      <c r="C9" s="1">
        <v>3</v>
      </c>
      <c r="D9" s="1" t="s">
        <v>5</v>
      </c>
      <c r="E9" s="1"/>
      <c r="F9" s="1">
        <v>-99</v>
      </c>
      <c r="G9" s="1">
        <f t="shared" si="0"/>
        <v>-0.55000000000000004</v>
      </c>
      <c r="H9" s="1">
        <f t="shared" si="1"/>
        <v>-1.05</v>
      </c>
      <c r="I9" s="1">
        <v>2867</v>
      </c>
      <c r="J9" s="1">
        <v>896.18</v>
      </c>
      <c r="K9" s="1">
        <f t="shared" si="2"/>
        <v>0.31258458318800136</v>
      </c>
      <c r="L9" s="1">
        <f t="shared" si="3"/>
        <v>31.99134102524047</v>
      </c>
      <c r="M9" s="1"/>
      <c r="N9" s="1"/>
      <c r="P9" s="1"/>
      <c r="S9" s="1"/>
    </row>
    <row r="10" spans="1:19" x14ac:dyDescent="0.45">
      <c r="A10" t="s">
        <v>21</v>
      </c>
      <c r="B10">
        <v>20230331</v>
      </c>
      <c r="C10">
        <v>2</v>
      </c>
      <c r="D10" t="s">
        <v>5</v>
      </c>
      <c r="F10">
        <v>-99</v>
      </c>
      <c r="G10" s="2">
        <f t="shared" si="0"/>
        <v>-0.55000000000000004</v>
      </c>
      <c r="H10" s="2">
        <f t="shared" si="1"/>
        <v>-1.05</v>
      </c>
      <c r="I10">
        <v>2867</v>
      </c>
      <c r="J10">
        <v>896.18</v>
      </c>
      <c r="K10">
        <f t="shared" si="2"/>
        <v>0.31258458318800136</v>
      </c>
      <c r="L10" s="2">
        <f t="shared" si="3"/>
        <v>31.99134102524047</v>
      </c>
      <c r="M10" s="2">
        <v>2121</v>
      </c>
      <c r="N10" s="2">
        <v>1273</v>
      </c>
      <c r="O10" s="3">
        <v>800</v>
      </c>
      <c r="P10" s="2">
        <f t="shared" ref="P10:P17" si="6">-(O10/10)*L10</f>
        <v>-2559.3072820192374</v>
      </c>
      <c r="Q10" s="3">
        <v>800</v>
      </c>
      <c r="R10" s="2">
        <f t="shared" ref="R10:R17" si="7">((Q10/10)+0.8)*L10</f>
        <v>2584.9003548394298</v>
      </c>
      <c r="S10" t="s">
        <v>14</v>
      </c>
    </row>
    <row r="11" spans="1:19" x14ac:dyDescent="0.45">
      <c r="A11" t="s">
        <v>21</v>
      </c>
      <c r="B11">
        <v>20230331</v>
      </c>
      <c r="C11">
        <v>3</v>
      </c>
      <c r="D11" t="s">
        <v>5</v>
      </c>
      <c r="F11">
        <v>-99</v>
      </c>
      <c r="G11" s="2">
        <f t="shared" si="0"/>
        <v>-0.55000000000000004</v>
      </c>
      <c r="H11" s="2">
        <f t="shared" si="1"/>
        <v>-1.05</v>
      </c>
      <c r="I11">
        <v>2867</v>
      </c>
      <c r="J11">
        <v>896.18</v>
      </c>
      <c r="K11">
        <f t="shared" si="2"/>
        <v>0.31258458318800136</v>
      </c>
      <c r="L11" s="2">
        <f t="shared" si="3"/>
        <v>31.99134102524047</v>
      </c>
      <c r="M11" s="2">
        <v>2128</v>
      </c>
      <c r="N11" s="2">
        <v>854</v>
      </c>
      <c r="O11" s="3">
        <v>800</v>
      </c>
      <c r="P11" s="2">
        <f t="shared" si="6"/>
        <v>-2559.3072820192374</v>
      </c>
      <c r="Q11" s="3">
        <v>800</v>
      </c>
      <c r="R11" s="2">
        <f t="shared" si="7"/>
        <v>2584.9003548394298</v>
      </c>
    </row>
    <row r="12" spans="1:19" x14ac:dyDescent="0.45">
      <c r="A12" t="s">
        <v>1</v>
      </c>
      <c r="B12">
        <v>20230331</v>
      </c>
      <c r="C12">
        <v>11</v>
      </c>
      <c r="D12" t="s">
        <v>5</v>
      </c>
      <c r="E12" t="s">
        <v>8</v>
      </c>
      <c r="F12">
        <v>90</v>
      </c>
      <c r="G12" s="2">
        <f t="shared" si="0"/>
        <v>0.5</v>
      </c>
      <c r="H12" s="2">
        <f t="shared" si="1"/>
        <v>0</v>
      </c>
      <c r="I12">
        <v>3087</v>
      </c>
      <c r="J12">
        <v>482.47</v>
      </c>
      <c r="K12">
        <f t="shared" si="2"/>
        <v>0.15629089731130549</v>
      </c>
      <c r="L12" s="2">
        <f t="shared" si="3"/>
        <v>63.983252844736455</v>
      </c>
      <c r="M12" s="2">
        <v>741</v>
      </c>
      <c r="N12" s="2">
        <v>3548</v>
      </c>
      <c r="O12" s="3">
        <v>800</v>
      </c>
      <c r="P12" s="2">
        <f t="shared" si="6"/>
        <v>-5118.6602275789164</v>
      </c>
      <c r="Q12" s="3">
        <v>800</v>
      </c>
      <c r="R12" s="2">
        <f t="shared" si="7"/>
        <v>5169.846829854705</v>
      </c>
      <c r="S12" t="s">
        <v>14</v>
      </c>
    </row>
    <row r="13" spans="1:19" x14ac:dyDescent="0.45">
      <c r="A13" t="s">
        <v>20</v>
      </c>
      <c r="B13">
        <v>20230331</v>
      </c>
      <c r="C13">
        <v>10</v>
      </c>
      <c r="D13" t="s">
        <v>5</v>
      </c>
      <c r="F13">
        <v>106</v>
      </c>
      <c r="G13" s="2">
        <f t="shared" si="0"/>
        <v>0.58888888888888891</v>
      </c>
      <c r="H13" s="2">
        <f t="shared" si="1"/>
        <v>8.8888888888888892E-2</v>
      </c>
      <c r="I13">
        <v>3891</v>
      </c>
      <c r="J13">
        <v>608.13</v>
      </c>
      <c r="K13">
        <f t="shared" si="2"/>
        <v>0.15629144178874324</v>
      </c>
      <c r="L13" s="2">
        <f t="shared" si="3"/>
        <v>63.983029944255343</v>
      </c>
      <c r="M13" s="2">
        <v>1178</v>
      </c>
      <c r="N13" s="2">
        <v>1960</v>
      </c>
      <c r="O13" s="3">
        <v>800</v>
      </c>
      <c r="P13" s="2">
        <f t="shared" si="6"/>
        <v>-5118.6423955404271</v>
      </c>
      <c r="Q13" s="3">
        <v>800</v>
      </c>
      <c r="R13" s="2">
        <f t="shared" si="7"/>
        <v>5169.8288194958313</v>
      </c>
      <c r="S13" t="s">
        <v>14</v>
      </c>
    </row>
    <row r="14" spans="1:19" x14ac:dyDescent="0.45">
      <c r="A14" t="s">
        <v>12</v>
      </c>
      <c r="B14">
        <v>20230328</v>
      </c>
      <c r="C14">
        <v>4</v>
      </c>
      <c r="D14" t="s">
        <v>5</v>
      </c>
      <c r="F14">
        <v>276</v>
      </c>
      <c r="G14" s="2">
        <f t="shared" si="0"/>
        <v>1.5333333333333334</v>
      </c>
      <c r="H14" s="2">
        <f t="shared" si="1"/>
        <v>1.0333333333333334</v>
      </c>
      <c r="I14">
        <v>5286</v>
      </c>
      <c r="J14">
        <v>896.18</v>
      </c>
      <c r="K14">
        <f t="shared" si="2"/>
        <v>0.16953840332954975</v>
      </c>
      <c r="L14" s="2">
        <f t="shared" si="3"/>
        <v>58.983686313017472</v>
      </c>
      <c r="M14" s="2">
        <v>1191</v>
      </c>
      <c r="N14" s="2">
        <v>2618</v>
      </c>
      <c r="O14" s="3">
        <v>800</v>
      </c>
      <c r="P14" s="2">
        <f t="shared" si="6"/>
        <v>-4718.6949050413978</v>
      </c>
      <c r="Q14" s="3">
        <v>800</v>
      </c>
      <c r="R14" s="2">
        <f t="shared" si="7"/>
        <v>4765.8818540918119</v>
      </c>
      <c r="S14" t="s">
        <v>14</v>
      </c>
    </row>
    <row r="15" spans="1:19" x14ac:dyDescent="0.45">
      <c r="A15" t="s">
        <v>15</v>
      </c>
      <c r="B15">
        <v>20230328</v>
      </c>
      <c r="C15">
        <v>12</v>
      </c>
      <c r="D15" t="s">
        <v>5</v>
      </c>
      <c r="F15">
        <v>227</v>
      </c>
      <c r="G15" s="2">
        <f t="shared" si="0"/>
        <v>1.2611111111111111</v>
      </c>
      <c r="H15" s="2">
        <f t="shared" si="1"/>
        <v>0.76111111111111107</v>
      </c>
      <c r="I15">
        <v>1953</v>
      </c>
      <c r="J15">
        <v>610.48</v>
      </c>
      <c r="K15">
        <f t="shared" si="2"/>
        <v>0.31258576548899131</v>
      </c>
      <c r="L15" s="2">
        <f t="shared" si="3"/>
        <v>31.991220023587996</v>
      </c>
      <c r="M15" s="2">
        <v>1204</v>
      </c>
      <c r="N15" s="2">
        <v>914</v>
      </c>
      <c r="O15" s="3">
        <v>800</v>
      </c>
      <c r="P15" s="2">
        <f t="shared" si="6"/>
        <v>-2559.2976018870395</v>
      </c>
      <c r="Q15" s="3">
        <v>800</v>
      </c>
      <c r="R15" s="2">
        <f t="shared" si="7"/>
        <v>2584.89057790591</v>
      </c>
      <c r="S15" t="s">
        <v>14</v>
      </c>
    </row>
    <row r="16" spans="1:19" x14ac:dyDescent="0.45">
      <c r="A16" t="s">
        <v>16</v>
      </c>
      <c r="B16">
        <v>20230330</v>
      </c>
      <c r="C16">
        <v>5</v>
      </c>
      <c r="D16" t="s">
        <v>5</v>
      </c>
      <c r="F16">
        <v>121</v>
      </c>
      <c r="G16" s="2">
        <f t="shared" si="0"/>
        <v>0.67222222222222228</v>
      </c>
      <c r="H16" s="2">
        <f t="shared" si="1"/>
        <v>0.17222222222222222</v>
      </c>
      <c r="I16">
        <v>1888</v>
      </c>
      <c r="J16">
        <v>320.08999999999997</v>
      </c>
      <c r="K16">
        <f t="shared" si="2"/>
        <v>0.16953919491525424</v>
      </c>
      <c r="L16" s="2">
        <f>10/K16</f>
        <v>58.983410915679968</v>
      </c>
      <c r="M16" s="2">
        <v>1494</v>
      </c>
      <c r="N16" s="2">
        <v>1980</v>
      </c>
      <c r="O16" s="3">
        <v>800</v>
      </c>
      <c r="P16" s="2">
        <f t="shared" si="6"/>
        <v>-4718.6728732543979</v>
      </c>
      <c r="Q16" s="3">
        <v>800</v>
      </c>
      <c r="R16" s="2">
        <f t="shared" si="7"/>
        <v>4765.859601986941</v>
      </c>
      <c r="S16" t="s">
        <v>14</v>
      </c>
    </row>
    <row r="17" spans="1:19" x14ac:dyDescent="0.45">
      <c r="A17" t="s">
        <v>16</v>
      </c>
      <c r="B17">
        <v>20230330</v>
      </c>
      <c r="C17">
        <v>6</v>
      </c>
      <c r="D17" t="s">
        <v>5</v>
      </c>
      <c r="F17">
        <v>121</v>
      </c>
      <c r="G17" s="2">
        <f t="shared" si="0"/>
        <v>0.67222222222222228</v>
      </c>
      <c r="H17" s="2">
        <f t="shared" si="1"/>
        <v>0.17222222222222222</v>
      </c>
      <c r="I17">
        <v>1888</v>
      </c>
      <c r="J17">
        <v>320.08999999999997</v>
      </c>
      <c r="K17">
        <f t="shared" si="2"/>
        <v>0.16953919491525424</v>
      </c>
      <c r="L17" s="2">
        <f t="shared" si="3"/>
        <v>58.983410915679968</v>
      </c>
      <c r="M17" s="2">
        <v>1304</v>
      </c>
      <c r="N17" s="2">
        <v>1876</v>
      </c>
      <c r="O17" s="3">
        <v>800</v>
      </c>
      <c r="P17" s="2">
        <f t="shared" si="6"/>
        <v>-4718.6728732543979</v>
      </c>
      <c r="Q17" s="3">
        <v>800</v>
      </c>
      <c r="R17" s="2">
        <f t="shared" si="7"/>
        <v>4765.859601986941</v>
      </c>
      <c r="S17" t="s">
        <v>14</v>
      </c>
    </row>
  </sheetData>
  <sortState xmlns:xlrd2="http://schemas.microsoft.com/office/spreadsheetml/2017/richdata2" ref="A2:S22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Yu-Chao</dc:creator>
  <cp:lastModifiedBy>Yu-Chao Liu</cp:lastModifiedBy>
  <dcterms:created xsi:type="dcterms:W3CDTF">2015-06-05T18:17:20Z</dcterms:created>
  <dcterms:modified xsi:type="dcterms:W3CDTF">2024-02-25T14:36:31Z</dcterms:modified>
</cp:coreProperties>
</file>