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C11DABE1-DE03-4F48-BF61-C783060E6F8F}" xr6:coauthVersionLast="47" xr6:coauthVersionMax="47" xr10:uidLastSave="{00000000-0000-0000-0000-000000000000}"/>
  <bookViews>
    <workbookView xWindow="22932" yWindow="-60" windowWidth="23256" windowHeight="12576" xr2:uid="{925A7D47-992F-4F6E-A337-4B25F368C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1" i="1" l="1"/>
  <c r="N75" i="1"/>
  <c r="N64" i="1"/>
  <c r="N52" i="1"/>
  <c r="N41" i="1"/>
  <c r="N26" i="1"/>
  <c r="N14" i="1"/>
  <c r="J3" i="1"/>
  <c r="K3" i="1" s="1"/>
  <c r="J4" i="1"/>
  <c r="K4" i="1"/>
  <c r="J5" i="1"/>
  <c r="K5" i="1" s="1"/>
  <c r="J6" i="1"/>
  <c r="K6" i="1"/>
  <c r="J7" i="1"/>
  <c r="K7" i="1"/>
  <c r="J8" i="1"/>
  <c r="K8" i="1" s="1"/>
  <c r="J9" i="1"/>
  <c r="K9" i="1" s="1"/>
  <c r="J10" i="1"/>
  <c r="K10" i="1"/>
  <c r="J11" i="1"/>
  <c r="K11" i="1" s="1"/>
  <c r="J12" i="1"/>
  <c r="K12" i="1"/>
  <c r="J13" i="1"/>
  <c r="K13" i="1"/>
  <c r="J14" i="1"/>
  <c r="K14" i="1" s="1"/>
  <c r="J15" i="1"/>
  <c r="K15" i="1"/>
  <c r="J16" i="1"/>
  <c r="K16" i="1"/>
  <c r="J17" i="1"/>
  <c r="K17" i="1"/>
  <c r="J18" i="1"/>
  <c r="K18" i="1"/>
  <c r="J19" i="1"/>
  <c r="K19" i="1"/>
  <c r="J20" i="1"/>
  <c r="K20" i="1" s="1"/>
  <c r="J21" i="1"/>
  <c r="K21" i="1"/>
  <c r="J22" i="1"/>
  <c r="K22" i="1"/>
  <c r="J23" i="1"/>
  <c r="K23" i="1"/>
  <c r="J24" i="1"/>
  <c r="K24" i="1"/>
  <c r="J25" i="1"/>
  <c r="K25" i="1"/>
  <c r="J26" i="1"/>
  <c r="K26" i="1" s="1"/>
  <c r="J27" i="1"/>
  <c r="K27" i="1"/>
  <c r="J28" i="1"/>
  <c r="K28" i="1"/>
  <c r="J29" i="1"/>
  <c r="K29" i="1"/>
  <c r="J30" i="1"/>
  <c r="K30" i="1"/>
  <c r="J31" i="1"/>
  <c r="K31" i="1"/>
  <c r="J32" i="1"/>
  <c r="K32" i="1" s="1"/>
  <c r="J33" i="1"/>
  <c r="K33" i="1"/>
  <c r="J34" i="1"/>
  <c r="K34" i="1"/>
  <c r="J35" i="1"/>
  <c r="K35" i="1"/>
  <c r="J36" i="1"/>
  <c r="K36" i="1"/>
  <c r="J37" i="1"/>
  <c r="K37" i="1"/>
  <c r="J38" i="1"/>
  <c r="K38" i="1" s="1"/>
  <c r="L41" i="1" s="1"/>
  <c r="J39" i="1"/>
  <c r="K39" i="1"/>
  <c r="J40" i="1"/>
  <c r="K40" i="1"/>
  <c r="J41" i="1"/>
  <c r="K41" i="1"/>
  <c r="J42" i="1"/>
  <c r="K42" i="1"/>
  <c r="J43" i="1"/>
  <c r="K43" i="1"/>
  <c r="J44" i="1"/>
  <c r="K44" i="1" s="1"/>
  <c r="J45" i="1"/>
  <c r="K45" i="1"/>
  <c r="L52" i="1" s="1"/>
  <c r="J46" i="1"/>
  <c r="K46" i="1"/>
  <c r="J47" i="1"/>
  <c r="K47" i="1"/>
  <c r="J48" i="1"/>
  <c r="K48" i="1"/>
  <c r="J49" i="1"/>
  <c r="K49" i="1"/>
  <c r="J50" i="1"/>
  <c r="K50" i="1" s="1"/>
  <c r="J51" i="1"/>
  <c r="K51" i="1"/>
  <c r="J52" i="1"/>
  <c r="K52" i="1"/>
  <c r="J53" i="1"/>
  <c r="K53" i="1"/>
  <c r="J54" i="1"/>
  <c r="K54" i="1"/>
  <c r="J55" i="1"/>
  <c r="K55" i="1"/>
  <c r="J56" i="1"/>
  <c r="K56" i="1" s="1"/>
  <c r="J57" i="1"/>
  <c r="K57" i="1"/>
  <c r="L64" i="1" s="1"/>
  <c r="J58" i="1"/>
  <c r="K58" i="1"/>
  <c r="J59" i="1"/>
  <c r="K59" i="1"/>
  <c r="J60" i="1"/>
  <c r="K60" i="1"/>
  <c r="J61" i="1"/>
  <c r="K61" i="1"/>
  <c r="J62" i="1"/>
  <c r="K62" i="1" s="1"/>
  <c r="J63" i="1"/>
  <c r="K63" i="1"/>
  <c r="J64" i="1"/>
  <c r="K64" i="1"/>
  <c r="J65" i="1"/>
  <c r="K65" i="1"/>
  <c r="J66" i="1"/>
  <c r="K66" i="1"/>
  <c r="J67" i="1"/>
  <c r="K67" i="1"/>
  <c r="J68" i="1"/>
  <c r="K68" i="1" s="1"/>
  <c r="L75" i="1" s="1"/>
  <c r="J69" i="1"/>
  <c r="K69" i="1"/>
  <c r="J70" i="1"/>
  <c r="K70" i="1"/>
  <c r="J71" i="1"/>
  <c r="K71" i="1"/>
  <c r="J72" i="1"/>
  <c r="K72" i="1"/>
  <c r="J73" i="1"/>
  <c r="K73" i="1"/>
  <c r="J74" i="1"/>
  <c r="K74" i="1" s="1"/>
  <c r="J75" i="1"/>
  <c r="K75" i="1"/>
  <c r="J76" i="1"/>
  <c r="K76" i="1"/>
  <c r="J77" i="1"/>
  <c r="K77" i="1"/>
  <c r="J78" i="1"/>
  <c r="K78" i="1"/>
  <c r="J79" i="1"/>
  <c r="K79" i="1"/>
  <c r="K2" i="1"/>
  <c r="J2" i="1"/>
  <c r="F2" i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/>
  <c r="H16" i="1" s="1"/>
  <c r="F17" i="1"/>
  <c r="G17" i="1" s="1"/>
  <c r="H17" i="1" s="1"/>
  <c r="F18" i="1"/>
  <c r="G18" i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L26" i="1" l="1"/>
  <c r="L14" i="1"/>
  <c r="L81" i="1" s="1"/>
  <c r="L82" i="1" s="1"/>
  <c r="H81" i="1"/>
</calcChain>
</file>

<file path=xl/sharedStrings.xml><?xml version="1.0" encoding="utf-8"?>
<sst xmlns="http://schemas.openxmlformats.org/spreadsheetml/2006/main" count="92" uniqueCount="28">
  <si>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</si>
  <si>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</si>
  <si>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</si>
  <si>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</si>
  <si>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</si>
  <si>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</si>
  <si>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</si>
  <si>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</si>
  <si>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</si>
  <si>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EAA-786</t>
  </si>
  <si>
    <t>EAA-781</t>
  </si>
  <si>
    <t>EAA-785</t>
  </si>
  <si>
    <t>EAA-792</t>
  </si>
  <si>
    <t>EAA-779</t>
  </si>
  <si>
    <t>EAA-783</t>
  </si>
  <si>
    <t>EAA-782</t>
  </si>
  <si>
    <t>EAA-778</t>
  </si>
  <si>
    <t>下鯤鯓</t>
  </si>
  <si>
    <t>EAA-788</t>
  </si>
  <si>
    <t>需求SOC</t>
    <phoneticPr fontId="1" type="noConversion"/>
  </si>
  <si>
    <t>需求電量</t>
    <phoneticPr fontId="1" type="noConversion"/>
  </si>
  <si>
    <t>實際總共使用電量(Wh)</t>
    <phoneticPr fontId="1" type="noConversion"/>
  </si>
  <si>
    <t>計算總共使用電量(Wh)</t>
    <phoneticPr fontId="1" type="noConversion"/>
  </si>
  <si>
    <t>充電時長</t>
    <phoneticPr fontId="1" type="noConversion"/>
  </si>
  <si>
    <t>充電時長平均</t>
    <phoneticPr fontId="1" type="noConversion"/>
  </si>
  <si>
    <t>min</t>
    <phoneticPr fontId="1" type="noConversion"/>
  </si>
  <si>
    <t>hr</t>
    <phoneticPr fontId="1" type="noConversion"/>
  </si>
  <si>
    <t>充電量平均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</si>
</sst>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mm\.ss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5" fillId="2" borderId="2" xfId="1" applyFon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22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3" fontId="0" fillId="3" borderId="0" xfId="0" applyNumberFormat="1" applyFill="1">
      <alignment vertical="center"/>
    </xf>
    <xf numFmtId="20" fontId="0" fillId="3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4" fillId="2" borderId="2" xfId="1" applyFont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N109"/>
  <sheetViews>
    <sheetView tabSelected="1" topLeftCell="A11" workbookViewId="0">
      <selection activeCell="D23" sqref="D23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5" bestFit="1" customWidth="1"/>
    <col min="4" max="5" width="10.375" bestFit="1" customWidth="1"/>
    <col min="6" max="6" width="9.25" style="2" bestFit="1" customWidth="1"/>
    <col min="7" max="7" width="9.5" bestFit="1" customWidth="1"/>
    <col min="8" max="9" width="22.75" bestFit="1" customWidth="1"/>
    <col min="11" max="11" width="9.5" bestFit="1" customWidth="1"/>
    <col min="12" max="12" width="13.875" bestFit="1" customWidth="1"/>
    <col min="13" max="13" width="13.875" customWidth="1"/>
    <col min="14" max="14" width="11.625" bestFit="1" customWidth="1"/>
  </cols>
  <sheetData>
    <row r="1" spans="1:14" s="6" customFormat="1" ht="15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19</v>
      </c>
      <c r="G1" s="15" t="s">
        <v>20</v>
      </c>
      <c r="H1" s="6" t="s">
        <v>22</v>
      </c>
      <c r="I1" s="6" t="s">
        <v>21</v>
      </c>
      <c r="J1" s="16" t="s">
        <v>23</v>
      </c>
      <c r="K1" s="17"/>
      <c r="L1" s="6" t="s">
        <v>24</v>
      </c>
      <c r="N1" s="6" t="s">
        <v>27</v>
      </c>
    </row>
    <row r="2" spans="1:14" x14ac:dyDescent="0.25">
      <c r="A2" t="s">
        <v>14</v>
      </c>
      <c r="B2" s="1">
        <v>45055.235254629632</v>
      </c>
      <c r="C2" s="1">
        <v>45055.302673611113</v>
      </c>
      <c r="D2">
        <v>52</v>
      </c>
      <c r="E2">
        <v>100</v>
      </c>
      <c r="F2" s="2">
        <f t="shared" ref="F2:F18" si="0">E2-D2</f>
        <v>48</v>
      </c>
      <c r="G2">
        <f t="shared" ref="G2:G18" si="1">F2*3</f>
        <v>144</v>
      </c>
      <c r="H2">
        <f>G2*1000</f>
        <v>144000</v>
      </c>
      <c r="I2" s="3">
        <v>143290</v>
      </c>
      <c r="J2" s="5">
        <f>C2-B2</f>
        <v>6.7418981481750961E-2</v>
      </c>
      <c r="K2" s="8">
        <f>HOUR(J2)*60 + MINUTE(J2)</f>
        <v>97</v>
      </c>
      <c r="L2" s="7"/>
      <c r="M2" s="7"/>
    </row>
    <row r="3" spans="1:14" x14ac:dyDescent="0.25">
      <c r="A3" t="s">
        <v>6</v>
      </c>
      <c r="B3" s="1">
        <v>45055.390520833331</v>
      </c>
      <c r="C3" s="1">
        <v>45055.415381944447</v>
      </c>
      <c r="D3">
        <v>82</v>
      </c>
      <c r="E3">
        <v>100</v>
      </c>
      <c r="F3" s="2">
        <f t="shared" si="0"/>
        <v>18</v>
      </c>
      <c r="G3">
        <f t="shared" si="1"/>
        <v>54</v>
      </c>
      <c r="H3">
        <f t="shared" ref="H3:H64" si="2">G3*1000</f>
        <v>54000</v>
      </c>
      <c r="I3" s="3">
        <v>53550</v>
      </c>
      <c r="J3" s="5">
        <f t="shared" ref="J3:J66" si="3">C3-B3</f>
        <v>2.4861111116479151E-2</v>
      </c>
      <c r="K3" s="8">
        <f t="shared" ref="K3:K66" si="4">HOUR(J3)*60 + MINUTE(J3)</f>
        <v>35</v>
      </c>
    </row>
    <row r="4" spans="1:14" x14ac:dyDescent="0.25">
      <c r="A4" t="s">
        <v>15</v>
      </c>
      <c r="B4" s="1">
        <v>45055.392638888887</v>
      </c>
      <c r="C4" s="1">
        <v>45055.400995370372</v>
      </c>
      <c r="D4">
        <v>89</v>
      </c>
      <c r="E4">
        <v>95</v>
      </c>
      <c r="F4" s="2">
        <f t="shared" si="0"/>
        <v>6</v>
      </c>
      <c r="G4">
        <f t="shared" si="1"/>
        <v>18</v>
      </c>
      <c r="H4">
        <f t="shared" si="2"/>
        <v>18000</v>
      </c>
      <c r="I4" s="3">
        <v>18530</v>
      </c>
      <c r="J4" s="5">
        <f t="shared" si="3"/>
        <v>8.3564814849523827E-3</v>
      </c>
      <c r="K4" s="8">
        <f t="shared" si="4"/>
        <v>12</v>
      </c>
    </row>
    <row r="5" spans="1:14" x14ac:dyDescent="0.25">
      <c r="A5" t="s">
        <v>10</v>
      </c>
      <c r="B5" s="1">
        <v>45055.445798611108</v>
      </c>
      <c r="C5" s="1">
        <v>45055.460995370369</v>
      </c>
      <c r="D5">
        <v>89</v>
      </c>
      <c r="E5">
        <v>100</v>
      </c>
      <c r="F5" s="2">
        <f t="shared" si="0"/>
        <v>11</v>
      </c>
      <c r="G5">
        <f t="shared" si="1"/>
        <v>33</v>
      </c>
      <c r="H5">
        <f t="shared" si="2"/>
        <v>33000</v>
      </c>
      <c r="I5" s="3">
        <v>32400</v>
      </c>
      <c r="J5" s="5">
        <f t="shared" si="3"/>
        <v>1.5196759261016268E-2</v>
      </c>
      <c r="K5" s="8">
        <f t="shared" si="4"/>
        <v>21</v>
      </c>
    </row>
    <row r="6" spans="1:14" x14ac:dyDescent="0.25">
      <c r="A6" t="s">
        <v>11</v>
      </c>
      <c r="B6" s="1">
        <v>45055.463935185187</v>
      </c>
      <c r="C6" s="1">
        <v>45055.485949074071</v>
      </c>
      <c r="D6">
        <v>85</v>
      </c>
      <c r="E6">
        <v>100</v>
      </c>
      <c r="F6" s="2">
        <f t="shared" si="0"/>
        <v>15</v>
      </c>
      <c r="G6">
        <f t="shared" si="1"/>
        <v>45</v>
      </c>
      <c r="H6">
        <f t="shared" si="2"/>
        <v>45000</v>
      </c>
      <c r="I6" s="3">
        <v>46420</v>
      </c>
      <c r="J6" s="5">
        <f t="shared" si="3"/>
        <v>2.2013888883520849E-2</v>
      </c>
      <c r="K6" s="8">
        <f t="shared" si="4"/>
        <v>31</v>
      </c>
    </row>
    <row r="7" spans="1:14" x14ac:dyDescent="0.25">
      <c r="A7" t="s">
        <v>5</v>
      </c>
      <c r="B7" s="1">
        <v>45055.521805555552</v>
      </c>
      <c r="C7" s="1">
        <v>45055.557442129626</v>
      </c>
      <c r="D7">
        <v>75</v>
      </c>
      <c r="E7">
        <v>100</v>
      </c>
      <c r="F7" s="2">
        <f t="shared" si="0"/>
        <v>25</v>
      </c>
      <c r="G7">
        <f t="shared" si="1"/>
        <v>75</v>
      </c>
      <c r="H7">
        <f t="shared" si="2"/>
        <v>75000</v>
      </c>
      <c r="I7" s="3">
        <v>76340</v>
      </c>
      <c r="J7" s="5">
        <f t="shared" si="3"/>
        <v>3.5636574073578231E-2</v>
      </c>
      <c r="K7" s="8">
        <f t="shared" si="4"/>
        <v>51</v>
      </c>
    </row>
    <row r="8" spans="1:14" s="9" customFormat="1" x14ac:dyDescent="0.25">
      <c r="A8" s="9" t="s">
        <v>15</v>
      </c>
      <c r="B8" s="10">
        <v>45055.883125</v>
      </c>
      <c r="C8" s="10">
        <v>45055.956157407411</v>
      </c>
      <c r="D8" s="9">
        <v>57</v>
      </c>
      <c r="E8" s="9">
        <v>100</v>
      </c>
      <c r="F8" s="11">
        <f t="shared" si="0"/>
        <v>43</v>
      </c>
      <c r="G8" s="9">
        <f t="shared" si="1"/>
        <v>129</v>
      </c>
      <c r="H8" s="9">
        <f t="shared" si="2"/>
        <v>129000</v>
      </c>
      <c r="I8" s="12">
        <v>130420</v>
      </c>
      <c r="J8" s="13">
        <f t="shared" si="3"/>
        <v>7.3032407410209998E-2</v>
      </c>
      <c r="K8" s="14">
        <f t="shared" si="4"/>
        <v>105</v>
      </c>
    </row>
    <row r="9" spans="1:14" s="9" customFormat="1" x14ac:dyDescent="0.25">
      <c r="A9" s="9" t="s">
        <v>12</v>
      </c>
      <c r="B9" s="10">
        <v>45055.884560185186</v>
      </c>
      <c r="C9" s="10">
        <v>45056.005636574075</v>
      </c>
      <c r="D9" s="9">
        <v>39</v>
      </c>
      <c r="E9" s="9">
        <v>100</v>
      </c>
      <c r="F9" s="11">
        <f t="shared" si="0"/>
        <v>61</v>
      </c>
      <c r="G9" s="9">
        <f t="shared" si="1"/>
        <v>183</v>
      </c>
      <c r="H9" s="9">
        <f t="shared" si="2"/>
        <v>183000</v>
      </c>
      <c r="I9" s="12">
        <v>178830</v>
      </c>
      <c r="J9" s="13">
        <f t="shared" si="3"/>
        <v>0.1210763888884685</v>
      </c>
      <c r="K9" s="14">
        <f t="shared" si="4"/>
        <v>174</v>
      </c>
    </row>
    <row r="10" spans="1:14" s="9" customFormat="1" x14ac:dyDescent="0.25">
      <c r="A10" s="9" t="s">
        <v>7</v>
      </c>
      <c r="B10" s="10">
        <v>45055.884814814817</v>
      </c>
      <c r="C10" s="10">
        <v>45055.961122685185</v>
      </c>
      <c r="D10" s="9">
        <v>43</v>
      </c>
      <c r="E10" s="9">
        <v>100</v>
      </c>
      <c r="F10" s="11">
        <f t="shared" si="0"/>
        <v>57</v>
      </c>
      <c r="G10" s="9">
        <f t="shared" si="1"/>
        <v>171</v>
      </c>
      <c r="H10" s="9">
        <f t="shared" si="2"/>
        <v>171000</v>
      </c>
      <c r="I10" s="12">
        <v>164460</v>
      </c>
      <c r="J10" s="13">
        <f t="shared" si="3"/>
        <v>7.6307870367600117E-2</v>
      </c>
      <c r="K10" s="14">
        <f t="shared" si="4"/>
        <v>109</v>
      </c>
    </row>
    <row r="11" spans="1:14" s="9" customFormat="1" x14ac:dyDescent="0.25">
      <c r="A11" s="9" t="s">
        <v>5</v>
      </c>
      <c r="B11" s="10">
        <v>45055.886828703704</v>
      </c>
      <c r="C11" s="10">
        <v>45055.963136574072</v>
      </c>
      <c r="D11" s="9">
        <v>73</v>
      </c>
      <c r="E11" s="9">
        <v>100</v>
      </c>
      <c r="F11" s="11">
        <f t="shared" si="0"/>
        <v>27</v>
      </c>
      <c r="G11" s="9">
        <f t="shared" si="1"/>
        <v>81</v>
      </c>
      <c r="H11" s="9">
        <f t="shared" si="2"/>
        <v>81000</v>
      </c>
      <c r="I11" s="12">
        <v>83420</v>
      </c>
      <c r="J11" s="13">
        <f t="shared" si="3"/>
        <v>7.6307870367600117E-2</v>
      </c>
      <c r="K11" s="14">
        <f t="shared" si="4"/>
        <v>109</v>
      </c>
    </row>
    <row r="12" spans="1:14" s="9" customFormat="1" x14ac:dyDescent="0.25">
      <c r="A12" s="9" t="s">
        <v>13</v>
      </c>
      <c r="B12" s="10">
        <v>45055.915034722224</v>
      </c>
      <c r="C12" s="10">
        <v>45055.984803240739</v>
      </c>
      <c r="D12" s="9">
        <v>49</v>
      </c>
      <c r="E12" s="9">
        <v>100</v>
      </c>
      <c r="F12" s="11">
        <f t="shared" si="0"/>
        <v>51</v>
      </c>
      <c r="G12" s="9">
        <f t="shared" si="1"/>
        <v>153</v>
      </c>
      <c r="H12" s="9">
        <f t="shared" si="2"/>
        <v>153000</v>
      </c>
      <c r="I12" s="12">
        <v>148580</v>
      </c>
      <c r="J12" s="13">
        <f t="shared" si="3"/>
        <v>6.9768518515047617E-2</v>
      </c>
      <c r="K12" s="14">
        <f t="shared" si="4"/>
        <v>100</v>
      </c>
    </row>
    <row r="13" spans="1:14" s="9" customFormat="1" x14ac:dyDescent="0.25">
      <c r="A13" s="9" t="s">
        <v>10</v>
      </c>
      <c r="B13" s="10">
        <v>45055.929837962962</v>
      </c>
      <c r="C13" s="10">
        <v>45055.991006944445</v>
      </c>
      <c r="D13" s="9">
        <v>65</v>
      </c>
      <c r="E13" s="9">
        <v>100</v>
      </c>
      <c r="F13" s="11">
        <f t="shared" si="0"/>
        <v>35</v>
      </c>
      <c r="G13" s="9">
        <f t="shared" si="1"/>
        <v>105</v>
      </c>
      <c r="H13" s="9">
        <f t="shared" si="2"/>
        <v>105000</v>
      </c>
      <c r="I13" s="12">
        <v>103520</v>
      </c>
      <c r="J13" s="13">
        <f t="shared" si="3"/>
        <v>6.1168981483206153E-2</v>
      </c>
      <c r="K13" s="14">
        <f t="shared" si="4"/>
        <v>88</v>
      </c>
    </row>
    <row r="14" spans="1:14" s="9" customFormat="1" x14ac:dyDescent="0.25">
      <c r="A14" s="9" t="s">
        <v>6</v>
      </c>
      <c r="B14" s="10">
        <v>45055.977361111109</v>
      </c>
      <c r="C14" s="10">
        <v>45056.039872685185</v>
      </c>
      <c r="D14" s="9">
        <v>53</v>
      </c>
      <c r="E14" s="9">
        <v>100</v>
      </c>
      <c r="F14" s="11">
        <f t="shared" si="0"/>
        <v>47</v>
      </c>
      <c r="G14" s="9">
        <f t="shared" si="1"/>
        <v>141</v>
      </c>
      <c r="H14" s="9">
        <f t="shared" si="2"/>
        <v>141000</v>
      </c>
      <c r="I14" s="12">
        <v>135450</v>
      </c>
      <c r="J14" s="13">
        <f t="shared" si="3"/>
        <v>6.2511574076779652E-2</v>
      </c>
      <c r="K14" s="14">
        <f t="shared" si="4"/>
        <v>90</v>
      </c>
      <c r="L14" s="9">
        <f>(SUM(K8:K14))/7</f>
        <v>110.71428571428571</v>
      </c>
      <c r="N14" s="9">
        <f>(SUM(I8:I14))/7</f>
        <v>134954.28571428571</v>
      </c>
    </row>
    <row r="15" spans="1:14" x14ac:dyDescent="0.25">
      <c r="A15" t="s">
        <v>12</v>
      </c>
      <c r="B15" s="1">
        <v>45056.349930555552</v>
      </c>
      <c r="C15" s="1">
        <v>45056.359548611108</v>
      </c>
      <c r="D15">
        <v>86</v>
      </c>
      <c r="E15">
        <v>94</v>
      </c>
      <c r="F15" s="2">
        <f t="shared" si="0"/>
        <v>8</v>
      </c>
      <c r="G15">
        <f t="shared" si="1"/>
        <v>24</v>
      </c>
      <c r="H15">
        <f t="shared" si="2"/>
        <v>24000</v>
      </c>
      <c r="I15" s="3">
        <v>21250</v>
      </c>
      <c r="J15" s="5">
        <f t="shared" si="3"/>
        <v>9.6180555556202307E-3</v>
      </c>
      <c r="K15" s="8">
        <f t="shared" si="4"/>
        <v>13</v>
      </c>
    </row>
    <row r="16" spans="1:14" x14ac:dyDescent="0.25">
      <c r="A16" t="s">
        <v>6</v>
      </c>
      <c r="B16" s="1">
        <v>45056.418078703704</v>
      </c>
      <c r="C16" s="1">
        <v>45056.430891203701</v>
      </c>
      <c r="D16">
        <v>86</v>
      </c>
      <c r="E16">
        <v>96</v>
      </c>
      <c r="F16" s="2">
        <f t="shared" si="0"/>
        <v>10</v>
      </c>
      <c r="G16">
        <f t="shared" si="1"/>
        <v>30</v>
      </c>
      <c r="H16">
        <f t="shared" si="2"/>
        <v>30000</v>
      </c>
      <c r="I16" s="3">
        <v>28130</v>
      </c>
      <c r="J16" s="5">
        <f t="shared" si="3"/>
        <v>1.2812499997380655E-2</v>
      </c>
      <c r="K16" s="8">
        <f t="shared" si="4"/>
        <v>18</v>
      </c>
    </row>
    <row r="17" spans="1:14" x14ac:dyDescent="0.25">
      <c r="A17" t="s">
        <v>5</v>
      </c>
      <c r="B17" s="1">
        <v>45056.432037037041</v>
      </c>
      <c r="C17" s="1">
        <v>45056.454571759263</v>
      </c>
      <c r="D17">
        <v>85</v>
      </c>
      <c r="E17">
        <v>100</v>
      </c>
      <c r="F17" s="2">
        <f t="shared" si="0"/>
        <v>15</v>
      </c>
      <c r="G17">
        <f t="shared" si="1"/>
        <v>45</v>
      </c>
      <c r="H17">
        <f t="shared" si="2"/>
        <v>45000</v>
      </c>
      <c r="I17" s="3">
        <v>47810</v>
      </c>
      <c r="J17" s="5">
        <f t="shared" si="3"/>
        <v>2.2534722222189885E-2</v>
      </c>
      <c r="K17" s="8">
        <f t="shared" si="4"/>
        <v>32</v>
      </c>
    </row>
    <row r="18" spans="1:14" s="9" customFormat="1" x14ac:dyDescent="0.25">
      <c r="A18" s="9" t="s">
        <v>10</v>
      </c>
      <c r="B18" s="10">
        <v>45056.900752314818</v>
      </c>
      <c r="C18" s="10">
        <v>45057.039467592593</v>
      </c>
      <c r="D18" s="9">
        <v>49</v>
      </c>
      <c r="E18" s="9">
        <v>100</v>
      </c>
      <c r="F18" s="11">
        <f t="shared" si="0"/>
        <v>51</v>
      </c>
      <c r="G18" s="9">
        <f t="shared" si="1"/>
        <v>153</v>
      </c>
      <c r="H18" s="9">
        <f t="shared" si="2"/>
        <v>153000</v>
      </c>
      <c r="I18" s="12">
        <v>150620</v>
      </c>
      <c r="J18" s="13">
        <f t="shared" si="3"/>
        <v>0.13871527777519077</v>
      </c>
      <c r="K18" s="14">
        <f t="shared" si="4"/>
        <v>199</v>
      </c>
    </row>
    <row r="19" spans="1:14" s="9" customFormat="1" x14ac:dyDescent="0.25">
      <c r="A19" s="9" t="s">
        <v>14</v>
      </c>
      <c r="B19" s="10">
        <v>45056.900856481479</v>
      </c>
      <c r="C19" s="10">
        <v>45057.036712962959</v>
      </c>
      <c r="D19" s="9">
        <v>52</v>
      </c>
      <c r="E19" s="9">
        <v>100</v>
      </c>
      <c r="F19" s="11">
        <f>E19-D19</f>
        <v>48</v>
      </c>
      <c r="G19" s="9">
        <f>F19*3</f>
        <v>144</v>
      </c>
      <c r="H19" s="9">
        <f t="shared" si="2"/>
        <v>144000</v>
      </c>
      <c r="I19" s="12">
        <v>145650</v>
      </c>
      <c r="J19" s="13">
        <f t="shared" si="3"/>
        <v>0.13585648148000473</v>
      </c>
      <c r="K19" s="14">
        <f t="shared" si="4"/>
        <v>195</v>
      </c>
    </row>
    <row r="20" spans="1:14" s="9" customFormat="1" x14ac:dyDescent="0.25">
      <c r="A20" s="9" t="s">
        <v>7</v>
      </c>
      <c r="B20" s="10">
        <v>45056.901203703703</v>
      </c>
      <c r="C20" s="10">
        <v>45056.992708333331</v>
      </c>
      <c r="D20" s="9">
        <v>31</v>
      </c>
      <c r="E20" s="9">
        <v>100</v>
      </c>
      <c r="F20" s="11">
        <f t="shared" ref="F20:F26" si="5">E20-D20</f>
        <v>69</v>
      </c>
      <c r="G20" s="9">
        <f t="shared" ref="G20:G79" si="6">F20*3</f>
        <v>207</v>
      </c>
      <c r="H20" s="9">
        <f t="shared" si="2"/>
        <v>207000</v>
      </c>
      <c r="I20" s="12">
        <v>197290</v>
      </c>
      <c r="J20" s="13">
        <f t="shared" si="3"/>
        <v>9.1504629628616385E-2</v>
      </c>
      <c r="K20" s="14">
        <f t="shared" si="4"/>
        <v>131</v>
      </c>
    </row>
    <row r="21" spans="1:14" s="9" customFormat="1" x14ac:dyDescent="0.25">
      <c r="A21" s="9" t="s">
        <v>15</v>
      </c>
      <c r="B21" s="10">
        <v>45056.901516203703</v>
      </c>
      <c r="C21" s="10">
        <v>45057.067974537036</v>
      </c>
      <c r="D21" s="9">
        <v>33</v>
      </c>
      <c r="E21" s="9">
        <v>100</v>
      </c>
      <c r="F21" s="11">
        <f t="shared" si="5"/>
        <v>67</v>
      </c>
      <c r="G21" s="9">
        <f t="shared" si="6"/>
        <v>201</v>
      </c>
      <c r="H21" s="9">
        <f t="shared" si="2"/>
        <v>201000</v>
      </c>
      <c r="I21" s="12">
        <v>197820</v>
      </c>
      <c r="J21" s="13">
        <f t="shared" si="3"/>
        <v>0.16645833333313931</v>
      </c>
      <c r="K21" s="14">
        <f t="shared" si="4"/>
        <v>239</v>
      </c>
    </row>
    <row r="22" spans="1:14" s="9" customFormat="1" x14ac:dyDescent="0.25">
      <c r="A22" s="9" t="s">
        <v>12</v>
      </c>
      <c r="B22" s="10">
        <v>45056.901620370372</v>
      </c>
      <c r="C22" s="10">
        <v>45057.049618055556</v>
      </c>
      <c r="D22" s="9">
        <v>45</v>
      </c>
      <c r="E22" s="9">
        <v>100</v>
      </c>
      <c r="F22" s="11">
        <f t="shared" si="5"/>
        <v>55</v>
      </c>
      <c r="G22" s="9">
        <f t="shared" si="6"/>
        <v>165</v>
      </c>
      <c r="H22" s="9">
        <f t="shared" si="2"/>
        <v>165000</v>
      </c>
      <c r="I22" s="12">
        <v>162210</v>
      </c>
      <c r="J22" s="13">
        <f t="shared" si="3"/>
        <v>0.14799768518423662</v>
      </c>
      <c r="K22" s="14">
        <f t="shared" si="4"/>
        <v>213</v>
      </c>
    </row>
    <row r="23" spans="1:14" s="9" customFormat="1" x14ac:dyDescent="0.25">
      <c r="A23" s="9" t="s">
        <v>13</v>
      </c>
      <c r="B23" s="10">
        <v>45056.912997685184</v>
      </c>
      <c r="C23" s="10">
        <v>45057.041493055556</v>
      </c>
      <c r="D23" s="9">
        <v>47</v>
      </c>
      <c r="E23" s="9">
        <v>100</v>
      </c>
      <c r="F23" s="11">
        <f t="shared" si="5"/>
        <v>53</v>
      </c>
      <c r="G23" s="9">
        <f t="shared" si="6"/>
        <v>159</v>
      </c>
      <c r="H23" s="9">
        <f t="shared" si="2"/>
        <v>159000</v>
      </c>
      <c r="I23" s="12">
        <v>154710</v>
      </c>
      <c r="J23" s="13">
        <f t="shared" si="3"/>
        <v>0.12849537037254777</v>
      </c>
      <c r="K23" s="14">
        <f t="shared" si="4"/>
        <v>185</v>
      </c>
    </row>
    <row r="24" spans="1:14" s="9" customFormat="1" x14ac:dyDescent="0.25">
      <c r="A24" s="9" t="s">
        <v>6</v>
      </c>
      <c r="B24" s="10">
        <v>45056.927314814813</v>
      </c>
      <c r="C24" s="10">
        <v>45057.050868055558</v>
      </c>
      <c r="D24" s="9">
        <v>50</v>
      </c>
      <c r="E24" s="9">
        <v>100</v>
      </c>
      <c r="F24" s="11">
        <f t="shared" si="5"/>
        <v>50</v>
      </c>
      <c r="G24" s="9">
        <f t="shared" si="6"/>
        <v>150</v>
      </c>
      <c r="H24" s="9">
        <f t="shared" si="2"/>
        <v>150000</v>
      </c>
      <c r="I24" s="12">
        <v>142100</v>
      </c>
      <c r="J24" s="13">
        <f t="shared" si="3"/>
        <v>0.12355324074451346</v>
      </c>
      <c r="K24" s="14">
        <f t="shared" si="4"/>
        <v>177</v>
      </c>
    </row>
    <row r="25" spans="1:14" s="9" customFormat="1" x14ac:dyDescent="0.25">
      <c r="A25" s="9" t="s">
        <v>9</v>
      </c>
      <c r="B25" s="10">
        <v>45056.946018518516</v>
      </c>
      <c r="C25" s="10">
        <v>45056.964375000003</v>
      </c>
      <c r="D25" s="9">
        <v>39</v>
      </c>
      <c r="E25" s="9">
        <v>46</v>
      </c>
      <c r="F25" s="11">
        <f t="shared" si="5"/>
        <v>7</v>
      </c>
      <c r="G25" s="9">
        <f t="shared" si="6"/>
        <v>21</v>
      </c>
      <c r="H25" s="9">
        <f t="shared" si="2"/>
        <v>21000</v>
      </c>
      <c r="I25" s="12">
        <v>22310</v>
      </c>
      <c r="J25" s="13">
        <f t="shared" si="3"/>
        <v>1.8356481486989651E-2</v>
      </c>
      <c r="K25" s="14">
        <f t="shared" si="4"/>
        <v>26</v>
      </c>
    </row>
    <row r="26" spans="1:14" s="9" customFormat="1" x14ac:dyDescent="0.25">
      <c r="A26" s="9" t="s">
        <v>9</v>
      </c>
      <c r="B26" s="10">
        <v>45056.982465277775</v>
      </c>
      <c r="C26" s="10">
        <v>45057.057280092595</v>
      </c>
      <c r="D26" s="9">
        <v>47</v>
      </c>
      <c r="E26" s="9">
        <v>100</v>
      </c>
      <c r="F26" s="11">
        <f t="shared" si="5"/>
        <v>53</v>
      </c>
      <c r="G26" s="9">
        <f t="shared" si="6"/>
        <v>159</v>
      </c>
      <c r="H26" s="9">
        <f t="shared" si="2"/>
        <v>159000</v>
      </c>
      <c r="I26" s="12">
        <v>161300</v>
      </c>
      <c r="J26" s="13">
        <f t="shared" si="3"/>
        <v>7.4814814819546882E-2</v>
      </c>
      <c r="K26" s="14">
        <f t="shared" si="4"/>
        <v>107</v>
      </c>
      <c r="L26" s="9">
        <f>(SUM(K18:K26))/9</f>
        <v>163.55555555555554</v>
      </c>
      <c r="N26" s="9">
        <f>(SUM(I18:I26))/9</f>
        <v>148223.33333333334</v>
      </c>
    </row>
    <row r="27" spans="1:14" x14ac:dyDescent="0.25">
      <c r="A27" t="s">
        <v>7</v>
      </c>
      <c r="B27" s="1">
        <v>45057.346250000002</v>
      </c>
      <c r="C27" s="1">
        <v>45057.365127314813</v>
      </c>
      <c r="D27">
        <v>87</v>
      </c>
      <c r="E27">
        <v>100</v>
      </c>
      <c r="F27" s="2">
        <f t="shared" ref="F27:F79" si="7">E27-D27</f>
        <v>13</v>
      </c>
      <c r="G27">
        <f t="shared" si="6"/>
        <v>39</v>
      </c>
      <c r="H27">
        <f t="shared" si="2"/>
        <v>39000</v>
      </c>
      <c r="I27" s="3">
        <v>40110</v>
      </c>
      <c r="J27" s="5">
        <f t="shared" si="3"/>
        <v>1.8877314811106771E-2</v>
      </c>
      <c r="K27" s="8">
        <f t="shared" si="4"/>
        <v>27</v>
      </c>
    </row>
    <row r="28" spans="1:14" x14ac:dyDescent="0.25">
      <c r="A28" t="s">
        <v>17</v>
      </c>
      <c r="B28" s="1">
        <v>45057.388067129628</v>
      </c>
      <c r="C28" s="1">
        <v>45057.492824074077</v>
      </c>
      <c r="D28">
        <v>26</v>
      </c>
      <c r="E28">
        <v>100</v>
      </c>
      <c r="F28" s="2">
        <f t="shared" si="7"/>
        <v>74</v>
      </c>
      <c r="G28">
        <f t="shared" si="6"/>
        <v>222</v>
      </c>
      <c r="H28">
        <f t="shared" si="2"/>
        <v>222000</v>
      </c>
      <c r="I28" s="3">
        <v>224280</v>
      </c>
      <c r="J28" s="5">
        <f t="shared" si="3"/>
        <v>0.10475694444903638</v>
      </c>
      <c r="K28" s="8">
        <f t="shared" si="4"/>
        <v>150</v>
      </c>
    </row>
    <row r="29" spans="1:14" x14ac:dyDescent="0.25">
      <c r="A29" t="s">
        <v>12</v>
      </c>
      <c r="B29" s="1">
        <v>45057.388680555552</v>
      </c>
      <c r="C29" s="1">
        <v>45057.400358796294</v>
      </c>
      <c r="D29">
        <v>84</v>
      </c>
      <c r="E29">
        <v>92</v>
      </c>
      <c r="F29" s="2">
        <f t="shared" si="7"/>
        <v>8</v>
      </c>
      <c r="G29">
        <f t="shared" si="6"/>
        <v>24</v>
      </c>
      <c r="H29">
        <f t="shared" si="2"/>
        <v>24000</v>
      </c>
      <c r="I29" s="3">
        <v>25720</v>
      </c>
      <c r="J29" s="5">
        <f t="shared" si="3"/>
        <v>1.1678240742185153E-2</v>
      </c>
      <c r="K29" s="8">
        <f t="shared" si="4"/>
        <v>16</v>
      </c>
    </row>
    <row r="30" spans="1:14" x14ac:dyDescent="0.25">
      <c r="A30" t="s">
        <v>17</v>
      </c>
      <c r="B30" s="1">
        <v>45057.389027777775</v>
      </c>
      <c r="C30" s="1">
        <v>45057.500636574077</v>
      </c>
      <c r="D30">
        <v>25</v>
      </c>
      <c r="E30">
        <v>100</v>
      </c>
      <c r="F30" s="2">
        <f t="shared" si="7"/>
        <v>75</v>
      </c>
      <c r="G30">
        <f t="shared" si="6"/>
        <v>225</v>
      </c>
      <c r="H30">
        <f t="shared" si="2"/>
        <v>225000</v>
      </c>
      <c r="I30" s="3">
        <v>235140</v>
      </c>
      <c r="J30" s="5">
        <f t="shared" si="3"/>
        <v>0.11160879630187992</v>
      </c>
      <c r="K30" s="8">
        <f t="shared" si="4"/>
        <v>160</v>
      </c>
    </row>
    <row r="31" spans="1:14" x14ac:dyDescent="0.25">
      <c r="A31" t="s">
        <v>11</v>
      </c>
      <c r="B31" s="1">
        <v>45057.39234953704</v>
      </c>
      <c r="C31" s="1">
        <v>45057.392453703702</v>
      </c>
      <c r="D31">
        <v>100</v>
      </c>
      <c r="E31">
        <v>100</v>
      </c>
      <c r="F31" s="2">
        <f t="shared" si="7"/>
        <v>0</v>
      </c>
      <c r="G31">
        <f t="shared" si="6"/>
        <v>0</v>
      </c>
      <c r="H31">
        <f t="shared" si="2"/>
        <v>0</v>
      </c>
      <c r="I31">
        <v>210</v>
      </c>
      <c r="J31" s="5">
        <f t="shared" si="3"/>
        <v>1.0416666191304103E-4</v>
      </c>
      <c r="K31" s="8">
        <f t="shared" si="4"/>
        <v>0</v>
      </c>
    </row>
    <row r="32" spans="1:14" x14ac:dyDescent="0.25">
      <c r="A32" t="s">
        <v>6</v>
      </c>
      <c r="B32" s="1">
        <v>45057.444432870368</v>
      </c>
      <c r="C32" s="1">
        <v>45057.481145833335</v>
      </c>
      <c r="D32">
        <v>73</v>
      </c>
      <c r="E32">
        <v>100</v>
      </c>
      <c r="F32" s="2">
        <f t="shared" si="7"/>
        <v>27</v>
      </c>
      <c r="G32">
        <f t="shared" si="6"/>
        <v>81</v>
      </c>
      <c r="H32">
        <f t="shared" si="2"/>
        <v>81000</v>
      </c>
      <c r="I32" s="3">
        <v>79840</v>
      </c>
      <c r="J32" s="5">
        <f t="shared" si="3"/>
        <v>3.6712962966703344E-2</v>
      </c>
      <c r="K32" s="8">
        <f t="shared" si="4"/>
        <v>52</v>
      </c>
    </row>
    <row r="33" spans="1:14" x14ac:dyDescent="0.25">
      <c r="A33" t="s">
        <v>5</v>
      </c>
      <c r="B33" s="1">
        <v>45057.531215277777</v>
      </c>
      <c r="C33" s="1">
        <v>45057.570567129631</v>
      </c>
      <c r="D33">
        <v>72</v>
      </c>
      <c r="E33">
        <v>100</v>
      </c>
      <c r="F33" s="2">
        <f t="shared" si="7"/>
        <v>28</v>
      </c>
      <c r="G33">
        <f t="shared" si="6"/>
        <v>84</v>
      </c>
      <c r="H33">
        <f t="shared" si="2"/>
        <v>84000</v>
      </c>
      <c r="I33" s="3">
        <v>84740</v>
      </c>
      <c r="J33" s="5">
        <f t="shared" si="3"/>
        <v>3.9351851854007691E-2</v>
      </c>
      <c r="K33" s="8">
        <f t="shared" si="4"/>
        <v>56</v>
      </c>
    </row>
    <row r="34" spans="1:14" x14ac:dyDescent="0.25">
      <c r="A34" t="s">
        <v>18</v>
      </c>
      <c r="B34" s="1">
        <v>45057.538344907407</v>
      </c>
      <c r="C34" s="1">
        <v>45057.611319444448</v>
      </c>
      <c r="D34">
        <v>52</v>
      </c>
      <c r="E34">
        <v>100</v>
      </c>
      <c r="F34" s="2">
        <f t="shared" si="7"/>
        <v>48</v>
      </c>
      <c r="G34">
        <f t="shared" si="6"/>
        <v>144</v>
      </c>
      <c r="H34">
        <f t="shared" si="2"/>
        <v>144000</v>
      </c>
      <c r="I34" s="3">
        <v>156240</v>
      </c>
      <c r="J34" s="5">
        <f t="shared" si="3"/>
        <v>7.2974537040863652E-2</v>
      </c>
      <c r="K34" s="8">
        <f t="shared" si="4"/>
        <v>105</v>
      </c>
    </row>
    <row r="35" spans="1:14" s="9" customFormat="1" x14ac:dyDescent="0.25">
      <c r="A35" s="9" t="s">
        <v>12</v>
      </c>
      <c r="B35" s="10">
        <v>45057.890289351853</v>
      </c>
      <c r="C35" s="10">
        <v>45057.969849537039</v>
      </c>
      <c r="D35" s="9">
        <v>42</v>
      </c>
      <c r="E35" s="9">
        <v>100</v>
      </c>
      <c r="F35" s="11">
        <f t="shared" si="7"/>
        <v>58</v>
      </c>
      <c r="G35" s="9">
        <f t="shared" si="6"/>
        <v>174</v>
      </c>
      <c r="H35" s="9">
        <f t="shared" si="2"/>
        <v>174000</v>
      </c>
      <c r="I35" s="12">
        <v>171710</v>
      </c>
      <c r="J35" s="13">
        <f t="shared" si="3"/>
        <v>7.9560185185982846E-2</v>
      </c>
      <c r="K35" s="14">
        <f t="shared" si="4"/>
        <v>114</v>
      </c>
    </row>
    <row r="36" spans="1:14" s="9" customFormat="1" x14ac:dyDescent="0.25">
      <c r="A36" s="9" t="s">
        <v>7</v>
      </c>
      <c r="B36" s="10">
        <v>45057.890659722223</v>
      </c>
      <c r="C36" s="10">
        <v>45057.955682870372</v>
      </c>
      <c r="D36" s="9">
        <v>51</v>
      </c>
      <c r="E36" s="9">
        <v>100</v>
      </c>
      <c r="F36" s="11">
        <f t="shared" si="7"/>
        <v>49</v>
      </c>
      <c r="G36" s="9">
        <f t="shared" si="6"/>
        <v>147</v>
      </c>
      <c r="H36" s="9">
        <f t="shared" si="2"/>
        <v>147000</v>
      </c>
      <c r="I36" s="12">
        <v>140300</v>
      </c>
      <c r="J36" s="13">
        <f t="shared" si="3"/>
        <v>6.5023148148611654E-2</v>
      </c>
      <c r="K36" s="14">
        <f t="shared" si="4"/>
        <v>93</v>
      </c>
    </row>
    <row r="37" spans="1:14" s="9" customFormat="1" x14ac:dyDescent="0.25">
      <c r="A37" s="9" t="s">
        <v>9</v>
      </c>
      <c r="B37" s="10">
        <v>45057.890972222223</v>
      </c>
      <c r="C37" s="10">
        <v>45058.039537037039</v>
      </c>
      <c r="D37" s="9">
        <v>43</v>
      </c>
      <c r="E37" s="9">
        <v>100</v>
      </c>
      <c r="F37" s="11">
        <f t="shared" si="7"/>
        <v>57</v>
      </c>
      <c r="G37" s="9">
        <f t="shared" si="6"/>
        <v>171</v>
      </c>
      <c r="H37" s="9">
        <f t="shared" si="2"/>
        <v>171000</v>
      </c>
      <c r="I37" s="12">
        <v>171370</v>
      </c>
      <c r="J37" s="13">
        <f t="shared" si="3"/>
        <v>0.14856481481547235</v>
      </c>
      <c r="K37" s="14">
        <f t="shared" si="4"/>
        <v>213</v>
      </c>
    </row>
    <row r="38" spans="1:14" s="9" customFormat="1" x14ac:dyDescent="0.25">
      <c r="A38" s="9" t="s">
        <v>5</v>
      </c>
      <c r="B38" s="10">
        <v>45057.90011574074</v>
      </c>
      <c r="C38" s="10">
        <v>45057.940081018518</v>
      </c>
      <c r="D38" s="9">
        <v>71</v>
      </c>
      <c r="E38" s="9">
        <v>100</v>
      </c>
      <c r="F38" s="11">
        <f t="shared" si="7"/>
        <v>29</v>
      </c>
      <c r="G38" s="9">
        <f t="shared" si="6"/>
        <v>87</v>
      </c>
      <c r="H38" s="9">
        <f t="shared" si="2"/>
        <v>87000</v>
      </c>
      <c r="I38" s="12">
        <v>86440</v>
      </c>
      <c r="J38" s="13">
        <f t="shared" si="3"/>
        <v>3.9965277777810115E-2</v>
      </c>
      <c r="K38" s="14">
        <f t="shared" si="4"/>
        <v>57</v>
      </c>
    </row>
    <row r="39" spans="1:14" s="9" customFormat="1" x14ac:dyDescent="0.25">
      <c r="A39" s="9" t="s">
        <v>14</v>
      </c>
      <c r="B39" s="10">
        <v>45057.900879629633</v>
      </c>
      <c r="C39" s="10">
        <v>45058.046724537038</v>
      </c>
      <c r="D39" s="9">
        <v>47</v>
      </c>
      <c r="E39" s="9">
        <v>100</v>
      </c>
      <c r="F39" s="11">
        <f t="shared" si="7"/>
        <v>53</v>
      </c>
      <c r="G39" s="9">
        <f t="shared" si="6"/>
        <v>159</v>
      </c>
      <c r="H39" s="9">
        <f t="shared" si="2"/>
        <v>159000</v>
      </c>
      <c r="I39" s="12">
        <v>158820</v>
      </c>
      <c r="J39" s="13">
        <f t="shared" si="3"/>
        <v>0.14584490740526235</v>
      </c>
      <c r="K39" s="14">
        <f t="shared" si="4"/>
        <v>210</v>
      </c>
    </row>
    <row r="40" spans="1:14" s="9" customFormat="1" x14ac:dyDescent="0.25">
      <c r="A40" s="9" t="s">
        <v>13</v>
      </c>
      <c r="B40" s="10">
        <v>45057.921400462961</v>
      </c>
      <c r="C40" s="10">
        <v>45058.006956018522</v>
      </c>
      <c r="D40" s="9">
        <v>45</v>
      </c>
      <c r="E40" s="9">
        <v>100</v>
      </c>
      <c r="F40" s="11">
        <f t="shared" si="7"/>
        <v>55</v>
      </c>
      <c r="G40" s="9">
        <f t="shared" si="6"/>
        <v>165</v>
      </c>
      <c r="H40" s="9">
        <f t="shared" si="2"/>
        <v>165000</v>
      </c>
      <c r="I40" s="12">
        <v>161200</v>
      </c>
      <c r="J40" s="13">
        <f t="shared" si="3"/>
        <v>8.555555556085892E-2</v>
      </c>
      <c r="K40" s="14">
        <f t="shared" si="4"/>
        <v>123</v>
      </c>
    </row>
    <row r="41" spans="1:14" s="9" customFormat="1" x14ac:dyDescent="0.25">
      <c r="A41" s="9" t="s">
        <v>6</v>
      </c>
      <c r="B41" s="10">
        <v>45057.983564814815</v>
      </c>
      <c r="C41" s="10">
        <v>45058.06318287037</v>
      </c>
      <c r="D41" s="9">
        <v>49</v>
      </c>
      <c r="E41" s="9">
        <v>100</v>
      </c>
      <c r="F41" s="11">
        <f t="shared" si="7"/>
        <v>51</v>
      </c>
      <c r="G41" s="9">
        <f t="shared" si="6"/>
        <v>153</v>
      </c>
      <c r="H41" s="9">
        <f t="shared" si="2"/>
        <v>153000</v>
      </c>
      <c r="I41" s="12">
        <v>146480</v>
      </c>
      <c r="J41" s="13">
        <f t="shared" si="3"/>
        <v>7.9618055555329192E-2</v>
      </c>
      <c r="K41" s="14">
        <f t="shared" si="4"/>
        <v>114</v>
      </c>
      <c r="L41" s="9">
        <f>(SUM(K35:K41))/7</f>
        <v>132</v>
      </c>
      <c r="N41" s="9">
        <f>(SUM(I35:I41))/7</f>
        <v>148045.71428571429</v>
      </c>
    </row>
    <row r="42" spans="1:14" x14ac:dyDescent="0.25">
      <c r="A42" t="s">
        <v>17</v>
      </c>
      <c r="B42" s="1">
        <v>45058.38208333333</v>
      </c>
      <c r="C42" s="1">
        <v>45058.499814814815</v>
      </c>
      <c r="D42">
        <v>20</v>
      </c>
      <c r="E42">
        <v>100</v>
      </c>
      <c r="F42" s="2">
        <f t="shared" si="7"/>
        <v>80</v>
      </c>
      <c r="G42">
        <f t="shared" si="6"/>
        <v>240</v>
      </c>
      <c r="H42">
        <f t="shared" si="2"/>
        <v>240000</v>
      </c>
      <c r="I42" s="3">
        <v>250610</v>
      </c>
      <c r="J42" s="5">
        <f t="shared" si="3"/>
        <v>0.11773148148495238</v>
      </c>
      <c r="K42" s="8">
        <f t="shared" si="4"/>
        <v>169</v>
      </c>
    </row>
    <row r="43" spans="1:14" x14ac:dyDescent="0.25">
      <c r="A43" t="s">
        <v>17</v>
      </c>
      <c r="B43" s="1">
        <v>45058.386250000003</v>
      </c>
      <c r="C43" s="1">
        <v>45058.497870370367</v>
      </c>
      <c r="D43">
        <v>22</v>
      </c>
      <c r="E43">
        <v>100</v>
      </c>
      <c r="F43" s="2">
        <f t="shared" si="7"/>
        <v>78</v>
      </c>
      <c r="G43">
        <f t="shared" si="6"/>
        <v>234</v>
      </c>
      <c r="H43">
        <f t="shared" si="2"/>
        <v>234000</v>
      </c>
      <c r="I43" s="3">
        <v>239180</v>
      </c>
      <c r="J43" s="5">
        <f t="shared" si="3"/>
        <v>0.11162037036410766</v>
      </c>
      <c r="K43" s="8">
        <f t="shared" si="4"/>
        <v>160</v>
      </c>
    </row>
    <row r="44" spans="1:14" x14ac:dyDescent="0.25">
      <c r="A44" t="s">
        <v>12</v>
      </c>
      <c r="B44" s="1">
        <v>45058.388495370367</v>
      </c>
      <c r="C44" s="1">
        <v>45058.405057870368</v>
      </c>
      <c r="D44">
        <v>84</v>
      </c>
      <c r="E44">
        <v>96</v>
      </c>
      <c r="F44" s="2">
        <f t="shared" si="7"/>
        <v>12</v>
      </c>
      <c r="G44">
        <f t="shared" si="6"/>
        <v>36</v>
      </c>
      <c r="H44">
        <f t="shared" si="2"/>
        <v>36000</v>
      </c>
      <c r="I44" s="3">
        <v>36320</v>
      </c>
      <c r="J44" s="5">
        <f t="shared" si="3"/>
        <v>1.6562500000873115E-2</v>
      </c>
      <c r="K44" s="8">
        <f t="shared" si="4"/>
        <v>23</v>
      </c>
    </row>
    <row r="45" spans="1:14" s="9" customFormat="1" x14ac:dyDescent="0.25">
      <c r="A45" s="9" t="s">
        <v>12</v>
      </c>
      <c r="B45" s="10">
        <v>45058.892395833333</v>
      </c>
      <c r="C45" s="10">
        <v>45059.036307870374</v>
      </c>
      <c r="D45" s="9">
        <v>46</v>
      </c>
      <c r="E45" s="9">
        <v>100</v>
      </c>
      <c r="F45" s="11">
        <f t="shared" si="7"/>
        <v>54</v>
      </c>
      <c r="G45" s="9">
        <f t="shared" si="6"/>
        <v>162</v>
      </c>
      <c r="H45" s="9">
        <f t="shared" si="2"/>
        <v>162000</v>
      </c>
      <c r="I45" s="12">
        <v>157710</v>
      </c>
      <c r="J45" s="13">
        <f t="shared" si="3"/>
        <v>0.14391203704144573</v>
      </c>
      <c r="K45" s="14">
        <f t="shared" si="4"/>
        <v>207</v>
      </c>
    </row>
    <row r="46" spans="1:14" s="9" customFormat="1" x14ac:dyDescent="0.25">
      <c r="A46" s="9" t="s">
        <v>9</v>
      </c>
      <c r="B46" s="10">
        <v>45058.893310185187</v>
      </c>
      <c r="C46" s="10">
        <v>45059.051111111112</v>
      </c>
      <c r="D46" s="9">
        <v>38</v>
      </c>
      <c r="E46" s="9">
        <v>100</v>
      </c>
      <c r="F46" s="11">
        <f t="shared" si="7"/>
        <v>62</v>
      </c>
      <c r="G46" s="9">
        <f t="shared" si="6"/>
        <v>186</v>
      </c>
      <c r="H46" s="9">
        <f t="shared" si="2"/>
        <v>186000</v>
      </c>
      <c r="I46" s="12">
        <v>184540</v>
      </c>
      <c r="J46" s="13">
        <f t="shared" si="3"/>
        <v>0.15780092592467554</v>
      </c>
      <c r="K46" s="14">
        <f t="shared" si="4"/>
        <v>227</v>
      </c>
    </row>
    <row r="47" spans="1:14" s="9" customFormat="1" x14ac:dyDescent="0.25">
      <c r="A47" s="9" t="s">
        <v>5</v>
      </c>
      <c r="B47" s="10">
        <v>45058.893796296295</v>
      </c>
      <c r="C47" s="10">
        <v>45058.89984953704</v>
      </c>
      <c r="D47" s="9">
        <v>98</v>
      </c>
      <c r="E47" s="9">
        <v>100</v>
      </c>
      <c r="F47" s="11">
        <f t="shared" si="7"/>
        <v>2</v>
      </c>
      <c r="G47" s="9">
        <f t="shared" si="6"/>
        <v>6</v>
      </c>
      <c r="H47" s="9">
        <f t="shared" si="2"/>
        <v>6000</v>
      </c>
      <c r="I47" s="12">
        <v>7060</v>
      </c>
      <c r="J47" s="13">
        <f t="shared" si="3"/>
        <v>6.0532407442224212E-3</v>
      </c>
      <c r="K47" s="14">
        <f t="shared" si="4"/>
        <v>8</v>
      </c>
    </row>
    <row r="48" spans="1:14" s="9" customFormat="1" x14ac:dyDescent="0.25">
      <c r="A48" s="9" t="s">
        <v>13</v>
      </c>
      <c r="B48" s="10">
        <v>45058.89466435185</v>
      </c>
      <c r="C48" s="10">
        <v>45058.975046296298</v>
      </c>
      <c r="D48" s="9">
        <v>44</v>
      </c>
      <c r="E48" s="9">
        <v>100</v>
      </c>
      <c r="F48" s="11">
        <f t="shared" si="7"/>
        <v>56</v>
      </c>
      <c r="G48" s="9">
        <f t="shared" si="6"/>
        <v>168</v>
      </c>
      <c r="H48" s="9">
        <f t="shared" si="2"/>
        <v>168000</v>
      </c>
      <c r="I48" s="12">
        <v>165330</v>
      </c>
      <c r="J48" s="13">
        <f t="shared" si="3"/>
        <v>8.0381944448163267E-2</v>
      </c>
      <c r="K48" s="14">
        <f t="shared" si="4"/>
        <v>115</v>
      </c>
    </row>
    <row r="49" spans="1:14" s="9" customFormat="1" x14ac:dyDescent="0.25">
      <c r="A49" s="9" t="s">
        <v>6</v>
      </c>
      <c r="B49" s="10">
        <v>45058.915625000001</v>
      </c>
      <c r="C49" s="10">
        <v>45059.05265046296</v>
      </c>
      <c r="D49" s="9">
        <v>43</v>
      </c>
      <c r="E49" s="9">
        <v>100</v>
      </c>
      <c r="F49" s="11">
        <f t="shared" si="7"/>
        <v>57</v>
      </c>
      <c r="G49" s="9">
        <f t="shared" si="6"/>
        <v>171</v>
      </c>
      <c r="H49" s="9">
        <f t="shared" si="2"/>
        <v>171000</v>
      </c>
      <c r="I49" s="12">
        <v>163190</v>
      </c>
      <c r="J49" s="13">
        <f t="shared" si="3"/>
        <v>0.13702546295826323</v>
      </c>
      <c r="K49" s="14">
        <f t="shared" si="4"/>
        <v>197</v>
      </c>
    </row>
    <row r="50" spans="1:14" s="9" customFormat="1" x14ac:dyDescent="0.25">
      <c r="A50" s="9" t="s">
        <v>14</v>
      </c>
      <c r="B50" s="10">
        <v>45058.927499999998</v>
      </c>
      <c r="C50" s="10">
        <v>45059.058344907404</v>
      </c>
      <c r="D50" s="9">
        <v>51</v>
      </c>
      <c r="E50" s="9">
        <v>100</v>
      </c>
      <c r="F50" s="11">
        <f t="shared" si="7"/>
        <v>49</v>
      </c>
      <c r="G50" s="9">
        <f t="shared" si="6"/>
        <v>147</v>
      </c>
      <c r="H50" s="9">
        <f t="shared" si="2"/>
        <v>147000</v>
      </c>
      <c r="I50" s="12">
        <v>145510</v>
      </c>
      <c r="J50" s="13">
        <f t="shared" si="3"/>
        <v>0.13084490740584442</v>
      </c>
      <c r="K50" s="14">
        <f t="shared" si="4"/>
        <v>188</v>
      </c>
    </row>
    <row r="51" spans="1:14" s="9" customFormat="1" x14ac:dyDescent="0.25">
      <c r="A51" s="9" t="s">
        <v>11</v>
      </c>
      <c r="B51" s="10">
        <v>45058.93136574074</v>
      </c>
      <c r="C51" s="10">
        <v>45059.008113425924</v>
      </c>
      <c r="D51" s="9">
        <v>44</v>
      </c>
      <c r="E51" s="9">
        <v>100</v>
      </c>
      <c r="F51" s="11">
        <f t="shared" si="7"/>
        <v>56</v>
      </c>
      <c r="G51" s="9">
        <f t="shared" si="6"/>
        <v>168</v>
      </c>
      <c r="H51" s="9">
        <f t="shared" si="2"/>
        <v>168000</v>
      </c>
      <c r="I51" s="12">
        <v>164340</v>
      </c>
      <c r="J51" s="13">
        <f t="shared" si="3"/>
        <v>7.6747685183363501E-2</v>
      </c>
      <c r="K51" s="14">
        <f t="shared" si="4"/>
        <v>110</v>
      </c>
    </row>
    <row r="52" spans="1:14" s="9" customFormat="1" x14ac:dyDescent="0.25">
      <c r="A52" s="9" t="s">
        <v>15</v>
      </c>
      <c r="B52" s="10">
        <v>45058.942349537036</v>
      </c>
      <c r="C52" s="10">
        <v>45059.036585648151</v>
      </c>
      <c r="D52" s="9">
        <v>32</v>
      </c>
      <c r="E52" s="9">
        <v>100</v>
      </c>
      <c r="F52" s="11">
        <f t="shared" si="7"/>
        <v>68</v>
      </c>
      <c r="G52" s="9">
        <f t="shared" si="6"/>
        <v>204</v>
      </c>
      <c r="H52" s="9">
        <f t="shared" si="2"/>
        <v>204000</v>
      </c>
      <c r="I52" s="12">
        <v>203880</v>
      </c>
      <c r="J52" s="13">
        <f t="shared" si="3"/>
        <v>9.4236111115606036E-2</v>
      </c>
      <c r="K52" s="14">
        <f t="shared" si="4"/>
        <v>135</v>
      </c>
      <c r="L52" s="9">
        <f>(SUM(K45:K52))/8</f>
        <v>148.375</v>
      </c>
      <c r="N52" s="9">
        <f>(SUM(I45:I52))/8</f>
        <v>148945</v>
      </c>
    </row>
    <row r="53" spans="1:14" x14ac:dyDescent="0.25">
      <c r="A53" t="s">
        <v>17</v>
      </c>
      <c r="B53" s="1">
        <v>45059.34542824074</v>
      </c>
      <c r="C53" s="1">
        <v>45059.496087962965</v>
      </c>
      <c r="D53">
        <v>20</v>
      </c>
      <c r="E53">
        <v>99</v>
      </c>
      <c r="F53" s="2">
        <f t="shared" si="7"/>
        <v>79</v>
      </c>
      <c r="G53">
        <f t="shared" si="6"/>
        <v>237</v>
      </c>
      <c r="H53">
        <f t="shared" si="2"/>
        <v>237000</v>
      </c>
      <c r="I53" s="3">
        <v>250670</v>
      </c>
      <c r="J53" s="5">
        <f t="shared" si="3"/>
        <v>0.15065972222510027</v>
      </c>
      <c r="K53" s="8">
        <f t="shared" si="4"/>
        <v>216</v>
      </c>
    </row>
    <row r="54" spans="1:14" x14ac:dyDescent="0.25">
      <c r="A54" t="s">
        <v>10</v>
      </c>
      <c r="B54" s="1">
        <v>45059.351134259261</v>
      </c>
      <c r="C54" s="1">
        <v>45059.418912037036</v>
      </c>
      <c r="D54">
        <v>75</v>
      </c>
      <c r="E54">
        <v>100</v>
      </c>
      <c r="F54" s="2">
        <f t="shared" si="7"/>
        <v>25</v>
      </c>
      <c r="G54">
        <f t="shared" si="6"/>
        <v>75</v>
      </c>
      <c r="H54">
        <f t="shared" si="2"/>
        <v>75000</v>
      </c>
      <c r="I54" s="3">
        <v>74740</v>
      </c>
      <c r="J54" s="5">
        <f t="shared" si="3"/>
        <v>6.7777777774608694E-2</v>
      </c>
      <c r="K54" s="8">
        <f t="shared" si="4"/>
        <v>97</v>
      </c>
    </row>
    <row r="55" spans="1:14" x14ac:dyDescent="0.25">
      <c r="A55" t="s">
        <v>5</v>
      </c>
      <c r="B55" s="1">
        <v>45059.410428240742</v>
      </c>
      <c r="C55" s="1">
        <v>45059.431319444448</v>
      </c>
      <c r="D55">
        <v>85</v>
      </c>
      <c r="E55">
        <v>100</v>
      </c>
      <c r="F55" s="2">
        <f t="shared" si="7"/>
        <v>15</v>
      </c>
      <c r="G55">
        <f t="shared" si="6"/>
        <v>45</v>
      </c>
      <c r="H55">
        <f t="shared" si="2"/>
        <v>45000</v>
      </c>
      <c r="I55" s="3">
        <v>44320</v>
      </c>
      <c r="J55" s="5">
        <f t="shared" si="3"/>
        <v>2.0891203705104999E-2</v>
      </c>
      <c r="K55" s="8">
        <f t="shared" si="4"/>
        <v>30</v>
      </c>
    </row>
    <row r="56" spans="1:14" x14ac:dyDescent="0.25">
      <c r="A56" t="s">
        <v>7</v>
      </c>
      <c r="B56" s="1">
        <v>45059.421550925923</v>
      </c>
      <c r="C56" s="1">
        <v>45059.442928240744</v>
      </c>
      <c r="D56">
        <v>84</v>
      </c>
      <c r="E56">
        <v>100</v>
      </c>
      <c r="F56" s="2">
        <f t="shared" si="7"/>
        <v>16</v>
      </c>
      <c r="G56">
        <f t="shared" si="6"/>
        <v>48</v>
      </c>
      <c r="H56">
        <f t="shared" si="2"/>
        <v>48000</v>
      </c>
      <c r="I56" s="3">
        <v>45690</v>
      </c>
      <c r="J56" s="5">
        <f t="shared" si="3"/>
        <v>2.1377314820711035E-2</v>
      </c>
      <c r="K56" s="8">
        <f t="shared" si="4"/>
        <v>30</v>
      </c>
    </row>
    <row r="57" spans="1:14" s="9" customFormat="1" x14ac:dyDescent="0.25">
      <c r="A57" s="9" t="s">
        <v>13</v>
      </c>
      <c r="B57" s="10">
        <v>45059.79278935185</v>
      </c>
      <c r="C57" s="10">
        <v>45059.93949074074</v>
      </c>
      <c r="D57" s="9">
        <v>41</v>
      </c>
      <c r="E57" s="9">
        <v>100</v>
      </c>
      <c r="F57" s="11">
        <f t="shared" si="7"/>
        <v>59</v>
      </c>
      <c r="G57" s="9">
        <f t="shared" si="6"/>
        <v>177</v>
      </c>
      <c r="H57" s="9">
        <f t="shared" si="2"/>
        <v>177000</v>
      </c>
      <c r="I57" s="12">
        <v>170700</v>
      </c>
      <c r="J57" s="13">
        <f t="shared" si="3"/>
        <v>0.14670138889050577</v>
      </c>
      <c r="K57" s="14">
        <f t="shared" si="4"/>
        <v>211</v>
      </c>
    </row>
    <row r="58" spans="1:14" s="9" customFormat="1" x14ac:dyDescent="0.25">
      <c r="A58" s="9" t="s">
        <v>9</v>
      </c>
      <c r="B58" s="10">
        <v>45059.802557870367</v>
      </c>
      <c r="C58" s="10">
        <v>45059.933495370373</v>
      </c>
      <c r="D58" s="9">
        <v>52</v>
      </c>
      <c r="E58" s="9">
        <v>100</v>
      </c>
      <c r="F58" s="11">
        <f t="shared" si="7"/>
        <v>48</v>
      </c>
      <c r="G58" s="9">
        <f t="shared" si="6"/>
        <v>144</v>
      </c>
      <c r="H58" s="9">
        <f t="shared" si="2"/>
        <v>144000</v>
      </c>
      <c r="I58" s="12">
        <v>142240</v>
      </c>
      <c r="J58" s="13">
        <f t="shared" si="3"/>
        <v>0.13093750000552973</v>
      </c>
      <c r="K58" s="14">
        <f t="shared" si="4"/>
        <v>188</v>
      </c>
    </row>
    <row r="59" spans="1:14" s="9" customFormat="1" x14ac:dyDescent="0.25">
      <c r="A59" s="9" t="s">
        <v>15</v>
      </c>
      <c r="B59" s="10">
        <v>45059.809675925928</v>
      </c>
      <c r="C59" s="10">
        <v>45059.96775462963</v>
      </c>
      <c r="D59" s="9">
        <v>42</v>
      </c>
      <c r="E59" s="9">
        <v>100</v>
      </c>
      <c r="F59" s="11">
        <f t="shared" si="7"/>
        <v>58</v>
      </c>
      <c r="G59" s="9">
        <f t="shared" si="6"/>
        <v>174</v>
      </c>
      <c r="H59" s="9">
        <f t="shared" si="2"/>
        <v>174000</v>
      </c>
      <c r="I59" s="12">
        <v>174650</v>
      </c>
      <c r="J59" s="13">
        <f t="shared" si="3"/>
        <v>0.15807870370190358</v>
      </c>
      <c r="K59" s="14">
        <f t="shared" si="4"/>
        <v>227</v>
      </c>
    </row>
    <row r="60" spans="1:14" s="9" customFormat="1" x14ac:dyDescent="0.25">
      <c r="A60" s="9" t="s">
        <v>6</v>
      </c>
      <c r="B60" s="10">
        <v>45059.812893518516</v>
      </c>
      <c r="C60" s="10">
        <v>45059.979398148149</v>
      </c>
      <c r="D60" s="9">
        <v>32</v>
      </c>
      <c r="E60" s="9">
        <v>100</v>
      </c>
      <c r="F60" s="11">
        <f t="shared" si="7"/>
        <v>68</v>
      </c>
      <c r="G60" s="9">
        <f t="shared" si="6"/>
        <v>204</v>
      </c>
      <c r="H60" s="9">
        <f t="shared" si="2"/>
        <v>204000</v>
      </c>
      <c r="I60" s="12">
        <v>192030</v>
      </c>
      <c r="J60" s="13">
        <f t="shared" si="3"/>
        <v>0.16650462963298196</v>
      </c>
      <c r="K60" s="14">
        <f t="shared" si="4"/>
        <v>239</v>
      </c>
    </row>
    <row r="61" spans="1:14" s="9" customFormat="1" x14ac:dyDescent="0.25">
      <c r="A61" s="9" t="s">
        <v>16</v>
      </c>
      <c r="B61" s="10">
        <v>45059.840324074074</v>
      </c>
      <c r="C61" s="10">
        <v>45059.936701388891</v>
      </c>
      <c r="D61" s="9">
        <v>41</v>
      </c>
      <c r="E61" s="9">
        <v>100</v>
      </c>
      <c r="F61" s="11">
        <f t="shared" si="7"/>
        <v>59</v>
      </c>
      <c r="G61" s="9">
        <f t="shared" si="6"/>
        <v>177</v>
      </c>
      <c r="H61" s="9">
        <f t="shared" si="2"/>
        <v>177000</v>
      </c>
      <c r="I61" s="12">
        <v>174780</v>
      </c>
      <c r="J61" s="13">
        <f t="shared" si="3"/>
        <v>9.6377314817800652E-2</v>
      </c>
      <c r="K61" s="14">
        <f t="shared" si="4"/>
        <v>138</v>
      </c>
    </row>
    <row r="62" spans="1:14" s="9" customFormat="1" x14ac:dyDescent="0.25">
      <c r="A62" s="9" t="s">
        <v>14</v>
      </c>
      <c r="B62" s="10">
        <v>45059.903368055559</v>
      </c>
      <c r="C62" s="10">
        <v>45059.988564814812</v>
      </c>
      <c r="D62" s="9">
        <v>51</v>
      </c>
      <c r="E62" s="9">
        <v>100</v>
      </c>
      <c r="F62" s="11">
        <f t="shared" si="7"/>
        <v>49</v>
      </c>
      <c r="G62" s="9">
        <f t="shared" si="6"/>
        <v>147</v>
      </c>
      <c r="H62" s="9">
        <f t="shared" si="2"/>
        <v>147000</v>
      </c>
      <c r="I62" s="12">
        <v>147590</v>
      </c>
      <c r="J62" s="13">
        <f t="shared" si="3"/>
        <v>8.5196759253449272E-2</v>
      </c>
      <c r="K62" s="14">
        <f t="shared" si="4"/>
        <v>122</v>
      </c>
    </row>
    <row r="63" spans="1:14" s="9" customFormat="1" x14ac:dyDescent="0.25">
      <c r="A63" s="9" t="s">
        <v>12</v>
      </c>
      <c r="B63" s="10">
        <v>45059.923854166664</v>
      </c>
      <c r="C63" s="10">
        <v>45060.007685185185</v>
      </c>
      <c r="D63" s="9">
        <v>39</v>
      </c>
      <c r="E63" s="9">
        <v>100</v>
      </c>
      <c r="F63" s="11">
        <f t="shared" si="7"/>
        <v>61</v>
      </c>
      <c r="G63" s="9">
        <f t="shared" si="6"/>
        <v>183</v>
      </c>
      <c r="H63" s="9">
        <f t="shared" si="2"/>
        <v>183000</v>
      </c>
      <c r="I63" s="12">
        <v>180940</v>
      </c>
      <c r="J63" s="13">
        <f t="shared" si="3"/>
        <v>8.3831018520868383E-2</v>
      </c>
      <c r="K63" s="14">
        <f t="shared" si="4"/>
        <v>120</v>
      </c>
    </row>
    <row r="64" spans="1:14" s="9" customFormat="1" x14ac:dyDescent="0.25">
      <c r="A64" s="9" t="s">
        <v>7</v>
      </c>
      <c r="B64" s="10">
        <v>45059.933935185189</v>
      </c>
      <c r="C64" s="10">
        <v>45059.998645833337</v>
      </c>
      <c r="D64" s="9">
        <v>51</v>
      </c>
      <c r="E64" s="9">
        <v>100</v>
      </c>
      <c r="F64" s="11">
        <f t="shared" si="7"/>
        <v>49</v>
      </c>
      <c r="G64" s="9">
        <f t="shared" si="6"/>
        <v>147</v>
      </c>
      <c r="H64" s="9">
        <f t="shared" si="2"/>
        <v>147000</v>
      </c>
      <c r="I64" s="12">
        <v>139710</v>
      </c>
      <c r="J64" s="13">
        <f t="shared" si="3"/>
        <v>6.4710648148320615E-2</v>
      </c>
      <c r="K64" s="14">
        <f t="shared" si="4"/>
        <v>93</v>
      </c>
      <c r="L64" s="9">
        <f>(SUM(K57:K64))/8</f>
        <v>167.25</v>
      </c>
      <c r="N64" s="9">
        <f>(SUM(I57:I64))/8</f>
        <v>165330</v>
      </c>
    </row>
    <row r="65" spans="1:14" x14ac:dyDescent="0.25">
      <c r="A65" t="s">
        <v>5</v>
      </c>
      <c r="B65" s="1">
        <v>45060.380891203706</v>
      </c>
      <c r="C65" s="1">
        <v>45060.400312500002</v>
      </c>
      <c r="D65">
        <v>87</v>
      </c>
      <c r="E65">
        <v>100</v>
      </c>
      <c r="F65" s="2">
        <f t="shared" si="7"/>
        <v>13</v>
      </c>
      <c r="G65">
        <f t="shared" si="6"/>
        <v>39</v>
      </c>
      <c r="H65">
        <f t="shared" ref="H65:H79" si="8">G65*1000</f>
        <v>39000</v>
      </c>
      <c r="I65" s="3">
        <v>41270</v>
      </c>
      <c r="J65" s="5">
        <f t="shared" si="3"/>
        <v>1.9421296296059154E-2</v>
      </c>
      <c r="K65" s="8">
        <f t="shared" si="4"/>
        <v>27</v>
      </c>
    </row>
    <row r="66" spans="1:14" x14ac:dyDescent="0.25">
      <c r="A66" t="s">
        <v>12</v>
      </c>
      <c r="B66" s="1">
        <v>45060.3830787037</v>
      </c>
      <c r="C66" s="1">
        <v>45060.393518518518</v>
      </c>
      <c r="D66">
        <v>85</v>
      </c>
      <c r="E66">
        <v>93</v>
      </c>
      <c r="F66" s="2">
        <f t="shared" si="7"/>
        <v>8</v>
      </c>
      <c r="G66">
        <f t="shared" si="6"/>
        <v>24</v>
      </c>
      <c r="H66">
        <f t="shared" si="8"/>
        <v>24000</v>
      </c>
      <c r="I66" s="3">
        <v>23160</v>
      </c>
      <c r="J66" s="5">
        <f t="shared" si="3"/>
        <v>1.0439814817800652E-2</v>
      </c>
      <c r="K66" s="8">
        <f t="shared" si="4"/>
        <v>15</v>
      </c>
    </row>
    <row r="67" spans="1:14" x14ac:dyDescent="0.25">
      <c r="A67" t="s">
        <v>10</v>
      </c>
      <c r="B67" s="1">
        <v>45060.420567129629</v>
      </c>
      <c r="C67" s="1">
        <v>45060.436724537038</v>
      </c>
      <c r="D67">
        <v>89</v>
      </c>
      <c r="E67">
        <v>100</v>
      </c>
      <c r="F67" s="2">
        <f t="shared" si="7"/>
        <v>11</v>
      </c>
      <c r="G67">
        <f t="shared" si="6"/>
        <v>33</v>
      </c>
      <c r="H67">
        <f t="shared" si="8"/>
        <v>33000</v>
      </c>
      <c r="I67" s="3">
        <v>34960</v>
      </c>
      <c r="J67" s="5">
        <f t="shared" ref="J67:J79" si="9">C67-B67</f>
        <v>1.615740740817273E-2</v>
      </c>
      <c r="K67" s="8">
        <f t="shared" ref="K67:K79" si="10">HOUR(J67)*60 + MINUTE(J67)</f>
        <v>23</v>
      </c>
    </row>
    <row r="68" spans="1:14" s="9" customFormat="1" x14ac:dyDescent="0.25">
      <c r="A68" s="9" t="s">
        <v>15</v>
      </c>
      <c r="B68" s="10">
        <v>45060.797939814816</v>
      </c>
      <c r="C68" s="10">
        <v>45060.878240740742</v>
      </c>
      <c r="D68" s="9">
        <v>43</v>
      </c>
      <c r="E68" s="9">
        <v>100</v>
      </c>
      <c r="F68" s="11">
        <f t="shared" si="7"/>
        <v>57</v>
      </c>
      <c r="G68" s="9">
        <f t="shared" si="6"/>
        <v>171</v>
      </c>
      <c r="H68" s="9">
        <f t="shared" si="8"/>
        <v>171000</v>
      </c>
      <c r="I68" s="12">
        <v>173070</v>
      </c>
      <c r="J68" s="13">
        <f t="shared" si="9"/>
        <v>8.0300925925257616E-2</v>
      </c>
      <c r="K68" s="14">
        <f t="shared" si="10"/>
        <v>115</v>
      </c>
    </row>
    <row r="69" spans="1:14" s="9" customFormat="1" x14ac:dyDescent="0.25">
      <c r="A69" s="9" t="s">
        <v>14</v>
      </c>
      <c r="B69" s="10">
        <v>45060.814166666663</v>
      </c>
      <c r="C69" s="10">
        <v>45060.925208333334</v>
      </c>
      <c r="D69" s="9">
        <v>55</v>
      </c>
      <c r="E69" s="9">
        <v>100</v>
      </c>
      <c r="F69" s="11">
        <f t="shared" si="7"/>
        <v>45</v>
      </c>
      <c r="G69" s="9">
        <f t="shared" si="6"/>
        <v>135</v>
      </c>
      <c r="H69" s="9">
        <f t="shared" si="8"/>
        <v>135000</v>
      </c>
      <c r="I69" s="12">
        <v>136030</v>
      </c>
      <c r="J69" s="13">
        <f t="shared" si="9"/>
        <v>0.11104166667064419</v>
      </c>
      <c r="K69" s="14">
        <f t="shared" si="10"/>
        <v>159</v>
      </c>
    </row>
    <row r="70" spans="1:14" s="9" customFormat="1" x14ac:dyDescent="0.25">
      <c r="A70" s="9" t="s">
        <v>13</v>
      </c>
      <c r="B70" s="10">
        <v>45060.83011574074</v>
      </c>
      <c r="C70" s="10">
        <v>45060.96056712963</v>
      </c>
      <c r="D70" s="9">
        <v>51</v>
      </c>
      <c r="E70" s="9">
        <v>100</v>
      </c>
      <c r="F70" s="11">
        <f t="shared" si="7"/>
        <v>49</v>
      </c>
      <c r="G70" s="9">
        <f t="shared" si="6"/>
        <v>147</v>
      </c>
      <c r="H70" s="9">
        <f t="shared" si="8"/>
        <v>147000</v>
      </c>
      <c r="I70" s="12">
        <v>141350</v>
      </c>
      <c r="J70" s="13">
        <f t="shared" si="9"/>
        <v>0.13045138888992369</v>
      </c>
      <c r="K70" s="14">
        <f t="shared" si="10"/>
        <v>187</v>
      </c>
    </row>
    <row r="71" spans="1:14" s="9" customFormat="1" x14ac:dyDescent="0.25">
      <c r="A71" s="9" t="s">
        <v>12</v>
      </c>
      <c r="B71" s="10">
        <v>45060.903275462966</v>
      </c>
      <c r="C71" s="10">
        <v>45061.021874999999</v>
      </c>
      <c r="D71" s="9">
        <v>46</v>
      </c>
      <c r="E71" s="9">
        <v>100</v>
      </c>
      <c r="F71" s="11">
        <f t="shared" si="7"/>
        <v>54</v>
      </c>
      <c r="G71" s="9">
        <f t="shared" si="6"/>
        <v>162</v>
      </c>
      <c r="H71" s="9">
        <f t="shared" si="8"/>
        <v>162000</v>
      </c>
      <c r="I71" s="12">
        <v>159170</v>
      </c>
      <c r="J71" s="13">
        <f t="shared" si="9"/>
        <v>0.11859953703242354</v>
      </c>
      <c r="K71" s="14">
        <f t="shared" si="10"/>
        <v>170</v>
      </c>
    </row>
    <row r="72" spans="1:14" s="9" customFormat="1" x14ac:dyDescent="0.25">
      <c r="A72" s="9" t="s">
        <v>7</v>
      </c>
      <c r="B72" s="10">
        <v>45060.91715277778</v>
      </c>
      <c r="C72" s="10">
        <v>45061.022511574076</v>
      </c>
      <c r="D72" s="9">
        <v>44</v>
      </c>
      <c r="E72" s="9">
        <v>100</v>
      </c>
      <c r="F72" s="11">
        <f t="shared" si="7"/>
        <v>56</v>
      </c>
      <c r="G72" s="9">
        <f t="shared" si="6"/>
        <v>168</v>
      </c>
      <c r="H72" s="9">
        <f t="shared" si="8"/>
        <v>168000</v>
      </c>
      <c r="I72" s="12">
        <v>157900</v>
      </c>
      <c r="J72" s="13">
        <f t="shared" si="9"/>
        <v>0.10535879629605915</v>
      </c>
      <c r="K72" s="14">
        <f t="shared" si="10"/>
        <v>151</v>
      </c>
    </row>
    <row r="73" spans="1:14" s="9" customFormat="1" x14ac:dyDescent="0.25">
      <c r="A73" s="9" t="s">
        <v>10</v>
      </c>
      <c r="B73" s="10">
        <v>45060.930243055554</v>
      </c>
      <c r="C73" s="10">
        <v>45061.026597222219</v>
      </c>
      <c r="D73" s="9">
        <v>63</v>
      </c>
      <c r="E73" s="9">
        <v>100</v>
      </c>
      <c r="F73" s="11">
        <f t="shared" si="7"/>
        <v>37</v>
      </c>
      <c r="G73" s="9">
        <f t="shared" si="6"/>
        <v>111</v>
      </c>
      <c r="H73" s="9">
        <f t="shared" si="8"/>
        <v>111000</v>
      </c>
      <c r="I73" s="12">
        <v>108510</v>
      </c>
      <c r="J73" s="13">
        <f t="shared" si="9"/>
        <v>9.6354166664241347E-2</v>
      </c>
      <c r="K73" s="14">
        <f t="shared" si="10"/>
        <v>138</v>
      </c>
    </row>
    <row r="74" spans="1:14" s="9" customFormat="1" x14ac:dyDescent="0.25">
      <c r="A74" s="9" t="s">
        <v>5</v>
      </c>
      <c r="B74" s="10">
        <v>45060.938449074078</v>
      </c>
      <c r="C74" s="10">
        <v>45060.9997337963</v>
      </c>
      <c r="D74" s="9">
        <v>57</v>
      </c>
      <c r="E74" s="9">
        <v>100</v>
      </c>
      <c r="F74" s="11">
        <f t="shared" si="7"/>
        <v>43</v>
      </c>
      <c r="G74" s="9">
        <f t="shared" si="6"/>
        <v>129</v>
      </c>
      <c r="H74" s="9">
        <f t="shared" si="8"/>
        <v>129000</v>
      </c>
      <c r="I74" s="12">
        <v>131680</v>
      </c>
      <c r="J74" s="13">
        <f t="shared" si="9"/>
        <v>6.1284722221898846E-2</v>
      </c>
      <c r="K74" s="14">
        <f t="shared" si="10"/>
        <v>88</v>
      </c>
    </row>
    <row r="75" spans="1:14" s="9" customFormat="1" x14ac:dyDescent="0.25">
      <c r="A75" s="9" t="s">
        <v>8</v>
      </c>
      <c r="B75" s="10">
        <v>45060.956990740742</v>
      </c>
      <c r="C75" s="10">
        <v>45061.067453703705</v>
      </c>
      <c r="D75" s="9">
        <v>45</v>
      </c>
      <c r="E75" s="9">
        <v>100</v>
      </c>
      <c r="F75" s="11">
        <f t="shared" si="7"/>
        <v>55</v>
      </c>
      <c r="G75" s="9">
        <f t="shared" si="6"/>
        <v>165</v>
      </c>
      <c r="H75" s="9">
        <f t="shared" si="8"/>
        <v>165000</v>
      </c>
      <c r="I75" s="12">
        <v>167080</v>
      </c>
      <c r="J75" s="13">
        <f t="shared" si="9"/>
        <v>0.11046296296262881</v>
      </c>
      <c r="K75" s="14">
        <f t="shared" si="10"/>
        <v>159</v>
      </c>
      <c r="L75" s="9">
        <f>(SUM(K68:K75))/8</f>
        <v>145.875</v>
      </c>
      <c r="N75" s="9">
        <f>(SUM(I68:I75))/8</f>
        <v>146848.75</v>
      </c>
    </row>
    <row r="76" spans="1:14" x14ac:dyDescent="0.25">
      <c r="A76" t="s">
        <v>6</v>
      </c>
      <c r="B76" s="1">
        <v>45061.383842592593</v>
      </c>
      <c r="C76" s="1">
        <v>45061.420763888891</v>
      </c>
      <c r="D76">
        <v>79</v>
      </c>
      <c r="E76">
        <v>95</v>
      </c>
      <c r="F76" s="2">
        <f t="shared" si="7"/>
        <v>16</v>
      </c>
      <c r="G76">
        <f t="shared" si="6"/>
        <v>48</v>
      </c>
      <c r="H76">
        <f t="shared" si="8"/>
        <v>48000</v>
      </c>
      <c r="I76" s="3">
        <v>48880</v>
      </c>
      <c r="J76" s="5">
        <f t="shared" si="9"/>
        <v>3.6921296297805384E-2</v>
      </c>
      <c r="K76" s="8">
        <f t="shared" si="10"/>
        <v>53</v>
      </c>
    </row>
    <row r="77" spans="1:14" x14ac:dyDescent="0.25">
      <c r="A77" t="s">
        <v>7</v>
      </c>
      <c r="B77" s="1">
        <v>45061.39199074074</v>
      </c>
      <c r="C77" s="1">
        <v>45061.420763888891</v>
      </c>
      <c r="D77">
        <v>85</v>
      </c>
      <c r="E77">
        <v>96</v>
      </c>
      <c r="F77" s="2">
        <f t="shared" si="7"/>
        <v>11</v>
      </c>
      <c r="G77">
        <f t="shared" si="6"/>
        <v>33</v>
      </c>
      <c r="H77">
        <f t="shared" si="8"/>
        <v>33000</v>
      </c>
      <c r="I77" s="3">
        <v>31560</v>
      </c>
      <c r="J77" s="5">
        <f t="shared" si="9"/>
        <v>2.8773148151230998E-2</v>
      </c>
      <c r="K77" s="8">
        <f t="shared" si="10"/>
        <v>41</v>
      </c>
    </row>
    <row r="78" spans="1:14" x14ac:dyDescent="0.25">
      <c r="A78" t="s">
        <v>6</v>
      </c>
      <c r="B78" s="1">
        <v>45061.422025462962</v>
      </c>
      <c r="C78" s="1">
        <v>45061.428217592591</v>
      </c>
      <c r="D78">
        <v>96</v>
      </c>
      <c r="E78">
        <v>100</v>
      </c>
      <c r="F78" s="2">
        <f t="shared" si="7"/>
        <v>4</v>
      </c>
      <c r="G78">
        <f t="shared" si="6"/>
        <v>12</v>
      </c>
      <c r="H78">
        <f t="shared" si="8"/>
        <v>12000</v>
      </c>
      <c r="I78" s="3">
        <v>12270</v>
      </c>
      <c r="J78" s="5">
        <f t="shared" si="9"/>
        <v>6.1921296291984618E-3</v>
      </c>
      <c r="K78" s="8">
        <f t="shared" si="10"/>
        <v>8</v>
      </c>
    </row>
    <row r="79" spans="1:14" x14ac:dyDescent="0.25">
      <c r="A79" t="s">
        <v>5</v>
      </c>
      <c r="B79" s="1">
        <v>45061.54010416667</v>
      </c>
      <c r="C79" s="1">
        <v>45061.578101851854</v>
      </c>
      <c r="D79">
        <v>74</v>
      </c>
      <c r="E79">
        <v>100</v>
      </c>
      <c r="F79" s="2">
        <f t="shared" si="7"/>
        <v>26</v>
      </c>
      <c r="G79">
        <f t="shared" si="6"/>
        <v>78</v>
      </c>
      <c r="H79">
        <f t="shared" si="8"/>
        <v>78000</v>
      </c>
      <c r="I79" s="3">
        <v>81190</v>
      </c>
      <c r="J79" s="5">
        <f t="shared" si="9"/>
        <v>3.7997685183654539E-2</v>
      </c>
      <c r="K79" s="8">
        <f t="shared" si="10"/>
        <v>54</v>
      </c>
    </row>
    <row r="80" spans="1:14" x14ac:dyDescent="0.25">
      <c r="B80" s="1"/>
      <c r="C80" s="1"/>
      <c r="I80" s="3"/>
    </row>
    <row r="81" spans="2:14" x14ac:dyDescent="0.25">
      <c r="B81" s="1"/>
      <c r="C81" s="1"/>
      <c r="H81" s="4">
        <f>SUM(H2:H79)</f>
        <v>9600000</v>
      </c>
      <c r="I81" s="3"/>
      <c r="L81">
        <f>(SUM(L14+L26+L41+L52+L64+L75))/6</f>
        <v>144.62830687830686</v>
      </c>
      <c r="M81" t="s">
        <v>25</v>
      </c>
      <c r="N81">
        <f>SUM(N14+N26+N41+N52+N64+N75)/6</f>
        <v>148724.51388888891</v>
      </c>
    </row>
    <row r="82" spans="2:14" x14ac:dyDescent="0.25">
      <c r="B82" s="1"/>
      <c r="C82" s="1"/>
      <c r="I82" s="3"/>
      <c r="L82">
        <f>L81/60</f>
        <v>2.4104717813051142</v>
      </c>
      <c r="M82" t="s">
        <v>26</v>
      </c>
    </row>
    <row r="83" spans="2:14" x14ac:dyDescent="0.25">
      <c r="B83" s="1"/>
      <c r="C83" s="1"/>
      <c r="I83" s="3"/>
    </row>
    <row r="84" spans="2:14" x14ac:dyDescent="0.25">
      <c r="B84" s="1"/>
      <c r="C84" s="1"/>
      <c r="I84" s="3"/>
    </row>
    <row r="85" spans="2:14" x14ac:dyDescent="0.25">
      <c r="B85" s="1"/>
      <c r="C85" s="1"/>
      <c r="I85" s="3"/>
    </row>
    <row r="86" spans="2:14" x14ac:dyDescent="0.25">
      <c r="B86" s="1"/>
      <c r="C86" s="1"/>
      <c r="I86" s="3"/>
    </row>
    <row r="87" spans="2:14" x14ac:dyDescent="0.25">
      <c r="B87" s="1"/>
      <c r="C87" s="1"/>
      <c r="I87" s="3"/>
    </row>
    <row r="88" spans="2:14" x14ac:dyDescent="0.25">
      <c r="B88" s="1"/>
      <c r="C88" s="1"/>
      <c r="I88" s="3"/>
    </row>
    <row r="89" spans="2:14" x14ac:dyDescent="0.25">
      <c r="B89" s="1"/>
      <c r="C89" s="1"/>
      <c r="I89" s="3"/>
    </row>
    <row r="90" spans="2:14" x14ac:dyDescent="0.25">
      <c r="B90" s="1"/>
      <c r="C90" s="1"/>
      <c r="I90" s="3"/>
    </row>
    <row r="91" spans="2:14" x14ac:dyDescent="0.25">
      <c r="B91" s="1"/>
      <c r="C91" s="1"/>
      <c r="I91" s="3"/>
    </row>
    <row r="92" spans="2:14" x14ac:dyDescent="0.25">
      <c r="B92" s="1"/>
      <c r="C92" s="1"/>
      <c r="I92" s="3"/>
    </row>
    <row r="93" spans="2:14" x14ac:dyDescent="0.25">
      <c r="B93" s="1"/>
      <c r="C93" s="1"/>
      <c r="I93" s="3"/>
    </row>
    <row r="94" spans="2:14" x14ac:dyDescent="0.25">
      <c r="B94" s="1"/>
      <c r="C94" s="1"/>
      <c r="I94" s="3"/>
    </row>
    <row r="95" spans="2:14" x14ac:dyDescent="0.25">
      <c r="B95" s="1"/>
      <c r="C95" s="1"/>
      <c r="I95" s="3"/>
    </row>
    <row r="96" spans="2:14" x14ac:dyDescent="0.25">
      <c r="B96" s="1"/>
      <c r="C96" s="1"/>
      <c r="I96" s="3"/>
    </row>
    <row r="97" spans="2:9" x14ac:dyDescent="0.25">
      <c r="B97" s="1"/>
      <c r="C97" s="1"/>
      <c r="I97" s="3"/>
    </row>
    <row r="98" spans="2:9" x14ac:dyDescent="0.25">
      <c r="B98" s="1"/>
      <c r="C98" s="1"/>
      <c r="I98" s="3"/>
    </row>
    <row r="99" spans="2:9" x14ac:dyDescent="0.25">
      <c r="B99" s="1"/>
      <c r="C99" s="1"/>
      <c r="I99" s="3"/>
    </row>
    <row r="100" spans="2:9" x14ac:dyDescent="0.25">
      <c r="B100" s="1"/>
      <c r="C100" s="1"/>
      <c r="I100" s="3"/>
    </row>
    <row r="101" spans="2:9" x14ac:dyDescent="0.25">
      <c r="B101" s="1"/>
      <c r="C101" s="1"/>
      <c r="I101" s="3"/>
    </row>
    <row r="102" spans="2:9" x14ac:dyDescent="0.25">
      <c r="B102" s="1"/>
      <c r="C102" s="1"/>
      <c r="I102" s="3"/>
    </row>
    <row r="103" spans="2:9" x14ac:dyDescent="0.25">
      <c r="B103" s="1"/>
      <c r="C103" s="1"/>
      <c r="I103" s="3"/>
    </row>
    <row r="104" spans="2:9" x14ac:dyDescent="0.25">
      <c r="B104" s="1"/>
      <c r="C104" s="1"/>
      <c r="I104" s="3"/>
    </row>
    <row r="105" spans="2:9" x14ac:dyDescent="0.25">
      <c r="B105" s="1"/>
      <c r="C105" s="1"/>
      <c r="I105" s="3"/>
    </row>
    <row r="106" spans="2:9" x14ac:dyDescent="0.25">
      <c r="B106" s="1"/>
      <c r="C106" s="1"/>
      <c r="I106" s="3"/>
    </row>
    <row r="107" spans="2:9" x14ac:dyDescent="0.25">
      <c r="B107" s="1"/>
      <c r="C107" s="1"/>
      <c r="I107" s="3"/>
    </row>
    <row r="108" spans="2:9" x14ac:dyDescent="0.25">
      <c r="B108" s="1"/>
      <c r="C108" s="1"/>
      <c r="I108" s="3"/>
    </row>
    <row r="109" spans="2:9" x14ac:dyDescent="0.25">
      <c r="B109" s="1"/>
      <c r="C109" s="1"/>
      <c r="I109" s="3"/>
    </row>
  </sheetData>
  <sortState xmlns:xlrd2="http://schemas.microsoft.com/office/spreadsheetml/2017/richdata2" ref="A19:E109">
    <sortCondition ref="B19:B109"/>
  </sortState>
  <mergeCells count="1"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2024-04-13T11:21:02Z</dcterms:modified>
</cp:coreProperties>
</file>