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D41F279C-154A-4F83-AAF5-F4984EAEE7DD}"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 i="4" l="1"/>
  <c r="L2" i="4"/>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<sst xmlns="http://schemas.openxmlformats.org/spreadsheetml/2006/main" count="286" uniqueCount="212">
  <si>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</si>
  <si>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</si>
  <si>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</si>
  <si>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</si>
  <si>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</si>
  <si>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</si>
  <si>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</si>
  <si>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</si>
  <si>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</si>
  <si>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</si>
  <si>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</si>
  <si>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</si>
  <si>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</si>
  <si>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</si>
  <si>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</si>
  <si>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</si>
  <si>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</si>
  <si>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</si>
  <si>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</si>
  <si>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</si>
  <si>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</si>
  <si>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</si>
  <si>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</si>
  <si>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</si>
  <si>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</si>
  <si>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</si>
  <si>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</si>
  <si>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</si>
  <si>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</si>
  <si>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</si>
  <si>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</si>
  <si>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</si>
  <si>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</si>
  <si>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</si>
  <si>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</si>
  <si>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</si>
  <si>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</si>
  <si>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</si>
  <si>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</si>
  <si>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</si>
  <si>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</si>
  <si>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</si>
  <si>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</si>
  <si>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</si>
  <si>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</si>
  <si>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</si>
  <si>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</si>
  <si>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</si>
  <si>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</si>
  <si>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</si>
  <si>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</si>
  <si>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</si>
  <si>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</si>
  <si>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</si>
  <si>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</si>
  <si>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</si>
  <si>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</si>
  <si>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</si>
  <si>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</si>
  <si>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</si>
  <si>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</si>
  <si>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</si>
  <si>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</si>
  <si>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</si>
  <si>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</si>
  <si>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</si>
  <si>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</si>
  <si>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</si>
  <si>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</si>
  <si>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</si>
  <si>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</si>
  <si>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</si>
  <si>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</si>
  <si>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</si>
  <si>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</si>
  <si>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</si>
  <si>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</si>
  <si>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</si>
  <si>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</si>
  <si>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</si>
  <si>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</si>
  <si>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</si>
  <si>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</si>
  <si>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</si>
  <si>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</si>
  <si>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</si>
  <si>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</si>
  <si>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</si>
  <si>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</si>
  <si>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</si>
  <si>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</si>
  <si>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</si>
  <si>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</si>
  <si>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</si>
  <si>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</si>
  <si>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</si>
  <si>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</si>
  <si>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</si>
  <si>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</si>
  <si>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</si>
  <si>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</si>
  <si>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</si>
  <si>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</si>
  <si>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</si>
  <si>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</si>
  <si>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</si>
  <si>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</si>
  <si>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</si>
  <si>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</si>
  <si>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</si>
  <si>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</si>
  <si>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</si>
  <si>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</si>
  <si>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</si>
  <si>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</si>
  <si>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</si>
  <si>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</si>
  <si>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</si>
  <si>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</si>
  <si>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</si>
  <si>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</si>
  <si>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</si>
  <si>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</si>
  <si>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</si>
  <si>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</si>
  <si>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</si>
  <si>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</si>
  <si>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</si>
  <si>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</si>
  <si>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</si>
  <si>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</si>
  <si>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</si>
  <si>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</si>
  <si>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</si>
  <si>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</si>
  <si>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</si>
  <si>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</si>
  <si>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</si>
  <si>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</si>
  <si>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</si>
  <si>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</si>
  <si>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</si>
  <si>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</si>
  <si>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</si>
  <si>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</si>
  <si>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</si>
  <si>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</si>
  <si>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</si>
  <si>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</si>
  <si>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</si>
  <si>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</si>
  <si>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</si>
  <si>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</si>
  <si>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</si>
  <si>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</si>
  <si>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</si>
  <si>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</si>
  <si>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</si>
  <si>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</si>
  <si>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</si>
  <si>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</si>
  <si>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</si>
  <si>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</si>
  <si>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</si>
  <si>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</si>
  <si>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</si>
  <si>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</si>
  <si>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</si>
  <si>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</si>
  <si>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</si>
  <si>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</si>
  <si>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</si>
  <si>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</si>
  <si>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</si>
  <si>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</si>
  <si>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</si>
  <si>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</si>
  <si>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</si>
  <si>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</si>
  <si>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</si>
  <si>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</si>
  <si>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</si>
  <si>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</si>
  <si>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</si>
  <si>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</si>
  <si>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</si>
  <si>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</si>
  <si>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</si>
  <si>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</si>
  <si>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</si>
  <si>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</si>
  <si>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</si>
  <si>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</si>
  <si>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</si>
  <si>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</si>
  <si>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</si>
  <si>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</si>
  <si>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</si>
  <si>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</si>
  <si>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</si>
  <si>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</si>
  <si>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</si>
  <si>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</si>
  <si>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</si>
  <si>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</si>
  <si>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</si>
  <si>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</si>
  <si>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</si>
  <si>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</si>
  <si>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</si>
  <si>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test</t>
    <phoneticPr fontId="1"/>
  </si>
  <si>
    <t>ケーブル</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</si>
</sst>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6">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68737B"/>
        <bgColor indexed="64"/>
      </patternFill>
    </fill>
    <fill>
      <patternFill patternType="solid">
        <fgColor rgb="FF686D2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5">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0" fillId="0" borderId="1" xfId="0" applyBorder="1">
      <alignment vertical="center"/>
    </xf>
    <xf numFmtId="0" fontId="5" fillId="4"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5"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jin.jpeg" TargetMode="External"/><Relationship Id="rId3" Type="http://schemas.openxmlformats.org/officeDocument/2006/relationships/image" Target="file:///\\Mac\Home\Downloads\wa-tori\hyuse2.jpeg" TargetMode="External"/><Relationship Id="rId7" Type="http://schemas.openxmlformats.org/officeDocument/2006/relationships/image" Target="file:///\\Mac\Home\Downloads\karasuma.png" TargetMode="External"/><Relationship Id="rId2" Type="http://schemas.openxmlformats.org/officeDocument/2006/relationships/image" Target="file:///\\Mac\Home\Downloads\wa-tori\konami.jpeg" TargetMode="External"/><Relationship Id="rId1" Type="http://schemas.openxmlformats.org/officeDocument/2006/relationships/image" Target="file:///\\Mac\Home\Downloads\wa-tori\kuga.jpeg" TargetMode="External"/><Relationship Id="rId6" Type="http://schemas.openxmlformats.org/officeDocument/2006/relationships/image" Target="file:///\\Mac\Home\Downloads\wa-tori\mikumo.jpeg" TargetMode="External"/><Relationship Id="rId5" Type="http://schemas.openxmlformats.org/officeDocument/2006/relationships/image" Target="file:///\\Mac\Home\Downloads\wa-tori\yuri.jpeg" TargetMode="External"/><Relationship Id="rId10" Type="http://schemas.openxmlformats.org/officeDocument/2006/relationships/image" Target="file:///\\Mac\Home\Downloads\IMG_9458.jpg" TargetMode="External"/><Relationship Id="rId4" Type="http://schemas.openxmlformats.org/officeDocument/2006/relationships/image" Target="file:///\\Mac\Home\Downloads\wa-tori\amatori.jpg.jpeg" TargetMode="External"/><Relationship Id="rId9" Type="http://schemas.openxmlformats.org/officeDocument/2006/relationships/image" Target="file:///\\Mac\Home\Downloads\replic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601236"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36734" y="571500"/>
          <a:ext cx="3425974" cy="8694964"/>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879812"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52917</xdr:colOff>
      <xdr:row>7</xdr:row>
      <xdr:rowOff>10583</xdr:rowOff>
    </xdr:from>
    <xdr:to>
      <xdr:col>11</xdr:col>
      <xdr:colOff>1411420</xdr:colOff>
      <xdr:row>12</xdr:row>
      <xdr:rowOff>18520</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67043" y="4847166"/>
          <a:ext cx="3104091" cy="2288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31750</xdr:colOff>
      <xdr:row>4</xdr:row>
      <xdr:rowOff>74083</xdr:rowOff>
    </xdr:from>
    <xdr:to>
      <xdr:col>11</xdr:col>
      <xdr:colOff>1390253</xdr:colOff>
      <xdr:row>6</xdr:row>
      <xdr:rowOff>593196</xdr:rowOff>
    </xdr:to>
    <xdr:pic>
      <xdr:nvPicPr>
        <xdr:cNvPr id="2764" name="Picture 716">
          <a:extLst>
            <a:ext uri="{FF2B5EF4-FFF2-40B4-BE49-F238E27FC236}">
              <a16:creationId xmlns:a16="http://schemas.microsoft.com/office/drawing/2014/main" id="{00000000-0008-0000-0000-0000CC0A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45876" y="2259542"/>
          <a:ext cx="3104091" cy="22865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69" name="テキスト ボックス 668">
          <a:extLst>
            <a:ext uri="{FF2B5EF4-FFF2-40B4-BE49-F238E27FC236}">
              <a16:creationId xmlns:a16="http://schemas.microsoft.com/office/drawing/2014/main" id="{00000000-0008-0000-0100-00009D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70" name="テキスト ボックス 669">
          <a:extLst>
            <a:ext uri="{FF2B5EF4-FFF2-40B4-BE49-F238E27FC236}">
              <a16:creationId xmlns:a16="http://schemas.microsoft.com/office/drawing/2014/main" id="{00000000-0008-0000-0100-00009E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xdr:from>
      <xdr:col>1</xdr:col>
      <xdr:colOff>1395174</xdr:colOff>
      <xdr:row>2</xdr:row>
      <xdr:rowOff>45720</xdr:rowOff>
    </xdr:from>
    <xdr:to>
      <xdr:col>1</xdr:col>
      <xdr:colOff>2945368</xdr:colOff>
      <xdr:row>2</xdr:row>
      <xdr:rowOff>1760220</xdr:rowOff>
    </xdr:to>
    <xdr:sp macro="" textlink="">
      <xdr:nvSpPr>
        <xdr:cNvPr id="671" name="テキスト ボックス 670">
          <a:extLst>
            <a:ext uri="{FF2B5EF4-FFF2-40B4-BE49-F238E27FC236}">
              <a16:creationId xmlns:a16="http://schemas.microsoft.com/office/drawing/2014/main" id="{00000000-0008-0000-0100-00009F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72" name="テキスト ボックス 671">
          <a:extLst>
            <a:ext uri="{FF2B5EF4-FFF2-40B4-BE49-F238E27FC236}">
              <a16:creationId xmlns:a16="http://schemas.microsoft.com/office/drawing/2014/main" id="{00000000-0008-0000-0100-0000A0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xdr:from>
      <xdr:col>1</xdr:col>
      <xdr:colOff>1395174</xdr:colOff>
      <xdr:row>3</xdr:row>
      <xdr:rowOff>45720</xdr:rowOff>
    </xdr:from>
    <xdr:to>
      <xdr:col>1</xdr:col>
      <xdr:colOff>2945368</xdr:colOff>
      <xdr:row>3</xdr:row>
      <xdr:rowOff>1760220</xdr:rowOff>
    </xdr:to>
    <xdr:sp macro="" textlink="">
      <xdr:nvSpPr>
        <xdr:cNvPr id="673" name="テキスト ボックス 672">
          <a:extLst>
            <a:ext uri="{FF2B5EF4-FFF2-40B4-BE49-F238E27FC236}">
              <a16:creationId xmlns:a16="http://schemas.microsoft.com/office/drawing/2014/main" id="{00000000-0008-0000-0100-0000A1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74" name="テキスト ボックス 673">
          <a:extLst>
            <a:ext uri="{FF2B5EF4-FFF2-40B4-BE49-F238E27FC236}">
              <a16:creationId xmlns:a16="http://schemas.microsoft.com/office/drawing/2014/main" id="{00000000-0008-0000-0100-0000A2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76" name="図 675">
          <a:extLst>
            <a:ext uri="{FF2B5EF4-FFF2-40B4-BE49-F238E27FC236}">
              <a16:creationId xmlns:a16="http://schemas.microsoft.com/office/drawing/2014/main" id="{00000000-0008-0000-0100-0000A4020000}"/>
            </a:ext>
          </a:extLst>
        </xdr:cNvPr>
        <xdr:cNvPicPr>
          <a:picLocks noChangeAspect="1"/>
        </xdr:cNvPicPr>
      </xdr:nvPicPr>
      <xdr:blipFill>
        <a:blip xmlns:r="http://schemas.openxmlformats.org/officeDocument/2006/relationships" r:link="rId1"/>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77" name="テキスト ボックス 676">
          <a:extLst>
            <a:ext uri="{FF2B5EF4-FFF2-40B4-BE49-F238E27FC236}">
              <a16:creationId xmlns:a16="http://schemas.microsoft.com/office/drawing/2014/main" id="{00000000-0008-0000-0100-0000A5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78" name="テキスト ボックス 677">
          <a:extLst>
            <a:ext uri="{FF2B5EF4-FFF2-40B4-BE49-F238E27FC236}">
              <a16:creationId xmlns:a16="http://schemas.microsoft.com/office/drawing/2014/main" id="{00000000-0008-0000-0100-0000A6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80" name="図 679">
          <a:extLst>
            <a:ext uri="{FF2B5EF4-FFF2-40B4-BE49-F238E27FC236}">
              <a16:creationId xmlns:a16="http://schemas.microsoft.com/office/drawing/2014/main" id="{00000000-0008-0000-0100-0000A8020000}"/>
            </a:ext>
          </a:extLst>
        </xdr:cNvPr>
        <xdr:cNvPicPr>
          <a:picLocks noChangeAspect="1"/>
        </xdr:cNvPicPr>
      </xdr:nvPicPr>
      <xdr:blipFill>
        <a:blip xmlns:r="http://schemas.openxmlformats.org/officeDocument/2006/relationships" r:link="rId2"/>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81" name="テキスト ボックス 680">
          <a:extLst>
            <a:ext uri="{FF2B5EF4-FFF2-40B4-BE49-F238E27FC236}">
              <a16:creationId xmlns:a16="http://schemas.microsoft.com/office/drawing/2014/main" id="{00000000-0008-0000-0100-0000A9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82" name="テキスト ボックス 681">
          <a:extLst>
            <a:ext uri="{FF2B5EF4-FFF2-40B4-BE49-F238E27FC236}">
              <a16:creationId xmlns:a16="http://schemas.microsoft.com/office/drawing/2014/main" id="{00000000-0008-0000-0100-0000AA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84" name="図 683">
          <a:extLst>
            <a:ext uri="{FF2B5EF4-FFF2-40B4-BE49-F238E27FC236}">
              <a16:creationId xmlns:a16="http://schemas.microsoft.com/office/drawing/2014/main" id="{00000000-0008-0000-0100-0000AC020000}"/>
            </a:ext>
          </a:extLst>
        </xdr:cNvPr>
        <xdr:cNvPicPr>
          <a:picLocks noChangeAspect="1"/>
        </xdr:cNvPicPr>
      </xdr:nvPicPr>
      <xdr:blipFill>
        <a:blip xmlns:r="http://schemas.openxmlformats.org/officeDocument/2006/relationships" r:link="rId3"/>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85" name="テキスト ボックス 684">
          <a:extLst>
            <a:ext uri="{FF2B5EF4-FFF2-40B4-BE49-F238E27FC236}">
              <a16:creationId xmlns:a16="http://schemas.microsoft.com/office/drawing/2014/main" id="{00000000-0008-0000-0100-0000AD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86" name="テキスト ボックス 685">
          <a:extLst>
            <a:ext uri="{FF2B5EF4-FFF2-40B4-BE49-F238E27FC236}">
              <a16:creationId xmlns:a16="http://schemas.microsoft.com/office/drawing/2014/main" id="{00000000-0008-0000-0100-0000AE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88" name="図 687">
          <a:extLst>
            <a:ext uri="{FF2B5EF4-FFF2-40B4-BE49-F238E27FC236}">
              <a16:creationId xmlns:a16="http://schemas.microsoft.com/office/drawing/2014/main" id="{00000000-0008-0000-0100-0000B0020000}"/>
            </a:ext>
          </a:extLst>
        </xdr:cNvPr>
        <xdr:cNvPicPr>
          <a:picLocks noChangeAspect="1"/>
        </xdr:cNvPicPr>
      </xdr:nvPicPr>
      <xdr:blipFill>
        <a:blip xmlns:r="http://schemas.openxmlformats.org/officeDocument/2006/relationships" r:link="rId4"/>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89" name="テキスト ボックス 688">
          <a:extLst>
            <a:ext uri="{FF2B5EF4-FFF2-40B4-BE49-F238E27FC236}">
              <a16:creationId xmlns:a16="http://schemas.microsoft.com/office/drawing/2014/main" id="{00000000-0008-0000-0100-0000B1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90" name="テキスト ボックス 689">
          <a:extLst>
            <a:ext uri="{FF2B5EF4-FFF2-40B4-BE49-F238E27FC236}">
              <a16:creationId xmlns:a16="http://schemas.microsoft.com/office/drawing/2014/main" id="{00000000-0008-0000-0100-0000B2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92" name="図 691">
          <a:extLst>
            <a:ext uri="{FF2B5EF4-FFF2-40B4-BE49-F238E27FC236}">
              <a16:creationId xmlns:a16="http://schemas.microsoft.com/office/drawing/2014/main" id="{00000000-0008-0000-0100-0000B4020000}"/>
            </a:ext>
          </a:extLst>
        </xdr:cNvPr>
        <xdr:cNvPicPr>
          <a:picLocks noChangeAspect="1"/>
        </xdr:cNvPicPr>
      </xdr:nvPicPr>
      <xdr:blipFill>
        <a:blip xmlns:r="http://schemas.openxmlformats.org/officeDocument/2006/relationships" r:link="rId5"/>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93" name="テキスト ボックス 692">
          <a:extLst>
            <a:ext uri="{FF2B5EF4-FFF2-40B4-BE49-F238E27FC236}">
              <a16:creationId xmlns:a16="http://schemas.microsoft.com/office/drawing/2014/main" id="{00000000-0008-0000-0100-0000B5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94" name="テキスト ボックス 693">
          <a:extLst>
            <a:ext uri="{FF2B5EF4-FFF2-40B4-BE49-F238E27FC236}">
              <a16:creationId xmlns:a16="http://schemas.microsoft.com/office/drawing/2014/main" id="{00000000-0008-0000-0100-0000B6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96" name="図 695">
          <a:extLst>
            <a:ext uri="{FF2B5EF4-FFF2-40B4-BE49-F238E27FC236}">
              <a16:creationId xmlns:a16="http://schemas.microsoft.com/office/drawing/2014/main" id="{00000000-0008-0000-0100-0000B8020000}"/>
            </a:ext>
          </a:extLst>
        </xdr:cNvPr>
        <xdr:cNvPicPr>
          <a:picLocks noChangeAspect="1"/>
        </xdr:cNvPicPr>
      </xdr:nvPicPr>
      <xdr:blipFill>
        <a:blip xmlns:r="http://schemas.openxmlformats.org/officeDocument/2006/relationships" r:link="rId6"/>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97" name="テキスト ボックス 696">
          <a:extLst>
            <a:ext uri="{FF2B5EF4-FFF2-40B4-BE49-F238E27FC236}">
              <a16:creationId xmlns:a16="http://schemas.microsoft.com/office/drawing/2014/main" id="{00000000-0008-0000-0100-0000B9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98" name="テキスト ボックス 697">
          <a:extLst>
            <a:ext uri="{FF2B5EF4-FFF2-40B4-BE49-F238E27FC236}">
              <a16:creationId xmlns:a16="http://schemas.microsoft.com/office/drawing/2014/main" id="{00000000-0008-0000-0100-0000BA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700" name="図 699">
          <a:extLst>
            <a:ext uri="{FF2B5EF4-FFF2-40B4-BE49-F238E27FC236}">
              <a16:creationId xmlns:a16="http://schemas.microsoft.com/office/drawing/2014/main" id="{00000000-0008-0000-0100-0000BC020000}"/>
            </a:ext>
          </a:extLst>
        </xdr:cNvPr>
        <xdr:cNvPicPr>
          <a:picLocks noChangeAspect="1"/>
        </xdr:cNvPicPr>
      </xdr:nvPicPr>
      <xdr:blipFill>
        <a:blip xmlns:r="http://schemas.openxmlformats.org/officeDocument/2006/relationships" r:link="rId7"/>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701" name="テキスト ボックス 700">
          <a:extLst>
            <a:ext uri="{FF2B5EF4-FFF2-40B4-BE49-F238E27FC236}">
              <a16:creationId xmlns:a16="http://schemas.microsoft.com/office/drawing/2014/main" id="{00000000-0008-0000-0100-0000BD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702" name="テキスト ボックス 701">
          <a:extLst>
            <a:ext uri="{FF2B5EF4-FFF2-40B4-BE49-F238E27FC236}">
              <a16:creationId xmlns:a16="http://schemas.microsoft.com/office/drawing/2014/main" id="{00000000-0008-0000-0100-0000BE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704" name="図 703">
          <a:extLst>
            <a:ext uri="{FF2B5EF4-FFF2-40B4-BE49-F238E27FC236}">
              <a16:creationId xmlns:a16="http://schemas.microsoft.com/office/drawing/2014/main" id="{00000000-0008-0000-0100-0000C0020000}"/>
            </a:ext>
          </a:extLst>
        </xdr:cNvPr>
        <xdr:cNvPicPr>
          <a:picLocks noChangeAspect="1"/>
        </xdr:cNvPicPr>
      </xdr:nvPicPr>
      <xdr:blipFill>
        <a:blip xmlns:r="http://schemas.openxmlformats.org/officeDocument/2006/relationships" r:link="rId8"/>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705" name="テキスト ボックス 704">
          <a:extLst>
            <a:ext uri="{FF2B5EF4-FFF2-40B4-BE49-F238E27FC236}">
              <a16:creationId xmlns:a16="http://schemas.microsoft.com/office/drawing/2014/main" id="{00000000-0008-0000-0100-0000C1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706" name="テキスト ボックス 705">
          <a:extLst>
            <a:ext uri="{FF2B5EF4-FFF2-40B4-BE49-F238E27FC236}">
              <a16:creationId xmlns:a16="http://schemas.microsoft.com/office/drawing/2014/main" id="{00000000-0008-0000-0100-0000C2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708" name="図 707">
          <a:extLst>
            <a:ext uri="{FF2B5EF4-FFF2-40B4-BE49-F238E27FC236}">
              <a16:creationId xmlns:a16="http://schemas.microsoft.com/office/drawing/2014/main" id="{00000000-0008-0000-0100-0000C4020000}"/>
            </a:ext>
          </a:extLst>
        </xdr:cNvPr>
        <xdr:cNvPicPr>
          <a:picLocks noChangeAspect="1"/>
        </xdr:cNvPicPr>
      </xdr:nvPicPr>
      <xdr:blipFill>
        <a:blip xmlns:r="http://schemas.openxmlformats.org/officeDocument/2006/relationships" r:link="rId5"/>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709" name="テキスト ボックス 708">
          <a:extLst>
            <a:ext uri="{FF2B5EF4-FFF2-40B4-BE49-F238E27FC236}">
              <a16:creationId xmlns:a16="http://schemas.microsoft.com/office/drawing/2014/main" id="{00000000-0008-0000-0100-0000C5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710" name="テキスト ボックス 709">
          <a:extLst>
            <a:ext uri="{FF2B5EF4-FFF2-40B4-BE49-F238E27FC236}">
              <a16:creationId xmlns:a16="http://schemas.microsoft.com/office/drawing/2014/main" id="{00000000-0008-0000-0100-0000C6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712" name="図 711">
          <a:extLst>
            <a:ext uri="{FF2B5EF4-FFF2-40B4-BE49-F238E27FC236}">
              <a16:creationId xmlns:a16="http://schemas.microsoft.com/office/drawing/2014/main" id="{00000000-0008-0000-0100-0000C8020000}"/>
            </a:ext>
          </a:extLst>
        </xdr:cNvPr>
        <xdr:cNvPicPr>
          <a:picLocks noChangeAspect="1"/>
        </xdr:cNvPicPr>
      </xdr:nvPicPr>
      <xdr:blipFill>
        <a:blip xmlns:r="http://schemas.openxmlformats.org/officeDocument/2006/relationships" r:link="rId9"/>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713" name="テキスト ボックス 712">
          <a:extLst>
            <a:ext uri="{FF2B5EF4-FFF2-40B4-BE49-F238E27FC236}">
              <a16:creationId xmlns:a16="http://schemas.microsoft.com/office/drawing/2014/main" id="{00000000-0008-0000-0100-0000C9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714" name="テキスト ボックス 713">
          <a:extLst>
            <a:ext uri="{FF2B5EF4-FFF2-40B4-BE49-F238E27FC236}">
              <a16:creationId xmlns:a16="http://schemas.microsoft.com/office/drawing/2014/main" id="{00000000-0008-0000-0100-0000CA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716" name="図 715">
          <a:extLst>
            <a:ext uri="{FF2B5EF4-FFF2-40B4-BE49-F238E27FC236}">
              <a16:creationId xmlns:a16="http://schemas.microsoft.com/office/drawing/2014/main" id="{00000000-0008-0000-0100-0000CC020000}"/>
            </a:ext>
          </a:extLst>
        </xdr:cNvPr>
        <xdr:cNvPicPr>
          <a:picLocks noChangeAspect="1"/>
        </xdr:cNvPicPr>
      </xdr:nvPicPr>
      <xdr:blipFill>
        <a:blip xmlns:r="http://schemas.openxmlformats.org/officeDocument/2006/relationships" r:link="rId10"/>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E16" sqref="E16"/>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2.87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162</v>
      </c>
      <c r="U1" t="s">
        <v>156</v>
      </c>
    </row>
    <row r="2" spans="1:36" ht="46.9" customHeight="1" x14ac:dyDescent="1.5">
      <c r="A2" s="14"/>
      <c r="B2" s="15"/>
      <c r="C2" s="14"/>
      <c r="D2" s="14"/>
      <c r="E2" s="16"/>
      <c r="F2" s="32" t="s">
        <v>12</v>
      </c>
      <c r="G2" s="16"/>
      <c r="H2" s="16"/>
      <c r="I2" s="16"/>
      <c r="K2" s="42">
        <f ca="1">TODAY()</f>
        <v>43752</v>
      </c>
      <c r="L2" s="43">
        <f ca="1">NOW()-INT(NOW())</f>
        <v>0.6076666666631354</v>
      </c>
      <c r="N2" s="2"/>
      <c r="T2" t="s">
        <v>157</v>
      </c>
      <c r="AA2" t="s">
        <v>209</v>
      </c>
    </row>
    <row r="3" spans="1:36" ht="25.05" customHeight="1" x14ac:dyDescent="0.7">
      <c r="A3" s="14"/>
      <c r="B3" s="18"/>
      <c r="C3" s="19" t="s">
        <v>13</v>
      </c>
      <c r="D3" s="19" t="s">
        <v>14</v>
      </c>
      <c r="E3" s="19" t="s">
        <v>16</v>
      </c>
      <c r="F3" s="19" t="s">
        <v>15</v>
      </c>
      <c r="G3" s="19" t="s">
        <v>17</v>
      </c>
      <c r="H3" s="19" t="s">
        <v>18</v>
      </c>
      <c r="I3" s="19" t="s">
        <v>19</v>
      </c>
      <c r="K3" s="42"/>
      <c r="L3" s="43"/>
      <c r="N3" s="4"/>
      <c r="Z3" s="40" t="s">
        <v>208</v>
      </c>
      <c r="AA3" s="40">
        <v>6</v>
      </c>
      <c r="AB3" s="40"/>
      <c r="AC3" s="40"/>
      <c r="AD3" s="40"/>
      <c r="AE3" s="40"/>
      <c r="AF3" s="40"/>
      <c r="AG3" s="40"/>
      <c r="AH3" s="40"/>
      <c r="AI3" s="40"/>
      <c r="AJ3" s="40"/>
    </row>
    <row r="4" spans="1:36" ht="70.05" customHeight="1" x14ac:dyDescent="0.7">
      <c r="A4" s="14"/>
      <c r="B4" s="17">
        <v>1</v>
      </c>
      <c r="C4" s="41" t="str">
        <f ca="1">IF(ISNUMBER(IF(INDEX(生データ!$D:$D,MATCH(D22,生データ!$D:$D,1))=D22,VLOOKUP(D22,生データ!$D:$F,3,TRUE),)),"予約済"&amp;IF(VLOOKUP(D22,生データ!$D:$F,2,TRUE)=1,CHAR(10)&amp;"(貸出中)",""),IF(INDEX(生データ!$D:$D,MATCH(D22,生データ!$D:$D,1))=D22,VLOOKUP(D22,生データ!$D:$F,3,TRUE),""))</f>
        <v/>
      </c>
      <c r="D4" s="41" t="str">
        <f ca="1">IF(ISNUMBER(IF(INDEX(生データ!$D:$D,MATCH(E22,生データ!$D:$D,1))=E22,VLOOKUP(E22,生データ!$D:$F,3,TRUE),)),"予約済"&amp;IF(VLOOKUP(E22,生データ!$D:$F,2,TRUE)=1,CHAR(10)&amp;"(貸出中)",""),IF(INDEX(生データ!$D:$D,MATCH(E22,生データ!$D:$D,1))=E22,VLOOKUP(E22,生データ!$D:$F,3,TRUE),""))</f>
        <v/>
      </c>
      <c r="E4" s="41" t="str">
        <f ca="1">IF(ISNUMBER(IF(INDEX(生データ!$D:$D,MATCH(F22,生データ!$D:$D,1))=F22,VLOOKUP(F22,生データ!$D:$F,3,TRUE),)),"予約済"&amp;IF(VLOOKUP(F22,生データ!$D:$F,2,TRUE)=1,CHAR(10)&amp;"(貸出中)",""),IF(INDEX(生データ!$D:$D,MATCH(F22,生データ!$D:$D,1))=F22,VLOOKUP(F22,生データ!$D:$F,3,TRUE),""))</f>
        <v/>
      </c>
      <c r="F4" s="41" t="str">
        <f ca="1">IF(ISNUMBER(IF(INDEX(生データ!$D:$D,MATCH(G22,生データ!$D:$D,1))=G22,VLOOKUP(G22,生データ!$D:$F,3,TRUE),)),"予約済"&amp;IF(VLOOKUP(G22,生データ!$D:$F,2,TRUE)=1,CHAR(10)&amp;"(貸出中)",""),IF(INDEX(生データ!$D:$D,MATCH(G22,生データ!$D:$D,1))=G22,VLOOKUP(G22,生データ!$D:$F,3,TRUE),""))</f>
        <v/>
      </c>
      <c r="G4" s="39" t="str">
        <f ca="1">IF(ISNUMBER(IF(INDEX(生データ!$D:$D,MATCH(H22,生データ!$D:$D,1))=H22,VLOOKUP(H22,生データ!$D:$F,3,TRUE),)),"予約済"&amp;IF(VLOOKUP(H22,生データ!$D:$F,2,TRUE)=1,CHAR(10)&amp;"(貸出中)",""),IF(INDEX(生データ!$D:$D,MATCH(H22,生データ!$D:$D,1))=H22,VLOOKUP(H22,生データ!$D:$F,3,TRUE),""))</f>
        <v/>
      </c>
      <c r="H4" s="39" t="str">
        <f ca="1">IF(ISNUMBER(IF(INDEX(生データ!$D:$D,MATCH(I22,生データ!$D:$D,1))=I22,VLOOKUP(I22,生データ!$D:$F,3,TRUE),)),"予約済"&amp;IF(VLOOKUP(I22,生データ!$D:$F,2,TRUE)=1,CHAR(10)&amp;"(貸出中)",""),IF(INDEX(生データ!$D:$D,MATCH(I22,生データ!$D:$D,1))=I22,VLOOKUP(I22,生データ!$D:$F,3,TRUE),""))</f>
        <v/>
      </c>
      <c r="I4" s="39"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c r="Z4" s="40">
        <v>1</v>
      </c>
      <c r="AA4" s="40" t="str">
        <f ca="1">IFERROR(IF(INDEX(生データ!$D:$D,MATCH(OFFSET($D$22,$Z4-1,$AA$3-2),生データ!$D:$D,1))=OFFSET($D$22,$Z4-1,$AA$3-2),VLOOKUP(OFFSET($D$22,$Z4-1,$AA$3-2),生データ!$D:$O,COLUMN(C1),TRUE),""),0)</f>
        <v/>
      </c>
      <c r="AB4" s="40" t="str">
        <f ca="1">IFERROR(IF(INDEX(生データ!$D:$D,MATCH(OFFSET($D$22,$Z4-1,$AA$3-2),生データ!$D:$D,1))=OFFSET($D$22,$Z4-1,$AA$3-2),VLOOKUP(OFFSET($D$22,$Z4-1,$AA$3-2),生データ!$D:$O,COLUMN(D1),TRUE),""),0)</f>
        <v/>
      </c>
      <c r="AC4" s="40" t="str">
        <f ca="1">IFERROR(IF(INDEX(生データ!$D:$D,MATCH(OFFSET($D$22,$Z4-1,$AA$3-2),生データ!$D:$D,1))=OFFSET($D$22,$Z4-1,$AA$3-2),VLOOKUP(OFFSET($D$22,$Z4-1,$AA$3-2),生データ!$D:$O,COLUMN(E1),TRUE),""),0)</f>
        <v/>
      </c>
      <c r="AD4" s="40" t="str">
        <f ca="1">IFERROR(IF(INDEX(生データ!$D:$D,MATCH(OFFSET($D$22,$Z4-1,$AA$3-2),生データ!$D:$D,1))=OFFSET($D$22,$Z4-1,$AA$3-2),VLOOKUP(OFFSET($D$22,$Z4-1,$AA$3-2),生データ!$D:$O,COLUMN(F1),TRUE),""),0)</f>
        <v/>
      </c>
      <c r="AE4" s="40" t="str">
        <f ca="1">IFERROR(IF(INDEX(生データ!$D:$D,MATCH(OFFSET($D$22,$Z4-1,$AA$3-2),生データ!$D:$D,1))=OFFSET($D$22,$Z4-1,$AA$3-2),VLOOKUP(OFFSET($D$22,$Z4-1,$AA$3-2),生データ!$D:$O,COLUMN(G1),TRUE),""),0)</f>
        <v/>
      </c>
      <c r="AF4" s="40" t="str">
        <f ca="1">IFERROR(IF(INDEX(生データ!$D:$D,MATCH(OFFSET($D$22,$Z4-1,$AA$3-2),生データ!$D:$D,1))=OFFSET($D$22,$Z4-1,$AA$3-2),VLOOKUP(OFFSET($D$22,$Z4-1,$AA$3-2),生データ!$D:$O,COLUMN(H1),TRUE),""),0)</f>
        <v/>
      </c>
      <c r="AG4" s="40" t="str">
        <f ca="1">IFERROR(IF(INDEX(生データ!$D:$D,MATCH(OFFSET($D$22,$Z4-1,$AA$3-2),生データ!$D:$D,1))=OFFSET($D$22,$Z4-1,$AA$3-2),VLOOKUP(OFFSET($D$22,$Z4-1,$AA$3-2),生データ!$D:$O,COLUMN(I1),TRUE),""),0)</f>
        <v/>
      </c>
      <c r="AH4" s="40" t="str">
        <f ca="1">IFERROR(IF(INDEX(生データ!$D:$D,MATCH(OFFSET($D$22,$Z4-1,$AA$3-2),生データ!$D:$D,1))=OFFSET($D$22,$Z4-1,$AA$3-2),VLOOKUP(OFFSET($D$22,$Z4-1,$AA$3-2),生データ!$D:$O,COLUMN(J1),TRUE),""),0)</f>
        <v/>
      </c>
      <c r="AI4" s="40" t="str">
        <f ca="1">IFERROR(IF(INDEX(生データ!$D:$D,MATCH(OFFSET($D$22,$Z4-1,$AA$3-2),生データ!$D:$D,1))=OFFSET($D$22,$Z4-1,$AA$3-2),VLOOKUP(OFFSET($D$22,$Z4-1,$AA$3-2),生データ!$D:$O,COLUMN(K1),TRUE),""),0)</f>
        <v/>
      </c>
      <c r="AJ4" s="40" t="str">
        <f ca="1">IFERROR(IF(INDEX(生データ!$D:$D,MATCH(OFFSET($D$22,$Z4-1,$AA$3-2),生データ!$D:$D,1))=OFFSET($D$22,$Z4-1,$AA$3-2),VLOOKUP(OFFSET($D$22,$Z4-1,$AA$3-2),生データ!$D:$O,COLUMN(L1),TRUE),""),0)</f>
        <v/>
      </c>
    </row>
    <row r="5" spans="1:36" ht="70.05" customHeight="1" x14ac:dyDescent="0.7">
      <c r="A5" s="31"/>
      <c r="B5" s="17">
        <v>2</v>
      </c>
      <c r="C5" s="41" t="str">
        <f ca="1">IF(ISNUMBER(IF(INDEX(生データ!$D:$D,MATCH(D23,生データ!$D:$D,1))=D23,VLOOKUP(D23,生データ!$D:$F,3,TRUE),)),"予約済"&amp;IF(VLOOKUP(D23,生データ!$D:$F,2,TRUE)=1,CHAR(10)&amp;"(貸出中)",""),IF(INDEX(生データ!$D:$D,MATCH(D23,生データ!$D:$D,1))=D23,VLOOKUP(D23,生データ!$D:$F,3,TRUE),""))</f>
        <v/>
      </c>
      <c r="D5" s="41" t="str">
        <f ca="1">IF(ISNUMBER(IF(INDEX(生データ!$D:$D,MATCH(E23,生データ!$D:$D,1))=E23,VLOOKUP(E23,生データ!$D:$F,3,TRUE),)),"予約済"&amp;IF(VLOOKUP(E23,生データ!$D:$F,2,TRUE)=1,CHAR(10)&amp;"(貸出中)",""),IF(INDEX(生データ!$D:$D,MATCH(E23,生データ!$D:$D,1))=E23,VLOOKUP(E23,生データ!$D:$F,3,TRUE),""))</f>
        <v/>
      </c>
      <c r="E5" s="41" t="str">
        <f ca="1">IF(ISNUMBER(IF(INDEX(生データ!$D:$D,MATCH(F23,生データ!$D:$D,1))=F23,VLOOKUP(F23,生データ!$D:$F,3,TRUE),)),"予約済"&amp;IF(VLOOKUP(F23,生データ!$D:$F,2,TRUE)=1,CHAR(10)&amp;"(貸出中)",""),IF(INDEX(生データ!$D:$D,MATCH(F23,生データ!$D:$D,1))=F23,VLOOKUP(F23,生データ!$D:$F,3,TRUE),""))</f>
        <v/>
      </c>
      <c r="F5" s="44" t="str">
        <f ca="1">IF(ISNUMBER(IF(INDEX(生データ!$D:$D,MATCH(G23,生データ!$D:$D,1))=G23,VLOOKUP(G23,生データ!$D:$F,3,TRUE),)),"予約済"&amp;IF(VLOOKUP(G23,生データ!$D:$F,2,TRUE)=1,CHAR(10)&amp;"(貸出中)",""),IF(INDEX(生データ!$D:$D,MATCH(G23,生データ!$D:$D,1))=G23,VLOOKUP(G23,生データ!$D:$F,3,TRUE),""))</f>
        <v>予約済</v>
      </c>
      <c r="G5" s="39" t="str">
        <f ca="1">IF(ISNUMBER(IF(INDEX(生データ!$D:$D,MATCH(H23,生データ!$D:$D,1))=H23,VLOOKUP(H23,生データ!$D:$F,3,TRUE),)),"予約済"&amp;IF(VLOOKUP(H23,生データ!$D:$F,2,TRUE)=1,CHAR(10)&amp;"(貸出中)",""),IF(INDEX(生データ!$D:$D,MATCH(H23,生データ!$D:$D,1))=H23,VLOOKUP(H23,生データ!$D:$F,3,TRUE),""))</f>
        <v/>
      </c>
      <c r="H5" s="39" t="str">
        <f ca="1">IF(ISNUMBER(IF(INDEX(生データ!$D:$D,MATCH(I23,生データ!$D:$D,1))=I23,VLOOKUP(I23,生データ!$D:$F,3,TRUE),)),"予約済"&amp;IF(VLOOKUP(I23,生データ!$D:$F,2,TRUE)=1,CHAR(10)&amp;"(貸出中)",""),IF(INDEX(生データ!$D:$D,MATCH(I23,生データ!$D:$D,1))=I23,VLOOKUP(I23,生データ!$D:$F,3,TRUE),""))</f>
        <v/>
      </c>
      <c r="I5" s="39"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155</v>
      </c>
      <c r="Z5" s="40">
        <v>2</v>
      </c>
      <c r="AA5" s="40" t="str">
        <f ca="1">IFERROR(IF(INDEX(生データ!$D:$D,MATCH(OFFSET($D$22,$Z5-1,$AA$3-2),生データ!$D:$D,1))=OFFSET($D$22,$Z5-1,$AA$3-2),VLOOKUP(OFFSET($D$22,$Z5-1,$AA$3-2),生データ!$D:$O,COLUMN(C2),TRUE),""),0)</f>
        <v/>
      </c>
      <c r="AB5" s="40" t="str">
        <f ca="1">IFERROR(IF(INDEX(生データ!$D:$D,MATCH(OFFSET($D$22,$Z5-1,$AA$3-2),生データ!$D:$D,1))=OFFSET($D$22,$Z5-1,$AA$3-2),VLOOKUP(OFFSET($D$22,$Z5-1,$AA$3-2),生データ!$D:$O,COLUMN(D2),TRUE),""),0)</f>
        <v/>
      </c>
      <c r="AC5" s="40" t="str">
        <f ca="1">IFERROR(IF(INDEX(生データ!$D:$D,MATCH(OFFSET($D$22,$Z5-1,$AA$3-2),生データ!$D:$D,1))=OFFSET($D$22,$Z5-1,$AA$3-2),VLOOKUP(OFFSET($D$22,$Z5-1,$AA$3-2),生データ!$D:$O,COLUMN(E2),TRUE),""),0)</f>
        <v/>
      </c>
      <c r="AD5" s="40" t="str">
        <f ca="1">IFERROR(IF(INDEX(生データ!$D:$D,MATCH(OFFSET($D$22,$Z5-1,$AA$3-2),生データ!$D:$D,1))=OFFSET($D$22,$Z5-1,$AA$3-2),VLOOKUP(OFFSET($D$22,$Z5-1,$AA$3-2),生データ!$D:$O,COLUMN(F2),TRUE),""),0)</f>
        <v/>
      </c>
      <c r="AE5" s="40" t="str">
        <f ca="1">IFERROR(IF(INDEX(生データ!$D:$D,MATCH(OFFSET($D$22,$Z5-1,$AA$3-2),生データ!$D:$D,1))=OFFSET($D$22,$Z5-1,$AA$3-2),VLOOKUP(OFFSET($D$22,$Z5-1,$AA$3-2),生データ!$D:$O,COLUMN(G2),TRUE),""),0)</f>
        <v/>
      </c>
      <c r="AF5" s="40" t="str">
        <f ca="1">IFERROR(IF(INDEX(生データ!$D:$D,MATCH(OFFSET($D$22,$Z5-1,$AA$3-2),生データ!$D:$D,1))=OFFSET($D$22,$Z5-1,$AA$3-2),VLOOKUP(OFFSET($D$22,$Z5-1,$AA$3-2),生データ!$D:$O,COLUMN(H2),TRUE),""),0)</f>
        <v/>
      </c>
      <c r="AG5" s="40" t="str">
        <f ca="1">IFERROR(IF(INDEX(生データ!$D:$D,MATCH(OFFSET($D$22,$Z5-1,$AA$3-2),生データ!$D:$D,1))=OFFSET($D$22,$Z5-1,$AA$3-2),VLOOKUP(OFFSET($D$22,$Z5-1,$AA$3-2),生データ!$D:$O,COLUMN(I2),TRUE),""),0)</f>
        <v/>
      </c>
      <c r="AH5" s="40" t="str">
        <f ca="1">IFERROR(IF(INDEX(生データ!$D:$D,MATCH(OFFSET($D$22,$Z5-1,$AA$3-2),生データ!$D:$D,1))=OFFSET($D$22,$Z5-1,$AA$3-2),VLOOKUP(OFFSET($D$22,$Z5-1,$AA$3-2),生データ!$D:$O,COLUMN(J2),TRUE),""),0)</f>
        <v/>
      </c>
      <c r="AI5" s="40" t="str">
        <f ca="1">IFERROR(IF(INDEX(生データ!$D:$D,MATCH(OFFSET($D$22,$Z5-1,$AA$3-2),生データ!$D:$D,1))=OFFSET($D$22,$Z5-1,$AA$3-2),VLOOKUP(OFFSET($D$22,$Z5-1,$AA$3-2),生データ!$D:$O,COLUMN(K2),TRUE),""),0)</f>
        <v/>
      </c>
      <c r="AJ5" s="40" t="str">
        <f ca="1">IFERROR(IF(INDEX(生データ!$D:$D,MATCH(OFFSET($D$22,$Z5-1,$AA$3-2),生データ!$D:$D,1))=OFFSET($D$22,$Z5-1,$AA$3-2),VLOOKUP(OFFSET($D$22,$Z5-1,$AA$3-2),生データ!$D:$O,COLUMN(L2),TRUE),""),0)</f>
        <v/>
      </c>
    </row>
    <row r="6" spans="1:36" ht="70.05" customHeight="1" x14ac:dyDescent="0.7">
      <c r="A6" s="31"/>
      <c r="B6" s="17">
        <v>3</v>
      </c>
      <c r="C6" s="41" t="str">
        <f ca="1">IF(ISNUMBER(IF(INDEX(生データ!$D:$D,MATCH(D24,生データ!$D:$D,1))=D24,VLOOKUP(D24,生データ!$D:$F,3,TRUE),)),"予約済"&amp;IF(VLOOKUP(D24,生データ!$D:$F,2,TRUE)=1,CHAR(10)&amp;"(貸出中)",""),IF(INDEX(生データ!$D:$D,MATCH(D24,生データ!$D:$D,1))=D24,VLOOKUP(D24,生データ!$D:$F,3,TRUE),""))</f>
        <v/>
      </c>
      <c r="D6" s="41" t="str">
        <f ca="1">IF(ISNUMBER(IF(INDEX(生データ!$D:$D,MATCH(E24,生データ!$D:$D,1))=E24,VLOOKUP(E24,生データ!$D:$F,3,TRUE),)),"予約済"&amp;IF(VLOOKUP(E24,生データ!$D:$F,2,TRUE)=1,CHAR(10)&amp;"(貸出中)",""),IF(INDEX(生データ!$D:$D,MATCH(E24,生データ!$D:$D,1))=E24,VLOOKUP(E24,生データ!$D:$F,3,TRUE),""))</f>
        <v/>
      </c>
      <c r="E6" s="41" t="str">
        <f ca="1">IF(ISNUMBER(IF(INDEX(生データ!$D:$D,MATCH(F24,生データ!$D:$D,1))=F24,VLOOKUP(F24,生データ!$D:$F,3,TRUE),)),"予約済"&amp;IF(VLOOKUP(F24,生データ!$D:$F,2,TRUE)=1,CHAR(10)&amp;"(貸出中)",""),IF(INDEX(生データ!$D:$D,MATCH(F24,生データ!$D:$D,1))=F24,VLOOKUP(F24,生データ!$D:$F,3,TRUE),""))</f>
        <v/>
      </c>
      <c r="F6" s="41" t="str">
        <f ca="1">IF(ISNUMBER(IF(INDEX(生データ!$D:$D,MATCH(G24,生データ!$D:$D,1))=G24,VLOOKUP(G24,生データ!$D:$F,3,TRUE),)),"予約済"&amp;IF(VLOOKUP(G24,生データ!$D:$F,2,TRUE)=1,CHAR(10)&amp;"(貸出中)",""),IF(INDEX(生データ!$D:$D,MATCH(G24,生データ!$D:$D,1))=G24,VLOOKUP(G24,生データ!$D:$F,3,TRUE),""))</f>
        <v/>
      </c>
      <c r="G6" s="38" t="str">
        <f ca="1">IF(ISNUMBER(IF(INDEX(生データ!$D:$D,MATCH(H24,生データ!$D:$D,1))=H24,VLOOKUP(H24,生データ!$D:$F,3,TRUE),)),"予約済"&amp;IF(VLOOKUP(H24,生データ!$D:$F,2,TRUE)=1,CHAR(10)&amp;"(貸出中)",""),IF(INDEX(生データ!$D:$D,MATCH(H24,生データ!$D:$D,1))=H24,VLOOKUP(H24,生データ!$D:$F,3,TRUE),""))</f>
        <v>予約済</v>
      </c>
      <c r="H6" s="39" t="str">
        <f ca="1">IF(ISNUMBER(IF(INDEX(生データ!$D:$D,MATCH(I24,生データ!$D:$D,1))=I24,VLOOKUP(I24,生データ!$D:$F,3,TRUE),)),"予約済"&amp;IF(VLOOKUP(I24,生データ!$D:$F,2,TRUE)=1,CHAR(10)&amp;"(貸出中)",""),IF(INDEX(生データ!$D:$D,MATCH(I24,生データ!$D:$D,1))=I24,VLOOKUP(I24,生データ!$D:$F,3,TRUE),""))</f>
        <v/>
      </c>
      <c r="I6" s="39" t="str">
        <f ca="1">IF(ISNUMBER(IF(INDEX(生データ!$D:$D,MATCH(J24,生データ!$D:$D,1))=J24,VLOOKUP(J24,生データ!$D:$F,3,TRUE),)),"予約済"&amp;IF(VLOOKUP(J24,生データ!$D:$F,2,TRUE)=1,CHAR(10)&amp;"(貸出中)",""),IF(INDEX(生データ!$D:$D,MATCH(J24,生データ!$D:$D,1))=J24,VLOOKUP(J24,生データ!$D:$F,3,TRUE),""))</f>
        <v/>
      </c>
      <c r="K6" s="33"/>
      <c r="L6" s="33"/>
      <c r="Z6" s="40">
        <v>3</v>
      </c>
      <c r="AA6" s="40">
        <f ca="1">IFERROR(IF(INDEX(生データ!$D:$D,MATCH(OFFSET($D$22,$Z6-1,$AA$3-2),生データ!$D:$D,1))=OFFSET($D$22,$Z6-1,$AA$3-2),VLOOKUP(OFFSET($D$22,$Z6-1,$AA$3-2),生データ!$D:$O,COLUMN(C3),TRUE),""),0)</f>
        <v>342599567</v>
      </c>
      <c r="AB6" s="40">
        <f ca="1">IFERROR(IF(INDEX(生データ!$D:$D,MATCH(OFFSET($D$22,$Z6-1,$AA$3-2),生データ!$D:$D,1))=OFFSET($D$22,$Z6-1,$AA$3-2),VLOOKUP(OFFSET($D$22,$Z6-1,$AA$3-2),生データ!$D:$O,COLUMN(D3),TRUE),""),0)</f>
        <v>0</v>
      </c>
      <c r="AC6" s="40">
        <f ca="1">IFERROR(IF(INDEX(生データ!$D:$D,MATCH(OFFSET($D$22,$Z6-1,$AA$3-2),生データ!$D:$D,1))=OFFSET($D$22,$Z6-1,$AA$3-2),VLOOKUP(OFFSET($D$22,$Z6-1,$AA$3-2),生データ!$D:$O,COLUMN(E3),TRUE),""),0)</f>
        <v>0</v>
      </c>
      <c r="AD6" s="40">
        <f ca="1">IFERROR(IF(INDEX(生データ!$D:$D,MATCH(OFFSET($D$22,$Z6-1,$AA$3-2),生データ!$D:$D,1))=OFFSET($D$22,$Z6-1,$AA$3-2),VLOOKUP(OFFSET($D$22,$Z6-1,$AA$3-2),生データ!$D:$O,COLUMN(F3),TRUE),""),0)</f>
        <v>0</v>
      </c>
      <c r="AE6" s="40">
        <f ca="1">IFERROR(IF(INDEX(生データ!$D:$D,MATCH(OFFSET($D$22,$Z6-1,$AA$3-2),生データ!$D:$D,1))=OFFSET($D$22,$Z6-1,$AA$3-2),VLOOKUP(OFFSET($D$22,$Z6-1,$AA$3-2),生データ!$D:$O,COLUMN(G3),TRUE),""),0)</f>
        <v>0</v>
      </c>
      <c r="AF6" s="40">
        <f ca="1">IFERROR(IF(INDEX(生データ!$D:$D,MATCH(OFFSET($D$22,$Z6-1,$AA$3-2),生データ!$D:$D,1))=OFFSET($D$22,$Z6-1,$AA$3-2),VLOOKUP(OFFSET($D$22,$Z6-1,$AA$3-2),生データ!$D:$O,COLUMN(H3),TRUE),""),0)</f>
        <v>0</v>
      </c>
      <c r="AG6" s="40">
        <f ca="1">IFERROR(IF(INDEX(生データ!$D:$D,MATCH(OFFSET($D$22,$Z6-1,$AA$3-2),生データ!$D:$D,1))=OFFSET($D$22,$Z6-1,$AA$3-2),VLOOKUP(OFFSET($D$22,$Z6-1,$AA$3-2),生データ!$D:$O,COLUMN(I3),TRUE),""),0)</f>
        <v>0</v>
      </c>
      <c r="AH6" s="40">
        <f ca="1">IFERROR(IF(INDEX(生データ!$D:$D,MATCH(OFFSET($D$22,$Z6-1,$AA$3-2),生データ!$D:$D,1))=OFFSET($D$22,$Z6-1,$AA$3-2),VLOOKUP(OFFSET($D$22,$Z6-1,$AA$3-2),生データ!$D:$O,COLUMN(J3),TRUE),""),0)</f>
        <v>0</v>
      </c>
      <c r="AI6" s="40">
        <f ca="1">IFERROR(IF(INDEX(生データ!$D:$D,MATCH(OFFSET($D$22,$Z6-1,$AA$3-2),生データ!$D:$D,1))=OFFSET($D$22,$Z6-1,$AA$3-2),VLOOKUP(OFFSET($D$22,$Z6-1,$AA$3-2),生データ!$D:$O,COLUMN(K3),TRUE),""),0)</f>
        <v>0</v>
      </c>
      <c r="AJ6" s="40">
        <f ca="1">IFERROR(IF(INDEX(生データ!$D:$D,MATCH(OFFSET($D$22,$Z6-1,$AA$3-2),生データ!$D:$D,1))=OFFSET($D$22,$Z6-1,$AA$3-2),VLOOKUP(OFFSET($D$22,$Z6-1,$AA$3-2),生データ!$D:$O,COLUMN(L3),TRUE),""),0)</f>
        <v>0</v>
      </c>
    </row>
    <row r="7" spans="1:36" ht="70.05" customHeight="1" x14ac:dyDescent="0.7">
      <c r="A7" s="31"/>
      <c r="B7" s="17">
        <v>4</v>
      </c>
      <c r="C7" s="41" t="str">
        <f ca="1">IF(ISNUMBER(IF(INDEX(生データ!$D:$D,MATCH(D25,生データ!$D:$D,1))=D25,VLOOKUP(D25,生データ!$D:$F,3,TRUE),)),"予約済"&amp;IF(VLOOKUP(D25,生データ!$D:$F,2,TRUE)=1,CHAR(10)&amp;"(貸出中)",""),IF(INDEX(生データ!$D:$D,MATCH(D25,生データ!$D:$D,1))=D25,VLOOKUP(D25,生データ!$D:$F,3,TRUE),""))</f>
        <v/>
      </c>
      <c r="D7" s="41" t="str">
        <f ca="1">IF(ISNUMBER(IF(INDEX(生データ!$D:$D,MATCH(E25,生データ!$D:$D,1))=E25,VLOOKUP(E25,生データ!$D:$F,3,TRUE),)),"予約済"&amp;IF(VLOOKUP(E25,生データ!$D:$F,2,TRUE)=1,CHAR(10)&amp;"(貸出中)",""),IF(INDEX(生データ!$D:$D,MATCH(E25,生データ!$D:$D,1))=E25,VLOOKUP(E25,生データ!$D:$F,3,TRUE),""))</f>
        <v/>
      </c>
      <c r="E7" s="41" t="str">
        <f ca="1">IF(ISNUMBER(IF(INDEX(生データ!$D:$D,MATCH(F25,生データ!$D:$D,1))=F25,VLOOKUP(F25,生データ!$D:$F,3,TRUE),)),"予約済"&amp;IF(VLOOKUP(F25,生データ!$D:$F,2,TRUE)=1,CHAR(10)&amp;"(貸出中)",""),IF(INDEX(生データ!$D:$D,MATCH(F25,生データ!$D:$D,1))=F25,VLOOKUP(F25,生データ!$D:$F,3,TRUE),""))</f>
        <v/>
      </c>
      <c r="F7" s="41" t="str">
        <f ca="1">IF(ISNUMBER(IF(INDEX(生データ!$D:$D,MATCH(G25,生データ!$D:$D,1))=G25,VLOOKUP(G25,生データ!$D:$F,3,TRUE),)),"予約済"&amp;IF(VLOOKUP(G25,生データ!$D:$F,2,TRUE)=1,CHAR(10)&amp;"(貸出中)",""),IF(INDEX(生データ!$D:$D,MATCH(G25,生データ!$D:$D,1))=G25,VLOOKUP(G25,生データ!$D:$F,3,TRUE),""))</f>
        <v/>
      </c>
      <c r="G7" s="39" t="str">
        <f ca="1">IF(ISNUMBER(IF(INDEX(生データ!$D:$D,MATCH(H25,生データ!$D:$D,1))=H25,VLOOKUP(H25,生データ!$D:$F,3,TRUE),)),"予約済"&amp;IF(VLOOKUP(H25,生データ!$D:$F,2,TRUE)=1,CHAR(10)&amp;"(貸出中)",""),IF(INDEX(生データ!$D:$D,MATCH(H25,生データ!$D:$D,1))=H25,VLOOKUP(H25,生データ!$D:$F,3,TRUE),""))</f>
        <v/>
      </c>
      <c r="H7" s="39" t="str">
        <f ca="1">IF(ISNUMBER(IF(INDEX(生データ!$D:$D,MATCH(I25,生データ!$D:$D,1))=I25,VLOOKUP(I25,生データ!$D:$F,3,TRUE),)),"予約済"&amp;IF(VLOOKUP(I25,生データ!$D:$F,2,TRUE)=1,CHAR(10)&amp;"(貸出中)",""),IF(INDEX(生データ!$D:$D,MATCH(I25,生データ!$D:$D,1))=I25,VLOOKUP(I25,生データ!$D:$F,3,TRUE),""))</f>
        <v/>
      </c>
      <c r="I7" s="39" t="str">
        <f ca="1">IF(ISNUMBER(IF(INDEX(生データ!$D:$D,MATCH(J25,生データ!$D:$D,1))=J25,VLOOKUP(J25,生データ!$D:$F,3,TRUE),)),"予約済"&amp;IF(VLOOKUP(J25,生データ!$D:$F,2,TRUE)=1,CHAR(10)&amp;"(貸出中)",""),IF(INDEX(生データ!$D:$D,MATCH(J25,生データ!$D:$D,1))=J25,VLOOKUP(J25,生データ!$D:$F,3,TRUE),""))</f>
        <v/>
      </c>
      <c r="K7" s="33"/>
      <c r="L7" s="33"/>
      <c r="T7">
        <v>0</v>
      </c>
      <c r="U7">
        <v>0</v>
      </c>
      <c r="V7" t="s">
        <v>158</v>
      </c>
      <c r="Z7" s="40">
        <v>4</v>
      </c>
      <c r="AA7" s="40" t="str">
        <f ca="1">IFERROR(IF(INDEX(生データ!$D:$D,MATCH(OFFSET($D$22,$Z7-1,$AA$3-2),生データ!$D:$D,1))=OFFSET($D$22,$Z7-1,$AA$3-2),VLOOKUP(OFFSET($D$22,$Z7-1,$AA$3-2),生データ!$D:$O,COLUMN(C4),TRUE),""),0)</f>
        <v/>
      </c>
      <c r="AB7" s="40" t="str">
        <f ca="1">IFERROR(IF(INDEX(生データ!$D:$D,MATCH(OFFSET($D$22,$Z7-1,$AA$3-2),生データ!$D:$D,1))=OFFSET($D$22,$Z7-1,$AA$3-2),VLOOKUP(OFFSET($D$22,$Z7-1,$AA$3-2),生データ!$D:$O,COLUMN(D4),TRUE),""),0)</f>
        <v/>
      </c>
      <c r="AC7" s="40" t="str">
        <f ca="1">IFERROR(IF(INDEX(生データ!$D:$D,MATCH(OFFSET($D$22,$Z7-1,$AA$3-2),生データ!$D:$D,1))=OFFSET($D$22,$Z7-1,$AA$3-2),VLOOKUP(OFFSET($D$22,$Z7-1,$AA$3-2),生データ!$D:$O,COLUMN(E4),TRUE),""),0)</f>
        <v/>
      </c>
      <c r="AD7" s="40" t="str">
        <f ca="1">IFERROR(IF(INDEX(生データ!$D:$D,MATCH(OFFSET($D$22,$Z7-1,$AA$3-2),生データ!$D:$D,1))=OFFSET($D$22,$Z7-1,$AA$3-2),VLOOKUP(OFFSET($D$22,$Z7-1,$AA$3-2),生データ!$D:$O,COLUMN(F4),TRUE),""),0)</f>
        <v/>
      </c>
      <c r="AE7" s="40" t="str">
        <f ca="1">IFERROR(IF(INDEX(生データ!$D:$D,MATCH(OFFSET($D$22,$Z7-1,$AA$3-2),生データ!$D:$D,1))=OFFSET($D$22,$Z7-1,$AA$3-2),VLOOKUP(OFFSET($D$22,$Z7-1,$AA$3-2),生データ!$D:$O,COLUMN(G4),TRUE),""),0)</f>
        <v/>
      </c>
      <c r="AF7" s="40" t="str">
        <f ca="1">IFERROR(IF(INDEX(生データ!$D:$D,MATCH(OFFSET($D$22,$Z7-1,$AA$3-2),生データ!$D:$D,1))=OFFSET($D$22,$Z7-1,$AA$3-2),VLOOKUP(OFFSET($D$22,$Z7-1,$AA$3-2),生データ!$D:$O,COLUMN(H4),TRUE),""),0)</f>
        <v/>
      </c>
      <c r="AG7" s="40" t="str">
        <f ca="1">IFERROR(IF(INDEX(生データ!$D:$D,MATCH(OFFSET($D$22,$Z7-1,$AA$3-2),生データ!$D:$D,1))=OFFSET($D$22,$Z7-1,$AA$3-2),VLOOKUP(OFFSET($D$22,$Z7-1,$AA$3-2),生データ!$D:$O,COLUMN(I4),TRUE),""),0)</f>
        <v/>
      </c>
      <c r="AH7" s="40" t="str">
        <f ca="1">IFERROR(IF(INDEX(生データ!$D:$D,MATCH(OFFSET($D$22,$Z7-1,$AA$3-2),生データ!$D:$D,1))=OFFSET($D$22,$Z7-1,$AA$3-2),VLOOKUP(OFFSET($D$22,$Z7-1,$AA$3-2),生データ!$D:$O,COLUMN(J4),TRUE),""),0)</f>
        <v/>
      </c>
      <c r="AI7" s="40" t="str">
        <f ca="1">IFERROR(IF(INDEX(生データ!$D:$D,MATCH(OFFSET($D$22,$Z7-1,$AA$3-2),生データ!$D:$D,1))=OFFSET($D$22,$Z7-1,$AA$3-2),VLOOKUP(OFFSET($D$22,$Z7-1,$AA$3-2),生データ!$D:$O,COLUMN(K4),TRUE),""),0)</f>
        <v/>
      </c>
      <c r="AJ7" s="40" t="str">
        <f ca="1">IFERROR(IF(INDEX(生データ!$D:$D,MATCH(OFFSET($D$22,$Z7-1,$AA$3-2),生データ!$D:$D,1))=OFFSET($D$22,$Z7-1,$AA$3-2),VLOOKUP(OFFSET($D$22,$Z7-1,$AA$3-2),生データ!$D:$O,COLUMN(L4),TRUE),""),0)</f>
        <v/>
      </c>
    </row>
    <row r="8" spans="1:36"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39" t="str">
        <f ca="1">IF(ISNUMBER(IF(INDEX(生データ!$D:$D,MATCH(H26,生データ!$D:$D,1))=H26,VLOOKUP(H26,生データ!$D:$F,3,TRUE),)),"予約済"&amp;IF(VLOOKUP(H26,生データ!$D:$F,2,TRUE)=1,CHAR(10)&amp;"(貸出中)",""),IF(INDEX(生データ!$D:$D,MATCH(H26,生データ!$D:$D,1))=H26,VLOOKUP(H26,生データ!$D:$F,3,TRUE),""))</f>
        <v/>
      </c>
      <c r="H8" s="39" t="str">
        <f ca="1">IF(ISNUMBER(IF(INDEX(生データ!$D:$D,MATCH(I26,生データ!$D:$D,1))=I26,VLOOKUP(I26,生データ!$D:$F,3,TRUE),)),"予約済"&amp;IF(VLOOKUP(I26,生データ!$D:$F,2,TRUE)=1,CHAR(10)&amp;"(貸出中)",""),IF(INDEX(生データ!$D:$D,MATCH(I26,生データ!$D:$D,1))=I26,VLOOKUP(I26,生データ!$D:$F,3,TRUE),""))</f>
        <v/>
      </c>
      <c r="I8" s="39" t="str">
        <f ca="1">IF(ISNUMBER(IF(INDEX(生データ!$D:$D,MATCH(J26,生データ!$D:$D,1))=J26,VLOOKUP(J26,生データ!$D:$F,3,TRUE),)),"予約済"&amp;IF(VLOOKUP(J26,生データ!$D:$F,2,TRUE)=1,CHAR(10)&amp;"(貸出中)",""),IF(INDEX(生データ!$D:$D,MATCH(J26,生データ!$D:$D,1))=J26,VLOOKUP(J26,生データ!$D:$F,3,TRUE),""))</f>
        <v/>
      </c>
      <c r="Z8" s="40">
        <v>5</v>
      </c>
      <c r="AA8" s="40" t="str">
        <f ca="1">IFERROR(IF(INDEX(生データ!$D:$D,MATCH(OFFSET($D$22,$Z8-1,$AA$3-2),生データ!$D:$D,1))=OFFSET($D$22,$Z8-1,$AA$3-2),VLOOKUP(OFFSET($D$22,$Z8-1,$AA$3-2),生データ!$D:$O,COLUMN(C5),TRUE),""),0)</f>
        <v/>
      </c>
      <c r="AB8" s="40" t="str">
        <f ca="1">IFERROR(IF(INDEX(生データ!$D:$D,MATCH(OFFSET($D$22,$Z8-1,$AA$3-2),生データ!$D:$D,1))=OFFSET($D$22,$Z8-1,$AA$3-2),VLOOKUP(OFFSET($D$22,$Z8-1,$AA$3-2),生データ!$D:$O,COLUMN(D5),TRUE),""),0)</f>
        <v/>
      </c>
      <c r="AC8" s="40" t="str">
        <f ca="1">IFERROR(IF(INDEX(生データ!$D:$D,MATCH(OFFSET($D$22,$Z8-1,$AA$3-2),生データ!$D:$D,1))=OFFSET($D$22,$Z8-1,$AA$3-2),VLOOKUP(OFFSET($D$22,$Z8-1,$AA$3-2),生データ!$D:$O,COLUMN(E5),TRUE),""),0)</f>
        <v/>
      </c>
      <c r="AD8" s="40" t="str">
        <f ca="1">IFERROR(IF(INDEX(生データ!$D:$D,MATCH(OFFSET($D$22,$Z8-1,$AA$3-2),生データ!$D:$D,1))=OFFSET($D$22,$Z8-1,$AA$3-2),VLOOKUP(OFFSET($D$22,$Z8-1,$AA$3-2),生データ!$D:$O,COLUMN(F5),TRUE),""),0)</f>
        <v/>
      </c>
      <c r="AE8" s="40" t="str">
        <f ca="1">IFERROR(IF(INDEX(生データ!$D:$D,MATCH(OFFSET($D$22,$Z8-1,$AA$3-2),生データ!$D:$D,1))=OFFSET($D$22,$Z8-1,$AA$3-2),VLOOKUP(OFFSET($D$22,$Z8-1,$AA$3-2),生データ!$D:$O,COLUMN(G5),TRUE),""),0)</f>
        <v/>
      </c>
      <c r="AF8" s="40" t="str">
        <f ca="1">IFERROR(IF(INDEX(生データ!$D:$D,MATCH(OFFSET($D$22,$Z8-1,$AA$3-2),生データ!$D:$D,1))=OFFSET($D$22,$Z8-1,$AA$3-2),VLOOKUP(OFFSET($D$22,$Z8-1,$AA$3-2),生データ!$D:$O,COLUMN(H5),TRUE),""),0)</f>
        <v/>
      </c>
      <c r="AG8" s="40" t="str">
        <f ca="1">IFERROR(IF(INDEX(生データ!$D:$D,MATCH(OFFSET($D$22,$Z8-1,$AA$3-2),生データ!$D:$D,1))=OFFSET($D$22,$Z8-1,$AA$3-2),VLOOKUP(OFFSET($D$22,$Z8-1,$AA$3-2),生データ!$D:$O,COLUMN(I5),TRUE),""),0)</f>
        <v/>
      </c>
      <c r="AH8" s="40" t="str">
        <f ca="1">IFERROR(IF(INDEX(生データ!$D:$D,MATCH(OFFSET($D$22,$Z8-1,$AA$3-2),生データ!$D:$D,1))=OFFSET($D$22,$Z8-1,$AA$3-2),VLOOKUP(OFFSET($D$22,$Z8-1,$AA$3-2),生データ!$D:$O,COLUMN(J5),TRUE),""),0)</f>
        <v/>
      </c>
      <c r="AI8" s="40" t="str">
        <f ca="1">IFERROR(IF(INDEX(生データ!$D:$D,MATCH(OFFSET($D$22,$Z8-1,$AA$3-2),生データ!$D:$D,1))=OFFSET($D$22,$Z8-1,$AA$3-2),VLOOKUP(OFFSET($D$22,$Z8-1,$AA$3-2),生データ!$D:$O,COLUMN(K5),TRUE),""),0)</f>
        <v/>
      </c>
      <c r="AJ8" s="40" t="str">
        <f ca="1">IFERROR(IF(INDEX(生データ!$D:$D,MATCH(OFFSET($D$22,$Z8-1,$AA$3-2),生データ!$D:$D,1))=OFFSET($D$22,$Z8-1,$AA$3-2),VLOOKUP(OFFSET($D$22,$Z8-1,$AA$3-2),生データ!$D:$O,COLUMN(L5),TRUE),""),0)</f>
        <v/>
      </c>
    </row>
    <row r="9" spans="1:36" ht="20" customHeight="1" x14ac:dyDescent="0.7"/>
    <row r="10" spans="1:36" ht="30" customHeight="1" x14ac:dyDescent="0.7">
      <c r="C10" s="37" t="s">
        <v>164</v>
      </c>
    </row>
    <row r="11" spans="1:36" ht="30" customHeight="1" x14ac:dyDescent="0.7">
      <c r="C11" s="21" t="s">
        <v>163</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207</v>
      </c>
    </row>
    <row r="15" spans="1:36" ht="30" customHeight="1" x14ac:dyDescent="0.7"/>
    <row r="16" spans="1:36"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20191014</v>
      </c>
      <c r="D21" s="3">
        <v>1</v>
      </c>
      <c r="E21">
        <v>2</v>
      </c>
      <c r="F21" s="3">
        <v>3</v>
      </c>
      <c r="G21" s="3">
        <v>4</v>
      </c>
      <c r="H21" s="3">
        <v>5</v>
      </c>
      <c r="I21" s="3">
        <v>6</v>
      </c>
      <c r="J21" s="3">
        <v>7</v>
      </c>
    </row>
    <row r="22" spans="3:10" hidden="1" x14ac:dyDescent="0.7">
      <c r="C22" s="3">
        <v>1</v>
      </c>
      <c r="D22" s="3">
        <f ca="1">$C$21*100+D$21*10+$C22</f>
        <v>2019101411</v>
      </c>
      <c r="E22" s="3">
        <f t="shared" ref="E22:J22" ca="1" si="0">$C$21*100+E$21*10+$C22</f>
        <v>2019101421</v>
      </c>
      <c r="F22" s="3">
        <f t="shared" ca="1" si="0"/>
        <v>2019101431</v>
      </c>
      <c r="G22" s="3">
        <f t="shared" ca="1" si="0"/>
        <v>2019101441</v>
      </c>
      <c r="H22" s="3">
        <f t="shared" ca="1" si="0"/>
        <v>2019101451</v>
      </c>
      <c r="I22" s="3">
        <f t="shared" ca="1" si="0"/>
        <v>2019101461</v>
      </c>
      <c r="J22" s="3">
        <f t="shared" ca="1" si="0"/>
        <v>2019101471</v>
      </c>
    </row>
    <row r="23" spans="3:10" hidden="1" x14ac:dyDescent="0.7">
      <c r="C23" s="3">
        <v>2</v>
      </c>
      <c r="D23" s="3">
        <f t="shared" ref="D23:J26" ca="1" si="1">$C$21*100+D$21*10+$C23</f>
        <v>2019101412</v>
      </c>
      <c r="E23" s="3">
        <f t="shared" ca="1" si="1"/>
        <v>2019101422</v>
      </c>
      <c r="F23" s="3">
        <f t="shared" ca="1" si="1"/>
        <v>2019101432</v>
      </c>
      <c r="G23" s="3">
        <f t="shared" ca="1" si="1"/>
        <v>2019101442</v>
      </c>
      <c r="H23" s="3">
        <f t="shared" ca="1" si="1"/>
        <v>2019101452</v>
      </c>
      <c r="I23" s="3">
        <f t="shared" ca="1" si="1"/>
        <v>2019101462</v>
      </c>
      <c r="J23" s="3">
        <f t="shared" ca="1" si="1"/>
        <v>2019101472</v>
      </c>
    </row>
    <row r="24" spans="3:10" hidden="1" x14ac:dyDescent="0.7">
      <c r="C24" s="3">
        <v>3</v>
      </c>
      <c r="D24" s="3">
        <f t="shared" ca="1" si="1"/>
        <v>2019101413</v>
      </c>
      <c r="E24" s="3">
        <f t="shared" ca="1" si="1"/>
        <v>2019101423</v>
      </c>
      <c r="F24" s="3">
        <f t="shared" ca="1" si="1"/>
        <v>2019101433</v>
      </c>
      <c r="G24" s="3">
        <f t="shared" ca="1" si="1"/>
        <v>2019101443</v>
      </c>
      <c r="H24" s="3">
        <f t="shared" ca="1" si="1"/>
        <v>2019101453</v>
      </c>
      <c r="I24" s="3">
        <f t="shared" ca="1" si="1"/>
        <v>2019101463</v>
      </c>
      <c r="J24" s="3">
        <f t="shared" ca="1" si="1"/>
        <v>2019101473</v>
      </c>
    </row>
    <row r="25" spans="3:10" hidden="1" x14ac:dyDescent="0.7">
      <c r="C25" s="3">
        <v>4</v>
      </c>
      <c r="D25" s="3">
        <f t="shared" ca="1" si="1"/>
        <v>2019101414</v>
      </c>
      <c r="E25" s="3">
        <f t="shared" ca="1" si="1"/>
        <v>2019101424</v>
      </c>
      <c r="F25" s="3">
        <f t="shared" ca="1" si="1"/>
        <v>2019101434</v>
      </c>
      <c r="G25" s="3">
        <f t="shared" ca="1" si="1"/>
        <v>2019101444</v>
      </c>
      <c r="H25" s="3">
        <f t="shared" ca="1" si="1"/>
        <v>2019101454</v>
      </c>
      <c r="I25" s="3">
        <f t="shared" ca="1" si="1"/>
        <v>2019101464</v>
      </c>
      <c r="J25" s="3">
        <f t="shared" ca="1" si="1"/>
        <v>2019101474</v>
      </c>
    </row>
    <row r="26" spans="3:10" hidden="1" x14ac:dyDescent="0.7">
      <c r="C26" s="3">
        <v>5</v>
      </c>
      <c r="D26" s="3">
        <f t="shared" ca="1" si="1"/>
        <v>2019101415</v>
      </c>
      <c r="E26" s="3">
        <f t="shared" ca="1" si="1"/>
        <v>2019101425</v>
      </c>
      <c r="F26" s="3">
        <f t="shared" ca="1" si="1"/>
        <v>2019101435</v>
      </c>
      <c r="G26" s="3">
        <f t="shared" ca="1" si="1"/>
        <v>2019101445</v>
      </c>
      <c r="H26" s="3">
        <f t="shared" ca="1" si="1"/>
        <v>2019101455</v>
      </c>
      <c r="I26" s="3">
        <f t="shared" ca="1" si="1"/>
        <v>2019101465</v>
      </c>
      <c r="J26" s="3">
        <f t="shared" ca="1" si="1"/>
        <v>2019101475</v>
      </c>
    </row>
  </sheetData>
  <sheetProtection sheet="1" objects="1" scenarios="1"/>
  <protectedRanges>
    <protectedRange sqref="AA3" name="範囲6"/>
    <protectedRange sqref="T4" name="範囲4"/>
    <protectedRange sqref="K2:L2" name="範囲3"/>
    <protectedRange sqref="T7:U7" name="範囲2"/>
    <protectedRange sqref="T14" name="範囲5"/>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E3" sqref="E3"/>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H16" sqref="H16"/>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175</v>
      </c>
      <c r="C2" t="s">
        <v>149</v>
      </c>
      <c r="D2" t="s">
        <v>181</v>
      </c>
      <c r="F2" t="s">
        <v>202</v>
      </c>
    </row>
    <row r="3" spans="1:7" x14ac:dyDescent="0.7">
      <c r="A3">
        <v>2</v>
      </c>
      <c r="B3" t="s">
        <v>196</v>
      </c>
      <c r="C3" t="s">
        <v>149</v>
      </c>
      <c r="D3" t="s">
        <v>182</v>
      </c>
      <c r="F3" t="s">
        <v>198</v>
      </c>
    </row>
    <row r="4" spans="1:7" x14ac:dyDescent="0.7">
      <c r="A4">
        <v>3</v>
      </c>
      <c r="B4" t="s">
        <v>176</v>
      </c>
      <c r="C4" t="s">
        <v>159</v>
      </c>
      <c r="D4" t="s">
        <v>183</v>
      </c>
      <c r="E4" t="s">
        <v>165</v>
      </c>
      <c r="F4" t="s">
        <v>192</v>
      </c>
    </row>
    <row r="5" spans="1:7" x14ac:dyDescent="0.7">
      <c r="A5">
        <v>4</v>
      </c>
      <c r="B5" t="s">
        <v>176</v>
      </c>
      <c r="C5" t="s">
        <v>153</v>
      </c>
      <c r="D5" t="s">
        <v>184</v>
      </c>
      <c r="E5" t="s">
        <v>166</v>
      </c>
      <c r="F5" t="s">
        <v>199</v>
      </c>
    </row>
    <row r="6" spans="1:7" x14ac:dyDescent="0.7">
      <c r="A6">
        <v>5</v>
      </c>
      <c r="B6" t="s">
        <v>176</v>
      </c>
      <c r="C6" t="s">
        <v>149</v>
      </c>
      <c r="D6" t="s">
        <v>185</v>
      </c>
      <c r="E6" t="s">
        <v>167</v>
      </c>
      <c r="F6" t="s">
        <v>194</v>
      </c>
    </row>
    <row r="7" spans="1:7" x14ac:dyDescent="0.7">
      <c r="A7">
        <v>6</v>
      </c>
      <c r="B7" t="s">
        <v>177</v>
      </c>
      <c r="C7" t="s">
        <v>154</v>
      </c>
      <c r="D7" t="s">
        <v>186</v>
      </c>
      <c r="E7" t="s">
        <v>168</v>
      </c>
      <c r="F7" t="s">
        <v>193</v>
      </c>
    </row>
    <row r="8" spans="1:7" x14ac:dyDescent="0.7">
      <c r="A8">
        <v>7</v>
      </c>
      <c r="B8" s="30" t="s">
        <v>175</v>
      </c>
      <c r="C8" s="30" t="s">
        <v>174</v>
      </c>
      <c r="D8" t="s">
        <v>187</v>
      </c>
      <c r="E8" t="s">
        <v>169</v>
      </c>
      <c r="F8" t="s">
        <v>203</v>
      </c>
    </row>
    <row r="9" spans="1:7" x14ac:dyDescent="0.7">
      <c r="A9">
        <v>8</v>
      </c>
      <c r="B9" t="s">
        <v>178</v>
      </c>
      <c r="C9" t="s">
        <v>147</v>
      </c>
      <c r="D9" t="s">
        <v>188</v>
      </c>
      <c r="E9" t="s">
        <v>170</v>
      </c>
      <c r="F9" t="s">
        <v>191</v>
      </c>
      <c r="G9" t="s">
        <v>148</v>
      </c>
    </row>
    <row r="10" spans="1:7" x14ac:dyDescent="0.7">
      <c r="A10">
        <v>9</v>
      </c>
      <c r="B10" s="30" t="s">
        <v>196</v>
      </c>
      <c r="C10" t="s">
        <v>147</v>
      </c>
      <c r="D10" t="s">
        <v>189</v>
      </c>
      <c r="E10" t="s">
        <v>201</v>
      </c>
      <c r="F10" t="s">
        <v>200</v>
      </c>
    </row>
    <row r="11" spans="1:7" x14ac:dyDescent="0.7">
      <c r="A11">
        <v>10</v>
      </c>
      <c r="B11" t="s">
        <v>176</v>
      </c>
      <c r="C11" s="30" t="s">
        <v>174</v>
      </c>
      <c r="D11" s="30" t="s">
        <v>204</v>
      </c>
      <c r="E11" t="s">
        <v>171</v>
      </c>
      <c r="F11" t="s">
        <v>205</v>
      </c>
    </row>
    <row r="12" spans="1:7" x14ac:dyDescent="0.7">
      <c r="A12">
        <v>11</v>
      </c>
      <c r="B12" s="30" t="s">
        <v>175</v>
      </c>
      <c r="C12" t="s">
        <v>147</v>
      </c>
      <c r="D12" s="30" t="s">
        <v>187</v>
      </c>
      <c r="E12" t="s">
        <v>169</v>
      </c>
      <c r="F12" t="s">
        <v>203</v>
      </c>
    </row>
    <row r="13" spans="1:7" x14ac:dyDescent="0.7">
      <c r="A13">
        <v>12</v>
      </c>
      <c r="B13" t="s">
        <v>197</v>
      </c>
      <c r="C13" t="s">
        <v>160</v>
      </c>
      <c r="D13" t="s">
        <v>179</v>
      </c>
      <c r="E13" t="s">
        <v>172</v>
      </c>
      <c r="F13" t="s">
        <v>195</v>
      </c>
    </row>
    <row r="14" spans="1:7" x14ac:dyDescent="0.7">
      <c r="A14">
        <v>13</v>
      </c>
      <c r="B14" t="s">
        <v>180</v>
      </c>
      <c r="C14" t="s">
        <v>161</v>
      </c>
      <c r="D14" s="30">
        <v>13</v>
      </c>
      <c r="E14" t="s">
        <v>173</v>
      </c>
      <c r="F14" t="s">
        <v>190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88"/>
  <sheetViews>
    <sheetView workbookViewId="0">
      <pane ySplit="1" topLeftCell="A173" activePane="bottomLeft" state="frozen"/>
      <selection pane="bottomLeft" activeCell="G194" sqref="G194"/>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11</v>
      </c>
      <c r="D1" t="s">
        <v>21</v>
      </c>
      <c r="E1" t="s">
        <v>211</v>
      </c>
      <c r="F1" s="2" t="s">
        <v>2</v>
      </c>
      <c r="G1" s="2" t="s">
        <v>3</v>
      </c>
      <c r="H1" s="2" t="s">
        <v>20</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3</v>
      </c>
      <c r="C148" s="30">
        <v>3</v>
      </c>
      <c r="D148" s="30">
        <v>2019092833</v>
      </c>
      <c r="E148" s="30">
        <v>0</v>
      </c>
      <c r="F148" s="2">
        <v>322599223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3</v>
      </c>
      <c r="D149" s="30">
        <v>2019092843</v>
      </c>
      <c r="E149" s="30">
        <v>0</v>
      </c>
      <c r="F149" s="2">
        <v>412599443</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4</v>
      </c>
      <c r="C150" s="30">
        <v>4</v>
      </c>
      <c r="D150" s="30">
        <v>2019092844</v>
      </c>
      <c r="E150" s="30">
        <v>0</v>
      </c>
      <c r="F150" s="2">
        <v>452599555</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3</v>
      </c>
      <c r="D151" s="30">
        <v>2019092853</v>
      </c>
      <c r="E151" s="30">
        <v>0</v>
      </c>
      <c r="F151" s="2">
        <v>412599443</v>
      </c>
      <c r="G151" s="2">
        <v>452599555</v>
      </c>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4</v>
      </c>
      <c r="D152" s="30">
        <v>2019092854</v>
      </c>
      <c r="E152" s="30">
        <v>0</v>
      </c>
      <c r="F152" s="2">
        <v>422599222</v>
      </c>
      <c r="G152" s="2">
        <v>542515444</v>
      </c>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1:35" s="30" customFormat="1" x14ac:dyDescent="0.7">
      <c r="A160" s="30">
        <v>20190929</v>
      </c>
      <c r="B160" s="30">
        <v>1</v>
      </c>
      <c r="C160" s="30">
        <v>1</v>
      </c>
      <c r="D160" s="30">
        <v>2019092911</v>
      </c>
      <c r="E160" s="30">
        <v>0</v>
      </c>
      <c r="F160" s="2">
        <v>432599333</v>
      </c>
      <c r="G160" s="2">
        <v>342599567</v>
      </c>
      <c r="H160" s="2">
        <v>892599999</v>
      </c>
      <c r="I160" s="2">
        <v>652599555</v>
      </c>
      <c r="J160" s="2">
        <v>452599555</v>
      </c>
      <c r="K160" s="2">
        <v>192501001</v>
      </c>
      <c r="L160" s="2">
        <v>192501002</v>
      </c>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1:35" s="30" customFormat="1" x14ac:dyDescent="0.7">
      <c r="A161" s="30">
        <v>20190929</v>
      </c>
      <c r="B161" s="30">
        <v>1</v>
      </c>
      <c r="C161" s="30">
        <v>2</v>
      </c>
      <c r="D161" s="30">
        <v>2019092912</v>
      </c>
      <c r="E161" s="30">
        <v>0</v>
      </c>
      <c r="F161" s="2">
        <v>452599555</v>
      </c>
      <c r="G161" s="2">
        <v>152517043</v>
      </c>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1:35" s="30" customFormat="1" x14ac:dyDescent="0.7">
      <c r="A162" s="30">
        <v>20190929</v>
      </c>
      <c r="B162" s="30">
        <v>1</v>
      </c>
      <c r="C162" s="30">
        <v>3</v>
      </c>
      <c r="D162" s="30">
        <v>2019092913</v>
      </c>
      <c r="E162" s="30">
        <v>0</v>
      </c>
      <c r="F162" s="2">
        <v>442599555</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1:35" s="30" customFormat="1" x14ac:dyDescent="0.7">
      <c r="A163" s="30">
        <v>20190929</v>
      </c>
      <c r="B163" s="30">
        <v>1</v>
      </c>
      <c r="C163" s="30">
        <v>4</v>
      </c>
      <c r="D163" s="30">
        <v>2019092914</v>
      </c>
      <c r="E163" s="30">
        <v>0</v>
      </c>
      <c r="F163" s="2">
        <v>432599333</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1:35" s="30" customFormat="1" x14ac:dyDescent="0.7">
      <c r="A164" s="30">
        <v>20190929</v>
      </c>
      <c r="B164" s="30">
        <v>2</v>
      </c>
      <c r="C164" s="30">
        <v>1</v>
      </c>
      <c r="D164" s="30">
        <v>2019092921</v>
      </c>
      <c r="E164" s="30">
        <v>0</v>
      </c>
      <c r="F164" s="2">
        <v>342599444</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1:35" s="30" customFormat="1" x14ac:dyDescent="0.7">
      <c r="A165" s="30">
        <v>20190929</v>
      </c>
      <c r="B165" s="30">
        <v>2</v>
      </c>
      <c r="C165" s="30">
        <v>2</v>
      </c>
      <c r="D165" s="30">
        <v>2019092922</v>
      </c>
      <c r="E165" s="30">
        <v>0</v>
      </c>
      <c r="F165" s="2">
        <v>452599555</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1:35" s="30" customFormat="1" x14ac:dyDescent="0.7">
      <c r="A166" s="30">
        <v>20190929</v>
      </c>
      <c r="B166" s="30">
        <v>2</v>
      </c>
      <c r="C166" s="30">
        <v>3</v>
      </c>
      <c r="D166" s="30">
        <v>2019092923</v>
      </c>
      <c r="E166" s="30">
        <v>0</v>
      </c>
      <c r="F166" s="2">
        <v>442599555</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1:35" s="30" customFormat="1" x14ac:dyDescent="0.7">
      <c r="A167" s="30">
        <v>20190929</v>
      </c>
      <c r="B167" s="30">
        <v>2</v>
      </c>
      <c r="C167" s="30">
        <v>4</v>
      </c>
      <c r="D167" s="30">
        <v>2019092924</v>
      </c>
      <c r="E167" s="30">
        <v>0</v>
      </c>
      <c r="F167" s="2">
        <v>762599666</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1:35" s="30" customFormat="1" x14ac:dyDescent="0.7">
      <c r="A168" s="30">
        <v>20190929</v>
      </c>
      <c r="B168" s="30">
        <v>3</v>
      </c>
      <c r="C168" s="30">
        <v>1</v>
      </c>
      <c r="D168" s="30">
        <v>2019092931</v>
      </c>
      <c r="E168" s="30">
        <v>0</v>
      </c>
      <c r="F168" s="2">
        <v>342599444</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1:35" s="30" customFormat="1" x14ac:dyDescent="0.7">
      <c r="A169" s="30">
        <v>20190929</v>
      </c>
      <c r="B169" s="30">
        <v>3</v>
      </c>
      <c r="C169" s="30">
        <v>2</v>
      </c>
      <c r="D169" s="30">
        <v>2019092932</v>
      </c>
      <c r="E169" s="30">
        <v>0</v>
      </c>
      <c r="F169" s="2">
        <v>452599555</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1:35" s="30" customFormat="1" x14ac:dyDescent="0.7">
      <c r="A170" s="30">
        <v>20190929</v>
      </c>
      <c r="B170" s="30">
        <v>3</v>
      </c>
      <c r="C170" s="30">
        <v>3</v>
      </c>
      <c r="D170" s="30">
        <v>2019092933</v>
      </c>
      <c r="E170" s="30">
        <v>0</v>
      </c>
      <c r="F170" s="2">
        <v>342599567</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1:35" s="30" customFormat="1" x14ac:dyDescent="0.7">
      <c r="A171" s="30">
        <v>20190929</v>
      </c>
      <c r="B171" s="30">
        <v>4</v>
      </c>
      <c r="C171" s="30">
        <v>1</v>
      </c>
      <c r="D171" s="30">
        <v>2019092941</v>
      </c>
      <c r="E171" s="30">
        <v>0</v>
      </c>
      <c r="F171" s="2">
        <v>342599444</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1:35" s="30" customFormat="1" x14ac:dyDescent="0.7">
      <c r="A172" s="30">
        <v>20190929</v>
      </c>
      <c r="B172" s="30">
        <v>4</v>
      </c>
      <c r="C172" s="30">
        <v>2</v>
      </c>
      <c r="D172" s="30">
        <v>2019092942</v>
      </c>
      <c r="E172" s="30">
        <v>0</v>
      </c>
      <c r="F172" s="2">
        <v>452599555</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1:35" s="30" customFormat="1" x14ac:dyDescent="0.7">
      <c r="A173" s="30">
        <v>20190929</v>
      </c>
      <c r="B173" s="30">
        <v>4</v>
      </c>
      <c r="C173" s="30">
        <v>4</v>
      </c>
      <c r="D173" s="30">
        <v>2019092944</v>
      </c>
      <c r="E173" s="30">
        <v>0</v>
      </c>
      <c r="F173" s="2">
        <v>662599777</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1:35" s="30" customFormat="1" x14ac:dyDescent="0.7">
      <c r="A174" s="30">
        <v>20190929</v>
      </c>
      <c r="B174" s="30">
        <v>5</v>
      </c>
      <c r="C174" s="30">
        <v>1</v>
      </c>
      <c r="D174" s="30">
        <v>2019092951</v>
      </c>
      <c r="E174" s="30">
        <v>0</v>
      </c>
      <c r="F174" s="2">
        <v>342599444</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1:35" s="30" customFormat="1" x14ac:dyDescent="0.7">
      <c r="A175" s="30">
        <v>20190929</v>
      </c>
      <c r="B175" s="30">
        <v>5</v>
      </c>
      <c r="C175" s="30">
        <v>2</v>
      </c>
      <c r="D175" s="30">
        <v>2019092952</v>
      </c>
      <c r="E175" s="30">
        <v>0</v>
      </c>
      <c r="F175" s="2">
        <v>452599555</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1:35" s="30" customFormat="1" x14ac:dyDescent="0.7">
      <c r="A176" s="30">
        <v>20190929</v>
      </c>
      <c r="B176" s="30">
        <v>5</v>
      </c>
      <c r="C176" s="30">
        <v>4</v>
      </c>
      <c r="D176" s="30">
        <v>2019092954</v>
      </c>
      <c r="E176" s="30">
        <v>0</v>
      </c>
      <c r="F176" s="2">
        <v>662599777</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1:35" s="30" customFormat="1" x14ac:dyDescent="0.7">
      <c r="A177" s="30">
        <v>20190929</v>
      </c>
      <c r="B177" s="30">
        <v>5</v>
      </c>
      <c r="C177" s="30">
        <v>5</v>
      </c>
      <c r="D177" s="30">
        <v>2019092955</v>
      </c>
      <c r="E177" s="30">
        <v>0</v>
      </c>
      <c r="F177" s="2">
        <v>432599333</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1:35" s="30" customFormat="1" x14ac:dyDescent="0.7">
      <c r="A178" s="30">
        <v>20190929</v>
      </c>
      <c r="B178" s="30">
        <v>6</v>
      </c>
      <c r="C178" s="30">
        <v>1</v>
      </c>
      <c r="D178" s="30">
        <v>2019092961</v>
      </c>
      <c r="E178" s="30">
        <v>0</v>
      </c>
      <c r="F178" s="2" t="s">
        <v>210</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1:35" s="30" customFormat="1" x14ac:dyDescent="0.7">
      <c r="A179" s="30">
        <v>20190929</v>
      </c>
      <c r="B179" s="30">
        <v>6</v>
      </c>
      <c r="C179" s="30">
        <v>2</v>
      </c>
      <c r="D179" s="30">
        <v>2019092962</v>
      </c>
      <c r="E179" s="30">
        <v>0</v>
      </c>
      <c r="F179" s="2">
        <v>452599555</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1:35" s="30" customFormat="1" x14ac:dyDescent="0.7">
      <c r="A180" s="30">
        <v>20190929</v>
      </c>
      <c r="B180" s="30">
        <v>6</v>
      </c>
      <c r="C180" s="30">
        <v>5</v>
      </c>
      <c r="D180" s="30">
        <v>2019092965</v>
      </c>
      <c r="E180" s="30">
        <v>0</v>
      </c>
      <c r="F180" s="2">
        <v>662599666</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1:35" s="30" customFormat="1" x14ac:dyDescent="0.7">
      <c r="A181" s="30">
        <v>20190929</v>
      </c>
      <c r="B181" s="30">
        <v>7</v>
      </c>
      <c r="C181" s="30">
        <v>1</v>
      </c>
      <c r="D181" s="30">
        <v>2019092971</v>
      </c>
      <c r="E181" s="30">
        <v>0</v>
      </c>
      <c r="F181" s="2">
        <v>342599444</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1:35" s="30" customFormat="1" x14ac:dyDescent="0.7">
      <c r="A182" s="30">
        <v>20190929</v>
      </c>
      <c r="B182" s="30">
        <v>7</v>
      </c>
      <c r="C182" s="30">
        <v>2</v>
      </c>
      <c r="D182" s="30">
        <v>2019092972</v>
      </c>
      <c r="E182" s="30">
        <v>0</v>
      </c>
      <c r="F182" s="2">
        <v>452599555</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1:35" s="30" customFormat="1" x14ac:dyDescent="0.7">
      <c r="A183" s="30">
        <v>20190929</v>
      </c>
      <c r="B183" s="30">
        <v>7</v>
      </c>
      <c r="C183" s="30">
        <v>3</v>
      </c>
      <c r="D183" s="30">
        <v>2019092973</v>
      </c>
      <c r="E183" s="30">
        <v>0</v>
      </c>
      <c r="F183" s="2">
        <v>442515444</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1:35" s="30" customFormat="1" x14ac:dyDescent="0.7">
      <c r="A184" s="30">
        <v>20190929</v>
      </c>
      <c r="B184" s="30">
        <v>7</v>
      </c>
      <c r="C184" s="30">
        <v>4</v>
      </c>
      <c r="D184" s="30">
        <v>2019092974</v>
      </c>
      <c r="E184" s="30">
        <v>0</v>
      </c>
      <c r="F184" s="2">
        <v>432515666</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1:35" s="30" customFormat="1" x14ac:dyDescent="0.7">
      <c r="A185" s="30">
        <v>20190929</v>
      </c>
      <c r="B185" s="30">
        <v>7</v>
      </c>
      <c r="C185" s="30">
        <v>5</v>
      </c>
      <c r="D185" s="30">
        <v>2019092975</v>
      </c>
      <c r="E185" s="30">
        <v>0</v>
      </c>
      <c r="F185" s="2">
        <v>322599222</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1:35" s="30" customFormat="1" x14ac:dyDescent="0.7">
      <c r="A186" s="30">
        <v>20190930</v>
      </c>
      <c r="B186" s="30">
        <v>3</v>
      </c>
      <c r="C186" s="30">
        <v>3</v>
      </c>
      <c r="D186" s="30">
        <v>2019093033</v>
      </c>
      <c r="E186" s="30">
        <v>0</v>
      </c>
      <c r="F186" s="2">
        <v>452599555</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row r="187" spans="1:35" s="30" customFormat="1" x14ac:dyDescent="0.7">
      <c r="A187" s="30">
        <v>20191014</v>
      </c>
      <c r="B187" s="30">
        <v>4</v>
      </c>
      <c r="C187" s="30">
        <v>2</v>
      </c>
      <c r="D187" s="30">
        <v>2019101442</v>
      </c>
      <c r="E187" s="30">
        <v>0</v>
      </c>
      <c r="F187" s="2">
        <v>342599567</v>
      </c>
      <c r="G187" s="2">
        <v>452599678</v>
      </c>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row>
    <row r="188" spans="1:35" s="30" customFormat="1" x14ac:dyDescent="0.7">
      <c r="A188" s="30">
        <v>20191014</v>
      </c>
      <c r="B188" s="30">
        <v>5</v>
      </c>
      <c r="C188" s="30">
        <v>3</v>
      </c>
      <c r="D188" s="30">
        <v>2019101453</v>
      </c>
      <c r="E188" s="30">
        <v>0</v>
      </c>
      <c r="F188" s="2">
        <v>342599567</v>
      </c>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row>
  </sheetData>
  <sortState xmlns:xlrd2="http://schemas.microsoft.com/office/spreadsheetml/2017/richdata2" ref="A2:AA188">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3"/>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20191014</v>
      </c>
      <c r="B1">
        <v>20191014</v>
      </c>
    </row>
    <row r="2" spans="1:2" s="30" customFormat="1" x14ac:dyDescent="0.7">
      <c r="A2" s="30">
        <v>342599567</v>
      </c>
      <c r="B2" s="30">
        <v>2</v>
      </c>
    </row>
    <row r="3" spans="1:2" s="30" customFormat="1" x14ac:dyDescent="0.7">
      <c r="A3" s="30">
        <v>452599678</v>
      </c>
      <c r="B3"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2019-10-14T05:35:04Z</dcterms:modified>
</cp:coreProperties>
</file>