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7C251C33-3D8F-4D7E-A302-C78622E687BB}"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 i="4" l="1"/>
  <c r="L2" i="4"/>
  <c r="C13" i="4" l="1"/>
  <c r="C12" i="4"/>
  <c r="C21" i="4" l="1"/>
  <c r="E22" i="4" s="1"/>
  <c r="D4" i="4" s="1"/>
  <c r="D23" i="4" l="1"/>
  <c r="F22" i="4"/>
  <c r="E4" i="4" s="1"/>
  <c r="J24" i="4"/>
  <c r="I6" i="4" s="1"/>
  <c r="G24" i="4"/>
  <c r="F6" i="4" s="1"/>
  <c r="F26" i="4"/>
  <c r="E8" i="4" s="1"/>
  <c r="H23" i="4"/>
  <c r="G5" i="4" s="1"/>
  <c r="I25" i="4"/>
  <c r="H7" i="4" s="1"/>
  <c r="E23" i="4"/>
  <c r="D5" i="4" s="1"/>
  <c r="D24" i="4"/>
  <c r="J26" i="4"/>
  <c r="I8" i="4" s="1"/>
  <c r="H25" i="4"/>
  <c r="G7" i="4" s="1"/>
  <c r="F24" i="4"/>
  <c r="E6" i="4" s="1"/>
  <c r="J22" i="4"/>
  <c r="I4" i="4" s="1"/>
  <c r="G26" i="4"/>
  <c r="F8" i="4" s="1"/>
  <c r="E25" i="4"/>
  <c r="D7" i="4" s="1"/>
  <c r="I23" i="4"/>
  <c r="H5" i="4" s="1"/>
  <c r="G22" i="4"/>
  <c r="F4" i="4" s="1"/>
  <c r="D26" i="4"/>
  <c r="D25" i="4"/>
  <c r="D22" i="4"/>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AB7" i="4" l="1"/>
  <c r="AD7" i="4"/>
  <c r="AF7" i="4"/>
  <c r="AH7" i="4"/>
  <c r="AJ7" i="4"/>
  <c r="AA7" i="4"/>
  <c r="AC7" i="4"/>
  <c r="AE7" i="4"/>
  <c r="AG7" i="4"/>
  <c r="AI7" i="4"/>
  <c r="AC6" i="4"/>
  <c r="AE6" i="4"/>
  <c r="AG6" i="4"/>
  <c r="AI6" i="4"/>
  <c r="AB6" i="4"/>
  <c r="AD6" i="4"/>
  <c r="AF6" i="4"/>
  <c r="AH6" i="4"/>
  <c r="AJ6" i="4"/>
  <c r="AA6" i="4"/>
  <c r="AB5" i="4"/>
  <c r="AD5" i="4"/>
  <c r="AF5" i="4"/>
  <c r="AH5" i="4"/>
  <c r="AJ5" i="4"/>
  <c r="AA5" i="4"/>
  <c r="AC5" i="4"/>
  <c r="AE5" i="4"/>
  <c r="AG5" i="4"/>
  <c r="AI5" i="4"/>
  <c r="AC4" i="4"/>
  <c r="AE4" i="4"/>
  <c r="AG4" i="4"/>
  <c r="AI4" i="4"/>
  <c r="AA4" i="4"/>
  <c r="AB4" i="4"/>
  <c r="AD4" i="4"/>
  <c r="AF4" i="4"/>
  <c r="AH4" i="4"/>
  <c r="AJ4" i="4"/>
  <c r="AC8" i="4"/>
  <c r="AE8" i="4"/>
  <c r="AG8" i="4"/>
  <c r="AI8" i="4"/>
  <c r="AB8" i="4"/>
  <c r="AD8" i="4"/>
  <c r="AF8" i="4"/>
  <c r="AH8" i="4"/>
  <c r="AJ8" i="4"/>
  <c r="AA8" i="4"/>
  <c r="C7" i="4"/>
  <c r="C6" i="4"/>
  <c r="C5" i="4"/>
  <c r="C8" i="4"/>
  <c r="C4" i="4"/>
</calcChain>
</file>

<file path=xl/sharedStrings.xml><?xml version="1.0" encoding="utf-8"?>
<sst xmlns="http://schemas.openxmlformats.org/spreadsheetml/2006/main" count="286" uniqueCount="212">
  <si>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</si>
  <si>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</si>
  <si>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</si>
  <si>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</si>
  <si>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</si>
  <si>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</si>
  <si>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</si>
  <si>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</si>
  <si>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</si>
  <si>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</si>
  <si>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</si>
  <si>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</si>
  <si>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</si>
  <si>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</si>
  <si>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</si>
  <si>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</si>
  <si>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</si>
  <si>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</si>
  <si>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</si>
  <si>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</si>
  <si>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</si>
  <si>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</si>
  <si>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</si>
  <si>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</si>
  <si>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</si>
  <si>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</si>
  <si>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</si>
  <si>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</si>
  <si>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</si>
  <si>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</si>
  <si>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</si>
  <si>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</si>
  <si>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</si>
  <si>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</si>
  <si>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</si>
  <si>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</si>
  <si>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</si>
  <si>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</si>
  <si>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</si>
  <si>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</si>
  <si>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</si>
  <si>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</si>
  <si>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</si>
  <si>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</si>
  <si>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</si>
  <si>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</si>
  <si>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</si>
  <si>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</si>
  <si>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</si>
  <si>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</si>
  <si>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</si>
  <si>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</si>
  <si>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</si>
  <si>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</si>
  <si>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</si>
  <si>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</si>
  <si>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</si>
  <si>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</si>
  <si>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</si>
  <si>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</si>
  <si>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</si>
  <si>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</si>
  <si>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</si>
  <si>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</si>
  <si>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</si>
  <si>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</si>
  <si>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</si>
  <si>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</si>
  <si>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</si>
  <si>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</si>
  <si>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</si>
  <si>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</si>
  <si>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</si>
  <si>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</si>
  <si>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</si>
  <si>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</si>
  <si>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</si>
  <si>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</si>
  <si>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</si>
  <si>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</si>
  <si>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</si>
  <si>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</si>
  <si>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</si>
  <si>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</si>
  <si>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</si>
  <si>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</si>
  <si>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</si>
  <si>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</si>
  <si>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</si>
  <si>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</si>
  <si>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</si>
  <si>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</si>
  <si>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</si>
  <si>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</si>
  <si>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</si>
  <si>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</si>
  <si>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</si>
  <si>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</si>
  <si>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</si>
  <si>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</si>
  <si>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</si>
  <si>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</si>
  <si>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</si>
  <si>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</si>
  <si>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</si>
  <si>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</si>
  <si>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</si>
  <si>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</si>
  <si>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</si>
  <si>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</si>
  <si>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</si>
  <si>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</si>
  <si>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</si>
  <si>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</si>
  <si>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</si>
  <si>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</si>
  <si>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</si>
  <si>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</si>
  <si>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</si>
  <si>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</si>
  <si>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</si>
  <si>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</si>
  <si>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</si>
  <si>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</si>
  <si>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</si>
  <si>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</si>
  <si>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</si>
  <si>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</si>
  <si>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</si>
  <si>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</si>
  <si>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</si>
  <si>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</si>
  <si>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</si>
  <si>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</si>
  <si>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</si>
  <si>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</si>
  <si>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</si>
  <si>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</si>
  <si>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</si>
  <si>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</si>
  <si>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</si>
  <si>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</si>
  <si>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</si>
  <si>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</si>
  <si>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</si>
  <si>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</si>
  <si>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</si>
  <si>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</si>
  <si>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</si>
  <si>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</si>
  <si>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</si>
  <si>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</si>
  <si>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</si>
  <si>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</si>
  <si>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</si>
  <si>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</si>
  <si>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</si>
  <si>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</si>
  <si>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</si>
  <si>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</si>
  <si>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</si>
  <si>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</si>
  <si>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</si>
  <si>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</si>
  <si>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</si>
  <si>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</si>
  <si>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</si>
  <si>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</si>
  <si>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</si>
  <si>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</si>
  <si>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</si>
  <si>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</si>
  <si>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</si>
  <si>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</si>
  <si>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</si>
  <si>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</si>
  <si>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</si>
  <si>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</si>
  <si>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</si>
  <si>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</si>
  <si>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</si>
  <si>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</si>
  <si>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</si>
  <si>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</si>
  <si>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</si>
  <si>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</si>
  <si>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</si>
  <si>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</si>
  <si>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</si>
  <si>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</si>
  <si>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</si>
  <si>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</si>
  <si>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</si>
  <si>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</si>
  <si>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</si>
  <si>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</si>
  <si>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</si>
  <si>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</si>
  <si>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</si>
  <si>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</si>
  <si>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</si>
  <si>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</si>
  <si>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</si>
  <si>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</si>
  <si>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</si>
  <si>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</si>
  <si>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</si>
  <si>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一日の上限数</t>
    <rPh sb="0" eb="2">
      <t>イチニチ</t>
    </rPh>
    <rPh sb="3" eb="5">
      <t>ジョウゲン</t>
    </rPh>
    <rPh sb="5" eb="6">
      <t>スウ</t>
    </rPh>
    <phoneticPr fontId="1"/>
  </si>
  <si>
    <t>席番号</t>
    <rPh sb="0" eb="1">
      <t>セキ</t>
    </rPh>
    <rPh sb="1" eb="3">
      <t>バンゴウ</t>
    </rPh>
    <phoneticPr fontId="1"/>
  </si>
  <si>
    <t>時間帯（2＝一限目）</t>
    <rPh sb="0" eb="3">
      <t>ジカンタイ</t>
    </rPh>
    <rPh sb="6" eb="9">
      <t>イチゲンメ</t>
    </rPh>
    <phoneticPr fontId="1"/>
  </si>
  <si>
    <t>test</t>
  </si>
  <si>
    <t>test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</si>
</sst>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5">
    <fill>
      <patternFill patternType="none"/>
    </fill>
    <fill>
      <patternFill patternType="gray125"/>
    </fill>
    <fill>
      <patternFill patternType="solid">
        <fgColor rgb="FFFFFF00"/>
        <bgColor indexed="64"/>
      </patternFill>
    </fill>
    <fill>
      <patternFill patternType="solid">
        <fgColor rgb="FFFFF04C"/>
        <bgColor indexed="64"/>
      </patternFill>
    </fill>
    <fill>
      <patternFill patternType="solid">
        <fgColor rgb="FFB4EBFA"/>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4">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3" borderId="0" xfId="0" applyFont="1" applyFill="1" applyBorder="1" applyAlignment="1">
      <alignment horizontal="center" vertical="center" wrapText="1"/>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5" fillId="0" borderId="0" xfId="0" applyFont="1" applyFill="1" applyBorder="1" applyAlignment="1">
      <alignment horizontal="center" vertical="center" wrapText="1"/>
    </xf>
    <xf numFmtId="0" fontId="0" fillId="0" borderId="1" xfId="0" applyBorder="1">
      <alignment vertical="center"/>
    </xf>
    <xf numFmtId="0" fontId="5" fillId="4"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jin.jpeg" TargetMode="External"/><Relationship Id="rId3" Type="http://schemas.openxmlformats.org/officeDocument/2006/relationships/image" Target="file:///\\Mac\Home\Downloads\wa-tori\hyuse2.jpeg" TargetMode="External"/><Relationship Id="rId7" Type="http://schemas.openxmlformats.org/officeDocument/2006/relationships/image" Target="file:///\\Mac\Home\Downloads\karasuma.png" TargetMode="External"/><Relationship Id="rId2" Type="http://schemas.openxmlformats.org/officeDocument/2006/relationships/image" Target="file:///\\Mac\Home\Downloads\wa-tori\konami.jpeg" TargetMode="External"/><Relationship Id="rId1" Type="http://schemas.openxmlformats.org/officeDocument/2006/relationships/image" Target="file:///\\Mac\Home\Downloads\wa-tori\kuga.jpeg" TargetMode="External"/><Relationship Id="rId6" Type="http://schemas.openxmlformats.org/officeDocument/2006/relationships/image" Target="file:///\\Mac\Home\Downloads\wa-tori\mikumo.jpeg" TargetMode="External"/><Relationship Id="rId5" Type="http://schemas.openxmlformats.org/officeDocument/2006/relationships/image" Target="file:///\\Mac\Home\Downloads\wa-tori\yuri.jpeg" TargetMode="External"/><Relationship Id="rId10" Type="http://schemas.openxmlformats.org/officeDocument/2006/relationships/image" Target="file:///\\Mac\Home\Downloads\IMG_9458.jpg" TargetMode="External"/><Relationship Id="rId4" Type="http://schemas.openxmlformats.org/officeDocument/2006/relationships/image" Target="file:///\\Mac\Home\Downloads\wa-tori\amatori.jpg.jpeg" TargetMode="External"/><Relationship Id="rId9" Type="http://schemas.openxmlformats.org/officeDocument/2006/relationships/image" Target="file:///\\Mac\Home\Downloads\replica.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486833</xdr:colOff>
      <xdr:row>0</xdr:row>
      <xdr:rowOff>52917</xdr:rowOff>
    </xdr:from>
    <xdr:to>
      <xdr:col>12</xdr:col>
      <xdr:colOff>1510</xdr:colOff>
      <xdr:row>2</xdr:row>
      <xdr:rowOff>185208</xdr:rowOff>
    </xdr:to>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197166" y="52917"/>
          <a:ext cx="3568094" cy="1121833"/>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27969</xdr:colOff>
      <xdr:row>1</xdr:row>
      <xdr:rowOff>22</xdr:rowOff>
    </xdr:from>
    <xdr:to>
      <xdr:col>11</xdr:col>
      <xdr:colOff>1698624</xdr:colOff>
      <xdr:row>1</xdr:row>
      <xdr:rowOff>22</xdr:rowOff>
    </xdr:to>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77511" y="391605"/>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867834</xdr:colOff>
      <xdr:row>1</xdr:row>
      <xdr:rowOff>538117</xdr:rowOff>
    </xdr:from>
    <xdr:to>
      <xdr:col>9</xdr:col>
      <xdr:colOff>0</xdr:colOff>
      <xdr:row>8</xdr:row>
      <xdr:rowOff>0</xdr:rowOff>
    </xdr:to>
    <xdr:grpSp>
      <xdr:nvGrpSpPr>
        <xdr:cNvPr id="11" name="グループ化 10">
          <a:extLst>
            <a:ext uri="{FF2B5EF4-FFF2-40B4-BE49-F238E27FC236}">
              <a16:creationId xmlns:a16="http://schemas.microsoft.com/office/drawing/2014/main" id="{00000000-0008-0000-0000-00000B000000}"/>
            </a:ext>
          </a:extLst>
        </xdr:cNvPr>
        <xdr:cNvGrpSpPr/>
      </xdr:nvGrpSpPr>
      <xdr:grpSpPr>
        <a:xfrm>
          <a:off x="1326225" y="931023"/>
          <a:ext cx="9395354" cy="4807790"/>
          <a:chOff x="1322917" y="929723"/>
          <a:chExt cx="9387416" cy="4790592"/>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720292"/>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22917"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5167"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21669"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929723"/>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301750"/>
            <a:ext cx="9371541" cy="53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193520"/>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069167"/>
            <a:ext cx="9371541" cy="319"/>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3952876"/>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4836477"/>
            <a:ext cx="9371541" cy="106"/>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580039</xdr:rowOff>
    </xdr:from>
    <xdr:to>
      <xdr:col>9</xdr:col>
      <xdr:colOff>0</xdr:colOff>
      <xdr:row>8</xdr:row>
      <xdr:rowOff>15876</xdr:rowOff>
    </xdr:to>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1345406" y="972945"/>
          <a:ext cx="9376173" cy="4781744"/>
          <a:chOff x="1338792" y="971848"/>
          <a:chExt cx="9371541" cy="4764546"/>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989542"/>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6834"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971848"/>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971848"/>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30507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196044"/>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0691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39528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48365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7202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0</xdr:rowOff>
    </xdr:from>
    <xdr:to>
      <xdr:col>1</xdr:col>
      <xdr:colOff>882111</xdr:colOff>
      <xdr:row>8</xdr:row>
      <xdr:rowOff>24849</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58391" y="1303735"/>
          <a:ext cx="882111" cy="4459927"/>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52918</xdr:rowOff>
    </xdr:from>
    <xdr:to>
      <xdr:col>9</xdr:col>
      <xdr:colOff>190499</xdr:colOff>
      <xdr:row>13</xdr:row>
      <xdr:rowOff>52918</xdr:rowOff>
    </xdr:to>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370417" y="52918"/>
          <a:ext cx="10530415" cy="7556500"/>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397737</xdr:colOff>
      <xdr:row>0</xdr:row>
      <xdr:rowOff>0</xdr:rowOff>
    </xdr:from>
    <xdr:to>
      <xdr:col>5</xdr:col>
      <xdr:colOff>83816</xdr:colOff>
      <xdr:row>1</xdr:row>
      <xdr:rowOff>429494</xdr:rowOff>
    </xdr:to>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852820" y="0"/>
          <a:ext cx="4586163" cy="82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a:latin typeface="源ノ角ゴシック JP" panose="020B0500000000000000" pitchFamily="34" charset="-128"/>
              <a:ea typeface="源ノ角ゴシック JP" panose="020B0500000000000000" pitchFamily="34" charset="-128"/>
            </a:rPr>
            <a:t>PC</a:t>
          </a:r>
          <a:r>
            <a:rPr kumimoji="1" lang="ja-JP" altLang="en-US" sz="2400">
              <a:latin typeface="源ノ角ゴシック JP" panose="020B0500000000000000" pitchFamily="34" charset="-128"/>
              <a:ea typeface="源ノ角ゴシック JP" panose="020B0500000000000000" pitchFamily="34" charset="-128"/>
            </a:rPr>
            <a:t>席予約状況</a:t>
          </a:r>
        </a:p>
      </xdr:txBody>
    </xdr:sp>
    <xdr:clientData/>
  </xdr:twoCellAnchor>
  <xdr:twoCellAnchor>
    <xdr:from>
      <xdr:col>1</xdr:col>
      <xdr:colOff>166332</xdr:colOff>
      <xdr:row>1</xdr:row>
      <xdr:rowOff>135350</xdr:rowOff>
    </xdr:from>
    <xdr:to>
      <xdr:col>9</xdr:col>
      <xdr:colOff>34069</xdr:colOff>
      <xdr:row>1</xdr:row>
      <xdr:rowOff>135351</xdr:rowOff>
    </xdr:to>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621415" y="526933"/>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134720</xdr:colOff>
      <xdr:row>9</xdr:row>
      <xdr:rowOff>365717</xdr:rowOff>
    </xdr:from>
    <xdr:to>
      <xdr:col>9</xdr:col>
      <xdr:colOff>2457</xdr:colOff>
      <xdr:row>9</xdr:row>
      <xdr:rowOff>365718</xdr:rowOff>
    </xdr:to>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589803" y="6340009"/>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128453</xdr:colOff>
      <xdr:row>8</xdr:row>
      <xdr:rowOff>122174</xdr:rowOff>
    </xdr:from>
    <xdr:to>
      <xdr:col>8</xdr:col>
      <xdr:colOff>1334981</xdr:colOff>
      <xdr:row>8</xdr:row>
      <xdr:rowOff>122175</xdr:rowOff>
    </xdr:to>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583536" y="5842466"/>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26469</xdr:colOff>
      <xdr:row>3</xdr:row>
      <xdr:rowOff>686815</xdr:rowOff>
    </xdr:from>
    <xdr:to>
      <xdr:col>11</xdr:col>
      <xdr:colOff>1561428</xdr:colOff>
      <xdr:row>3</xdr:row>
      <xdr:rowOff>686815</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440595" y="198856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759074</xdr:colOff>
      <xdr:row>3</xdr:row>
      <xdr:rowOff>471740</xdr:rowOff>
    </xdr:from>
    <xdr:to>
      <xdr:col>11</xdr:col>
      <xdr:colOff>853509</xdr:colOff>
      <xdr:row>3</xdr:row>
      <xdr:rowOff>471740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2173200" y="1773490"/>
          <a:ext cx="1655476"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146092</xdr:colOff>
      <xdr:row>3</xdr:row>
      <xdr:rowOff>1058</xdr:rowOff>
    </xdr:from>
    <xdr:to>
      <xdr:col>11</xdr:col>
      <xdr:colOff>1003063</xdr:colOff>
      <xdr:row>3</xdr:row>
      <xdr:rowOff>602149</xdr:rowOff>
    </xdr:to>
    <xdr:grpSp>
      <xdr:nvGrpSpPr>
        <xdr:cNvPr id="13" name="グループ化 12">
          <a:extLst>
            <a:ext uri="{FF2B5EF4-FFF2-40B4-BE49-F238E27FC236}">
              <a16:creationId xmlns:a16="http://schemas.microsoft.com/office/drawing/2014/main" id="{00000000-0008-0000-0000-00000D000000}"/>
            </a:ext>
          </a:extLst>
        </xdr:cNvPr>
        <xdr:cNvGrpSpPr/>
      </xdr:nvGrpSpPr>
      <xdr:grpSpPr>
        <a:xfrm>
          <a:off x="11570140" y="1304793"/>
          <a:ext cx="2416689" cy="601091"/>
          <a:chOff x="11560218" y="1302808"/>
          <a:chExt cx="2418012"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145406" y="1302808"/>
            <a:ext cx="1832824"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60218" y="1336735"/>
            <a:ext cx="566140" cy="567164"/>
          </a:xfrm>
          <a:prstGeom prst="rect">
            <a:avLst/>
          </a:prstGeom>
        </xdr:spPr>
      </xdr:pic>
    </xdr:grpSp>
    <xdr:clientData/>
  </xdr:twoCellAnchor>
  <xdr:twoCellAnchor>
    <xdr:from>
      <xdr:col>10</xdr:col>
      <xdr:colOff>71967</xdr:colOff>
      <xdr:row>6</xdr:row>
      <xdr:rowOff>717609</xdr:rowOff>
    </xdr:from>
    <xdr:to>
      <xdr:col>11</xdr:col>
      <xdr:colOff>1606926</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348509" y="467048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697451</xdr:colOff>
      <xdr:row>11</xdr:row>
      <xdr:rowOff>373617</xdr:rowOff>
    </xdr:from>
    <xdr:to>
      <xdr:col>11</xdr:col>
      <xdr:colOff>1671106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407784" y="7109909"/>
          <a:ext cx="3238489"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486834</xdr:colOff>
      <xdr:row>3</xdr:row>
      <xdr:rowOff>31750</xdr:rowOff>
    </xdr:from>
    <xdr:to>
      <xdr:col>11</xdr:col>
      <xdr:colOff>1778000</xdr:colOff>
      <xdr:row>13</xdr:row>
      <xdr:rowOff>174625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197167" y="1333500"/>
          <a:ext cx="3556000" cy="6339417"/>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19936734" y="571500"/>
          <a:ext cx="3425974" cy="8694964"/>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190499</xdr:rowOff>
    </xdr:from>
    <xdr:to>
      <xdr:col>4</xdr:col>
      <xdr:colOff>1317987</xdr:colOff>
      <xdr:row>1</xdr:row>
      <xdr:rowOff>531706</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2689" y="582082"/>
          <a:ext cx="341674" cy="341207"/>
        </a:xfrm>
        <a:prstGeom prst="rect">
          <a:avLst/>
        </a:prstGeom>
      </xdr:spPr>
    </xdr:pic>
    <xdr:clientData/>
  </xdr:twoCellAnchor>
  <xdr:twoCellAnchor>
    <xdr:from>
      <xdr:col>10</xdr:col>
      <xdr:colOff>208537</xdr:colOff>
      <xdr:row>12</xdr:row>
      <xdr:rowOff>59728</xdr:rowOff>
    </xdr:from>
    <xdr:to>
      <xdr:col>11</xdr:col>
      <xdr:colOff>1344084</xdr:colOff>
      <xdr:row>13</xdr:row>
      <xdr:rowOff>47624</xdr:rowOff>
    </xdr:to>
    <xdr:grpSp>
      <xdr:nvGrpSpPr>
        <xdr:cNvPr id="16" name="グループ化 15">
          <a:extLst>
            <a:ext uri="{FF2B5EF4-FFF2-40B4-BE49-F238E27FC236}">
              <a16:creationId xmlns:a16="http://schemas.microsoft.com/office/drawing/2014/main" id="{00000000-0008-0000-0000-000010000000}"/>
            </a:ext>
          </a:extLst>
        </xdr:cNvPr>
        <xdr:cNvGrpSpPr/>
      </xdr:nvGrpSpPr>
      <xdr:grpSpPr>
        <a:xfrm>
          <a:off x="11632585" y="7191572"/>
          <a:ext cx="2695265" cy="368896"/>
          <a:chOff x="11421580" y="7155854"/>
          <a:chExt cx="2696588" cy="368896"/>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421580" y="7155854"/>
            <a:ext cx="2696588" cy="368896"/>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05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の</a:t>
            </a:r>
            <a:r>
              <a:rPr kumimoji="1" lang="ja-JP" altLang="en-US" sz="1050" u="none" baseline="0">
                <a:solidFill>
                  <a:sysClr val="windowText" lastClr="000000"/>
                </a:solidFill>
                <a:latin typeface="源ノ角ゴシック JP" panose="020B0500000000000000" pitchFamily="34" charset="-128"/>
                <a:ea typeface="源ノ角ゴシック JP" panose="020B0500000000000000" pitchFamily="34" charset="-128"/>
              </a:rPr>
              <a:t>プロフィール</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769185" y="7217834"/>
            <a:ext cx="211400" cy="237490"/>
          </a:xfrm>
          <a:prstGeom prst="rect">
            <a:avLst/>
          </a:prstGeom>
        </xdr:spPr>
      </xdr:pic>
    </xdr:grpSp>
    <xdr:clientData/>
  </xdr:twoCellAnchor>
  <xdr:twoCellAnchor editAs="oneCell">
    <xdr:from>
      <xdr:col>1</xdr:col>
      <xdr:colOff>466725</xdr:colOff>
      <xdr:row>8</xdr:row>
      <xdr:rowOff>188906</xdr:rowOff>
    </xdr:from>
    <xdr:to>
      <xdr:col>1</xdr:col>
      <xdr:colOff>876301</xdr:colOff>
      <xdr:row>9</xdr:row>
      <xdr:rowOff>344482</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1808" y="5909198"/>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xdr:twoCellAnchor editAs="oneCell">
    <xdr:from>
      <xdr:col>10</xdr:col>
      <xdr:colOff>52917</xdr:colOff>
      <xdr:row>7</xdr:row>
      <xdr:rowOff>10583</xdr:rowOff>
    </xdr:from>
    <xdr:to>
      <xdr:col>11</xdr:col>
      <xdr:colOff>1595967</xdr:colOff>
      <xdr:row>12</xdr:row>
      <xdr:rowOff>18520</xdr:rowOff>
    </xdr:to>
    <xdr:pic>
      <xdr:nvPicPr>
        <xdr:cNvPr id="2766" name="Picture 718">
          <a:extLst>
            <a:ext uri="{FF2B5EF4-FFF2-40B4-BE49-F238E27FC236}">
              <a16:creationId xmlns:a16="http://schemas.microsoft.com/office/drawing/2014/main" id="{00000000-0008-0000-0000-0000CE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67043" y="4847166"/>
          <a:ext cx="3104091" cy="22886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31750</xdr:colOff>
      <xdr:row>4</xdr:row>
      <xdr:rowOff>74083</xdr:rowOff>
    </xdr:from>
    <xdr:to>
      <xdr:col>11</xdr:col>
      <xdr:colOff>1574800</xdr:colOff>
      <xdr:row>6</xdr:row>
      <xdr:rowOff>593196</xdr:rowOff>
    </xdr:to>
    <xdr:pic>
      <xdr:nvPicPr>
        <xdr:cNvPr id="2764" name="Picture 716">
          <a:extLst>
            <a:ext uri="{FF2B5EF4-FFF2-40B4-BE49-F238E27FC236}">
              <a16:creationId xmlns:a16="http://schemas.microsoft.com/office/drawing/2014/main" id="{00000000-0008-0000-0000-0000CC0A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445876" y="2259542"/>
          <a:ext cx="3104091" cy="22865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147638</xdr:colOff>
          <xdr:row>14</xdr:row>
          <xdr:rowOff>319088</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00000000-0008-0000-0000-0000C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669" name="テキスト ボックス 668">
          <a:extLst>
            <a:ext uri="{FF2B5EF4-FFF2-40B4-BE49-F238E27FC236}">
              <a16:creationId xmlns:a16="http://schemas.microsoft.com/office/drawing/2014/main" id="{00000000-0008-0000-0100-00009D020000}"/>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670" name="テキスト ボックス 669">
          <a:extLst>
            <a:ext uri="{FF2B5EF4-FFF2-40B4-BE49-F238E27FC236}">
              <a16:creationId xmlns:a16="http://schemas.microsoft.com/office/drawing/2014/main" id="{00000000-0008-0000-0100-00009E020000}"/>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xdr:from>
      <xdr:col>1</xdr:col>
      <xdr:colOff>1395174</xdr:colOff>
      <xdr:row>2</xdr:row>
      <xdr:rowOff>45720</xdr:rowOff>
    </xdr:from>
    <xdr:to>
      <xdr:col>1</xdr:col>
      <xdr:colOff>2945368</xdr:colOff>
      <xdr:row>2</xdr:row>
      <xdr:rowOff>1760220</xdr:rowOff>
    </xdr:to>
    <xdr:sp macro="" textlink="">
      <xdr:nvSpPr>
        <xdr:cNvPr id="671" name="テキスト ボックス 670">
          <a:extLst>
            <a:ext uri="{FF2B5EF4-FFF2-40B4-BE49-F238E27FC236}">
              <a16:creationId xmlns:a16="http://schemas.microsoft.com/office/drawing/2014/main" id="{00000000-0008-0000-0100-00009F020000}"/>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672" name="テキスト ボックス 671">
          <a:extLst>
            <a:ext uri="{FF2B5EF4-FFF2-40B4-BE49-F238E27FC236}">
              <a16:creationId xmlns:a16="http://schemas.microsoft.com/office/drawing/2014/main" id="{00000000-0008-0000-0100-0000A0020000}"/>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xdr:from>
      <xdr:col>1</xdr:col>
      <xdr:colOff>1395174</xdr:colOff>
      <xdr:row>3</xdr:row>
      <xdr:rowOff>45720</xdr:rowOff>
    </xdr:from>
    <xdr:to>
      <xdr:col>1</xdr:col>
      <xdr:colOff>2945368</xdr:colOff>
      <xdr:row>3</xdr:row>
      <xdr:rowOff>1760220</xdr:rowOff>
    </xdr:to>
    <xdr:sp macro="" textlink="">
      <xdr:nvSpPr>
        <xdr:cNvPr id="673" name="テキスト ボックス 672">
          <a:extLst>
            <a:ext uri="{FF2B5EF4-FFF2-40B4-BE49-F238E27FC236}">
              <a16:creationId xmlns:a16="http://schemas.microsoft.com/office/drawing/2014/main" id="{00000000-0008-0000-0100-0000A1020000}"/>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674" name="テキスト ボックス 673">
          <a:extLst>
            <a:ext uri="{FF2B5EF4-FFF2-40B4-BE49-F238E27FC236}">
              <a16:creationId xmlns:a16="http://schemas.microsoft.com/office/drawing/2014/main" id="{00000000-0008-0000-0100-0000A2020000}"/>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676" name="図 675">
          <a:extLst>
            <a:ext uri="{FF2B5EF4-FFF2-40B4-BE49-F238E27FC236}">
              <a16:creationId xmlns:a16="http://schemas.microsoft.com/office/drawing/2014/main" id="{00000000-0008-0000-0100-0000A4020000}"/>
            </a:ext>
          </a:extLst>
        </xdr:cNvPr>
        <xdr:cNvPicPr>
          <a:picLocks noChangeAspect="1"/>
        </xdr:cNvPicPr>
      </xdr:nvPicPr>
      <xdr:blipFill>
        <a:blip xmlns:r="http://schemas.openxmlformats.org/officeDocument/2006/relationships" r:link="rId1"/>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677" name="テキスト ボックス 676">
          <a:extLst>
            <a:ext uri="{FF2B5EF4-FFF2-40B4-BE49-F238E27FC236}">
              <a16:creationId xmlns:a16="http://schemas.microsoft.com/office/drawing/2014/main" id="{00000000-0008-0000-0100-0000A5020000}"/>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678" name="テキスト ボックス 677">
          <a:extLst>
            <a:ext uri="{FF2B5EF4-FFF2-40B4-BE49-F238E27FC236}">
              <a16:creationId xmlns:a16="http://schemas.microsoft.com/office/drawing/2014/main" id="{00000000-0008-0000-0100-0000A6020000}"/>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680" name="図 679">
          <a:extLst>
            <a:ext uri="{FF2B5EF4-FFF2-40B4-BE49-F238E27FC236}">
              <a16:creationId xmlns:a16="http://schemas.microsoft.com/office/drawing/2014/main" id="{00000000-0008-0000-0100-0000A8020000}"/>
            </a:ext>
          </a:extLst>
        </xdr:cNvPr>
        <xdr:cNvPicPr>
          <a:picLocks noChangeAspect="1"/>
        </xdr:cNvPicPr>
      </xdr:nvPicPr>
      <xdr:blipFill>
        <a:blip xmlns:r="http://schemas.openxmlformats.org/officeDocument/2006/relationships" r:link="rId2"/>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681" name="テキスト ボックス 680">
          <a:extLst>
            <a:ext uri="{FF2B5EF4-FFF2-40B4-BE49-F238E27FC236}">
              <a16:creationId xmlns:a16="http://schemas.microsoft.com/office/drawing/2014/main" id="{00000000-0008-0000-0100-0000A9020000}"/>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682" name="テキスト ボックス 681">
          <a:extLst>
            <a:ext uri="{FF2B5EF4-FFF2-40B4-BE49-F238E27FC236}">
              <a16:creationId xmlns:a16="http://schemas.microsoft.com/office/drawing/2014/main" id="{00000000-0008-0000-0100-0000AA020000}"/>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684" name="図 683">
          <a:extLst>
            <a:ext uri="{FF2B5EF4-FFF2-40B4-BE49-F238E27FC236}">
              <a16:creationId xmlns:a16="http://schemas.microsoft.com/office/drawing/2014/main" id="{00000000-0008-0000-0100-0000AC020000}"/>
            </a:ext>
          </a:extLst>
        </xdr:cNvPr>
        <xdr:cNvPicPr>
          <a:picLocks noChangeAspect="1"/>
        </xdr:cNvPicPr>
      </xdr:nvPicPr>
      <xdr:blipFill>
        <a:blip xmlns:r="http://schemas.openxmlformats.org/officeDocument/2006/relationships" r:link="rId3"/>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685" name="テキスト ボックス 684">
          <a:extLst>
            <a:ext uri="{FF2B5EF4-FFF2-40B4-BE49-F238E27FC236}">
              <a16:creationId xmlns:a16="http://schemas.microsoft.com/office/drawing/2014/main" id="{00000000-0008-0000-0100-0000AD0200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686" name="テキスト ボックス 685">
          <a:extLst>
            <a:ext uri="{FF2B5EF4-FFF2-40B4-BE49-F238E27FC236}">
              <a16:creationId xmlns:a16="http://schemas.microsoft.com/office/drawing/2014/main" id="{00000000-0008-0000-0100-0000AE02000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688" name="図 687">
          <a:extLst>
            <a:ext uri="{FF2B5EF4-FFF2-40B4-BE49-F238E27FC236}">
              <a16:creationId xmlns:a16="http://schemas.microsoft.com/office/drawing/2014/main" id="{00000000-0008-0000-0100-0000B0020000}"/>
            </a:ext>
          </a:extLst>
        </xdr:cNvPr>
        <xdr:cNvPicPr>
          <a:picLocks noChangeAspect="1"/>
        </xdr:cNvPicPr>
      </xdr:nvPicPr>
      <xdr:blipFill>
        <a:blip xmlns:r="http://schemas.openxmlformats.org/officeDocument/2006/relationships" r:link="rId4"/>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689" name="テキスト ボックス 688">
          <a:extLst>
            <a:ext uri="{FF2B5EF4-FFF2-40B4-BE49-F238E27FC236}">
              <a16:creationId xmlns:a16="http://schemas.microsoft.com/office/drawing/2014/main" id="{00000000-0008-0000-0100-0000B102000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690" name="テキスト ボックス 689">
          <a:extLst>
            <a:ext uri="{FF2B5EF4-FFF2-40B4-BE49-F238E27FC236}">
              <a16:creationId xmlns:a16="http://schemas.microsoft.com/office/drawing/2014/main" id="{00000000-0008-0000-0100-0000B2020000}"/>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692" name="図 691">
          <a:extLst>
            <a:ext uri="{FF2B5EF4-FFF2-40B4-BE49-F238E27FC236}">
              <a16:creationId xmlns:a16="http://schemas.microsoft.com/office/drawing/2014/main" id="{00000000-0008-0000-0100-0000B4020000}"/>
            </a:ext>
          </a:extLst>
        </xdr:cNvPr>
        <xdr:cNvPicPr>
          <a:picLocks noChangeAspect="1"/>
        </xdr:cNvPicPr>
      </xdr:nvPicPr>
      <xdr:blipFill>
        <a:blip xmlns:r="http://schemas.openxmlformats.org/officeDocument/2006/relationships" r:link="rId5"/>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693" name="テキスト ボックス 692">
          <a:extLst>
            <a:ext uri="{FF2B5EF4-FFF2-40B4-BE49-F238E27FC236}">
              <a16:creationId xmlns:a16="http://schemas.microsoft.com/office/drawing/2014/main" id="{00000000-0008-0000-0100-0000B5020000}"/>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694" name="テキスト ボックス 693">
          <a:extLst>
            <a:ext uri="{FF2B5EF4-FFF2-40B4-BE49-F238E27FC236}">
              <a16:creationId xmlns:a16="http://schemas.microsoft.com/office/drawing/2014/main" id="{00000000-0008-0000-0100-0000B6020000}"/>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696" name="図 695">
          <a:extLst>
            <a:ext uri="{FF2B5EF4-FFF2-40B4-BE49-F238E27FC236}">
              <a16:creationId xmlns:a16="http://schemas.microsoft.com/office/drawing/2014/main" id="{00000000-0008-0000-0100-0000B8020000}"/>
            </a:ext>
          </a:extLst>
        </xdr:cNvPr>
        <xdr:cNvPicPr>
          <a:picLocks noChangeAspect="1"/>
        </xdr:cNvPicPr>
      </xdr:nvPicPr>
      <xdr:blipFill>
        <a:blip xmlns:r="http://schemas.openxmlformats.org/officeDocument/2006/relationships" r:link="rId6"/>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697" name="テキスト ボックス 696">
          <a:extLst>
            <a:ext uri="{FF2B5EF4-FFF2-40B4-BE49-F238E27FC236}">
              <a16:creationId xmlns:a16="http://schemas.microsoft.com/office/drawing/2014/main" id="{00000000-0008-0000-0100-0000B9020000}"/>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698" name="テキスト ボックス 697">
          <a:extLst>
            <a:ext uri="{FF2B5EF4-FFF2-40B4-BE49-F238E27FC236}">
              <a16:creationId xmlns:a16="http://schemas.microsoft.com/office/drawing/2014/main" id="{00000000-0008-0000-0100-0000BA020000}"/>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700" name="図 699">
          <a:extLst>
            <a:ext uri="{FF2B5EF4-FFF2-40B4-BE49-F238E27FC236}">
              <a16:creationId xmlns:a16="http://schemas.microsoft.com/office/drawing/2014/main" id="{00000000-0008-0000-0100-0000BC020000}"/>
            </a:ext>
          </a:extLst>
        </xdr:cNvPr>
        <xdr:cNvPicPr>
          <a:picLocks noChangeAspect="1"/>
        </xdr:cNvPicPr>
      </xdr:nvPicPr>
      <xdr:blipFill>
        <a:blip xmlns:r="http://schemas.openxmlformats.org/officeDocument/2006/relationships" r:link="rId7"/>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701" name="テキスト ボックス 700">
          <a:extLst>
            <a:ext uri="{FF2B5EF4-FFF2-40B4-BE49-F238E27FC236}">
              <a16:creationId xmlns:a16="http://schemas.microsoft.com/office/drawing/2014/main" id="{00000000-0008-0000-0100-0000BD020000}"/>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702" name="テキスト ボックス 701">
          <a:extLst>
            <a:ext uri="{FF2B5EF4-FFF2-40B4-BE49-F238E27FC236}">
              <a16:creationId xmlns:a16="http://schemas.microsoft.com/office/drawing/2014/main" id="{00000000-0008-0000-0100-0000BE020000}"/>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10</xdr:row>
      <xdr:rowOff>114301</xdr:rowOff>
    </xdr:from>
    <xdr:to>
      <xdr:col>1</xdr:col>
      <xdr:colOff>1215723</xdr:colOff>
      <xdr:row>10</xdr:row>
      <xdr:rowOff>1261444</xdr:rowOff>
    </xdr:to>
    <xdr:pic>
      <xdr:nvPicPr>
        <xdr:cNvPr id="704" name="図 703">
          <a:extLst>
            <a:ext uri="{FF2B5EF4-FFF2-40B4-BE49-F238E27FC236}">
              <a16:creationId xmlns:a16="http://schemas.microsoft.com/office/drawing/2014/main" id="{00000000-0008-0000-0100-0000C0020000}"/>
            </a:ext>
          </a:extLst>
        </xdr:cNvPr>
        <xdr:cNvPicPr>
          <a:picLocks noChangeAspect="1"/>
        </xdr:cNvPicPr>
      </xdr:nvPicPr>
      <xdr:blipFill>
        <a:blip xmlns:r="http://schemas.openxmlformats.org/officeDocument/2006/relationships" r:link="rId8"/>
        <a:srcRect l="3205" r="3205"/>
        <a:stretch>
          <a:fillRect/>
        </a:stretch>
      </xdr:blipFill>
      <xdr:spPr>
        <a:xfrm>
          <a:off x="754380" y="22974301"/>
          <a:ext cx="1147143" cy="1147143"/>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705" name="テキスト ボックス 704">
          <a:extLst>
            <a:ext uri="{FF2B5EF4-FFF2-40B4-BE49-F238E27FC236}">
              <a16:creationId xmlns:a16="http://schemas.microsoft.com/office/drawing/2014/main" id="{00000000-0008-0000-0100-0000C1020000}"/>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706" name="テキスト ボックス 705">
          <a:extLst>
            <a:ext uri="{FF2B5EF4-FFF2-40B4-BE49-F238E27FC236}">
              <a16:creationId xmlns:a16="http://schemas.microsoft.com/office/drawing/2014/main" id="{00000000-0008-0000-0100-0000C2020000}"/>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708" name="図 707">
          <a:extLst>
            <a:ext uri="{FF2B5EF4-FFF2-40B4-BE49-F238E27FC236}">
              <a16:creationId xmlns:a16="http://schemas.microsoft.com/office/drawing/2014/main" id="{00000000-0008-0000-0100-0000C4020000}"/>
            </a:ext>
          </a:extLst>
        </xdr:cNvPr>
        <xdr:cNvPicPr>
          <a:picLocks noChangeAspect="1"/>
        </xdr:cNvPicPr>
      </xdr:nvPicPr>
      <xdr:blipFill>
        <a:blip xmlns:r="http://schemas.openxmlformats.org/officeDocument/2006/relationships" r:link="rId5"/>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709" name="テキスト ボックス 708">
          <a:extLst>
            <a:ext uri="{FF2B5EF4-FFF2-40B4-BE49-F238E27FC236}">
              <a16:creationId xmlns:a16="http://schemas.microsoft.com/office/drawing/2014/main" id="{00000000-0008-0000-0100-0000C5020000}"/>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710" name="テキスト ボックス 709">
          <a:extLst>
            <a:ext uri="{FF2B5EF4-FFF2-40B4-BE49-F238E27FC236}">
              <a16:creationId xmlns:a16="http://schemas.microsoft.com/office/drawing/2014/main" id="{00000000-0008-0000-0100-0000C602000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712" name="図 711">
          <a:extLst>
            <a:ext uri="{FF2B5EF4-FFF2-40B4-BE49-F238E27FC236}">
              <a16:creationId xmlns:a16="http://schemas.microsoft.com/office/drawing/2014/main" id="{00000000-0008-0000-0100-0000C8020000}"/>
            </a:ext>
          </a:extLst>
        </xdr:cNvPr>
        <xdr:cNvPicPr>
          <a:picLocks noChangeAspect="1"/>
        </xdr:cNvPicPr>
      </xdr:nvPicPr>
      <xdr:blipFill>
        <a:blip xmlns:r="http://schemas.openxmlformats.org/officeDocument/2006/relationships" r:link="rId9"/>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713" name="テキスト ボックス 712">
          <a:extLst>
            <a:ext uri="{FF2B5EF4-FFF2-40B4-BE49-F238E27FC236}">
              <a16:creationId xmlns:a16="http://schemas.microsoft.com/office/drawing/2014/main" id="{00000000-0008-0000-0100-0000C9020000}"/>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714" name="テキスト ボックス 713">
          <a:extLst>
            <a:ext uri="{FF2B5EF4-FFF2-40B4-BE49-F238E27FC236}">
              <a16:creationId xmlns:a16="http://schemas.microsoft.com/office/drawing/2014/main" id="{00000000-0008-0000-0100-0000CA020000}"/>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13</xdr:row>
      <xdr:rowOff>114300</xdr:rowOff>
    </xdr:from>
    <xdr:to>
      <xdr:col>1</xdr:col>
      <xdr:colOff>1215723</xdr:colOff>
      <xdr:row>13</xdr:row>
      <xdr:rowOff>1261440</xdr:rowOff>
    </xdr:to>
    <xdr:pic>
      <xdr:nvPicPr>
        <xdr:cNvPr id="716" name="図 715">
          <a:extLst>
            <a:ext uri="{FF2B5EF4-FFF2-40B4-BE49-F238E27FC236}">
              <a16:creationId xmlns:a16="http://schemas.microsoft.com/office/drawing/2014/main" id="{00000000-0008-0000-0100-0000CC020000}"/>
            </a:ext>
          </a:extLst>
        </xdr:cNvPr>
        <xdr:cNvPicPr>
          <a:picLocks noChangeAspect="1"/>
        </xdr:cNvPicPr>
      </xdr:nvPicPr>
      <xdr:blipFill>
        <a:blip xmlns:r="http://schemas.openxmlformats.org/officeDocument/2006/relationships" r:link="rId10"/>
        <a:srcRect l="21826" r="21826"/>
        <a:stretch>
          <a:fillRect/>
        </a:stretch>
      </xdr:blipFill>
      <xdr:spPr>
        <a:xfrm>
          <a:off x="754380" y="29832300"/>
          <a:ext cx="1147143" cy="1147140"/>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J26"/>
  <sheetViews>
    <sheetView showGridLines="0" tabSelected="1" defaultGridColor="0" colorId="63" zoomScale="80" zoomScaleNormal="80" workbookViewId="0">
      <selection activeCell="N6" sqref="N6"/>
    </sheetView>
  </sheetViews>
  <sheetFormatPr defaultColWidth="8.8125" defaultRowHeight="17.649999999999999" x14ac:dyDescent="0.7"/>
  <cols>
    <col min="1" max="1" width="6" customWidth="1"/>
    <col min="2" max="2" width="11.625" customWidth="1"/>
    <col min="3" max="9" width="17.5625" customWidth="1"/>
    <col min="10" max="10" width="9.25" customWidth="1"/>
    <col min="11" max="11" width="20.5" customWidth="1"/>
    <col min="12" max="12" width="23.5" customWidth="1"/>
    <col min="13" max="13" width="13.25" customWidth="1"/>
    <col min="14" max="14" width="15.5" customWidth="1"/>
    <col min="27" max="36" width="10.5625" customWidth="1"/>
  </cols>
  <sheetData>
    <row r="1" spans="1:36" ht="30.85" customHeight="1" x14ac:dyDescent="1">
      <c r="B1" s="13"/>
      <c r="C1" s="24"/>
      <c r="K1" s="35" t="s">
        <v>22</v>
      </c>
      <c r="L1" s="36" t="s">
        <v>162</v>
      </c>
      <c r="U1" t="s">
        <v>156</v>
      </c>
    </row>
    <row r="2" spans="1:36" ht="46.9" customHeight="1" x14ac:dyDescent="1.5">
      <c r="A2" s="14"/>
      <c r="B2" s="15"/>
      <c r="C2" s="14"/>
      <c r="D2" s="14"/>
      <c r="E2" s="16"/>
      <c r="F2" s="32" t="s">
        <v>12</v>
      </c>
      <c r="G2" s="16"/>
      <c r="H2" s="16"/>
      <c r="I2" s="16"/>
      <c r="K2" s="39">
        <f ca="1">TODAY()</f>
        <v>43737</v>
      </c>
      <c r="L2" s="40">
        <f ca="1">NOW()-INT(NOW())</f>
        <v>9.7442245372803882E-2</v>
      </c>
      <c r="N2" s="2"/>
      <c r="T2" t="s">
        <v>157</v>
      </c>
      <c r="AA2" t="s">
        <v>209</v>
      </c>
    </row>
    <row r="3" spans="1:36" ht="25.05" customHeight="1" x14ac:dyDescent="0.7">
      <c r="A3" s="14"/>
      <c r="B3" s="18"/>
      <c r="C3" s="19" t="s">
        <v>13</v>
      </c>
      <c r="D3" s="19" t="s">
        <v>14</v>
      </c>
      <c r="E3" s="19" t="s">
        <v>16</v>
      </c>
      <c r="F3" s="19" t="s">
        <v>15</v>
      </c>
      <c r="G3" s="19" t="s">
        <v>17</v>
      </c>
      <c r="H3" s="19" t="s">
        <v>18</v>
      </c>
      <c r="I3" s="19" t="s">
        <v>19</v>
      </c>
      <c r="K3" s="39"/>
      <c r="L3" s="40"/>
      <c r="N3" s="4"/>
      <c r="Z3" s="42" t="s">
        <v>208</v>
      </c>
      <c r="AA3" s="42">
        <v>2</v>
      </c>
      <c r="AB3" s="42"/>
      <c r="AC3" s="42"/>
      <c r="AD3" s="42"/>
      <c r="AE3" s="42"/>
      <c r="AF3" s="42"/>
      <c r="AG3" s="42"/>
      <c r="AH3" s="42"/>
      <c r="AI3" s="42"/>
      <c r="AJ3" s="42"/>
    </row>
    <row r="4" spans="1:36" ht="70.05" customHeight="1" x14ac:dyDescent="0.7">
      <c r="A4" s="14"/>
      <c r="B4" s="17">
        <v>1</v>
      </c>
      <c r="C4" s="38" t="str">
        <f ca="1">IF(ISNUMBER(IF(INDEX(生データ!$D:$D,MATCH(D22,生データ!$D:$D,1))=D22,VLOOKUP(D22,生データ!$D:$F,3,TRUE),)),"予約済"&amp;IF(VLOOKUP(D22,生データ!$D:$F,2,TRUE)=1,CHAR(10)&amp;"(貸出中)",""),IF(INDEX(生データ!$D:$D,MATCH(D22,生データ!$D:$D,1))=D22,VLOOKUP(D22,生データ!$D:$F,3,TRUE),""))</f>
        <v>予約済</v>
      </c>
      <c r="D4" s="38" t="str">
        <f ca="1">IF(ISNUMBER(IF(INDEX(生データ!$D:$D,MATCH(E22,生データ!$D:$D,1))=E22,VLOOKUP(E22,生データ!$D:$F,3,TRUE),)),"予約済"&amp;IF(VLOOKUP(E22,生データ!$D:$F,2,TRUE)=1,CHAR(10)&amp;"(貸出中)",""),IF(INDEX(生データ!$D:$D,MATCH(E22,生データ!$D:$D,1))=E22,VLOOKUP(E22,生データ!$D:$F,3,TRUE),""))</f>
        <v>予約済</v>
      </c>
      <c r="E4" s="38" t="str">
        <f ca="1">IF(ISNUMBER(IF(INDEX(生データ!$D:$D,MATCH(F22,生データ!$D:$D,1))=F22,VLOOKUP(F22,生データ!$D:$F,3,TRUE),)),"予約済"&amp;IF(VLOOKUP(F22,生データ!$D:$F,2,TRUE)=1,CHAR(10)&amp;"(貸出中)",""),IF(INDEX(生データ!$D:$D,MATCH(F22,生データ!$D:$D,1))=F22,VLOOKUP(F22,生データ!$D:$F,3,TRUE),""))</f>
        <v>予約済</v>
      </c>
      <c r="F4" s="38" t="str">
        <f ca="1">IF(ISNUMBER(IF(INDEX(生データ!$D:$D,MATCH(G22,生データ!$D:$D,1))=G22,VLOOKUP(G22,生データ!$D:$F,3,TRUE),)),"予約済"&amp;IF(VLOOKUP(G22,生データ!$D:$F,2,TRUE)=1,CHAR(10)&amp;"(貸出中)",""),IF(INDEX(生データ!$D:$D,MATCH(G22,生データ!$D:$D,1))=G22,VLOOKUP(G22,生データ!$D:$F,3,TRUE),""))</f>
        <v>予約済</v>
      </c>
      <c r="G4" s="38" t="str">
        <f ca="1">IF(ISNUMBER(IF(INDEX(生データ!$D:$D,MATCH(H22,生データ!$D:$D,1))=H22,VLOOKUP(H22,生データ!$D:$F,3,TRUE),)),"予約済"&amp;IF(VLOOKUP(H22,生データ!$D:$F,2,TRUE)=1,CHAR(10)&amp;"(貸出中)",""),IF(INDEX(生データ!$D:$D,MATCH(H22,生データ!$D:$D,1))=H22,VLOOKUP(H22,生データ!$D:$F,3,TRUE),""))</f>
        <v>予約済</v>
      </c>
      <c r="H4" s="43" t="str">
        <f ca="1">IF(ISNUMBER(IF(INDEX(生データ!$D:$D,MATCH(I22,生データ!$D:$D,1))=I22,VLOOKUP(I22,生データ!$D:$F,3,TRUE),)),"予約済"&amp;IF(VLOOKUP(I22,生データ!$D:$F,2,TRUE)=1,CHAR(10)&amp;"(貸出中)",""),IF(INDEX(生データ!$D:$D,MATCH(I22,生データ!$D:$D,1))=I22,VLOOKUP(I22,生データ!$D:$F,3,TRUE),""))</f>
        <v>test</v>
      </c>
      <c r="I4" s="38" t="str">
        <f ca="1">IF(ISNUMBER(IF(INDEX(生データ!$D:$D,MATCH(J22,生データ!$D:$D,1))=J22,VLOOKUP(J22,生データ!$D:$F,3,TRUE),)),"予約済"&amp;IF(VLOOKUP(J22,生データ!$D:$F,2,TRUE)=1,CHAR(10)&amp;"(貸出中)",""),IF(INDEX(生データ!$D:$D,MATCH(J22,生データ!$D:$D,1))=J22,VLOOKUP(J22,生データ!$D:$F,3,TRUE),""))</f>
        <v>予約済</v>
      </c>
      <c r="K4" s="16"/>
      <c r="L4" s="16"/>
      <c r="M4" s="34"/>
      <c r="N4" s="34"/>
      <c r="T4" t="s">
        <v>155</v>
      </c>
      <c r="Z4" s="42">
        <v>1</v>
      </c>
      <c r="AA4" s="42">
        <f ca="1">IFERROR(IF(INDEX(生データ!$D:$D,MATCH(OFFSET($D$22,$Z4-1,$AA$3-2),生データ!$D:$D,1))=OFFSET($D$22,$Z4-1,$AA$3-2),VLOOKUP(OFFSET($D$22,$Z4-1,$AA$3-2),生データ!$D:$O,COLUMN(C1),TRUE),""),0)</f>
        <v>432599333</v>
      </c>
      <c r="AB4" s="42">
        <f ca="1">IFERROR(IF(INDEX(生データ!$D:$D,MATCH(OFFSET($D$22,$Z4-1,$AA$3-2),生データ!$D:$D,1))=OFFSET($D$22,$Z4-1,$AA$3-2),VLOOKUP(OFFSET($D$22,$Z4-1,$AA$3-2),生データ!$D:$O,COLUMN(D1),TRUE),""),0)</f>
        <v>342599567</v>
      </c>
      <c r="AC4" s="42">
        <f ca="1">IFERROR(IF(INDEX(生データ!$D:$D,MATCH(OFFSET($D$22,$Z4-1,$AA$3-2),生データ!$D:$D,1))=OFFSET($D$22,$Z4-1,$AA$3-2),VLOOKUP(OFFSET($D$22,$Z4-1,$AA$3-2),生データ!$D:$O,COLUMN(E1),TRUE),""),0)</f>
        <v>892599999</v>
      </c>
      <c r="AD4" s="42">
        <f ca="1">IFERROR(IF(INDEX(生データ!$D:$D,MATCH(OFFSET($D$22,$Z4-1,$AA$3-2),生データ!$D:$D,1))=OFFSET($D$22,$Z4-1,$AA$3-2),VLOOKUP(OFFSET($D$22,$Z4-1,$AA$3-2),生データ!$D:$O,COLUMN(F1),TRUE),""),0)</f>
        <v>652599555</v>
      </c>
      <c r="AE4" s="42">
        <f ca="1">IFERROR(IF(INDEX(生データ!$D:$D,MATCH(OFFSET($D$22,$Z4-1,$AA$3-2),生データ!$D:$D,1))=OFFSET($D$22,$Z4-1,$AA$3-2),VLOOKUP(OFFSET($D$22,$Z4-1,$AA$3-2),生データ!$D:$O,COLUMN(G1),TRUE),""),0)</f>
        <v>452599555</v>
      </c>
      <c r="AF4" s="42">
        <f ca="1">IFERROR(IF(INDEX(生データ!$D:$D,MATCH(OFFSET($D$22,$Z4-1,$AA$3-2),生データ!$D:$D,1))=OFFSET($D$22,$Z4-1,$AA$3-2),VLOOKUP(OFFSET($D$22,$Z4-1,$AA$3-2),生データ!$D:$O,COLUMN(H1),TRUE),""),0)</f>
        <v>192501001</v>
      </c>
      <c r="AG4" s="42">
        <f ca="1">IFERROR(IF(INDEX(生データ!$D:$D,MATCH(OFFSET($D$22,$Z4-1,$AA$3-2),生データ!$D:$D,1))=OFFSET($D$22,$Z4-1,$AA$3-2),VLOOKUP(OFFSET($D$22,$Z4-1,$AA$3-2),生データ!$D:$O,COLUMN(I1),TRUE),""),0)</f>
        <v>192501002</v>
      </c>
      <c r="AH4" s="42">
        <f ca="1">IFERROR(IF(INDEX(生データ!$D:$D,MATCH(OFFSET($D$22,$Z4-1,$AA$3-2),生データ!$D:$D,1))=OFFSET($D$22,$Z4-1,$AA$3-2),VLOOKUP(OFFSET($D$22,$Z4-1,$AA$3-2),生データ!$D:$O,COLUMN(J1),TRUE),""),0)</f>
        <v>0</v>
      </c>
      <c r="AI4" s="42">
        <f ca="1">IFERROR(IF(INDEX(生データ!$D:$D,MATCH(OFFSET($D$22,$Z4-1,$AA$3-2),生データ!$D:$D,1))=OFFSET($D$22,$Z4-1,$AA$3-2),VLOOKUP(OFFSET($D$22,$Z4-1,$AA$3-2),生データ!$D:$O,COLUMN(K1),TRUE),""),0)</f>
        <v>0</v>
      </c>
      <c r="AJ4" s="42">
        <f ca="1">IFERROR(IF(INDEX(生データ!$D:$D,MATCH(OFFSET($D$22,$Z4-1,$AA$3-2),生データ!$D:$D,1))=OFFSET($D$22,$Z4-1,$AA$3-2),VLOOKUP(OFFSET($D$22,$Z4-1,$AA$3-2),生データ!$D:$O,COLUMN(L1),TRUE),""),0)</f>
        <v>0</v>
      </c>
    </row>
    <row r="5" spans="1:36" ht="70.05" customHeight="1" x14ac:dyDescent="0.7">
      <c r="A5" s="31"/>
      <c r="B5" s="17">
        <v>2</v>
      </c>
      <c r="C5" s="38" t="str">
        <f ca="1">IF(ISNUMBER(IF(INDEX(生データ!$D:$D,MATCH(D23,生データ!$D:$D,1))=D23,VLOOKUP(D23,生データ!$D:$F,3,TRUE),)),"予約済"&amp;IF(VLOOKUP(D23,生データ!$D:$F,2,TRUE)=1,CHAR(10)&amp;"(貸出中)",""),IF(INDEX(生データ!$D:$D,MATCH(D23,生データ!$D:$D,1))=D23,VLOOKUP(D23,生データ!$D:$F,3,TRUE),""))</f>
        <v>予約済</v>
      </c>
      <c r="D5" s="38" t="str">
        <f ca="1">IF(ISNUMBER(IF(INDEX(生データ!$D:$D,MATCH(E23,生データ!$D:$D,1))=E23,VLOOKUP(E23,生データ!$D:$F,3,TRUE),)),"予約済"&amp;IF(VLOOKUP(E23,生データ!$D:$F,2,TRUE)=1,CHAR(10)&amp;"(貸出中)",""),IF(INDEX(生データ!$D:$D,MATCH(E23,生データ!$D:$D,1))=E23,VLOOKUP(E23,生データ!$D:$F,3,TRUE),""))</f>
        <v>予約済</v>
      </c>
      <c r="E5" s="38" t="str">
        <f ca="1">IF(ISNUMBER(IF(INDEX(生データ!$D:$D,MATCH(F23,生データ!$D:$D,1))=F23,VLOOKUP(F23,生データ!$D:$F,3,TRUE),)),"予約済"&amp;IF(VLOOKUP(F23,生データ!$D:$F,2,TRUE)=1,CHAR(10)&amp;"(貸出中)",""),IF(INDEX(生データ!$D:$D,MATCH(F23,生データ!$D:$D,1))=F23,VLOOKUP(F23,生データ!$D:$F,3,TRUE),""))</f>
        <v>予約済</v>
      </c>
      <c r="F5" s="38" t="str">
        <f ca="1">IF(ISNUMBER(IF(INDEX(生データ!$D:$D,MATCH(G23,生データ!$D:$D,1))=G23,VLOOKUP(G23,生データ!$D:$F,3,TRUE),)),"予約済"&amp;IF(VLOOKUP(G23,生データ!$D:$F,2,TRUE)=1,CHAR(10)&amp;"(貸出中)",""),IF(INDEX(生データ!$D:$D,MATCH(G23,生データ!$D:$D,1))=G23,VLOOKUP(G23,生データ!$D:$F,3,TRUE),""))</f>
        <v>予約済</v>
      </c>
      <c r="G5" s="38" t="str">
        <f ca="1">IF(ISNUMBER(IF(INDEX(生データ!$D:$D,MATCH(H23,生データ!$D:$D,1))=H23,VLOOKUP(H23,生データ!$D:$F,3,TRUE),)),"予約済"&amp;IF(VLOOKUP(H23,生データ!$D:$F,2,TRUE)=1,CHAR(10)&amp;"(貸出中)",""),IF(INDEX(生データ!$D:$D,MATCH(H23,生データ!$D:$D,1))=H23,VLOOKUP(H23,生データ!$D:$F,3,TRUE),""))</f>
        <v>予約済</v>
      </c>
      <c r="H5" s="38" t="str">
        <f ca="1">IF(ISNUMBER(IF(INDEX(生データ!$D:$D,MATCH(I23,生データ!$D:$D,1))=I23,VLOOKUP(I23,生データ!$D:$F,3,TRUE),)),"予約済"&amp;IF(VLOOKUP(I23,生データ!$D:$F,2,TRUE)=1,CHAR(10)&amp;"(貸出中)",""),IF(INDEX(生データ!$D:$D,MATCH(I23,生データ!$D:$D,1))=I23,VLOOKUP(I23,生データ!$D:$F,3,TRUE),""))</f>
        <v>予約済</v>
      </c>
      <c r="I5" s="38" t="str">
        <f ca="1">IF(ISNUMBER(IF(INDEX(生データ!$D:$D,MATCH(J23,生データ!$D:$D,1))=J23,VLOOKUP(J23,生データ!$D:$F,3,TRUE),)),"予約済"&amp;IF(VLOOKUP(J23,生データ!$D:$F,2,TRUE)=1,CHAR(10)&amp;"(貸出中)",""),IF(INDEX(生データ!$D:$D,MATCH(J23,生データ!$D:$D,1))=J23,VLOOKUP(J23,生データ!$D:$F,3,TRUE),""))</f>
        <v>予約済</v>
      </c>
      <c r="K5" s="16"/>
      <c r="L5" s="16"/>
      <c r="M5" s="34"/>
      <c r="N5" s="34"/>
      <c r="T5" t="s">
        <v>155</v>
      </c>
      <c r="Z5" s="42">
        <v>2</v>
      </c>
      <c r="AA5" s="42">
        <f ca="1">IFERROR(IF(INDEX(生データ!$D:$D,MATCH(OFFSET($D$22,$Z5-1,$AA$3-2),生データ!$D:$D,1))=OFFSET($D$22,$Z5-1,$AA$3-2),VLOOKUP(OFFSET($D$22,$Z5-1,$AA$3-2),生データ!$D:$O,COLUMN(C2),TRUE),""),0)</f>
        <v>452599555</v>
      </c>
      <c r="AB5" s="42">
        <f ca="1">IFERROR(IF(INDEX(生データ!$D:$D,MATCH(OFFSET($D$22,$Z5-1,$AA$3-2),生データ!$D:$D,1))=OFFSET($D$22,$Z5-1,$AA$3-2),VLOOKUP(OFFSET($D$22,$Z5-1,$AA$3-2),生データ!$D:$O,COLUMN(D2),TRUE),""),0)</f>
        <v>152517043</v>
      </c>
      <c r="AC5" s="42">
        <f ca="1">IFERROR(IF(INDEX(生データ!$D:$D,MATCH(OFFSET($D$22,$Z5-1,$AA$3-2),生データ!$D:$D,1))=OFFSET($D$22,$Z5-1,$AA$3-2),VLOOKUP(OFFSET($D$22,$Z5-1,$AA$3-2),生データ!$D:$O,COLUMN(E2),TRUE),""),0)</f>
        <v>0</v>
      </c>
      <c r="AD5" s="42">
        <f ca="1">IFERROR(IF(INDEX(生データ!$D:$D,MATCH(OFFSET($D$22,$Z5-1,$AA$3-2),生データ!$D:$D,1))=OFFSET($D$22,$Z5-1,$AA$3-2),VLOOKUP(OFFSET($D$22,$Z5-1,$AA$3-2),生データ!$D:$O,COLUMN(F2),TRUE),""),0)</f>
        <v>0</v>
      </c>
      <c r="AE5" s="42">
        <f ca="1">IFERROR(IF(INDEX(生データ!$D:$D,MATCH(OFFSET($D$22,$Z5-1,$AA$3-2),生データ!$D:$D,1))=OFFSET($D$22,$Z5-1,$AA$3-2),VLOOKUP(OFFSET($D$22,$Z5-1,$AA$3-2),生データ!$D:$O,COLUMN(G2),TRUE),""),0)</f>
        <v>0</v>
      </c>
      <c r="AF5" s="42">
        <f ca="1">IFERROR(IF(INDEX(生データ!$D:$D,MATCH(OFFSET($D$22,$Z5-1,$AA$3-2),生データ!$D:$D,1))=OFFSET($D$22,$Z5-1,$AA$3-2),VLOOKUP(OFFSET($D$22,$Z5-1,$AA$3-2),生データ!$D:$O,COLUMN(H2),TRUE),""),0)</f>
        <v>0</v>
      </c>
      <c r="AG5" s="42">
        <f ca="1">IFERROR(IF(INDEX(生データ!$D:$D,MATCH(OFFSET($D$22,$Z5-1,$AA$3-2),生データ!$D:$D,1))=OFFSET($D$22,$Z5-1,$AA$3-2),VLOOKUP(OFFSET($D$22,$Z5-1,$AA$3-2),生データ!$D:$O,COLUMN(I2),TRUE),""),0)</f>
        <v>0</v>
      </c>
      <c r="AH5" s="42">
        <f ca="1">IFERROR(IF(INDEX(生データ!$D:$D,MATCH(OFFSET($D$22,$Z5-1,$AA$3-2),生データ!$D:$D,1))=OFFSET($D$22,$Z5-1,$AA$3-2),VLOOKUP(OFFSET($D$22,$Z5-1,$AA$3-2),生データ!$D:$O,COLUMN(J2),TRUE),""),0)</f>
        <v>0</v>
      </c>
      <c r="AI5" s="42">
        <f ca="1">IFERROR(IF(INDEX(生データ!$D:$D,MATCH(OFFSET($D$22,$Z5-1,$AA$3-2),生データ!$D:$D,1))=OFFSET($D$22,$Z5-1,$AA$3-2),VLOOKUP(OFFSET($D$22,$Z5-1,$AA$3-2),生データ!$D:$O,COLUMN(K2),TRUE),""),0)</f>
        <v>0</v>
      </c>
      <c r="AJ5" s="42">
        <f ca="1">IFERROR(IF(INDEX(生データ!$D:$D,MATCH(OFFSET($D$22,$Z5-1,$AA$3-2),生データ!$D:$D,1))=OFFSET($D$22,$Z5-1,$AA$3-2),VLOOKUP(OFFSET($D$22,$Z5-1,$AA$3-2),生データ!$D:$O,COLUMN(L2),TRUE),""),0)</f>
        <v>0</v>
      </c>
    </row>
    <row r="6" spans="1:36" ht="70.05" customHeight="1" x14ac:dyDescent="0.7">
      <c r="A6" s="31"/>
      <c r="B6" s="17">
        <v>3</v>
      </c>
      <c r="C6" s="38" t="str">
        <f ca="1">IF(ISNUMBER(IF(INDEX(生データ!$D:$D,MATCH(D24,生データ!$D:$D,1))=D24,VLOOKUP(D24,生データ!$D:$F,3,TRUE),)),"予約済"&amp;IF(VLOOKUP(D24,生データ!$D:$F,2,TRUE)=1,CHAR(10)&amp;"(貸出中)",""),IF(INDEX(生データ!$D:$D,MATCH(D24,生データ!$D:$D,1))=D24,VLOOKUP(D24,生データ!$D:$F,3,TRUE),""))</f>
        <v>予約済</v>
      </c>
      <c r="D6" s="38" t="str">
        <f ca="1">IF(ISNUMBER(IF(INDEX(生データ!$D:$D,MATCH(E24,生データ!$D:$D,1))=E24,VLOOKUP(E24,生データ!$D:$F,3,TRUE),)),"予約済"&amp;IF(VLOOKUP(E24,生データ!$D:$F,2,TRUE)=1,CHAR(10)&amp;"(貸出中)",""),IF(INDEX(生データ!$D:$D,MATCH(E24,生データ!$D:$D,1))=E24,VLOOKUP(E24,生データ!$D:$F,3,TRUE),""))</f>
        <v>予約済</v>
      </c>
      <c r="E6" s="38" t="str">
        <f ca="1">IF(ISNUMBER(IF(INDEX(生データ!$D:$D,MATCH(F24,生データ!$D:$D,1))=F24,VLOOKUP(F24,生データ!$D:$F,3,TRUE),)),"予約済"&amp;IF(VLOOKUP(F24,生データ!$D:$F,2,TRUE)=1,CHAR(10)&amp;"(貸出中)",""),IF(INDEX(生データ!$D:$D,MATCH(F24,生データ!$D:$D,1))=F24,VLOOKUP(F24,生データ!$D:$F,3,TRUE),""))</f>
        <v>予約済</v>
      </c>
      <c r="F6" s="41" t="str">
        <f ca="1">IF(ISNUMBER(IF(INDEX(生データ!$D:$D,MATCH(G24,生データ!$D:$D,1))=G24,VLOOKUP(G24,生データ!$D:$F,3,TRUE),)),"予約済"&amp;IF(VLOOKUP(G24,生データ!$D:$F,2,TRUE)=1,CHAR(10)&amp;"(貸出中)",""),IF(INDEX(生データ!$D:$D,MATCH(G24,生データ!$D:$D,1))=G24,VLOOKUP(G24,生データ!$D:$F,3,TRUE),""))</f>
        <v/>
      </c>
      <c r="G6" s="41" t="str">
        <f ca="1">IF(ISNUMBER(IF(INDEX(生データ!$D:$D,MATCH(H24,生データ!$D:$D,1))=H24,VLOOKUP(H24,生データ!$D:$F,3,TRUE),)),"予約済"&amp;IF(VLOOKUP(H24,生データ!$D:$F,2,TRUE)=1,CHAR(10)&amp;"(貸出中)",""),IF(INDEX(生データ!$D:$D,MATCH(H24,生データ!$D:$D,1))=H24,VLOOKUP(H24,生データ!$D:$F,3,TRUE),""))</f>
        <v/>
      </c>
      <c r="H6" s="41" t="str">
        <f ca="1">IF(ISNUMBER(IF(INDEX(生データ!$D:$D,MATCH(I24,生データ!$D:$D,1))=I24,VLOOKUP(I24,生データ!$D:$F,3,TRUE),)),"予約済"&amp;IF(VLOOKUP(I24,生データ!$D:$F,2,TRUE)=1,CHAR(10)&amp;"(貸出中)",""),IF(INDEX(生データ!$D:$D,MATCH(I24,生データ!$D:$D,1))=I24,VLOOKUP(I24,生データ!$D:$F,3,TRUE),""))</f>
        <v/>
      </c>
      <c r="I6" s="38" t="str">
        <f ca="1">IF(ISNUMBER(IF(INDEX(生データ!$D:$D,MATCH(J24,生データ!$D:$D,1))=J24,VLOOKUP(J24,生データ!$D:$F,3,TRUE),)),"予約済"&amp;IF(VLOOKUP(J24,生データ!$D:$F,2,TRUE)=1,CHAR(10)&amp;"(貸出中)",""),IF(INDEX(生データ!$D:$D,MATCH(J24,生データ!$D:$D,1))=J24,VLOOKUP(J24,生データ!$D:$F,3,TRUE),""))</f>
        <v>予約済</v>
      </c>
      <c r="K6" s="33"/>
      <c r="L6" s="33"/>
      <c r="Z6" s="42">
        <v>3</v>
      </c>
      <c r="AA6" s="42">
        <f ca="1">IFERROR(IF(INDEX(生データ!$D:$D,MATCH(OFFSET($D$22,$Z6-1,$AA$3-2),生データ!$D:$D,1))=OFFSET($D$22,$Z6-1,$AA$3-2),VLOOKUP(OFFSET($D$22,$Z6-1,$AA$3-2),生データ!$D:$O,COLUMN(C3),TRUE),""),0)</f>
        <v>442599555</v>
      </c>
      <c r="AB6" s="42">
        <f ca="1">IFERROR(IF(INDEX(生データ!$D:$D,MATCH(OFFSET($D$22,$Z6-1,$AA$3-2),生データ!$D:$D,1))=OFFSET($D$22,$Z6-1,$AA$3-2),VLOOKUP(OFFSET($D$22,$Z6-1,$AA$3-2),生データ!$D:$O,COLUMN(D3),TRUE),""),0)</f>
        <v>0</v>
      </c>
      <c r="AC6" s="42">
        <f ca="1">IFERROR(IF(INDEX(生データ!$D:$D,MATCH(OFFSET($D$22,$Z6-1,$AA$3-2),生データ!$D:$D,1))=OFFSET($D$22,$Z6-1,$AA$3-2),VLOOKUP(OFFSET($D$22,$Z6-1,$AA$3-2),生データ!$D:$O,COLUMN(E3),TRUE),""),0)</f>
        <v>0</v>
      </c>
      <c r="AD6" s="42">
        <f ca="1">IFERROR(IF(INDEX(生データ!$D:$D,MATCH(OFFSET($D$22,$Z6-1,$AA$3-2),生データ!$D:$D,1))=OFFSET($D$22,$Z6-1,$AA$3-2),VLOOKUP(OFFSET($D$22,$Z6-1,$AA$3-2),生データ!$D:$O,COLUMN(F3),TRUE),""),0)</f>
        <v>0</v>
      </c>
      <c r="AE6" s="42">
        <f ca="1">IFERROR(IF(INDEX(生データ!$D:$D,MATCH(OFFSET($D$22,$Z6-1,$AA$3-2),生データ!$D:$D,1))=OFFSET($D$22,$Z6-1,$AA$3-2),VLOOKUP(OFFSET($D$22,$Z6-1,$AA$3-2),生データ!$D:$O,COLUMN(G3),TRUE),""),0)</f>
        <v>0</v>
      </c>
      <c r="AF6" s="42">
        <f ca="1">IFERROR(IF(INDEX(生データ!$D:$D,MATCH(OFFSET($D$22,$Z6-1,$AA$3-2),生データ!$D:$D,1))=OFFSET($D$22,$Z6-1,$AA$3-2),VLOOKUP(OFFSET($D$22,$Z6-1,$AA$3-2),生データ!$D:$O,COLUMN(H3),TRUE),""),0)</f>
        <v>0</v>
      </c>
      <c r="AG6" s="42">
        <f ca="1">IFERROR(IF(INDEX(生データ!$D:$D,MATCH(OFFSET($D$22,$Z6-1,$AA$3-2),生データ!$D:$D,1))=OFFSET($D$22,$Z6-1,$AA$3-2),VLOOKUP(OFFSET($D$22,$Z6-1,$AA$3-2),生データ!$D:$O,COLUMN(I3),TRUE),""),0)</f>
        <v>0</v>
      </c>
      <c r="AH6" s="42">
        <f ca="1">IFERROR(IF(INDEX(生データ!$D:$D,MATCH(OFFSET($D$22,$Z6-1,$AA$3-2),生データ!$D:$D,1))=OFFSET($D$22,$Z6-1,$AA$3-2),VLOOKUP(OFFSET($D$22,$Z6-1,$AA$3-2),生データ!$D:$O,COLUMN(J3),TRUE),""),0)</f>
        <v>0</v>
      </c>
      <c r="AI6" s="42">
        <f ca="1">IFERROR(IF(INDEX(生データ!$D:$D,MATCH(OFFSET($D$22,$Z6-1,$AA$3-2),生データ!$D:$D,1))=OFFSET($D$22,$Z6-1,$AA$3-2),VLOOKUP(OFFSET($D$22,$Z6-1,$AA$3-2),生データ!$D:$O,COLUMN(K3),TRUE),""),0)</f>
        <v>0</v>
      </c>
      <c r="AJ6" s="42">
        <f ca="1">IFERROR(IF(INDEX(生データ!$D:$D,MATCH(OFFSET($D$22,$Z6-1,$AA$3-2),生データ!$D:$D,1))=OFFSET($D$22,$Z6-1,$AA$3-2),VLOOKUP(OFFSET($D$22,$Z6-1,$AA$3-2),生データ!$D:$O,COLUMN(L3),TRUE),""),0)</f>
        <v>0</v>
      </c>
    </row>
    <row r="7" spans="1:36" ht="70.05" customHeight="1" x14ac:dyDescent="0.7">
      <c r="A7" s="31"/>
      <c r="B7" s="17">
        <v>4</v>
      </c>
      <c r="C7" s="38" t="str">
        <f ca="1">IF(ISNUMBER(IF(INDEX(生データ!$D:$D,MATCH(D25,生データ!$D:$D,1))=D25,VLOOKUP(D25,生データ!$D:$F,3,TRUE),)),"予約済"&amp;IF(VLOOKUP(D25,生データ!$D:$F,2,TRUE)=1,CHAR(10)&amp;"(貸出中)",""),IF(INDEX(生データ!$D:$D,MATCH(D25,生データ!$D:$D,1))=D25,VLOOKUP(D25,生データ!$D:$F,3,TRUE),""))</f>
        <v>予約済</v>
      </c>
      <c r="D7" s="38" t="str">
        <f ca="1">IF(ISNUMBER(IF(INDEX(生データ!$D:$D,MATCH(E25,生データ!$D:$D,1))=E25,VLOOKUP(E25,生データ!$D:$F,3,TRUE),)),"予約済"&amp;IF(VLOOKUP(E25,生データ!$D:$F,2,TRUE)=1,CHAR(10)&amp;"(貸出中)",""),IF(INDEX(生データ!$D:$D,MATCH(E25,生データ!$D:$D,1))=E25,VLOOKUP(E25,生データ!$D:$F,3,TRUE),""))</f>
        <v>予約済</v>
      </c>
      <c r="E7" s="41" t="str">
        <f ca="1">IF(ISNUMBER(IF(INDEX(生データ!$D:$D,MATCH(F25,生データ!$D:$D,1))=F25,VLOOKUP(F25,生データ!$D:$F,3,TRUE),)),"予約済"&amp;IF(VLOOKUP(F25,生データ!$D:$F,2,TRUE)=1,CHAR(10)&amp;"(貸出中)",""),IF(INDEX(生データ!$D:$D,MATCH(F25,生データ!$D:$D,1))=F25,VLOOKUP(F25,生データ!$D:$F,3,TRUE),""))</f>
        <v/>
      </c>
      <c r="F7" s="38" t="str">
        <f ca="1">IF(ISNUMBER(IF(INDEX(生データ!$D:$D,MATCH(G25,生データ!$D:$D,1))=G25,VLOOKUP(G25,生データ!$D:$F,3,TRUE),)),"予約済"&amp;IF(VLOOKUP(G25,生データ!$D:$F,2,TRUE)=1,CHAR(10)&amp;"(貸出中)",""),IF(INDEX(生データ!$D:$D,MATCH(G25,生データ!$D:$D,1))=G25,VLOOKUP(G25,生データ!$D:$F,3,TRUE),""))</f>
        <v>予約済</v>
      </c>
      <c r="G7" s="38" t="str">
        <f ca="1">IF(ISNUMBER(IF(INDEX(生データ!$D:$D,MATCH(H25,生データ!$D:$D,1))=H25,VLOOKUP(H25,生データ!$D:$F,3,TRUE),)),"予約済"&amp;IF(VLOOKUP(H25,生データ!$D:$F,2,TRUE)=1,CHAR(10)&amp;"(貸出中)",""),IF(INDEX(生データ!$D:$D,MATCH(H25,生データ!$D:$D,1))=H25,VLOOKUP(H25,生データ!$D:$F,3,TRUE),""))</f>
        <v>予約済</v>
      </c>
      <c r="H7" s="41" t="str">
        <f ca="1">IF(ISNUMBER(IF(INDEX(生データ!$D:$D,MATCH(I25,生データ!$D:$D,1))=I25,VLOOKUP(I25,生データ!$D:$F,3,TRUE),)),"予約済"&amp;IF(VLOOKUP(I25,生データ!$D:$F,2,TRUE)=1,CHAR(10)&amp;"(貸出中)",""),IF(INDEX(生データ!$D:$D,MATCH(I25,生データ!$D:$D,1))=I25,VLOOKUP(I25,生データ!$D:$F,3,TRUE),""))</f>
        <v/>
      </c>
      <c r="I7" s="38" t="str">
        <f ca="1">IF(ISNUMBER(IF(INDEX(生データ!$D:$D,MATCH(J25,生データ!$D:$D,1))=J25,VLOOKUP(J25,生データ!$D:$F,3,TRUE),)),"予約済"&amp;IF(VLOOKUP(J25,生データ!$D:$F,2,TRUE)=1,CHAR(10)&amp;"(貸出中)",""),IF(INDEX(生データ!$D:$D,MATCH(J25,生データ!$D:$D,1))=J25,VLOOKUP(J25,生データ!$D:$F,3,TRUE),""))</f>
        <v>予約済</v>
      </c>
      <c r="K7" s="33"/>
      <c r="L7" s="33"/>
      <c r="T7">
        <v>0</v>
      </c>
      <c r="U7">
        <v>0</v>
      </c>
      <c r="V7" t="s">
        <v>158</v>
      </c>
      <c r="Z7" s="42">
        <v>4</v>
      </c>
      <c r="AA7" s="42">
        <f ca="1">IFERROR(IF(INDEX(生データ!$D:$D,MATCH(OFFSET($D$22,$Z7-1,$AA$3-2),生データ!$D:$D,1))=OFFSET($D$22,$Z7-1,$AA$3-2),VLOOKUP(OFFSET($D$22,$Z7-1,$AA$3-2),生データ!$D:$O,COLUMN(C4),TRUE),""),0)</f>
        <v>432599333</v>
      </c>
      <c r="AB7" s="42">
        <f ca="1">IFERROR(IF(INDEX(生データ!$D:$D,MATCH(OFFSET($D$22,$Z7-1,$AA$3-2),生データ!$D:$D,1))=OFFSET($D$22,$Z7-1,$AA$3-2),VLOOKUP(OFFSET($D$22,$Z7-1,$AA$3-2),生データ!$D:$O,COLUMN(D4),TRUE),""),0)</f>
        <v>0</v>
      </c>
      <c r="AC7" s="42">
        <f ca="1">IFERROR(IF(INDEX(生データ!$D:$D,MATCH(OFFSET($D$22,$Z7-1,$AA$3-2),生データ!$D:$D,1))=OFFSET($D$22,$Z7-1,$AA$3-2),VLOOKUP(OFFSET($D$22,$Z7-1,$AA$3-2),生データ!$D:$O,COLUMN(E4),TRUE),""),0)</f>
        <v>0</v>
      </c>
      <c r="AD7" s="42">
        <f ca="1">IFERROR(IF(INDEX(生データ!$D:$D,MATCH(OFFSET($D$22,$Z7-1,$AA$3-2),生データ!$D:$D,1))=OFFSET($D$22,$Z7-1,$AA$3-2),VLOOKUP(OFFSET($D$22,$Z7-1,$AA$3-2),生データ!$D:$O,COLUMN(F4),TRUE),""),0)</f>
        <v>0</v>
      </c>
      <c r="AE7" s="42">
        <f ca="1">IFERROR(IF(INDEX(生データ!$D:$D,MATCH(OFFSET($D$22,$Z7-1,$AA$3-2),生データ!$D:$D,1))=OFFSET($D$22,$Z7-1,$AA$3-2),VLOOKUP(OFFSET($D$22,$Z7-1,$AA$3-2),生データ!$D:$O,COLUMN(G4),TRUE),""),0)</f>
        <v>0</v>
      </c>
      <c r="AF7" s="42">
        <f ca="1">IFERROR(IF(INDEX(生データ!$D:$D,MATCH(OFFSET($D$22,$Z7-1,$AA$3-2),生データ!$D:$D,1))=OFFSET($D$22,$Z7-1,$AA$3-2),VLOOKUP(OFFSET($D$22,$Z7-1,$AA$3-2),生データ!$D:$O,COLUMN(H4),TRUE),""),0)</f>
        <v>0</v>
      </c>
      <c r="AG7" s="42">
        <f ca="1">IFERROR(IF(INDEX(生データ!$D:$D,MATCH(OFFSET($D$22,$Z7-1,$AA$3-2),生データ!$D:$D,1))=OFFSET($D$22,$Z7-1,$AA$3-2),VLOOKUP(OFFSET($D$22,$Z7-1,$AA$3-2),生データ!$D:$O,COLUMN(I4),TRUE),""),0)</f>
        <v>0</v>
      </c>
      <c r="AH7" s="42">
        <f ca="1">IFERROR(IF(INDEX(生データ!$D:$D,MATCH(OFFSET($D$22,$Z7-1,$AA$3-2),生データ!$D:$D,1))=OFFSET($D$22,$Z7-1,$AA$3-2),VLOOKUP(OFFSET($D$22,$Z7-1,$AA$3-2),生データ!$D:$O,COLUMN(J4),TRUE),""),0)</f>
        <v>0</v>
      </c>
      <c r="AI7" s="42">
        <f ca="1">IFERROR(IF(INDEX(生データ!$D:$D,MATCH(OFFSET($D$22,$Z7-1,$AA$3-2),生データ!$D:$D,1))=OFFSET($D$22,$Z7-1,$AA$3-2),VLOOKUP(OFFSET($D$22,$Z7-1,$AA$3-2),生データ!$D:$O,COLUMN(K4),TRUE),""),0)</f>
        <v>0</v>
      </c>
      <c r="AJ7" s="42">
        <f ca="1">IFERROR(IF(INDEX(生データ!$D:$D,MATCH(OFFSET($D$22,$Z7-1,$AA$3-2),生データ!$D:$D,1))=OFFSET($D$22,$Z7-1,$AA$3-2),VLOOKUP(OFFSET($D$22,$Z7-1,$AA$3-2),生データ!$D:$O,COLUMN(L4),TRUE),""),0)</f>
        <v>0</v>
      </c>
    </row>
    <row r="8" spans="1:36" ht="70.05" customHeight="1" x14ac:dyDescent="0.7">
      <c r="A8" s="16"/>
      <c r="B8" s="17">
        <v>5</v>
      </c>
      <c r="C8" s="41" t="str">
        <f ca="1">IF(ISNUMBER(IF(INDEX(生データ!$D:$D,MATCH(D26,生データ!$D:$D,1))=D26,VLOOKUP(D26,生データ!$D:$F,3,TRUE),)),"予約済"&amp;IF(VLOOKUP(D26,生データ!$D:$F,2,TRUE)=1,CHAR(10)&amp;"(貸出中)",""),IF(INDEX(生データ!$D:$D,MATCH(D26,生データ!$D:$D,1))=D26,VLOOKUP(D26,生データ!$D:$F,3,TRUE),""))</f>
        <v/>
      </c>
      <c r="D8" s="41" t="str">
        <f ca="1">IF(ISNUMBER(IF(INDEX(生データ!$D:$D,MATCH(E26,生データ!$D:$D,1))=E26,VLOOKUP(E26,生データ!$D:$F,3,TRUE),)),"予約済"&amp;IF(VLOOKUP(E26,生データ!$D:$F,2,TRUE)=1,CHAR(10)&amp;"(貸出中)",""),IF(INDEX(生データ!$D:$D,MATCH(E26,生データ!$D:$D,1))=E26,VLOOKUP(E26,生データ!$D:$F,3,TRUE),""))</f>
        <v/>
      </c>
      <c r="E8" s="41" t="str">
        <f ca="1">IF(ISNUMBER(IF(INDEX(生データ!$D:$D,MATCH(F26,生データ!$D:$D,1))=F26,VLOOKUP(F26,生データ!$D:$F,3,TRUE),)),"予約済"&amp;IF(VLOOKUP(F26,生データ!$D:$F,2,TRUE)=1,CHAR(10)&amp;"(貸出中)",""),IF(INDEX(生データ!$D:$D,MATCH(F26,生データ!$D:$D,1))=F26,VLOOKUP(F26,生データ!$D:$F,3,TRUE),""))</f>
        <v/>
      </c>
      <c r="F8" s="41" t="str">
        <f ca="1">IF(ISNUMBER(IF(INDEX(生データ!$D:$D,MATCH(G26,生データ!$D:$D,1))=G26,VLOOKUP(G26,生データ!$D:$F,3,TRUE),)),"予約済"&amp;IF(VLOOKUP(G26,生データ!$D:$F,2,TRUE)=1,CHAR(10)&amp;"(貸出中)",""),IF(INDEX(生データ!$D:$D,MATCH(G26,生データ!$D:$D,1))=G26,VLOOKUP(G26,生データ!$D:$F,3,TRUE),""))</f>
        <v/>
      </c>
      <c r="G8" s="38" t="str">
        <f ca="1">IF(ISNUMBER(IF(INDEX(生データ!$D:$D,MATCH(H26,生データ!$D:$D,1))=H26,VLOOKUP(H26,生データ!$D:$F,3,TRUE),)),"予約済"&amp;IF(VLOOKUP(H26,生データ!$D:$F,2,TRUE)=1,CHAR(10)&amp;"(貸出中)",""),IF(INDEX(生データ!$D:$D,MATCH(H26,生データ!$D:$D,1))=H26,VLOOKUP(H26,生データ!$D:$F,3,TRUE),""))</f>
        <v>予約済</v>
      </c>
      <c r="H8" s="38" t="str">
        <f ca="1">IF(ISNUMBER(IF(INDEX(生データ!$D:$D,MATCH(I26,生データ!$D:$D,1))=I26,VLOOKUP(I26,生データ!$D:$F,3,TRUE),)),"予約済"&amp;IF(VLOOKUP(I26,生データ!$D:$F,2,TRUE)=1,CHAR(10)&amp;"(貸出中)",""),IF(INDEX(生データ!$D:$D,MATCH(I26,生データ!$D:$D,1))=I26,VLOOKUP(I26,生データ!$D:$F,3,TRUE),""))</f>
        <v>予約済</v>
      </c>
      <c r="I8" s="38" t="str">
        <f ca="1">IF(ISNUMBER(IF(INDEX(生データ!$D:$D,MATCH(J26,生データ!$D:$D,1))=J26,VLOOKUP(J26,生データ!$D:$F,3,TRUE),)),"予約済"&amp;IF(VLOOKUP(J26,生データ!$D:$F,2,TRUE)=1,CHAR(10)&amp;"(貸出中)",""),IF(INDEX(生データ!$D:$D,MATCH(J26,生データ!$D:$D,1))=J26,VLOOKUP(J26,生データ!$D:$F,3,TRUE),""))</f>
        <v>予約済</v>
      </c>
      <c r="Z8" s="42">
        <v>5</v>
      </c>
      <c r="AA8" s="42" t="str">
        <f ca="1">IFERROR(IF(INDEX(生データ!$D:$D,MATCH(OFFSET($D$22,$Z8-1,$AA$3-2),生データ!$D:$D,1))=OFFSET($D$22,$Z8-1,$AA$3-2),VLOOKUP(OFFSET($D$22,$Z8-1,$AA$3-2),生データ!$D:$O,COLUMN(C5),TRUE),""),0)</f>
        <v/>
      </c>
      <c r="AB8" s="42" t="str">
        <f ca="1">IFERROR(IF(INDEX(生データ!$D:$D,MATCH(OFFSET($D$22,$Z8-1,$AA$3-2),生データ!$D:$D,1))=OFFSET($D$22,$Z8-1,$AA$3-2),VLOOKUP(OFFSET($D$22,$Z8-1,$AA$3-2),生データ!$D:$O,COLUMN(D5),TRUE),""),0)</f>
        <v/>
      </c>
      <c r="AC8" s="42" t="str">
        <f ca="1">IFERROR(IF(INDEX(生データ!$D:$D,MATCH(OFFSET($D$22,$Z8-1,$AA$3-2),生データ!$D:$D,1))=OFFSET($D$22,$Z8-1,$AA$3-2),VLOOKUP(OFFSET($D$22,$Z8-1,$AA$3-2),生データ!$D:$O,COLUMN(E5),TRUE),""),0)</f>
        <v/>
      </c>
      <c r="AD8" s="42" t="str">
        <f ca="1">IFERROR(IF(INDEX(生データ!$D:$D,MATCH(OFFSET($D$22,$Z8-1,$AA$3-2),生データ!$D:$D,1))=OFFSET($D$22,$Z8-1,$AA$3-2),VLOOKUP(OFFSET($D$22,$Z8-1,$AA$3-2),生データ!$D:$O,COLUMN(F5),TRUE),""),0)</f>
        <v/>
      </c>
      <c r="AE8" s="42" t="str">
        <f ca="1">IFERROR(IF(INDEX(生データ!$D:$D,MATCH(OFFSET($D$22,$Z8-1,$AA$3-2),生データ!$D:$D,1))=OFFSET($D$22,$Z8-1,$AA$3-2),VLOOKUP(OFFSET($D$22,$Z8-1,$AA$3-2),生データ!$D:$O,COLUMN(G5),TRUE),""),0)</f>
        <v/>
      </c>
      <c r="AF8" s="42" t="str">
        <f ca="1">IFERROR(IF(INDEX(生データ!$D:$D,MATCH(OFFSET($D$22,$Z8-1,$AA$3-2),生データ!$D:$D,1))=OFFSET($D$22,$Z8-1,$AA$3-2),VLOOKUP(OFFSET($D$22,$Z8-1,$AA$3-2),生データ!$D:$O,COLUMN(H5),TRUE),""),0)</f>
        <v/>
      </c>
      <c r="AG8" s="42" t="str">
        <f ca="1">IFERROR(IF(INDEX(生データ!$D:$D,MATCH(OFFSET($D$22,$Z8-1,$AA$3-2),生データ!$D:$D,1))=OFFSET($D$22,$Z8-1,$AA$3-2),VLOOKUP(OFFSET($D$22,$Z8-1,$AA$3-2),生データ!$D:$O,COLUMN(I5),TRUE),""),0)</f>
        <v/>
      </c>
      <c r="AH8" s="42" t="str">
        <f ca="1">IFERROR(IF(INDEX(生データ!$D:$D,MATCH(OFFSET($D$22,$Z8-1,$AA$3-2),生データ!$D:$D,1))=OFFSET($D$22,$Z8-1,$AA$3-2),VLOOKUP(OFFSET($D$22,$Z8-1,$AA$3-2),生データ!$D:$O,COLUMN(J5),TRUE),""),0)</f>
        <v/>
      </c>
      <c r="AI8" s="42" t="str">
        <f ca="1">IFERROR(IF(INDEX(生データ!$D:$D,MATCH(OFFSET($D$22,$Z8-1,$AA$3-2),生データ!$D:$D,1))=OFFSET($D$22,$Z8-1,$AA$3-2),VLOOKUP(OFFSET($D$22,$Z8-1,$AA$3-2),生データ!$D:$O,COLUMN(K5),TRUE),""),0)</f>
        <v/>
      </c>
      <c r="AJ8" s="42" t="str">
        <f ca="1">IFERROR(IF(INDEX(生データ!$D:$D,MATCH(OFFSET($D$22,$Z8-1,$AA$3-2),生データ!$D:$D,1))=OFFSET($D$22,$Z8-1,$AA$3-2),VLOOKUP(OFFSET($D$22,$Z8-1,$AA$3-2),生データ!$D:$O,COLUMN(L5),TRUE),""),0)</f>
        <v/>
      </c>
    </row>
    <row r="9" spans="1:36" ht="20" customHeight="1" x14ac:dyDescent="0.7"/>
    <row r="10" spans="1:36" ht="30" customHeight="1" x14ac:dyDescent="0.7">
      <c r="C10" s="37" t="s">
        <v>164</v>
      </c>
    </row>
    <row r="11" spans="1:36" ht="30" customHeight="1" x14ac:dyDescent="0.7">
      <c r="C11" s="21" t="s">
        <v>163</v>
      </c>
    </row>
    <row r="12" spans="1:36" ht="30" customHeight="1" x14ac:dyDescent="0.7">
      <c r="C12" s="21" t="str">
        <f>IF(ISNUMBER($T$14),"現在の１日の予約上限数→"&amp;T14&amp;"コマまで","現在、予約の制限ありません")</f>
        <v>現在の１日の予約上限数→2コマまで</v>
      </c>
      <c r="H12" s="1"/>
    </row>
    <row r="13" spans="1:36" ht="30" customHeight="1" x14ac:dyDescent="0.7">
      <c r="C13" s="21" t="str">
        <f>IF($T$16="on","現在、混雑のため現在のコマのみ予約可能です","")</f>
        <v/>
      </c>
      <c r="H13" s="1"/>
    </row>
    <row r="14" spans="1:36" ht="30" customHeight="1" x14ac:dyDescent="0.7">
      <c r="H14" s="1"/>
      <c r="T14">
        <v>2</v>
      </c>
      <c r="V14" t="s">
        <v>207</v>
      </c>
    </row>
    <row r="15" spans="1:36" ht="30" customHeight="1" x14ac:dyDescent="0.7"/>
    <row r="16" spans="1:36" ht="29.35" customHeight="1" x14ac:dyDescent="0.7">
      <c r="T16" t="s">
        <v>155</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20190929</v>
      </c>
      <c r="D21" s="3">
        <v>1</v>
      </c>
      <c r="E21">
        <v>2</v>
      </c>
      <c r="F21" s="3">
        <v>3</v>
      </c>
      <c r="G21" s="3">
        <v>4</v>
      </c>
      <c r="H21" s="3">
        <v>5</v>
      </c>
      <c r="I21" s="3">
        <v>6</v>
      </c>
      <c r="J21" s="3">
        <v>7</v>
      </c>
    </row>
    <row r="22" spans="3:10" hidden="1" x14ac:dyDescent="0.7">
      <c r="C22" s="3">
        <v>1</v>
      </c>
      <c r="D22" s="3">
        <f ca="1">$C$21*100+D$21*10+$C22</f>
        <v>2019092911</v>
      </c>
      <c r="E22" s="3">
        <f t="shared" ref="E22:J22" ca="1" si="0">$C$21*100+E$21*10+$C22</f>
        <v>2019092921</v>
      </c>
      <c r="F22" s="3">
        <f t="shared" ca="1" si="0"/>
        <v>2019092931</v>
      </c>
      <c r="G22" s="3">
        <f t="shared" ca="1" si="0"/>
        <v>2019092941</v>
      </c>
      <c r="H22" s="3">
        <f t="shared" ca="1" si="0"/>
        <v>2019092951</v>
      </c>
      <c r="I22" s="3">
        <f t="shared" ca="1" si="0"/>
        <v>2019092961</v>
      </c>
      <c r="J22" s="3">
        <f t="shared" ca="1" si="0"/>
        <v>2019092971</v>
      </c>
    </row>
    <row r="23" spans="3:10" hidden="1" x14ac:dyDescent="0.7">
      <c r="C23" s="3">
        <v>2</v>
      </c>
      <c r="D23" s="3">
        <f t="shared" ref="D23:J26" ca="1" si="1">$C$21*100+D$21*10+$C23</f>
        <v>2019092912</v>
      </c>
      <c r="E23" s="3">
        <f t="shared" ca="1" si="1"/>
        <v>2019092922</v>
      </c>
      <c r="F23" s="3">
        <f t="shared" ca="1" si="1"/>
        <v>2019092932</v>
      </c>
      <c r="G23" s="3">
        <f t="shared" ca="1" si="1"/>
        <v>2019092942</v>
      </c>
      <c r="H23" s="3">
        <f t="shared" ca="1" si="1"/>
        <v>2019092952</v>
      </c>
      <c r="I23" s="3">
        <f t="shared" ca="1" si="1"/>
        <v>2019092962</v>
      </c>
      <c r="J23" s="3">
        <f t="shared" ca="1" si="1"/>
        <v>2019092972</v>
      </c>
    </row>
    <row r="24" spans="3:10" hidden="1" x14ac:dyDescent="0.7">
      <c r="C24" s="3">
        <v>3</v>
      </c>
      <c r="D24" s="3">
        <f t="shared" ca="1" si="1"/>
        <v>2019092913</v>
      </c>
      <c r="E24" s="3">
        <f t="shared" ca="1" si="1"/>
        <v>2019092923</v>
      </c>
      <c r="F24" s="3">
        <f t="shared" ca="1" si="1"/>
        <v>2019092933</v>
      </c>
      <c r="G24" s="3">
        <f t="shared" ca="1" si="1"/>
        <v>2019092943</v>
      </c>
      <c r="H24" s="3">
        <f t="shared" ca="1" si="1"/>
        <v>2019092953</v>
      </c>
      <c r="I24" s="3">
        <f t="shared" ca="1" si="1"/>
        <v>2019092963</v>
      </c>
      <c r="J24" s="3">
        <f t="shared" ca="1" si="1"/>
        <v>2019092973</v>
      </c>
    </row>
    <row r="25" spans="3:10" hidden="1" x14ac:dyDescent="0.7">
      <c r="C25" s="3">
        <v>4</v>
      </c>
      <c r="D25" s="3">
        <f t="shared" ca="1" si="1"/>
        <v>2019092914</v>
      </c>
      <c r="E25" s="3">
        <f t="shared" ca="1" si="1"/>
        <v>2019092924</v>
      </c>
      <c r="F25" s="3">
        <f t="shared" ca="1" si="1"/>
        <v>2019092934</v>
      </c>
      <c r="G25" s="3">
        <f t="shared" ca="1" si="1"/>
        <v>2019092944</v>
      </c>
      <c r="H25" s="3">
        <f t="shared" ca="1" si="1"/>
        <v>2019092954</v>
      </c>
      <c r="I25" s="3">
        <f t="shared" ca="1" si="1"/>
        <v>2019092964</v>
      </c>
      <c r="J25" s="3">
        <f t="shared" ca="1" si="1"/>
        <v>2019092974</v>
      </c>
    </row>
    <row r="26" spans="3:10" hidden="1" x14ac:dyDescent="0.7">
      <c r="C26" s="3">
        <v>5</v>
      </c>
      <c r="D26" s="3">
        <f t="shared" ca="1" si="1"/>
        <v>2019092915</v>
      </c>
      <c r="E26" s="3">
        <f t="shared" ca="1" si="1"/>
        <v>2019092925</v>
      </c>
      <c r="F26" s="3">
        <f t="shared" ca="1" si="1"/>
        <v>2019092935</v>
      </c>
      <c r="G26" s="3">
        <f t="shared" ca="1" si="1"/>
        <v>2019092945</v>
      </c>
      <c r="H26" s="3">
        <f t="shared" ca="1" si="1"/>
        <v>2019092955</v>
      </c>
      <c r="I26" s="3">
        <f t="shared" ca="1" si="1"/>
        <v>2019092965</v>
      </c>
      <c r="J26" s="3">
        <f t="shared" ca="1" si="1"/>
        <v>2019092975</v>
      </c>
    </row>
  </sheetData>
  <sheetProtection sheet="1" objects="1" scenarios="1"/>
  <protectedRanges>
    <protectedRange sqref="AA3" name="範囲6"/>
    <protectedRange sqref="T4" name="範囲4"/>
    <protectedRange sqref="K2:L2" name="範囲3"/>
    <protectedRange sqref="T7:U7" name="範囲2"/>
    <protectedRange sqref="T14" name="範囲5"/>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T14"/>
  <sheetViews>
    <sheetView showGridLines="0" zoomScaleNormal="100" workbookViewId="0">
      <selection activeCell="E3" sqref="E3"/>
    </sheetView>
  </sheetViews>
  <sheetFormatPr defaultRowHeight="17.649999999999999" x14ac:dyDescent="0.7"/>
  <cols>
    <col min="2" max="2" width="40.6875" customWidth="1"/>
  </cols>
  <sheetData>
    <row r="1" spans="1:20" ht="180" customHeight="1" x14ac:dyDescent="0.7">
      <c r="A1">
        <v>0</v>
      </c>
    </row>
    <row r="2" spans="1:20" ht="180" customHeight="1" x14ac:dyDescent="0.7">
      <c r="A2">
        <v>1</v>
      </c>
    </row>
    <row r="3" spans="1:20" ht="180" customHeight="1" x14ac:dyDescent="0.7">
      <c r="A3">
        <v>2</v>
      </c>
    </row>
    <row r="4" spans="1:20" ht="180" customHeight="1" x14ac:dyDescent="0.7">
      <c r="A4">
        <v>3</v>
      </c>
    </row>
    <row r="5" spans="1:20" ht="180" customHeight="1" x14ac:dyDescent="0.7">
      <c r="A5">
        <v>4</v>
      </c>
    </row>
    <row r="6" spans="1:20" ht="180" customHeight="1" x14ac:dyDescent="0.7">
      <c r="A6">
        <v>5</v>
      </c>
    </row>
    <row r="7" spans="1:20" ht="180" customHeight="1" x14ac:dyDescent="0.7">
      <c r="A7">
        <v>6</v>
      </c>
      <c r="T7">
        <v>0</v>
      </c>
    </row>
    <row r="8" spans="1:20" ht="180" customHeight="1" x14ac:dyDescent="0.7">
      <c r="A8">
        <v>7</v>
      </c>
    </row>
    <row r="9" spans="1:20" ht="180" customHeight="1" x14ac:dyDescent="0.7">
      <c r="A9">
        <v>8</v>
      </c>
    </row>
    <row r="10" spans="1:20" ht="180" customHeight="1" x14ac:dyDescent="0.7">
      <c r="A10">
        <v>9</v>
      </c>
    </row>
    <row r="11" spans="1:20" ht="180" customHeight="1" x14ac:dyDescent="0.7">
      <c r="A11">
        <v>10</v>
      </c>
    </row>
    <row r="12" spans="1:20" ht="180" customHeight="1" x14ac:dyDescent="0.7">
      <c r="A12">
        <v>11</v>
      </c>
    </row>
    <row r="13" spans="1:20" ht="180" customHeight="1" x14ac:dyDescent="0.7">
      <c r="A13">
        <v>12</v>
      </c>
    </row>
    <row r="14" spans="1:20" ht="180"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H16" sqref="H16"/>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1</v>
      </c>
      <c r="B2" t="s">
        <v>175</v>
      </c>
      <c r="C2" t="s">
        <v>149</v>
      </c>
      <c r="D2" t="s">
        <v>181</v>
      </c>
      <c r="F2" t="s">
        <v>202</v>
      </c>
    </row>
    <row r="3" spans="1:7" x14ac:dyDescent="0.7">
      <c r="A3">
        <v>2</v>
      </c>
      <c r="B3" t="s">
        <v>196</v>
      </c>
      <c r="C3" t="s">
        <v>149</v>
      </c>
      <c r="D3" t="s">
        <v>182</v>
      </c>
      <c r="F3" t="s">
        <v>198</v>
      </c>
    </row>
    <row r="4" spans="1:7" x14ac:dyDescent="0.7">
      <c r="A4">
        <v>3</v>
      </c>
      <c r="B4" t="s">
        <v>176</v>
      </c>
      <c r="C4" t="s">
        <v>159</v>
      </c>
      <c r="D4" t="s">
        <v>183</v>
      </c>
      <c r="E4" t="s">
        <v>165</v>
      </c>
      <c r="F4" t="s">
        <v>192</v>
      </c>
    </row>
    <row r="5" spans="1:7" x14ac:dyDescent="0.7">
      <c r="A5">
        <v>4</v>
      </c>
      <c r="B5" t="s">
        <v>176</v>
      </c>
      <c r="C5" t="s">
        <v>153</v>
      </c>
      <c r="D5" t="s">
        <v>184</v>
      </c>
      <c r="E5" t="s">
        <v>166</v>
      </c>
      <c r="F5" t="s">
        <v>199</v>
      </c>
    </row>
    <row r="6" spans="1:7" x14ac:dyDescent="0.7">
      <c r="A6">
        <v>5</v>
      </c>
      <c r="B6" t="s">
        <v>176</v>
      </c>
      <c r="C6" t="s">
        <v>149</v>
      </c>
      <c r="D6" t="s">
        <v>185</v>
      </c>
      <c r="E6" t="s">
        <v>167</v>
      </c>
      <c r="F6" t="s">
        <v>194</v>
      </c>
    </row>
    <row r="7" spans="1:7" x14ac:dyDescent="0.7">
      <c r="A7">
        <v>6</v>
      </c>
      <c r="B7" t="s">
        <v>177</v>
      </c>
      <c r="C7" t="s">
        <v>154</v>
      </c>
      <c r="D7" t="s">
        <v>186</v>
      </c>
      <c r="E7" t="s">
        <v>168</v>
      </c>
      <c r="F7" t="s">
        <v>193</v>
      </c>
    </row>
    <row r="8" spans="1:7" x14ac:dyDescent="0.7">
      <c r="A8">
        <v>7</v>
      </c>
      <c r="B8" s="30" t="s">
        <v>175</v>
      </c>
      <c r="C8" s="30" t="s">
        <v>174</v>
      </c>
      <c r="D8" t="s">
        <v>187</v>
      </c>
      <c r="E8" t="s">
        <v>169</v>
      </c>
      <c r="F8" t="s">
        <v>203</v>
      </c>
    </row>
    <row r="9" spans="1:7" x14ac:dyDescent="0.7">
      <c r="A9">
        <v>8</v>
      </c>
      <c r="B9" t="s">
        <v>178</v>
      </c>
      <c r="C9" t="s">
        <v>147</v>
      </c>
      <c r="D9" t="s">
        <v>188</v>
      </c>
      <c r="E9" t="s">
        <v>170</v>
      </c>
      <c r="F9" t="s">
        <v>191</v>
      </c>
      <c r="G9" t="s">
        <v>148</v>
      </c>
    </row>
    <row r="10" spans="1:7" x14ac:dyDescent="0.7">
      <c r="A10">
        <v>9</v>
      </c>
      <c r="B10" s="30" t="s">
        <v>196</v>
      </c>
      <c r="C10" t="s">
        <v>147</v>
      </c>
      <c r="D10" t="s">
        <v>189</v>
      </c>
      <c r="E10" t="s">
        <v>201</v>
      </c>
      <c r="F10" t="s">
        <v>200</v>
      </c>
    </row>
    <row r="11" spans="1:7" x14ac:dyDescent="0.7">
      <c r="A11">
        <v>10</v>
      </c>
      <c r="B11" t="s">
        <v>176</v>
      </c>
      <c r="C11" s="30" t="s">
        <v>174</v>
      </c>
      <c r="D11" s="30" t="s">
        <v>204</v>
      </c>
      <c r="E11" t="s">
        <v>171</v>
      </c>
      <c r="F11" t="s">
        <v>205</v>
      </c>
    </row>
    <row r="12" spans="1:7" x14ac:dyDescent="0.7">
      <c r="A12">
        <v>11</v>
      </c>
      <c r="B12" s="30" t="s">
        <v>175</v>
      </c>
      <c r="C12" t="s">
        <v>147</v>
      </c>
      <c r="D12" s="30" t="s">
        <v>187</v>
      </c>
      <c r="E12" t="s">
        <v>169</v>
      </c>
      <c r="F12" t="s">
        <v>203</v>
      </c>
    </row>
    <row r="13" spans="1:7" x14ac:dyDescent="0.7">
      <c r="A13">
        <v>12</v>
      </c>
      <c r="B13" t="s">
        <v>197</v>
      </c>
      <c r="C13" t="s">
        <v>160</v>
      </c>
      <c r="D13" t="s">
        <v>179</v>
      </c>
      <c r="E13" t="s">
        <v>172</v>
      </c>
      <c r="F13" t="s">
        <v>195</v>
      </c>
    </row>
    <row r="14" spans="1:7" x14ac:dyDescent="0.7">
      <c r="A14">
        <v>13</v>
      </c>
      <c r="B14" t="s">
        <v>180</v>
      </c>
      <c r="C14" t="s">
        <v>161</v>
      </c>
      <c r="D14" s="30">
        <v>13</v>
      </c>
      <c r="E14" t="s">
        <v>173</v>
      </c>
      <c r="F14" t="s">
        <v>190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86"/>
  <sheetViews>
    <sheetView workbookViewId="0">
      <pane ySplit="1" topLeftCell="A161" activePane="bottomLeft" state="frozen"/>
      <selection pane="bottomLeft" activeCell="H179" sqref="H179"/>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11</v>
      </c>
      <c r="D1" t="s">
        <v>21</v>
      </c>
      <c r="E1">
        <v>0</v>
      </c>
      <c r="F1" s="2" t="s">
        <v>2</v>
      </c>
      <c r="G1" s="2" t="s">
        <v>3</v>
      </c>
      <c r="H1" s="2" t="s">
        <v>20</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206</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1:35" s="30" customFormat="1" x14ac:dyDescent="0.7">
      <c r="A117" s="30">
        <v>20190926</v>
      </c>
      <c r="B117" s="30">
        <v>1</v>
      </c>
      <c r="C117" s="30">
        <v>4</v>
      </c>
      <c r="D117" s="30">
        <v>2019092614</v>
      </c>
      <c r="E117" s="30">
        <v>0</v>
      </c>
      <c r="F117" s="2">
        <v>342599567</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1:35" s="30" customFormat="1" x14ac:dyDescent="0.7">
      <c r="A118" s="30">
        <v>20190926</v>
      </c>
      <c r="B118" s="30">
        <v>1</v>
      </c>
      <c r="C118" s="30">
        <v>5</v>
      </c>
      <c r="D118" s="30">
        <v>2019092615</v>
      </c>
      <c r="E118" s="30">
        <v>0</v>
      </c>
      <c r="F118" s="2">
        <v>232599333</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1:35" s="30" customFormat="1" x14ac:dyDescent="0.7">
      <c r="A119" s="30">
        <v>20190926</v>
      </c>
      <c r="B119" s="30">
        <v>2</v>
      </c>
      <c r="C119" s="30">
        <v>4</v>
      </c>
      <c r="D119" s="30">
        <v>2019092624</v>
      </c>
      <c r="E119" s="30">
        <v>0</v>
      </c>
      <c r="F119" s="2">
        <v>342599567</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1:35" s="30" customFormat="1" x14ac:dyDescent="0.7">
      <c r="A120" s="30">
        <v>20190926</v>
      </c>
      <c r="B120" s="30">
        <v>2</v>
      </c>
      <c r="C120" s="30">
        <v>5</v>
      </c>
      <c r="D120" s="30">
        <v>2019092625</v>
      </c>
      <c r="E120" s="30">
        <v>0</v>
      </c>
      <c r="F120" s="2">
        <v>232599333</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1:35" s="30" customFormat="1" x14ac:dyDescent="0.7">
      <c r="A121" s="30">
        <v>20190926</v>
      </c>
      <c r="B121" s="30">
        <v>3</v>
      </c>
      <c r="C121" s="30">
        <v>3</v>
      </c>
      <c r="D121" s="30">
        <v>2019092633</v>
      </c>
      <c r="E121" s="30">
        <v>1</v>
      </c>
      <c r="F121" s="2">
        <v>562515464</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1:35" s="30" customFormat="1" x14ac:dyDescent="0.7">
      <c r="A122" s="30">
        <v>20190926</v>
      </c>
      <c r="B122" s="30">
        <v>3</v>
      </c>
      <c r="C122" s="30">
        <v>4</v>
      </c>
      <c r="D122" s="30">
        <v>2019092634</v>
      </c>
      <c r="E122" s="30">
        <v>0</v>
      </c>
      <c r="F122" s="2">
        <v>342599567</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1:35" s="30" customFormat="1" x14ac:dyDescent="0.7">
      <c r="A123" s="30">
        <v>20190926</v>
      </c>
      <c r="B123" s="30">
        <v>3</v>
      </c>
      <c r="C123" s="30">
        <v>5</v>
      </c>
      <c r="D123" s="30">
        <v>2019092635</v>
      </c>
      <c r="E123" s="30">
        <v>0</v>
      </c>
      <c r="F123" s="2">
        <v>232599333</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1:35" s="30" customFormat="1" x14ac:dyDescent="0.7">
      <c r="A124" s="30">
        <v>20190926</v>
      </c>
      <c r="B124" s="30">
        <v>4</v>
      </c>
      <c r="C124" s="30">
        <v>3</v>
      </c>
      <c r="D124" s="30">
        <v>2019092643</v>
      </c>
      <c r="E124" s="30">
        <v>1</v>
      </c>
      <c r="F124" s="2">
        <v>562515464</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1:35" s="30" customFormat="1" x14ac:dyDescent="0.7">
      <c r="A125" s="30">
        <v>20190926</v>
      </c>
      <c r="B125" s="30">
        <v>4</v>
      </c>
      <c r="C125" s="30">
        <v>4</v>
      </c>
      <c r="D125" s="30">
        <v>2019092644</v>
      </c>
      <c r="E125" s="30">
        <v>0</v>
      </c>
      <c r="F125" s="2">
        <v>452599666</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1:35" s="30" customFormat="1" x14ac:dyDescent="0.7">
      <c r="A126" s="30">
        <v>20190926</v>
      </c>
      <c r="B126" s="30">
        <v>4</v>
      </c>
      <c r="C126" s="30">
        <v>5</v>
      </c>
      <c r="D126" s="30">
        <v>2019092645</v>
      </c>
      <c r="E126" s="30">
        <v>0</v>
      </c>
      <c r="F126" s="2">
        <v>232599333</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1:35" s="30" customFormat="1" x14ac:dyDescent="0.7">
      <c r="A127" s="30">
        <v>20190926</v>
      </c>
      <c r="B127" s="30">
        <v>5</v>
      </c>
      <c r="C127" s="30">
        <v>1</v>
      </c>
      <c r="D127" s="30">
        <v>2019092651</v>
      </c>
      <c r="E127" s="30">
        <v>0</v>
      </c>
      <c r="F127" s="2">
        <v>342599532</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1:35" s="30" customFormat="1" x14ac:dyDescent="0.7">
      <c r="A128" s="30">
        <v>20190926</v>
      </c>
      <c r="B128" s="30">
        <v>5</v>
      </c>
      <c r="C128" s="30">
        <v>2</v>
      </c>
      <c r="D128" s="30">
        <v>2019092652</v>
      </c>
      <c r="E128" s="30">
        <v>0</v>
      </c>
      <c r="F128" s="2">
        <v>512515111</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1:35" s="30" customFormat="1" x14ac:dyDescent="0.7">
      <c r="A129" s="30">
        <v>20190926</v>
      </c>
      <c r="B129" s="30">
        <v>5</v>
      </c>
      <c r="C129" s="30">
        <v>3</v>
      </c>
      <c r="D129" s="30">
        <v>2019092653</v>
      </c>
      <c r="E129" s="30">
        <v>1</v>
      </c>
      <c r="F129" s="2">
        <v>562515464</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1:35" s="30" customFormat="1" x14ac:dyDescent="0.7">
      <c r="A130" s="30">
        <v>20190926</v>
      </c>
      <c r="B130" s="30">
        <v>5</v>
      </c>
      <c r="C130" s="30">
        <v>5</v>
      </c>
      <c r="D130" s="30">
        <v>2019092655</v>
      </c>
      <c r="E130" s="30">
        <v>0</v>
      </c>
      <c r="F130" s="2">
        <v>422599222</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1:35" s="30" customFormat="1" x14ac:dyDescent="0.7">
      <c r="A131" s="30">
        <v>20190926</v>
      </c>
      <c r="B131" s="30">
        <v>6</v>
      </c>
      <c r="C131" s="30">
        <v>2</v>
      </c>
      <c r="D131" s="30">
        <v>2019092662</v>
      </c>
      <c r="E131" s="30">
        <v>0</v>
      </c>
      <c r="F131" s="2">
        <v>342599567</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1:35" s="30" customFormat="1" x14ac:dyDescent="0.7">
      <c r="A132" s="30">
        <v>20190926</v>
      </c>
      <c r="B132" s="30">
        <v>6</v>
      </c>
      <c r="C132" s="30">
        <v>3</v>
      </c>
      <c r="D132" s="30">
        <v>2019092663</v>
      </c>
      <c r="E132" s="30">
        <v>1</v>
      </c>
      <c r="F132" s="2">
        <v>562515464</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1:35" s="30" customFormat="1" x14ac:dyDescent="0.7">
      <c r="A133" s="30">
        <v>20190926</v>
      </c>
      <c r="B133" s="30">
        <v>6</v>
      </c>
      <c r="C133" s="30">
        <v>5</v>
      </c>
      <c r="D133" s="30">
        <v>2019092665</v>
      </c>
      <c r="E133" s="30">
        <v>0</v>
      </c>
      <c r="F133" s="2">
        <v>422599222</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1:35" s="30" customFormat="1" x14ac:dyDescent="0.7">
      <c r="A134" s="30">
        <v>20190926</v>
      </c>
      <c r="B134" s="30">
        <v>7</v>
      </c>
      <c r="C134" s="30">
        <v>3</v>
      </c>
      <c r="D134" s="30">
        <v>2019092673</v>
      </c>
      <c r="E134" s="30">
        <v>1</v>
      </c>
      <c r="F134" s="2">
        <v>562515464</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1:35" s="30" customFormat="1" x14ac:dyDescent="0.7">
      <c r="A135" s="30">
        <v>20190926</v>
      </c>
      <c r="B135" s="30">
        <v>7</v>
      </c>
      <c r="C135" s="30">
        <v>5</v>
      </c>
      <c r="D135" s="30">
        <v>2019092675</v>
      </c>
      <c r="E135" s="30">
        <v>0</v>
      </c>
      <c r="F135" s="2">
        <v>422599222</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row r="136" spans="1:35" s="30" customFormat="1" x14ac:dyDescent="0.7">
      <c r="A136" s="30">
        <v>20190927</v>
      </c>
      <c r="B136" s="30">
        <v>2</v>
      </c>
      <c r="C136" s="30">
        <v>3</v>
      </c>
      <c r="D136" s="30">
        <v>2019092723</v>
      </c>
      <c r="E136" s="30">
        <v>0</v>
      </c>
      <c r="F136" s="2">
        <v>252599555</v>
      </c>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row>
    <row r="137" spans="1:35" s="30" customFormat="1" x14ac:dyDescent="0.7">
      <c r="A137" s="30">
        <v>20190927</v>
      </c>
      <c r="B137" s="30">
        <v>3</v>
      </c>
      <c r="C137" s="30">
        <v>1</v>
      </c>
      <c r="D137" s="30">
        <v>2019092731</v>
      </c>
      <c r="E137" s="30">
        <v>0</v>
      </c>
      <c r="F137" s="2">
        <v>122521222</v>
      </c>
      <c r="G137" s="2">
        <v>342599444</v>
      </c>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row>
    <row r="138" spans="1:35" s="30" customFormat="1" x14ac:dyDescent="0.7">
      <c r="A138" s="30">
        <v>20190927</v>
      </c>
      <c r="B138" s="30">
        <v>3</v>
      </c>
      <c r="C138" s="30">
        <v>2</v>
      </c>
      <c r="D138" s="30">
        <v>2019092732</v>
      </c>
      <c r="E138" s="30">
        <v>1</v>
      </c>
      <c r="F138" s="2">
        <v>452599555</v>
      </c>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row>
    <row r="139" spans="1:35" s="30" customFormat="1" x14ac:dyDescent="0.7">
      <c r="A139" s="30">
        <v>20190927</v>
      </c>
      <c r="B139" s="30">
        <v>3</v>
      </c>
      <c r="C139" s="30">
        <v>3</v>
      </c>
      <c r="D139" s="30">
        <v>2019092733</v>
      </c>
      <c r="E139" s="30">
        <v>0</v>
      </c>
      <c r="F139" s="2">
        <v>432599222</v>
      </c>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row>
    <row r="140" spans="1:35" s="30" customFormat="1" x14ac:dyDescent="0.7">
      <c r="A140" s="30">
        <v>20190927</v>
      </c>
      <c r="B140" s="30">
        <v>3</v>
      </c>
      <c r="C140" s="30">
        <v>4</v>
      </c>
      <c r="D140" s="30">
        <v>2019092734</v>
      </c>
      <c r="E140" s="30">
        <v>0</v>
      </c>
      <c r="F140" s="2">
        <v>782599888</v>
      </c>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row>
    <row r="141" spans="1:35" s="30" customFormat="1" x14ac:dyDescent="0.7">
      <c r="A141" s="30">
        <v>20190927</v>
      </c>
      <c r="B141" s="30">
        <v>3</v>
      </c>
      <c r="C141" s="30">
        <v>5</v>
      </c>
      <c r="D141" s="30">
        <v>2019092735</v>
      </c>
      <c r="E141" s="30">
        <v>0</v>
      </c>
      <c r="F141" s="2">
        <v>542514222</v>
      </c>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row>
    <row r="142" spans="1:35" s="30" customFormat="1" x14ac:dyDescent="0.7">
      <c r="A142" s="30">
        <v>20190927</v>
      </c>
      <c r="B142" s="30">
        <v>4</v>
      </c>
      <c r="C142" s="30">
        <v>1</v>
      </c>
      <c r="D142" s="30">
        <v>2019092741</v>
      </c>
      <c r="E142" s="30">
        <v>0</v>
      </c>
      <c r="F142" s="2">
        <v>232599333</v>
      </c>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row>
    <row r="143" spans="1:35" s="30" customFormat="1" x14ac:dyDescent="0.7">
      <c r="A143" s="30">
        <v>20190927</v>
      </c>
      <c r="B143" s="30">
        <v>4</v>
      </c>
      <c r="C143" s="30">
        <v>2</v>
      </c>
      <c r="D143" s="30">
        <v>2019092742</v>
      </c>
      <c r="E143" s="30">
        <v>1</v>
      </c>
      <c r="F143" s="2">
        <v>452599555</v>
      </c>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row>
    <row r="144" spans="1:35" s="30" customFormat="1" x14ac:dyDescent="0.7">
      <c r="A144" s="30">
        <v>20190927</v>
      </c>
      <c r="B144" s="30">
        <v>4</v>
      </c>
      <c r="C144" s="30">
        <v>3</v>
      </c>
      <c r="D144" s="30">
        <v>2019092743</v>
      </c>
      <c r="E144" s="30">
        <v>0</v>
      </c>
      <c r="F144" s="2">
        <v>432599222</v>
      </c>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row>
    <row r="145" spans="1:35" s="30" customFormat="1" x14ac:dyDescent="0.7">
      <c r="A145" s="30">
        <v>20190927</v>
      </c>
      <c r="B145" s="30">
        <v>4</v>
      </c>
      <c r="C145" s="30">
        <v>5</v>
      </c>
      <c r="D145" s="30">
        <v>2019092745</v>
      </c>
      <c r="E145" s="30">
        <v>0</v>
      </c>
      <c r="F145" s="2">
        <v>542514222</v>
      </c>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row>
    <row r="146" spans="1:35" s="30" customFormat="1" x14ac:dyDescent="0.7">
      <c r="A146" s="30">
        <v>20190927</v>
      </c>
      <c r="B146" s="30">
        <v>5</v>
      </c>
      <c r="C146" s="30">
        <v>3</v>
      </c>
      <c r="D146" s="30">
        <v>2019092753</v>
      </c>
      <c r="E146" s="30">
        <v>0</v>
      </c>
      <c r="F146" s="2">
        <v>432599222</v>
      </c>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row>
    <row r="147" spans="1:35" s="30" customFormat="1" x14ac:dyDescent="0.7">
      <c r="A147" s="30">
        <v>20190928</v>
      </c>
      <c r="B147" s="30">
        <v>3</v>
      </c>
      <c r="C147" s="30">
        <v>2</v>
      </c>
      <c r="D147" s="30">
        <v>2019092832</v>
      </c>
      <c r="E147" s="30">
        <v>0</v>
      </c>
      <c r="F147" s="2">
        <v>342599444</v>
      </c>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1:35" s="30" customFormat="1" x14ac:dyDescent="0.7">
      <c r="A148" s="30">
        <v>20190928</v>
      </c>
      <c r="B148" s="30">
        <v>3</v>
      </c>
      <c r="C148" s="30">
        <v>3</v>
      </c>
      <c r="D148" s="30">
        <v>2019092833</v>
      </c>
      <c r="E148" s="30">
        <v>0</v>
      </c>
      <c r="F148" s="2">
        <v>322599223</v>
      </c>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row>
    <row r="149" spans="1:35" s="30" customFormat="1" x14ac:dyDescent="0.7">
      <c r="A149" s="30">
        <v>20190928</v>
      </c>
      <c r="B149" s="30">
        <v>4</v>
      </c>
      <c r="C149" s="30">
        <v>3</v>
      </c>
      <c r="D149" s="30">
        <v>2019092843</v>
      </c>
      <c r="E149" s="30">
        <v>0</v>
      </c>
      <c r="F149" s="2">
        <v>412599443</v>
      </c>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row>
    <row r="150" spans="1:35" s="30" customFormat="1" x14ac:dyDescent="0.7">
      <c r="A150" s="30">
        <v>20190928</v>
      </c>
      <c r="B150" s="30">
        <v>4</v>
      </c>
      <c r="C150" s="30">
        <v>4</v>
      </c>
      <c r="D150" s="30">
        <v>2019092844</v>
      </c>
      <c r="E150" s="30">
        <v>0</v>
      </c>
      <c r="F150" s="2">
        <v>452599555</v>
      </c>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row>
    <row r="151" spans="1:35" s="30" customFormat="1" x14ac:dyDescent="0.7">
      <c r="A151" s="30">
        <v>20190928</v>
      </c>
      <c r="B151" s="30">
        <v>5</v>
      </c>
      <c r="C151" s="30">
        <v>3</v>
      </c>
      <c r="D151" s="30">
        <v>2019092853</v>
      </c>
      <c r="E151" s="30">
        <v>0</v>
      </c>
      <c r="F151" s="2">
        <v>412599443</v>
      </c>
      <c r="G151" s="2">
        <v>452599555</v>
      </c>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row>
    <row r="152" spans="1:35" s="30" customFormat="1" x14ac:dyDescent="0.7">
      <c r="A152" s="30">
        <v>20190928</v>
      </c>
      <c r="B152" s="30">
        <v>5</v>
      </c>
      <c r="C152" s="30">
        <v>4</v>
      </c>
      <c r="D152" s="30">
        <v>2019092854</v>
      </c>
      <c r="E152" s="30">
        <v>0</v>
      </c>
      <c r="F152" s="2">
        <v>422599222</v>
      </c>
      <c r="G152" s="2">
        <v>542515444</v>
      </c>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row>
    <row r="153" spans="1:35" s="30" customFormat="1" x14ac:dyDescent="0.7">
      <c r="A153" s="30">
        <v>20190928</v>
      </c>
      <c r="B153" s="30">
        <v>6</v>
      </c>
      <c r="C153" s="30">
        <v>2</v>
      </c>
      <c r="D153" s="30">
        <v>2019092862</v>
      </c>
      <c r="E153" s="30">
        <v>0</v>
      </c>
      <c r="F153" s="2">
        <v>242599255</v>
      </c>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row>
    <row r="154" spans="1:35" s="30" customFormat="1" x14ac:dyDescent="0.7">
      <c r="A154" s="30">
        <v>20190928</v>
      </c>
      <c r="B154" s="30">
        <v>6</v>
      </c>
      <c r="C154" s="30">
        <v>3</v>
      </c>
      <c r="D154" s="30">
        <v>2019092863</v>
      </c>
      <c r="E154" s="30">
        <v>0</v>
      </c>
      <c r="F154" s="2">
        <v>412599444</v>
      </c>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row>
    <row r="155" spans="1:35" s="30" customFormat="1" x14ac:dyDescent="0.7">
      <c r="A155" s="30">
        <v>20190928</v>
      </c>
      <c r="B155" s="30">
        <v>7</v>
      </c>
      <c r="C155" s="30">
        <v>1</v>
      </c>
      <c r="D155" s="30">
        <v>2019092871</v>
      </c>
      <c r="E155" s="30">
        <v>0</v>
      </c>
      <c r="F155" s="2">
        <v>342599567</v>
      </c>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row>
    <row r="156" spans="1:35" s="30" customFormat="1" x14ac:dyDescent="0.7">
      <c r="A156" s="30">
        <v>20190928</v>
      </c>
      <c r="B156" s="30">
        <v>7</v>
      </c>
      <c r="C156" s="30">
        <v>2</v>
      </c>
      <c r="D156" s="30">
        <v>2019092872</v>
      </c>
      <c r="E156" s="30">
        <v>0</v>
      </c>
      <c r="F156" s="2">
        <v>342599234</v>
      </c>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row>
    <row r="157" spans="1:35" s="30" customFormat="1" x14ac:dyDescent="0.7">
      <c r="A157" s="30">
        <v>20190928</v>
      </c>
      <c r="B157" s="30">
        <v>7</v>
      </c>
      <c r="C157" s="30">
        <v>3</v>
      </c>
      <c r="D157" s="30">
        <v>2019092873</v>
      </c>
      <c r="E157" s="30">
        <v>0</v>
      </c>
      <c r="F157" s="2">
        <v>552515555</v>
      </c>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row>
    <row r="158" spans="1:35" s="30" customFormat="1" x14ac:dyDescent="0.7">
      <c r="A158" s="30">
        <v>20190928</v>
      </c>
      <c r="B158" s="30">
        <v>7</v>
      </c>
      <c r="C158" s="30">
        <v>4</v>
      </c>
      <c r="D158" s="30">
        <v>2019092874</v>
      </c>
      <c r="E158" s="30">
        <v>0</v>
      </c>
      <c r="F158" s="2">
        <v>422599222</v>
      </c>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row>
    <row r="159" spans="1:35" s="30" customFormat="1" x14ac:dyDescent="0.7">
      <c r="A159" s="30">
        <v>20190928</v>
      </c>
      <c r="B159" s="30">
        <v>7</v>
      </c>
      <c r="C159" s="30">
        <v>5</v>
      </c>
      <c r="D159" s="30">
        <v>2019092875</v>
      </c>
      <c r="E159" s="30">
        <v>0</v>
      </c>
      <c r="F159" s="2">
        <v>782599888</v>
      </c>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row>
    <row r="160" spans="1:35" s="30" customFormat="1" x14ac:dyDescent="0.7">
      <c r="A160" s="30">
        <v>20190929</v>
      </c>
      <c r="B160" s="30">
        <v>1</v>
      </c>
      <c r="C160" s="30">
        <v>1</v>
      </c>
      <c r="D160" s="30">
        <v>2019092911</v>
      </c>
      <c r="E160" s="30">
        <v>0</v>
      </c>
      <c r="F160" s="2">
        <v>432599333</v>
      </c>
      <c r="G160" s="2">
        <v>342599567</v>
      </c>
      <c r="H160" s="2">
        <v>892599999</v>
      </c>
      <c r="I160" s="2">
        <v>652599555</v>
      </c>
      <c r="J160" s="2">
        <v>452599555</v>
      </c>
      <c r="K160" s="2">
        <v>192501001</v>
      </c>
      <c r="L160" s="2">
        <v>192501002</v>
      </c>
      <c r="M160" s="2"/>
      <c r="N160" s="2"/>
      <c r="O160" s="2"/>
      <c r="P160" s="2"/>
      <c r="Q160" s="2"/>
      <c r="R160" s="2"/>
      <c r="S160" s="2"/>
      <c r="T160" s="2"/>
      <c r="U160" s="2"/>
      <c r="V160" s="2"/>
      <c r="W160" s="2"/>
      <c r="X160" s="2"/>
      <c r="Y160" s="2"/>
      <c r="Z160" s="2"/>
      <c r="AA160" s="2"/>
      <c r="AB160" s="2"/>
      <c r="AC160" s="2"/>
      <c r="AD160" s="2"/>
      <c r="AE160" s="2"/>
      <c r="AF160" s="2"/>
      <c r="AG160" s="2"/>
      <c r="AH160" s="2"/>
      <c r="AI160" s="2"/>
    </row>
    <row r="161" spans="1:35" s="30" customFormat="1" x14ac:dyDescent="0.7">
      <c r="A161" s="30">
        <v>20190929</v>
      </c>
      <c r="B161" s="30">
        <v>1</v>
      </c>
      <c r="C161" s="30">
        <v>2</v>
      </c>
      <c r="D161" s="30">
        <v>2019092912</v>
      </c>
      <c r="E161" s="30">
        <v>0</v>
      </c>
      <c r="F161" s="2">
        <v>452599555</v>
      </c>
      <c r="G161" s="2">
        <v>152517043</v>
      </c>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row>
    <row r="162" spans="1:35" s="30" customFormat="1" x14ac:dyDescent="0.7">
      <c r="A162" s="30">
        <v>20190929</v>
      </c>
      <c r="B162" s="30">
        <v>1</v>
      </c>
      <c r="C162" s="30">
        <v>3</v>
      </c>
      <c r="D162" s="30">
        <v>2019092913</v>
      </c>
      <c r="E162" s="30">
        <v>0</v>
      </c>
      <c r="F162" s="2">
        <v>442599555</v>
      </c>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row>
    <row r="163" spans="1:35" s="30" customFormat="1" x14ac:dyDescent="0.7">
      <c r="A163" s="30">
        <v>20190929</v>
      </c>
      <c r="B163" s="30">
        <v>1</v>
      </c>
      <c r="C163" s="30">
        <v>4</v>
      </c>
      <c r="D163" s="30">
        <v>2019092914</v>
      </c>
      <c r="E163" s="30">
        <v>0</v>
      </c>
      <c r="F163" s="2">
        <v>432599333</v>
      </c>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row>
    <row r="164" spans="1:35" s="30" customFormat="1" x14ac:dyDescent="0.7">
      <c r="A164" s="30">
        <v>20190929</v>
      </c>
      <c r="B164" s="30">
        <v>2</v>
      </c>
      <c r="C164" s="30">
        <v>1</v>
      </c>
      <c r="D164" s="30">
        <v>2019092921</v>
      </c>
      <c r="E164" s="30">
        <v>0</v>
      </c>
      <c r="F164" s="2">
        <v>342599444</v>
      </c>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row>
    <row r="165" spans="1:35" s="30" customFormat="1" x14ac:dyDescent="0.7">
      <c r="A165" s="30">
        <v>20190929</v>
      </c>
      <c r="B165" s="30">
        <v>2</v>
      </c>
      <c r="C165" s="30">
        <v>2</v>
      </c>
      <c r="D165" s="30">
        <v>2019092922</v>
      </c>
      <c r="E165" s="30">
        <v>0</v>
      </c>
      <c r="F165" s="2">
        <v>452599555</v>
      </c>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row>
    <row r="166" spans="1:35" s="30" customFormat="1" x14ac:dyDescent="0.7">
      <c r="A166" s="30">
        <v>20190929</v>
      </c>
      <c r="B166" s="30">
        <v>2</v>
      </c>
      <c r="C166" s="30">
        <v>3</v>
      </c>
      <c r="D166" s="30">
        <v>2019092923</v>
      </c>
      <c r="E166" s="30">
        <v>0</v>
      </c>
      <c r="F166" s="2">
        <v>442599555</v>
      </c>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row>
    <row r="167" spans="1:35" s="30" customFormat="1" x14ac:dyDescent="0.7">
      <c r="A167" s="30">
        <v>20190929</v>
      </c>
      <c r="B167" s="30">
        <v>2</v>
      </c>
      <c r="C167" s="30">
        <v>4</v>
      </c>
      <c r="D167" s="30">
        <v>2019092924</v>
      </c>
      <c r="E167" s="30">
        <v>0</v>
      </c>
      <c r="F167" s="2">
        <v>762599666</v>
      </c>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row>
    <row r="168" spans="1:35" s="30" customFormat="1" x14ac:dyDescent="0.7">
      <c r="A168" s="30">
        <v>20190929</v>
      </c>
      <c r="B168" s="30">
        <v>3</v>
      </c>
      <c r="C168" s="30">
        <v>1</v>
      </c>
      <c r="D168" s="30">
        <v>2019092931</v>
      </c>
      <c r="E168" s="30">
        <v>0</v>
      </c>
      <c r="F168" s="2">
        <v>342599444</v>
      </c>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row>
    <row r="169" spans="1:35" s="30" customFormat="1" x14ac:dyDescent="0.7">
      <c r="A169" s="30">
        <v>20190929</v>
      </c>
      <c r="B169" s="30">
        <v>3</v>
      </c>
      <c r="C169" s="30">
        <v>2</v>
      </c>
      <c r="D169" s="30">
        <v>2019092932</v>
      </c>
      <c r="E169" s="30">
        <v>0</v>
      </c>
      <c r="F169" s="2">
        <v>452599555</v>
      </c>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row>
    <row r="170" spans="1:35" s="30" customFormat="1" x14ac:dyDescent="0.7">
      <c r="A170" s="30">
        <v>20190929</v>
      </c>
      <c r="B170" s="30">
        <v>3</v>
      </c>
      <c r="C170" s="30">
        <v>3</v>
      </c>
      <c r="D170" s="30">
        <v>2019092933</v>
      </c>
      <c r="E170" s="30">
        <v>0</v>
      </c>
      <c r="F170" s="2">
        <v>342599567</v>
      </c>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row>
    <row r="171" spans="1:35" s="30" customFormat="1" x14ac:dyDescent="0.7">
      <c r="A171" s="30">
        <v>20190929</v>
      </c>
      <c r="B171" s="30">
        <v>4</v>
      </c>
      <c r="C171" s="30">
        <v>1</v>
      </c>
      <c r="D171" s="30">
        <v>2019092941</v>
      </c>
      <c r="E171" s="30">
        <v>0</v>
      </c>
      <c r="F171" s="2">
        <v>342599444</v>
      </c>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row>
    <row r="172" spans="1:35" s="30" customFormat="1" x14ac:dyDescent="0.7">
      <c r="A172" s="30">
        <v>20190929</v>
      </c>
      <c r="B172" s="30">
        <v>4</v>
      </c>
      <c r="C172" s="30">
        <v>2</v>
      </c>
      <c r="D172" s="30">
        <v>2019092942</v>
      </c>
      <c r="E172" s="30">
        <v>0</v>
      </c>
      <c r="F172" s="2">
        <v>452599555</v>
      </c>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row>
    <row r="173" spans="1:35" s="30" customFormat="1" x14ac:dyDescent="0.7">
      <c r="A173" s="30">
        <v>20190929</v>
      </c>
      <c r="B173" s="30">
        <v>4</v>
      </c>
      <c r="C173" s="30">
        <v>4</v>
      </c>
      <c r="D173" s="30">
        <v>2019092944</v>
      </c>
      <c r="E173" s="30">
        <v>0</v>
      </c>
      <c r="F173" s="2">
        <v>662599777</v>
      </c>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row>
    <row r="174" spans="1:35" s="30" customFormat="1" x14ac:dyDescent="0.7">
      <c r="A174" s="30">
        <v>20190929</v>
      </c>
      <c r="B174" s="30">
        <v>5</v>
      </c>
      <c r="C174" s="30">
        <v>1</v>
      </c>
      <c r="D174" s="30">
        <v>2019092951</v>
      </c>
      <c r="E174" s="30">
        <v>0</v>
      </c>
      <c r="F174" s="2">
        <v>342599444</v>
      </c>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row>
    <row r="175" spans="1:35" s="30" customFormat="1" x14ac:dyDescent="0.7">
      <c r="A175" s="30">
        <v>20190929</v>
      </c>
      <c r="B175" s="30">
        <v>5</v>
      </c>
      <c r="C175" s="30">
        <v>2</v>
      </c>
      <c r="D175" s="30">
        <v>2019092952</v>
      </c>
      <c r="E175" s="30">
        <v>0</v>
      </c>
      <c r="F175" s="2">
        <v>452599555</v>
      </c>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row>
    <row r="176" spans="1:35" s="30" customFormat="1" x14ac:dyDescent="0.7">
      <c r="A176" s="30">
        <v>20190929</v>
      </c>
      <c r="B176" s="30">
        <v>5</v>
      </c>
      <c r="C176" s="30">
        <v>4</v>
      </c>
      <c r="D176" s="30">
        <v>2019092954</v>
      </c>
      <c r="E176" s="30">
        <v>0</v>
      </c>
      <c r="F176" s="2">
        <v>662599777</v>
      </c>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row>
    <row r="177" spans="1:35" s="30" customFormat="1" x14ac:dyDescent="0.7">
      <c r="A177" s="30">
        <v>20190929</v>
      </c>
      <c r="B177" s="30">
        <v>5</v>
      </c>
      <c r="C177" s="30">
        <v>5</v>
      </c>
      <c r="D177" s="30">
        <v>2019092955</v>
      </c>
      <c r="E177" s="30">
        <v>0</v>
      </c>
      <c r="F177" s="2">
        <v>432599333</v>
      </c>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row>
    <row r="178" spans="1:35" s="30" customFormat="1" x14ac:dyDescent="0.7">
      <c r="A178" s="30">
        <v>20190929</v>
      </c>
      <c r="B178" s="30">
        <v>6</v>
      </c>
      <c r="C178" s="30">
        <v>1</v>
      </c>
      <c r="D178" s="30">
        <v>2019092961</v>
      </c>
      <c r="E178" s="30">
        <v>0</v>
      </c>
      <c r="F178" s="2" t="s">
        <v>211</v>
      </c>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row>
    <row r="179" spans="1:35" s="30" customFormat="1" x14ac:dyDescent="0.7">
      <c r="A179" s="30">
        <v>20190929</v>
      </c>
      <c r="B179" s="30">
        <v>6</v>
      </c>
      <c r="C179" s="30">
        <v>2</v>
      </c>
      <c r="D179" s="30">
        <v>2019092962</v>
      </c>
      <c r="E179" s="30">
        <v>0</v>
      </c>
      <c r="F179" s="2">
        <v>452599555</v>
      </c>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row>
    <row r="180" spans="1:35" s="30" customFormat="1" x14ac:dyDescent="0.7">
      <c r="A180" s="30">
        <v>20190929</v>
      </c>
      <c r="B180" s="30">
        <v>6</v>
      </c>
      <c r="C180" s="30">
        <v>5</v>
      </c>
      <c r="D180" s="30">
        <v>2019092965</v>
      </c>
      <c r="E180" s="30">
        <v>0</v>
      </c>
      <c r="F180" s="2">
        <v>662599666</v>
      </c>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row>
    <row r="181" spans="1:35" s="30" customFormat="1" x14ac:dyDescent="0.7">
      <c r="A181" s="30">
        <v>20190929</v>
      </c>
      <c r="B181" s="30">
        <v>7</v>
      </c>
      <c r="C181" s="30">
        <v>1</v>
      </c>
      <c r="D181" s="30">
        <v>2019092971</v>
      </c>
      <c r="E181" s="30">
        <v>0</v>
      </c>
      <c r="F181" s="2">
        <v>342599444</v>
      </c>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row>
    <row r="182" spans="1:35" s="30" customFormat="1" x14ac:dyDescent="0.7">
      <c r="A182" s="30">
        <v>20190929</v>
      </c>
      <c r="B182" s="30">
        <v>7</v>
      </c>
      <c r="C182" s="30">
        <v>2</v>
      </c>
      <c r="D182" s="30">
        <v>2019092972</v>
      </c>
      <c r="E182" s="30">
        <v>0</v>
      </c>
      <c r="F182" s="2">
        <v>452599555</v>
      </c>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row>
    <row r="183" spans="1:35" s="30" customFormat="1" x14ac:dyDescent="0.7">
      <c r="A183" s="30">
        <v>20190929</v>
      </c>
      <c r="B183" s="30">
        <v>7</v>
      </c>
      <c r="C183" s="30">
        <v>3</v>
      </c>
      <c r="D183" s="30">
        <v>2019092973</v>
      </c>
      <c r="E183" s="30">
        <v>0</v>
      </c>
      <c r="F183" s="2">
        <v>442515444</v>
      </c>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row>
    <row r="184" spans="1:35" s="30" customFormat="1" x14ac:dyDescent="0.7">
      <c r="A184" s="30">
        <v>20190929</v>
      </c>
      <c r="B184" s="30">
        <v>7</v>
      </c>
      <c r="C184" s="30">
        <v>4</v>
      </c>
      <c r="D184" s="30">
        <v>2019092974</v>
      </c>
      <c r="E184" s="30">
        <v>0</v>
      </c>
      <c r="F184" s="2">
        <v>432515666</v>
      </c>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row>
    <row r="185" spans="1:35" s="30" customFormat="1" x14ac:dyDescent="0.7">
      <c r="A185" s="30">
        <v>20190929</v>
      </c>
      <c r="B185" s="30">
        <v>7</v>
      </c>
      <c r="C185" s="30">
        <v>5</v>
      </c>
      <c r="D185" s="30">
        <v>2019092975</v>
      </c>
      <c r="E185" s="30">
        <v>0</v>
      </c>
      <c r="F185" s="2">
        <v>322599222</v>
      </c>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row>
    <row r="186" spans="1:35" s="30" customFormat="1" x14ac:dyDescent="0.7">
      <c r="A186" s="30">
        <v>20190930</v>
      </c>
      <c r="B186" s="30">
        <v>3</v>
      </c>
      <c r="C186" s="30">
        <v>3</v>
      </c>
      <c r="D186" s="30">
        <v>2019093033</v>
      </c>
      <c r="E186" s="30">
        <v>0</v>
      </c>
      <c r="F186" s="2">
        <v>452599555</v>
      </c>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row>
  </sheetData>
  <sortState xmlns:xlrd2="http://schemas.microsoft.com/office/spreadsheetml/2017/richdata2" ref="A2:F188">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8"/>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20190929</v>
      </c>
    </row>
    <row r="2" spans="1:2" s="30" customFormat="1" x14ac:dyDescent="0.7">
      <c r="A2" s="30">
        <v>152517043</v>
      </c>
      <c r="B2" s="30">
        <v>1</v>
      </c>
    </row>
    <row r="3" spans="1:2" s="30" customFormat="1" x14ac:dyDescent="0.7">
      <c r="A3" s="30">
        <v>192501001</v>
      </c>
      <c r="B3" s="30">
        <v>1</v>
      </c>
    </row>
    <row r="4" spans="1:2" s="30" customFormat="1" x14ac:dyDescent="0.7">
      <c r="A4" s="30">
        <v>192501002</v>
      </c>
      <c r="B4" s="30">
        <v>1</v>
      </c>
    </row>
    <row r="5" spans="1:2" s="30" customFormat="1" x14ac:dyDescent="0.7">
      <c r="A5" s="30" t="s">
        <v>210</v>
      </c>
      <c r="B5" s="30">
        <v>1</v>
      </c>
    </row>
    <row r="6" spans="1:2" s="30" customFormat="1" x14ac:dyDescent="0.7">
      <c r="A6" s="30">
        <v>322599222</v>
      </c>
      <c r="B6" s="30">
        <v>1</v>
      </c>
    </row>
    <row r="7" spans="1:2" s="30" customFormat="1" x14ac:dyDescent="0.7">
      <c r="A7" s="30">
        <v>342599444</v>
      </c>
      <c r="B7" s="30">
        <v>5</v>
      </c>
    </row>
    <row r="8" spans="1:2" s="30" customFormat="1" x14ac:dyDescent="0.7">
      <c r="A8" s="30">
        <v>342599567</v>
      </c>
      <c r="B8" s="30">
        <v>2</v>
      </c>
    </row>
    <row r="9" spans="1:2" s="30" customFormat="1" x14ac:dyDescent="0.7">
      <c r="A9" s="30">
        <v>432515666</v>
      </c>
      <c r="B9" s="30">
        <v>1</v>
      </c>
    </row>
    <row r="10" spans="1:2" s="30" customFormat="1" x14ac:dyDescent="0.7">
      <c r="A10" s="30">
        <v>432599333</v>
      </c>
      <c r="B10" s="30">
        <v>3</v>
      </c>
    </row>
    <row r="11" spans="1:2" s="30" customFormat="1" x14ac:dyDescent="0.7">
      <c r="A11" s="30">
        <v>442515444</v>
      </c>
      <c r="B11" s="30">
        <v>1</v>
      </c>
    </row>
    <row r="12" spans="1:2" s="30" customFormat="1" x14ac:dyDescent="0.7">
      <c r="A12" s="30">
        <v>442599555</v>
      </c>
      <c r="B12" s="30">
        <v>2</v>
      </c>
    </row>
    <row r="13" spans="1:2" s="30" customFormat="1" x14ac:dyDescent="0.7">
      <c r="A13" s="30">
        <v>452599555</v>
      </c>
      <c r="B13" s="30">
        <v>8</v>
      </c>
    </row>
    <row r="14" spans="1:2" s="30" customFormat="1" x14ac:dyDescent="0.7">
      <c r="A14" s="30">
        <v>652599555</v>
      </c>
      <c r="B14" s="30">
        <v>1</v>
      </c>
    </row>
    <row r="15" spans="1:2" s="30" customFormat="1" x14ac:dyDescent="0.7">
      <c r="A15" s="30">
        <v>662599666</v>
      </c>
      <c r="B15" s="30">
        <v>1</v>
      </c>
    </row>
    <row r="16" spans="1:2" s="30" customFormat="1" x14ac:dyDescent="0.7">
      <c r="A16" s="30">
        <v>662599777</v>
      </c>
      <c r="B16" s="30">
        <v>2</v>
      </c>
    </row>
    <row r="17" spans="1:2" s="30" customFormat="1" x14ac:dyDescent="0.7">
      <c r="A17" s="30">
        <v>762599666</v>
      </c>
      <c r="B17" s="30">
        <v>1</v>
      </c>
    </row>
    <row r="18" spans="1:2" s="30" customFormat="1" x14ac:dyDescent="0.7">
      <c r="A18" s="30">
        <v>892599999</v>
      </c>
      <c r="B18"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E13" sqref="E13"/>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150</v>
      </c>
      <c r="B1" s="28" t="s">
        <v>151</v>
      </c>
      <c r="C1" t="s">
        <v>152</v>
      </c>
    </row>
    <row r="2" spans="1:3" s="30" customFormat="1" x14ac:dyDescent="0.7">
      <c r="A2" s="28">
        <v>43730.833333333336</v>
      </c>
      <c r="B2" s="28">
        <v>43730.875</v>
      </c>
      <c r="C2" s="30">
        <v>4</v>
      </c>
    </row>
    <row r="3" spans="1:3" s="30" customFormat="1" x14ac:dyDescent="0.7">
      <c r="A3" s="28">
        <v>43730.875</v>
      </c>
      <c r="B3" s="28">
        <v>43730.958333333336</v>
      </c>
      <c r="C3" s="30">
        <v>7</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c r="B20" s="28"/>
    </row>
    <row r="21" spans="1:3" s="26" customFormat="1" x14ac:dyDescent="0.7">
      <c r="A21" s="28"/>
      <c r="B21" s="28"/>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2019-09-28T17:20:25Z</dcterms:modified>
</cp:coreProperties>
</file>