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B68B5B6B-2E5D-46B8-9DB9-6C26C8FD77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comm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4" i="1" s="1"/>
  <c r="H9" i="1"/>
  <c r="H8" i="1"/>
  <c r="H7" i="1"/>
  <c r="H5" i="1"/>
  <c r="H4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H6" i="1" s="1"/>
  <c r="C10" i="1"/>
  <c r="B10" i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E13" i="1" l="1"/>
  <c r="F4" i="1"/>
  <c r="E11" i="1"/>
  <c r="H17" i="1"/>
  <c r="F15" i="1"/>
  <c r="E15" i="1"/>
  <c r="E12" i="1"/>
  <c r="E10" i="1"/>
  <c r="F12" i="1"/>
  <c r="G4" i="1"/>
  <c r="H16" i="1" s="1"/>
  <c r="F14" i="1"/>
  <c r="F10" i="1"/>
  <c r="F11" i="1" l="1"/>
  <c r="F13" i="1"/>
</calcChain>
</file>

<file path=xl/sharedStrings.xml><?xml version="1.0" encoding="utf-8"?>
<sst xmlns="http://schemas.openxmlformats.org/spreadsheetml/2006/main" count="24" uniqueCount="24">
  <si>
    <t>ZAP Vacuum Company - Monthly Compensation</t>
  </si>
  <si>
    <t>April
Salaries</t>
  </si>
  <si>
    <t>April 
Sales</t>
  </si>
  <si>
    <t>April 
Commissions</t>
  </si>
  <si>
    <t>% of April Sales</t>
  </si>
  <si>
    <t>Arnold</t>
  </si>
  <si>
    <t>Potsie</t>
  </si>
  <si>
    <t>Howard</t>
  </si>
  <si>
    <t>Ron</t>
  </si>
  <si>
    <t>Lavern</t>
  </si>
  <si>
    <t>Shirley</t>
  </si>
  <si>
    <t>Commission Rate</t>
  </si>
  <si>
    <t>% Change from last Month</t>
  </si>
  <si>
    <t>Total</t>
  </si>
  <si>
    <t>Minimum</t>
  </si>
  <si>
    <t>Maximum</t>
  </si>
  <si>
    <t>Average</t>
  </si>
  <si>
    <t>March
Compensation</t>
  </si>
  <si>
    <t>April 
Compensation</t>
  </si>
  <si>
    <t>Avg of Top Half</t>
  </si>
  <si>
    <t>Avg of Bottom Half</t>
  </si>
  <si>
    <t>Total Aprils Sales Commissions for all Salespersons with sales &gt; $5,000</t>
  </si>
  <si>
    <t># of Salespersons who increased their sales in April compared to March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</si>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</sst>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3" fillId="0" borderId="9" xfId="0" applyFont="1" applyBorder="1"/>
    <xf numFmtId="0" fontId="3" fillId="0" borderId="10" xfId="0" applyFont="1" applyBorder="1"/>
    <xf numFmtId="44" fontId="3" fillId="0" borderId="1" xfId="1" applyFont="1" applyBorder="1"/>
    <xf numFmtId="9" fontId="4" fillId="2" borderId="13" xfId="2" applyFont="1" applyFill="1" applyBorder="1"/>
    <xf numFmtId="0" fontId="4" fillId="3" borderId="1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0" fontId="4" fillId="3" borderId="18" xfId="0" applyFont="1" applyFill="1" applyBorder="1"/>
    <xf numFmtId="0" fontId="3" fillId="3" borderId="19" xfId="0" applyFont="1" applyFill="1" applyBorder="1"/>
    <xf numFmtId="0" fontId="3" fillId="3" borderId="20" xfId="0" applyFont="1" applyFill="1" applyBorder="1"/>
    <xf numFmtId="0" fontId="3" fillId="3" borderId="2" xfId="0" applyFont="1" applyFill="1" applyBorder="1"/>
    <xf numFmtId="0" fontId="3" fillId="3" borderId="18" xfId="0" applyFont="1" applyFill="1" applyBorder="1"/>
    <xf numFmtId="0" fontId="3" fillId="3" borderId="21" xfId="0" applyFont="1" applyFill="1" applyBorder="1"/>
    <xf numFmtId="44" fontId="3" fillId="0" borderId="13" xfId="1" applyFont="1" applyBorder="1"/>
    <xf numFmtId="44" fontId="3" fillId="0" borderId="14" xfId="1" applyFont="1" applyBorder="1"/>
    <xf numFmtId="44" fontId="3" fillId="0" borderId="15" xfId="1" applyFont="1" applyBorder="1"/>
    <xf numFmtId="44" fontId="3" fillId="0" borderId="15" xfId="1" applyFont="1" applyFill="1" applyBorder="1"/>
    <xf numFmtId="44" fontId="3" fillId="0" borderId="17" xfId="1" applyFont="1" applyFill="1" applyBorder="1"/>
    <xf numFmtId="10" fontId="3" fillId="0" borderId="1" xfId="2" applyNumberFormat="1" applyFont="1" applyBorder="1" applyAlignment="1">
      <alignment horizontal="center"/>
    </xf>
    <xf numFmtId="44" fontId="3" fillId="3" borderId="15" xfId="1" applyFont="1" applyFill="1" applyBorder="1"/>
    <xf numFmtId="44" fontId="3" fillId="3" borderId="1" xfId="1" applyFont="1" applyFill="1" applyBorder="1"/>
    <xf numFmtId="44" fontId="3" fillId="3" borderId="16" xfId="1" applyFont="1" applyFill="1" applyBorder="1"/>
    <xf numFmtId="44" fontId="3" fillId="3" borderId="11" xfId="1" applyFont="1" applyFill="1" applyBorder="1"/>
    <xf numFmtId="0" fontId="0" fillId="3" borderId="7" xfId="0" applyFill="1" applyBorder="1"/>
    <xf numFmtId="0" fontId="0" fillId="3" borderId="13" xfId="0" applyFill="1" applyBorder="1"/>
    <xf numFmtId="0" fontId="3" fillId="0" borderId="11" xfId="0" applyFont="1" applyBorder="1"/>
    <xf numFmtId="0" fontId="3" fillId="0" borderId="12" xfId="0" applyFont="1" applyBorder="1"/>
    <xf numFmtId="10" fontId="3" fillId="0" borderId="3" xfId="2" applyNumberFormat="1" applyFont="1" applyBorder="1" applyAlignment="1">
      <alignment horizontal="center"/>
    </xf>
    <xf numFmtId="0" fontId="4" fillId="3" borderId="2" xfId="0" applyFont="1" applyFill="1" applyBorder="1"/>
    <xf numFmtId="0" fontId="4" fillId="3" borderId="2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6" xfId="0" applyFill="1" applyBorder="1"/>
    <xf numFmtId="0" fontId="0" fillId="3" borderId="27" xfId="0" applyFill="1" applyBorder="1"/>
    <xf numFmtId="44" fontId="3" fillId="0" borderId="25" xfId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H18" sqref="H18"/>
    </sheetView>
  </sheetViews>
  <sheetFormatPr defaultRowHeight="13.2" x14ac:dyDescent="0.25"/>
  <cols>
    <col min="1" max="1" width="19.88671875" customWidth="1"/>
    <col min="2" max="2" width="15" customWidth="1"/>
    <col min="3" max="3" width="11.33203125" customWidth="1"/>
    <col min="4" max="4" width="12.33203125" bestFit="1" customWidth="1"/>
    <col min="5" max="5" width="13.5546875" bestFit="1" customWidth="1"/>
    <col min="6" max="6" width="15.109375" bestFit="1" customWidth="1"/>
    <col min="7" max="7" width="15.44140625" customWidth="1"/>
    <col min="8" max="8" width="11.5546875" bestFit="1" customWidth="1"/>
  </cols>
  <sheetData>
    <row r="1" spans="1:8" ht="19.2" thickTop="1" thickBot="1" x14ac:dyDescent="0.4">
      <c r="A1" s="41" t="s">
        <v>0</v>
      </c>
      <c r="B1" s="42"/>
      <c r="C1" s="42"/>
      <c r="D1" s="42"/>
      <c r="E1" s="42"/>
      <c r="F1" s="42"/>
      <c r="G1" s="42"/>
      <c r="H1" s="43"/>
    </row>
    <row r="2" spans="1:8" ht="16.8" thickTop="1" thickBot="1" x14ac:dyDescent="0.35">
      <c r="A2" s="12" t="s">
        <v>11</v>
      </c>
      <c r="B2" s="10">
        <v>0.1</v>
      </c>
      <c r="C2" s="7"/>
      <c r="D2" s="7"/>
      <c r="E2" s="7"/>
      <c r="F2" s="7"/>
      <c r="G2" s="7"/>
      <c r="H2" s="8"/>
    </row>
    <row r="3" spans="1:8" ht="31.8" thickTop="1" x14ac:dyDescent="0.3">
      <c r="A3" s="13" t="s">
        <v>23</v>
      </c>
      <c r="B3" s="11" t="s">
        <v>17</v>
      </c>
      <c r="C3" s="5" t="s">
        <v>1</v>
      </c>
      <c r="D3" s="5" t="s">
        <v>2</v>
      </c>
      <c r="E3" s="5" t="s">
        <v>3</v>
      </c>
      <c r="F3" s="5" t="s">
        <v>18</v>
      </c>
      <c r="G3" s="5" t="s">
        <v>12</v>
      </c>
      <c r="H3" s="6" t="s">
        <v>4</v>
      </c>
    </row>
    <row r="4" spans="1:8" ht="14.4" x14ac:dyDescent="0.3">
      <c r="A4" s="14" t="s">
        <v>5</v>
      </c>
      <c r="B4" s="25">
        <v>1400</v>
      </c>
      <c r="C4" s="26">
        <v>500</v>
      </c>
      <c r="D4" s="26">
        <v>10000</v>
      </c>
      <c r="E4" s="9">
        <f t="shared" ref="E4:E9" si="0">comm*D4</f>
        <v>1000</v>
      </c>
      <c r="F4" s="9">
        <f>E4+C4</f>
        <v>1500</v>
      </c>
      <c r="G4" s="24">
        <f>(F4-B4)/(B4+F4)</f>
        <v>3.4482758620689655E-2</v>
      </c>
      <c r="H4" s="33">
        <f>D4/$D$10</f>
        <v>0.21164021164021163</v>
      </c>
    </row>
    <row r="5" spans="1:8" ht="14.4" x14ac:dyDescent="0.3">
      <c r="A5" s="14" t="s">
        <v>6</v>
      </c>
      <c r="B5" s="25">
        <v>3250</v>
      </c>
      <c r="C5" s="26">
        <v>750</v>
      </c>
      <c r="D5" s="26">
        <v>4000</v>
      </c>
      <c r="E5" s="9">
        <f t="shared" si="0"/>
        <v>400</v>
      </c>
      <c r="F5" s="9">
        <f t="shared" ref="F5:F9" si="1">E5+C5</f>
        <v>1150</v>
      </c>
      <c r="G5" s="24">
        <f t="shared" ref="G5:G9" si="2">(F5-B5)/(B5+F5)</f>
        <v>-0.47727272727272729</v>
      </c>
      <c r="H5" s="33">
        <f t="shared" ref="H5:H9" si="3">D5/$D$10</f>
        <v>8.4656084656084651E-2</v>
      </c>
    </row>
    <row r="6" spans="1:8" ht="14.4" x14ac:dyDescent="0.3">
      <c r="A6" s="14" t="s">
        <v>7</v>
      </c>
      <c r="B6" s="25">
        <v>2780</v>
      </c>
      <c r="C6" s="26">
        <v>600</v>
      </c>
      <c r="D6" s="26">
        <v>25000</v>
      </c>
      <c r="E6" s="9">
        <f t="shared" si="0"/>
        <v>2500</v>
      </c>
      <c r="F6" s="9">
        <f t="shared" si="1"/>
        <v>3100</v>
      </c>
      <c r="G6" s="24">
        <f t="shared" si="2"/>
        <v>5.4421768707482991E-2</v>
      </c>
      <c r="H6" s="33">
        <f t="shared" si="3"/>
        <v>0.52910052910052907</v>
      </c>
    </row>
    <row r="7" spans="1:8" ht="14.4" x14ac:dyDescent="0.3">
      <c r="A7" s="14" t="s">
        <v>8</v>
      </c>
      <c r="B7" s="25">
        <v>1925</v>
      </c>
      <c r="C7" s="26">
        <v>500</v>
      </c>
      <c r="D7" s="26">
        <v>250</v>
      </c>
      <c r="E7" s="9">
        <f t="shared" si="0"/>
        <v>25</v>
      </c>
      <c r="F7" s="9">
        <f t="shared" si="1"/>
        <v>525</v>
      </c>
      <c r="G7" s="24">
        <f t="shared" si="2"/>
        <v>-0.5714285714285714</v>
      </c>
      <c r="H7" s="33">
        <f t="shared" si="3"/>
        <v>5.2910052910052907E-3</v>
      </c>
    </row>
    <row r="8" spans="1:8" ht="14.4" x14ac:dyDescent="0.3">
      <c r="A8" s="14" t="s">
        <v>9</v>
      </c>
      <c r="B8" s="25">
        <v>500</v>
      </c>
      <c r="C8" s="26">
        <v>400</v>
      </c>
      <c r="D8" s="26">
        <v>3000</v>
      </c>
      <c r="E8" s="9">
        <f t="shared" si="0"/>
        <v>300</v>
      </c>
      <c r="F8" s="9">
        <f t="shared" si="1"/>
        <v>700</v>
      </c>
      <c r="G8" s="24">
        <f t="shared" si="2"/>
        <v>0.16666666666666666</v>
      </c>
      <c r="H8" s="33">
        <f t="shared" si="3"/>
        <v>6.3492063492063489E-2</v>
      </c>
    </row>
    <row r="9" spans="1:8" ht="15" thickBot="1" x14ac:dyDescent="0.35">
      <c r="A9" s="15" t="s">
        <v>10</v>
      </c>
      <c r="B9" s="27">
        <v>3000</v>
      </c>
      <c r="C9" s="28">
        <v>800</v>
      </c>
      <c r="D9" s="28">
        <v>5000</v>
      </c>
      <c r="E9" s="9">
        <f t="shared" si="0"/>
        <v>500</v>
      </c>
      <c r="F9" s="9">
        <f t="shared" si="1"/>
        <v>1300</v>
      </c>
      <c r="G9" s="24">
        <f t="shared" si="2"/>
        <v>-0.39534883720930231</v>
      </c>
      <c r="H9" s="33">
        <f t="shared" si="3"/>
        <v>0.10582010582010581</v>
      </c>
    </row>
    <row r="10" spans="1:8" ht="15.6" thickTop="1" thickBot="1" x14ac:dyDescent="0.35">
      <c r="A10" s="16" t="s">
        <v>13</v>
      </c>
      <c r="B10" s="19">
        <f>SUM(B4:B9)</f>
        <v>12855</v>
      </c>
      <c r="C10" s="19">
        <f t="shared" ref="C10:F10" si="4">SUM(C4:C9)</f>
        <v>3550</v>
      </c>
      <c r="D10" s="19">
        <f t="shared" si="4"/>
        <v>47250</v>
      </c>
      <c r="E10" s="19">
        <f t="shared" si="4"/>
        <v>4725</v>
      </c>
      <c r="F10" s="19">
        <f t="shared" si="4"/>
        <v>8275</v>
      </c>
      <c r="G10" s="7"/>
      <c r="H10" s="8"/>
    </row>
    <row r="11" spans="1:8" ht="15" thickTop="1" x14ac:dyDescent="0.3">
      <c r="A11" s="17" t="s">
        <v>14</v>
      </c>
      <c r="B11" s="20">
        <f>MIN(B4:B9)</f>
        <v>500</v>
      </c>
      <c r="C11" s="20">
        <f t="shared" ref="C11:F11" si="5">MIN(C4:C9)</f>
        <v>400</v>
      </c>
      <c r="D11" s="20">
        <f t="shared" si="5"/>
        <v>250</v>
      </c>
      <c r="E11" s="20">
        <f t="shared" si="5"/>
        <v>25</v>
      </c>
      <c r="F11" s="20">
        <f t="shared" si="5"/>
        <v>525</v>
      </c>
      <c r="G11" s="3"/>
      <c r="H11" s="4"/>
    </row>
    <row r="12" spans="1:8" ht="14.4" x14ac:dyDescent="0.3">
      <c r="A12" s="14" t="s">
        <v>15</v>
      </c>
      <c r="B12" s="21">
        <f>MAX(B4:B9)</f>
        <v>3250</v>
      </c>
      <c r="C12" s="21">
        <f t="shared" ref="C12:F12" si="6">MAX(C4:C9)</f>
        <v>800</v>
      </c>
      <c r="D12" s="21">
        <f t="shared" si="6"/>
        <v>25000</v>
      </c>
      <c r="E12" s="21">
        <f t="shared" si="6"/>
        <v>2500</v>
      </c>
      <c r="F12" s="21">
        <f t="shared" si="6"/>
        <v>3100</v>
      </c>
      <c r="G12" s="1"/>
      <c r="H12" s="2"/>
    </row>
    <row r="13" spans="1:8" ht="14.4" x14ac:dyDescent="0.3">
      <c r="A13" s="14" t="s">
        <v>16</v>
      </c>
      <c r="B13" s="21">
        <f>AVERAGE(B4:B9)</f>
        <v>2142.5</v>
      </c>
      <c r="C13" s="21">
        <f t="shared" ref="C13:F13" si="7">AVERAGE(C4:C9)</f>
        <v>591.66666666666663</v>
      </c>
      <c r="D13" s="21">
        <f t="shared" si="7"/>
        <v>7875</v>
      </c>
      <c r="E13" s="21">
        <f t="shared" si="7"/>
        <v>787.5</v>
      </c>
      <c r="F13" s="21">
        <f t="shared" si="7"/>
        <v>1379.1666666666667</v>
      </c>
      <c r="G13" s="1"/>
      <c r="H13" s="2"/>
    </row>
    <row r="14" spans="1:8" ht="14.4" x14ac:dyDescent="0.3">
      <c r="A14" s="14" t="s">
        <v>19</v>
      </c>
      <c r="B14" s="22">
        <f>AVERAGE(LARGE(B4:B9,1),LARGE(B4:B9,2),LARGE(B4:B9,3))</f>
        <v>3010</v>
      </c>
      <c r="C14" s="22">
        <f t="shared" ref="C14:F14" si="8">AVERAGE(LARGE(C4:C9,1),LARGE(C4:C9,2),LARGE(C4:C9,3))</f>
        <v>716.66666666666663</v>
      </c>
      <c r="D14" s="22">
        <f t="shared" si="8"/>
        <v>13333.333333333334</v>
      </c>
      <c r="E14" s="22">
        <f t="shared" si="8"/>
        <v>1333.3333333333333</v>
      </c>
      <c r="F14" s="22">
        <f t="shared" si="8"/>
        <v>1966.6666666666667</v>
      </c>
      <c r="G14" s="1"/>
      <c r="H14" s="2"/>
    </row>
    <row r="15" spans="1:8" ht="15" thickBot="1" x14ac:dyDescent="0.35">
      <c r="A15" s="18" t="s">
        <v>20</v>
      </c>
      <c r="B15" s="23">
        <f>AVERAGE(SMALL(B4:B9,1),SMALL(B4:B9,2),SMALL(B4:B9,3))</f>
        <v>1275</v>
      </c>
      <c r="C15" s="23">
        <f t="shared" ref="C15:F15" si="9">AVERAGE(SMALL(C4:C9,1),SMALL(C4:C9,2),SMALL(C4:C9,3))</f>
        <v>466.66666666666669</v>
      </c>
      <c r="D15" s="23">
        <f t="shared" si="9"/>
        <v>2416.6666666666665</v>
      </c>
      <c r="E15" s="23">
        <f t="shared" si="9"/>
        <v>241.66666666666666</v>
      </c>
      <c r="F15" s="23">
        <f t="shared" si="9"/>
        <v>791.66666666666663</v>
      </c>
      <c r="G15" s="31"/>
      <c r="H15" s="32"/>
    </row>
    <row r="16" spans="1:8" ht="16.8" thickTop="1" thickBot="1" x14ac:dyDescent="0.35">
      <c r="A16" s="34" t="s">
        <v>22</v>
      </c>
      <c r="B16" s="29"/>
      <c r="C16" s="29"/>
      <c r="D16" s="30"/>
      <c r="E16" s="38"/>
      <c r="F16" s="29"/>
      <c r="G16" s="30"/>
      <c r="H16" s="8">
        <f>COUNTIF(G4:G9,"&gt;0")</f>
        <v>3</v>
      </c>
    </row>
    <row r="17" spans="1:8" ht="16.8" thickTop="1" thickBot="1" x14ac:dyDescent="0.35">
      <c r="A17" s="35" t="s">
        <v>21</v>
      </c>
      <c r="B17" s="36"/>
      <c r="C17" s="36"/>
      <c r="D17" s="37"/>
      <c r="E17" s="39"/>
      <c r="F17" s="36"/>
      <c r="G17" s="37"/>
      <c r="H17" s="40">
        <f>SUMIF(D4:D9,"&gt;5000",E4:E9)</f>
        <v>3500</v>
      </c>
    </row>
    <row r="18" spans="1:8" ht="13.8" thickTop="1" x14ac:dyDescent="0.25"/>
  </sheetData>
  <mergeCells count="1">
    <mergeCell ref="A1:H1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comm</vt:lpstr>
    </vt:vector>
  </TitlesOfParts>
  <Company>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Gary Yu</cp:lastModifiedBy>
  <dcterms:created xsi:type="dcterms:W3CDTF">1998-07-02T17:39:31Z</dcterms:created>
  <dcterms:modified xsi:type="dcterms:W3CDTF">2023-11-08T20:46:43Z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2023-11-08T20:46:43Z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e8d0e1be-1adf-4f40-a63a-370fb8f71480</vt:lpwstr>
  </property>
  <property fmtid="{D5CDD505-2E9C-101B-9397-08002B2CF9AE}" pid="8" name="MSIP_Label_defa4170-0d19-0005-0004-bc88714345d2_ContentBits">
    <vt:lpwstr>0</vt:lpwstr>
  </property>
</Properties>
</file>