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 defaultThemeVersion="124226"/>
  <xr:revisionPtr revIDLastSave="0" documentId="13_ncr:1_{46524717-F77E-44FB-AD64-33DE3A07CB50}" xr6:coauthVersionLast="47" xr6:coauthVersionMax="47" xr10:uidLastSave="{00000000-0000-0000-0000-000000000000}"/>
  <bookViews>
    <workbookView xWindow="-108" yWindow="-108" windowWidth="23256" windowHeight="12456" firstSheet="1" activeTab="5" xr2:uid="{51F7AC11-24D9-402D-82F4-DFDB98BFD0A0}"/>
    <workbookView xWindow="-108" yWindow="-108" windowWidth="23256" windowHeight="12456" firstSheet="6" activeTab="6" xr2:uid="{CADCC3D7-4212-4439-91C8-9B5D9D3E8463}"/>
    <workbookView xWindow="-108" yWindow="-108" windowWidth="23256" windowHeight="12456" firstSheet="4" activeTab="7" xr2:uid="{A125CE47-EB5F-4D84-9FA1-F18FCCFD1D1C}"/>
  </bookViews>
  <sheets>
    <sheet name="Section 1" sheetId="10" r:id="rId1"/>
    <sheet name="Section 2" sheetId="11" r:id="rId2"/>
    <sheet name="Section 3" sheetId="12" r:id="rId3"/>
    <sheet name="Section 4" sheetId="13" r:id="rId4"/>
    <sheet name="Section 5" sheetId="14" r:id="rId5"/>
    <sheet name="Response" sheetId="1" r:id="rId6"/>
    <sheet name="Analysis By Major" sheetId="7" r:id="rId7"/>
    <sheet name="Test Table" sheetId="22" r:id="rId8"/>
    <sheet name="Analysis" sheetId="23" r:id="rId9"/>
  </sheets>
  <definedNames>
    <definedName name="_xlnm._FilterDatabase" localSheetId="7" hidden="1">'Test Table'!$A$3:$N$104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3" l="1"/>
  <c r="K2" i="23"/>
  <c r="J2" i="23"/>
  <c r="I2" i="23"/>
  <c r="H2" i="23"/>
  <c r="G2" i="23"/>
  <c r="F2" i="23"/>
  <c r="E2" i="23"/>
  <c r="D2" i="23"/>
  <c r="C2" i="23"/>
  <c r="E104" i="22"/>
  <c r="D103" i="22"/>
  <c r="C103" i="22"/>
  <c r="B103" i="22"/>
  <c r="D102" i="22"/>
  <c r="C102" i="22"/>
  <c r="B102" i="22"/>
  <c r="D101" i="22"/>
  <c r="C101" i="22"/>
  <c r="B101" i="22"/>
  <c r="D100" i="22"/>
  <c r="C100" i="22"/>
  <c r="B100" i="22"/>
  <c r="D99" i="22"/>
  <c r="C99" i="22"/>
  <c r="B99" i="22"/>
  <c r="D98" i="22"/>
  <c r="C98" i="22"/>
  <c r="B98" i="22"/>
  <c r="D97" i="22"/>
  <c r="C97" i="22"/>
  <c r="B97" i="22"/>
  <c r="D96" i="22"/>
  <c r="C96" i="22"/>
  <c r="B96" i="22"/>
  <c r="D95" i="22"/>
  <c r="C95" i="22"/>
  <c r="B95" i="22"/>
  <c r="D94" i="22"/>
  <c r="C94" i="22"/>
  <c r="B94" i="22"/>
  <c r="D93" i="22"/>
  <c r="C93" i="22"/>
  <c r="B93" i="22"/>
  <c r="D92" i="22"/>
  <c r="C92" i="22"/>
  <c r="B92" i="22"/>
  <c r="D91" i="22"/>
  <c r="C91" i="22"/>
  <c r="B91" i="22"/>
  <c r="D90" i="22"/>
  <c r="C90" i="22"/>
  <c r="B90" i="22"/>
  <c r="D89" i="22"/>
  <c r="C89" i="22"/>
  <c r="B89" i="22"/>
  <c r="D88" i="22"/>
  <c r="C88" i="22"/>
  <c r="B88" i="22"/>
  <c r="D87" i="22"/>
  <c r="C87" i="22"/>
  <c r="B87" i="22"/>
  <c r="D86" i="22"/>
  <c r="C86" i="22"/>
  <c r="B86" i="22"/>
  <c r="D85" i="22"/>
  <c r="C85" i="22"/>
  <c r="B85" i="22"/>
  <c r="D84" i="22"/>
  <c r="C84" i="22"/>
  <c r="B84" i="22"/>
  <c r="D83" i="22"/>
  <c r="C83" i="22"/>
  <c r="B83" i="22"/>
  <c r="D82" i="22"/>
  <c r="C82" i="22"/>
  <c r="B82" i="22"/>
  <c r="D81" i="22"/>
  <c r="C81" i="22"/>
  <c r="B81" i="22"/>
  <c r="D80" i="22"/>
  <c r="C80" i="22"/>
  <c r="B80" i="22"/>
  <c r="D79" i="22"/>
  <c r="C79" i="22"/>
  <c r="B79" i="22"/>
  <c r="D78" i="22"/>
  <c r="C78" i="22"/>
  <c r="B78" i="22"/>
  <c r="D77" i="22"/>
  <c r="C77" i="22"/>
  <c r="B77" i="22"/>
  <c r="D76" i="22"/>
  <c r="C76" i="22"/>
  <c r="B76" i="22"/>
  <c r="D75" i="22"/>
  <c r="C75" i="22"/>
  <c r="B75" i="22"/>
  <c r="D74" i="22"/>
  <c r="C74" i="22"/>
  <c r="B74" i="22"/>
  <c r="D73" i="22"/>
  <c r="C73" i="22"/>
  <c r="B73" i="22"/>
  <c r="D72" i="22"/>
  <c r="C72" i="22"/>
  <c r="B72" i="22"/>
  <c r="D71" i="22"/>
  <c r="C71" i="22"/>
  <c r="B71" i="22"/>
  <c r="D70" i="22"/>
  <c r="C70" i="22"/>
  <c r="B70" i="22"/>
  <c r="D69" i="22"/>
  <c r="C69" i="22"/>
  <c r="B69" i="22"/>
  <c r="D68" i="22"/>
  <c r="C68" i="22"/>
  <c r="B68" i="22"/>
  <c r="D67" i="22"/>
  <c r="C67" i="22"/>
  <c r="B67" i="22"/>
  <c r="D66" i="22"/>
  <c r="C66" i="22"/>
  <c r="B66" i="22"/>
  <c r="D65" i="22"/>
  <c r="C65" i="22"/>
  <c r="B65" i="22"/>
  <c r="D64" i="22"/>
  <c r="C64" i="22"/>
  <c r="B64" i="22"/>
  <c r="D63" i="22"/>
  <c r="C63" i="22"/>
  <c r="B63" i="22"/>
  <c r="D62" i="22"/>
  <c r="C62" i="22"/>
  <c r="B62" i="22"/>
  <c r="D61" i="22"/>
  <c r="C61" i="22"/>
  <c r="B61" i="22"/>
  <c r="D60" i="22"/>
  <c r="C60" i="22"/>
  <c r="B60" i="22"/>
  <c r="D59" i="22"/>
  <c r="C59" i="22"/>
  <c r="B59" i="22"/>
  <c r="D58" i="22"/>
  <c r="C58" i="22"/>
  <c r="B58" i="22"/>
  <c r="D57" i="22"/>
  <c r="C57" i="22"/>
  <c r="B57" i="22"/>
  <c r="D56" i="22"/>
  <c r="C56" i="22"/>
  <c r="B56" i="22"/>
  <c r="D55" i="22"/>
  <c r="C55" i="22"/>
  <c r="B55" i="22"/>
  <c r="D54" i="22"/>
  <c r="C54" i="22"/>
  <c r="B54" i="22"/>
  <c r="D53" i="22"/>
  <c r="C53" i="22"/>
  <c r="B53" i="22"/>
  <c r="D52" i="22"/>
  <c r="C52" i="22"/>
  <c r="B52" i="22"/>
  <c r="D51" i="22"/>
  <c r="C51" i="22"/>
  <c r="B51" i="22"/>
  <c r="D50" i="22"/>
  <c r="C50" i="22"/>
  <c r="B50" i="22"/>
  <c r="D49" i="22"/>
  <c r="C49" i="22"/>
  <c r="B49" i="22"/>
  <c r="D48" i="22"/>
  <c r="C48" i="22"/>
  <c r="B48" i="22"/>
  <c r="D47" i="22"/>
  <c r="C47" i="22"/>
  <c r="B47" i="22"/>
  <c r="D46" i="22"/>
  <c r="C46" i="22"/>
  <c r="B46" i="22"/>
  <c r="D45" i="22"/>
  <c r="C45" i="22"/>
  <c r="B45" i="22"/>
  <c r="D44" i="22"/>
  <c r="C44" i="22"/>
  <c r="B44" i="22"/>
  <c r="D43" i="22"/>
  <c r="C43" i="22"/>
  <c r="B43" i="22"/>
  <c r="D42" i="22"/>
  <c r="C42" i="22"/>
  <c r="B42" i="22"/>
  <c r="D41" i="22"/>
  <c r="C41" i="22"/>
  <c r="B41" i="22"/>
  <c r="D40" i="22"/>
  <c r="C40" i="22"/>
  <c r="B40" i="22"/>
  <c r="D39" i="22"/>
  <c r="C39" i="22"/>
  <c r="B39" i="22"/>
  <c r="D38" i="22"/>
  <c r="C38" i="22"/>
  <c r="B38" i="22"/>
  <c r="D37" i="22"/>
  <c r="C37" i="22"/>
  <c r="B37" i="22"/>
  <c r="D36" i="22"/>
  <c r="C36" i="22"/>
  <c r="B36" i="22"/>
  <c r="D35" i="22"/>
  <c r="C35" i="22"/>
  <c r="B35" i="22"/>
  <c r="D34" i="22"/>
  <c r="C34" i="22"/>
  <c r="B34" i="22"/>
  <c r="D33" i="22"/>
  <c r="C33" i="22"/>
  <c r="B33" i="22"/>
  <c r="D32" i="22"/>
  <c r="C32" i="22"/>
  <c r="B32" i="22"/>
  <c r="D31" i="22"/>
  <c r="C31" i="22"/>
  <c r="B31" i="22"/>
  <c r="D30" i="22"/>
  <c r="C30" i="22"/>
  <c r="B30" i="22"/>
  <c r="D29" i="22"/>
  <c r="C29" i="22"/>
  <c r="B29" i="22"/>
  <c r="D28" i="22"/>
  <c r="C28" i="22"/>
  <c r="B28" i="22"/>
  <c r="D27" i="22"/>
  <c r="C27" i="22"/>
  <c r="B27" i="22"/>
  <c r="D26" i="22"/>
  <c r="C26" i="22"/>
  <c r="B26" i="22"/>
  <c r="D25" i="22"/>
  <c r="C25" i="22"/>
  <c r="B25" i="22"/>
  <c r="D24" i="22"/>
  <c r="C24" i="22"/>
  <c r="B24" i="22"/>
  <c r="D23" i="22"/>
  <c r="C23" i="22"/>
  <c r="B23" i="22"/>
  <c r="D22" i="22"/>
  <c r="C22" i="22"/>
  <c r="B22" i="22"/>
  <c r="D21" i="22"/>
  <c r="C21" i="22"/>
  <c r="B21" i="22"/>
  <c r="D20" i="22"/>
  <c r="C20" i="22"/>
  <c r="B20" i="22"/>
  <c r="D19" i="22"/>
  <c r="C19" i="22"/>
  <c r="B19" i="22"/>
  <c r="D18" i="22"/>
  <c r="C18" i="22"/>
  <c r="B18" i="22"/>
  <c r="D17" i="22"/>
  <c r="C17" i="22"/>
  <c r="B17" i="22"/>
  <c r="D16" i="22"/>
  <c r="C16" i="22"/>
  <c r="B16" i="22"/>
  <c r="D15" i="22"/>
  <c r="C15" i="22"/>
  <c r="B15" i="22"/>
  <c r="D14" i="22"/>
  <c r="C14" i="22"/>
  <c r="B14" i="22"/>
  <c r="D13" i="22"/>
  <c r="C13" i="22"/>
  <c r="B13" i="22"/>
  <c r="D12" i="22"/>
  <c r="C12" i="22"/>
  <c r="B12" i="22"/>
  <c r="D11" i="22"/>
  <c r="C11" i="22"/>
  <c r="B11" i="22"/>
  <c r="D10" i="22"/>
  <c r="C10" i="22"/>
  <c r="B10" i="22"/>
  <c r="D9" i="22"/>
  <c r="C9" i="22"/>
  <c r="B9" i="22"/>
  <c r="D8" i="22"/>
  <c r="C8" i="22"/>
  <c r="B8" i="22"/>
  <c r="D7" i="22"/>
  <c r="C7" i="22"/>
  <c r="B7" i="22"/>
  <c r="D6" i="22"/>
  <c r="C6" i="22"/>
  <c r="B6" i="22"/>
  <c r="D5" i="22"/>
  <c r="C5" i="22"/>
  <c r="B5" i="22"/>
  <c r="D4" i="22"/>
  <c r="C4" i="22"/>
  <c r="B4" i="22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102" i="22" s="1"/>
  <c r="A103" i="22" s="1"/>
  <c r="T102" i="1" l="1"/>
  <c r="W101" i="1"/>
  <c r="S101" i="1"/>
  <c r="R101" i="1"/>
  <c r="Q101" i="1"/>
  <c r="P101" i="1"/>
  <c r="W99" i="1"/>
  <c r="V99" i="1"/>
  <c r="U99" i="1"/>
  <c r="T99" i="1"/>
  <c r="S99" i="1"/>
  <c r="R99" i="1"/>
  <c r="Q99" i="1"/>
  <c r="P99" i="1"/>
  <c r="O98" i="1"/>
  <c r="X97" i="1"/>
  <c r="W97" i="1"/>
  <c r="V97" i="1"/>
  <c r="U97" i="1"/>
  <c r="T97" i="1"/>
  <c r="S97" i="1"/>
  <c r="R97" i="1"/>
  <c r="Q97" i="1"/>
  <c r="P97" i="1"/>
  <c r="S96" i="1"/>
  <c r="Q96" i="1"/>
  <c r="P96" i="1"/>
  <c r="O96" i="1"/>
  <c r="X95" i="1"/>
  <c r="W95" i="1"/>
  <c r="U95" i="1"/>
  <c r="T95" i="1"/>
  <c r="R95" i="1"/>
  <c r="U94" i="1"/>
  <c r="T94" i="1"/>
  <c r="S94" i="1"/>
  <c r="P94" i="1"/>
  <c r="O94" i="1"/>
  <c r="T92" i="1"/>
  <c r="W91" i="1"/>
  <c r="S91" i="1"/>
  <c r="R91" i="1"/>
  <c r="Q91" i="1"/>
  <c r="P91" i="1"/>
  <c r="W89" i="1"/>
  <c r="V89" i="1"/>
  <c r="U89" i="1"/>
  <c r="T89" i="1"/>
  <c r="S89" i="1"/>
  <c r="R89" i="1"/>
  <c r="Q89" i="1"/>
  <c r="P89" i="1"/>
  <c r="O88" i="1"/>
  <c r="X87" i="1"/>
  <c r="W87" i="1"/>
  <c r="V87" i="1"/>
  <c r="U87" i="1"/>
  <c r="T87" i="1"/>
  <c r="S87" i="1"/>
  <c r="R87" i="1"/>
  <c r="Q87" i="1"/>
  <c r="P87" i="1"/>
  <c r="S86" i="1"/>
  <c r="Q86" i="1"/>
  <c r="P86" i="1"/>
  <c r="O86" i="1"/>
  <c r="X85" i="1"/>
  <c r="W85" i="1"/>
  <c r="U85" i="1"/>
  <c r="T85" i="1"/>
  <c r="R85" i="1"/>
  <c r="T84" i="1"/>
  <c r="S84" i="1"/>
  <c r="P84" i="1"/>
  <c r="O84" i="1"/>
  <c r="T82" i="1"/>
  <c r="W81" i="1"/>
  <c r="S81" i="1"/>
  <c r="R81" i="1"/>
  <c r="Q81" i="1"/>
  <c r="P81" i="1"/>
  <c r="W79" i="1"/>
  <c r="V79" i="1"/>
  <c r="U79" i="1"/>
  <c r="T79" i="1"/>
  <c r="S79" i="1"/>
  <c r="R79" i="1"/>
  <c r="Q79" i="1"/>
  <c r="P79" i="1"/>
  <c r="O78" i="1"/>
  <c r="X77" i="1"/>
  <c r="W77" i="1"/>
  <c r="V77" i="1"/>
  <c r="U77" i="1"/>
  <c r="T77" i="1"/>
  <c r="S77" i="1"/>
  <c r="R77" i="1"/>
  <c r="Q77" i="1"/>
  <c r="P77" i="1"/>
  <c r="S76" i="1"/>
  <c r="Q76" i="1"/>
  <c r="P76" i="1"/>
  <c r="O76" i="1"/>
  <c r="X75" i="1"/>
  <c r="W75" i="1"/>
  <c r="U75" i="1"/>
  <c r="T75" i="1"/>
  <c r="R75" i="1"/>
  <c r="P74" i="1"/>
  <c r="T72" i="1"/>
  <c r="W71" i="1"/>
  <c r="S71" i="1"/>
  <c r="R71" i="1"/>
  <c r="Q71" i="1"/>
  <c r="P71" i="1"/>
  <c r="W69" i="1"/>
  <c r="V69" i="1"/>
  <c r="U69" i="1"/>
  <c r="T69" i="1"/>
  <c r="S69" i="1"/>
  <c r="R69" i="1"/>
  <c r="Q69" i="1"/>
  <c r="P69" i="1"/>
  <c r="O68" i="1"/>
  <c r="X67" i="1"/>
  <c r="W67" i="1"/>
  <c r="V67" i="1"/>
  <c r="U67" i="1"/>
  <c r="T67" i="1"/>
  <c r="S67" i="1"/>
  <c r="R67" i="1"/>
  <c r="Q67" i="1"/>
  <c r="P67" i="1"/>
  <c r="Q66" i="1"/>
  <c r="P66" i="1"/>
  <c r="O66" i="1"/>
  <c r="X65" i="1"/>
  <c r="W65" i="1"/>
  <c r="U65" i="1"/>
  <c r="T65" i="1"/>
  <c r="R65" i="1"/>
  <c r="P64" i="1"/>
  <c r="T62" i="1"/>
  <c r="S61" i="1"/>
  <c r="R61" i="1"/>
  <c r="Q61" i="1"/>
  <c r="P61" i="1"/>
  <c r="W59" i="1"/>
  <c r="V59" i="1"/>
  <c r="U59" i="1"/>
  <c r="T59" i="1"/>
  <c r="S59" i="1"/>
  <c r="R59" i="1"/>
  <c r="Q59" i="1"/>
  <c r="P59" i="1"/>
  <c r="O58" i="1"/>
  <c r="X57" i="1"/>
  <c r="W57" i="1"/>
  <c r="V57" i="1"/>
  <c r="U57" i="1"/>
  <c r="T57" i="1"/>
  <c r="S57" i="1"/>
  <c r="R57" i="1"/>
  <c r="Q57" i="1"/>
  <c r="Q56" i="1"/>
  <c r="P56" i="1"/>
  <c r="O56" i="1"/>
  <c r="X55" i="1"/>
  <c r="W55" i="1"/>
  <c r="U55" i="1"/>
  <c r="R55" i="1"/>
  <c r="P54" i="1"/>
  <c r="S51" i="1"/>
  <c r="R51" i="1"/>
  <c r="Q51" i="1"/>
  <c r="P51" i="1"/>
  <c r="W49" i="1"/>
  <c r="V49" i="1"/>
  <c r="U49" i="1"/>
  <c r="T49" i="1"/>
  <c r="S49" i="1"/>
  <c r="R49" i="1"/>
  <c r="Q49" i="1"/>
  <c r="P49" i="1"/>
  <c r="O48" i="1"/>
  <c r="X47" i="1"/>
  <c r="W47" i="1"/>
  <c r="V47" i="1"/>
  <c r="U47" i="1"/>
  <c r="T47" i="1"/>
  <c r="S47" i="1"/>
  <c r="R47" i="1"/>
  <c r="Q47" i="1"/>
  <c r="P46" i="1"/>
  <c r="O46" i="1"/>
  <c r="X45" i="1"/>
  <c r="W45" i="1"/>
  <c r="U45" i="1"/>
  <c r="P44" i="1"/>
  <c r="S41" i="1"/>
  <c r="R41" i="1"/>
  <c r="Q41" i="1"/>
  <c r="P41" i="1"/>
  <c r="W39" i="1"/>
  <c r="V39" i="1"/>
  <c r="U39" i="1"/>
  <c r="T39" i="1"/>
  <c r="S39" i="1"/>
  <c r="R39" i="1"/>
  <c r="Q39" i="1"/>
  <c r="P39" i="1"/>
  <c r="O38" i="1"/>
  <c r="W37" i="1"/>
  <c r="V37" i="1"/>
  <c r="U37" i="1"/>
  <c r="T37" i="1"/>
  <c r="S37" i="1"/>
  <c r="R37" i="1"/>
  <c r="Q37" i="1"/>
  <c r="X35" i="1"/>
  <c r="W35" i="1"/>
  <c r="U35" i="1"/>
  <c r="P34" i="1"/>
  <c r="S31" i="1"/>
  <c r="R31" i="1"/>
  <c r="Q31" i="1"/>
  <c r="P31" i="1"/>
  <c r="W29" i="1"/>
  <c r="V29" i="1"/>
  <c r="U29" i="1"/>
  <c r="T29" i="1"/>
  <c r="S29" i="1"/>
  <c r="R29" i="1"/>
  <c r="Q29" i="1"/>
  <c r="P29" i="1"/>
  <c r="W27" i="1"/>
  <c r="U27" i="1"/>
  <c r="T27" i="1"/>
  <c r="Q27" i="1"/>
  <c r="X25" i="1"/>
  <c r="W25" i="1"/>
  <c r="U25" i="1"/>
  <c r="P24" i="1"/>
  <c r="S21" i="1"/>
  <c r="R21" i="1"/>
  <c r="Q21" i="1"/>
  <c r="P21" i="1"/>
  <c r="W19" i="1"/>
  <c r="V19" i="1"/>
  <c r="U19" i="1"/>
  <c r="T19" i="1"/>
  <c r="S19" i="1"/>
  <c r="R19" i="1"/>
  <c r="Q19" i="1"/>
  <c r="P19" i="1"/>
  <c r="W17" i="1"/>
  <c r="U17" i="1"/>
  <c r="T17" i="1"/>
  <c r="Q17" i="1"/>
  <c r="X15" i="1"/>
  <c r="W15" i="1"/>
  <c r="U15" i="1"/>
  <c r="P14" i="1"/>
  <c r="R11" i="1"/>
  <c r="Q11" i="1"/>
  <c r="P11" i="1"/>
  <c r="W9" i="1"/>
  <c r="U9" i="1"/>
  <c r="T9" i="1"/>
  <c r="S9" i="1"/>
  <c r="R9" i="1"/>
  <c r="Q9" i="1"/>
  <c r="P9" i="1"/>
  <c r="W7" i="1"/>
  <c r="U7" i="1"/>
  <c r="T7" i="1"/>
  <c r="Q7" i="1"/>
  <c r="X5" i="1"/>
  <c r="W5" i="1"/>
  <c r="N103" i="1"/>
  <c r="N103" i="22" s="1"/>
  <c r="M103" i="1"/>
  <c r="M103" i="22" s="1"/>
  <c r="L103" i="1"/>
  <c r="L103" i="22" s="1"/>
  <c r="K103" i="1"/>
  <c r="K103" i="22" s="1"/>
  <c r="J103" i="1"/>
  <c r="J103" i="22" s="1"/>
  <c r="I103" i="1"/>
  <c r="I103" i="22" s="1"/>
  <c r="H103" i="1"/>
  <c r="H103" i="22" s="1"/>
  <c r="G103" i="1"/>
  <c r="G103" i="22" s="1"/>
  <c r="F103" i="1"/>
  <c r="F103" i="22" s="1"/>
  <c r="E103" i="1"/>
  <c r="E103" i="22" s="1"/>
  <c r="D103" i="1"/>
  <c r="C103" i="1"/>
  <c r="N102" i="1"/>
  <c r="N102" i="22" s="1"/>
  <c r="M102" i="1"/>
  <c r="M102" i="22" s="1"/>
  <c r="L102" i="1"/>
  <c r="L102" i="22" s="1"/>
  <c r="K102" i="1"/>
  <c r="K102" i="22" s="1"/>
  <c r="J102" i="1"/>
  <c r="J102" i="22" s="1"/>
  <c r="I102" i="1"/>
  <c r="I102" i="22" s="1"/>
  <c r="H102" i="1"/>
  <c r="H102" i="22" s="1"/>
  <c r="G102" i="1"/>
  <c r="G102" i="22" s="1"/>
  <c r="F102" i="1"/>
  <c r="F102" i="22" s="1"/>
  <c r="E102" i="1"/>
  <c r="E102" i="22" s="1"/>
  <c r="D102" i="1"/>
  <c r="C102" i="1"/>
  <c r="N101" i="1"/>
  <c r="N101" i="22" s="1"/>
  <c r="M101" i="1"/>
  <c r="M101" i="22" s="1"/>
  <c r="L101" i="1"/>
  <c r="L101" i="22" s="1"/>
  <c r="K101" i="1"/>
  <c r="K101" i="22" s="1"/>
  <c r="J101" i="1"/>
  <c r="J101" i="22" s="1"/>
  <c r="I101" i="1"/>
  <c r="I101" i="22" s="1"/>
  <c r="H101" i="1"/>
  <c r="H101" i="22" s="1"/>
  <c r="G101" i="1"/>
  <c r="G101" i="22" s="1"/>
  <c r="F101" i="1"/>
  <c r="F101" i="22" s="1"/>
  <c r="E101" i="1"/>
  <c r="E101" i="22" s="1"/>
  <c r="D101" i="1"/>
  <c r="C101" i="1"/>
  <c r="N100" i="1"/>
  <c r="N100" i="22" s="1"/>
  <c r="M100" i="1"/>
  <c r="M100" i="22" s="1"/>
  <c r="L100" i="1"/>
  <c r="L100" i="22" s="1"/>
  <c r="K100" i="1"/>
  <c r="K100" i="22" s="1"/>
  <c r="J100" i="1"/>
  <c r="J100" i="22" s="1"/>
  <c r="I100" i="1"/>
  <c r="I100" i="22" s="1"/>
  <c r="H100" i="1"/>
  <c r="H100" i="22" s="1"/>
  <c r="G100" i="1"/>
  <c r="G100" i="22" s="1"/>
  <c r="F100" i="1"/>
  <c r="F100" i="22" s="1"/>
  <c r="E100" i="1"/>
  <c r="E100" i="22" s="1"/>
  <c r="D100" i="1"/>
  <c r="C100" i="1"/>
  <c r="N99" i="1"/>
  <c r="N99" i="22" s="1"/>
  <c r="M99" i="1"/>
  <c r="M99" i="22" s="1"/>
  <c r="L99" i="1"/>
  <c r="L99" i="22" s="1"/>
  <c r="K99" i="1"/>
  <c r="K99" i="22" s="1"/>
  <c r="J99" i="1"/>
  <c r="J99" i="22" s="1"/>
  <c r="I99" i="1"/>
  <c r="I99" i="22" s="1"/>
  <c r="H99" i="1"/>
  <c r="H99" i="22" s="1"/>
  <c r="G99" i="1"/>
  <c r="G99" i="22" s="1"/>
  <c r="F99" i="1"/>
  <c r="F99" i="22" s="1"/>
  <c r="E99" i="1"/>
  <c r="E99" i="22" s="1"/>
  <c r="D99" i="1"/>
  <c r="C99" i="1"/>
  <c r="N98" i="1"/>
  <c r="N98" i="22" s="1"/>
  <c r="M98" i="1"/>
  <c r="M98" i="22" s="1"/>
  <c r="L98" i="1"/>
  <c r="L98" i="22" s="1"/>
  <c r="K98" i="1"/>
  <c r="K98" i="22" s="1"/>
  <c r="J98" i="1"/>
  <c r="J98" i="22" s="1"/>
  <c r="I98" i="1"/>
  <c r="I98" i="22" s="1"/>
  <c r="H98" i="1"/>
  <c r="H98" i="22" s="1"/>
  <c r="G98" i="1"/>
  <c r="G98" i="22" s="1"/>
  <c r="F98" i="1"/>
  <c r="F98" i="22" s="1"/>
  <c r="E98" i="1"/>
  <c r="E98" i="22" s="1"/>
  <c r="D98" i="1"/>
  <c r="C98" i="1"/>
  <c r="N97" i="1"/>
  <c r="N97" i="22" s="1"/>
  <c r="M97" i="1"/>
  <c r="M97" i="22" s="1"/>
  <c r="L97" i="1"/>
  <c r="L97" i="22" s="1"/>
  <c r="K97" i="1"/>
  <c r="K97" i="22" s="1"/>
  <c r="J97" i="1"/>
  <c r="J97" i="22" s="1"/>
  <c r="I97" i="1"/>
  <c r="I97" i="22" s="1"/>
  <c r="H97" i="1"/>
  <c r="H97" i="22" s="1"/>
  <c r="G97" i="1"/>
  <c r="G97" i="22" s="1"/>
  <c r="F97" i="1"/>
  <c r="F97" i="22" s="1"/>
  <c r="E97" i="1"/>
  <c r="E97" i="22" s="1"/>
  <c r="D97" i="1"/>
  <c r="C97" i="1"/>
  <c r="N96" i="1"/>
  <c r="N96" i="22" s="1"/>
  <c r="M96" i="1"/>
  <c r="M96" i="22" s="1"/>
  <c r="L96" i="1"/>
  <c r="L96" i="22" s="1"/>
  <c r="K96" i="1"/>
  <c r="K96" i="22" s="1"/>
  <c r="J96" i="1"/>
  <c r="J96" i="22" s="1"/>
  <c r="I96" i="1"/>
  <c r="I96" i="22" s="1"/>
  <c r="H96" i="1"/>
  <c r="H96" i="22" s="1"/>
  <c r="G96" i="1"/>
  <c r="G96" i="22" s="1"/>
  <c r="F96" i="1"/>
  <c r="F96" i="22" s="1"/>
  <c r="E96" i="1"/>
  <c r="E96" i="22" s="1"/>
  <c r="D96" i="1"/>
  <c r="C96" i="1"/>
  <c r="N95" i="1"/>
  <c r="N95" i="22" s="1"/>
  <c r="M95" i="1"/>
  <c r="M95" i="22" s="1"/>
  <c r="L95" i="1"/>
  <c r="L95" i="22" s="1"/>
  <c r="K95" i="1"/>
  <c r="K95" i="22" s="1"/>
  <c r="J95" i="1"/>
  <c r="J95" i="22" s="1"/>
  <c r="I95" i="1"/>
  <c r="I95" i="22" s="1"/>
  <c r="H95" i="1"/>
  <c r="H95" i="22" s="1"/>
  <c r="G95" i="1"/>
  <c r="G95" i="22" s="1"/>
  <c r="F95" i="1"/>
  <c r="F95" i="22" s="1"/>
  <c r="E95" i="1"/>
  <c r="E95" i="22" s="1"/>
  <c r="D95" i="1"/>
  <c r="C95" i="1"/>
  <c r="N94" i="1"/>
  <c r="N94" i="22" s="1"/>
  <c r="M94" i="1"/>
  <c r="M94" i="22" s="1"/>
  <c r="L94" i="1"/>
  <c r="L94" i="22" s="1"/>
  <c r="K94" i="1"/>
  <c r="K94" i="22" s="1"/>
  <c r="J94" i="1"/>
  <c r="J94" i="22" s="1"/>
  <c r="I94" i="1"/>
  <c r="I94" i="22" s="1"/>
  <c r="H94" i="1"/>
  <c r="H94" i="22" s="1"/>
  <c r="G94" i="1"/>
  <c r="G94" i="22" s="1"/>
  <c r="F94" i="1"/>
  <c r="F94" i="22" s="1"/>
  <c r="E94" i="1"/>
  <c r="E94" i="22" s="1"/>
  <c r="D94" i="1"/>
  <c r="C94" i="1"/>
  <c r="N93" i="1"/>
  <c r="N93" i="22" s="1"/>
  <c r="M93" i="1"/>
  <c r="M93" i="22" s="1"/>
  <c r="L93" i="1"/>
  <c r="L93" i="22" s="1"/>
  <c r="K93" i="1"/>
  <c r="K93" i="22" s="1"/>
  <c r="J93" i="1"/>
  <c r="J93" i="22" s="1"/>
  <c r="I93" i="1"/>
  <c r="I93" i="22" s="1"/>
  <c r="H93" i="1"/>
  <c r="H93" i="22" s="1"/>
  <c r="G93" i="1"/>
  <c r="G93" i="22" s="1"/>
  <c r="F93" i="1"/>
  <c r="F93" i="22" s="1"/>
  <c r="E93" i="1"/>
  <c r="E93" i="22" s="1"/>
  <c r="D93" i="1"/>
  <c r="C93" i="1"/>
  <c r="N92" i="1"/>
  <c r="N92" i="22" s="1"/>
  <c r="M92" i="1"/>
  <c r="M92" i="22" s="1"/>
  <c r="L92" i="1"/>
  <c r="L92" i="22" s="1"/>
  <c r="K92" i="1"/>
  <c r="K92" i="22" s="1"/>
  <c r="J92" i="1"/>
  <c r="J92" i="22" s="1"/>
  <c r="I92" i="1"/>
  <c r="I92" i="22" s="1"/>
  <c r="H92" i="1"/>
  <c r="H92" i="22" s="1"/>
  <c r="G92" i="1"/>
  <c r="G92" i="22" s="1"/>
  <c r="F92" i="1"/>
  <c r="F92" i="22" s="1"/>
  <c r="E92" i="1"/>
  <c r="E92" i="22" s="1"/>
  <c r="D92" i="1"/>
  <c r="C92" i="1"/>
  <c r="N91" i="1"/>
  <c r="N91" i="22" s="1"/>
  <c r="M91" i="1"/>
  <c r="M91" i="22" s="1"/>
  <c r="L91" i="1"/>
  <c r="L91" i="22" s="1"/>
  <c r="K91" i="1"/>
  <c r="K91" i="22" s="1"/>
  <c r="J91" i="1"/>
  <c r="J91" i="22" s="1"/>
  <c r="I91" i="1"/>
  <c r="I91" i="22" s="1"/>
  <c r="H91" i="1"/>
  <c r="H91" i="22" s="1"/>
  <c r="G91" i="1"/>
  <c r="G91" i="22" s="1"/>
  <c r="F91" i="1"/>
  <c r="F91" i="22" s="1"/>
  <c r="E91" i="1"/>
  <c r="E91" i="22" s="1"/>
  <c r="D91" i="1"/>
  <c r="C91" i="1"/>
  <c r="N90" i="1"/>
  <c r="N90" i="22" s="1"/>
  <c r="M90" i="1"/>
  <c r="M90" i="22" s="1"/>
  <c r="L90" i="1"/>
  <c r="L90" i="22" s="1"/>
  <c r="K90" i="1"/>
  <c r="K90" i="22" s="1"/>
  <c r="J90" i="1"/>
  <c r="J90" i="22" s="1"/>
  <c r="I90" i="1"/>
  <c r="I90" i="22" s="1"/>
  <c r="H90" i="1"/>
  <c r="H90" i="22" s="1"/>
  <c r="G90" i="1"/>
  <c r="G90" i="22" s="1"/>
  <c r="F90" i="1"/>
  <c r="F90" i="22" s="1"/>
  <c r="E90" i="1"/>
  <c r="E90" i="22" s="1"/>
  <c r="D90" i="1"/>
  <c r="C90" i="1"/>
  <c r="N89" i="1"/>
  <c r="N89" i="22" s="1"/>
  <c r="M89" i="1"/>
  <c r="M89" i="22" s="1"/>
  <c r="L89" i="1"/>
  <c r="L89" i="22" s="1"/>
  <c r="K89" i="1"/>
  <c r="K89" i="22" s="1"/>
  <c r="J89" i="1"/>
  <c r="J89" i="22" s="1"/>
  <c r="I89" i="1"/>
  <c r="I89" i="22" s="1"/>
  <c r="H89" i="1"/>
  <c r="H89" i="22" s="1"/>
  <c r="G89" i="1"/>
  <c r="G89" i="22" s="1"/>
  <c r="F89" i="1"/>
  <c r="F89" i="22" s="1"/>
  <c r="E89" i="1"/>
  <c r="E89" i="22" s="1"/>
  <c r="D89" i="1"/>
  <c r="C89" i="1"/>
  <c r="N88" i="1"/>
  <c r="N88" i="22" s="1"/>
  <c r="M88" i="1"/>
  <c r="M88" i="22" s="1"/>
  <c r="L88" i="1"/>
  <c r="L88" i="22" s="1"/>
  <c r="K88" i="1"/>
  <c r="K88" i="22" s="1"/>
  <c r="J88" i="1"/>
  <c r="J88" i="22" s="1"/>
  <c r="I88" i="1"/>
  <c r="I88" i="22" s="1"/>
  <c r="H88" i="1"/>
  <c r="H88" i="22" s="1"/>
  <c r="G88" i="1"/>
  <c r="G88" i="22" s="1"/>
  <c r="F88" i="1"/>
  <c r="F88" i="22" s="1"/>
  <c r="E88" i="1"/>
  <c r="E88" i="22" s="1"/>
  <c r="D88" i="1"/>
  <c r="C88" i="1"/>
  <c r="N87" i="1"/>
  <c r="N87" i="22" s="1"/>
  <c r="M87" i="1"/>
  <c r="M87" i="22" s="1"/>
  <c r="L87" i="1"/>
  <c r="L87" i="22" s="1"/>
  <c r="K87" i="1"/>
  <c r="K87" i="22" s="1"/>
  <c r="J87" i="1"/>
  <c r="J87" i="22" s="1"/>
  <c r="I87" i="1"/>
  <c r="I87" i="22" s="1"/>
  <c r="H87" i="1"/>
  <c r="H87" i="22" s="1"/>
  <c r="G87" i="1"/>
  <c r="G87" i="22" s="1"/>
  <c r="F87" i="1"/>
  <c r="F87" i="22" s="1"/>
  <c r="E87" i="1"/>
  <c r="E87" i="22" s="1"/>
  <c r="D87" i="1"/>
  <c r="C87" i="1"/>
  <c r="N86" i="1"/>
  <c r="N86" i="22" s="1"/>
  <c r="M86" i="1"/>
  <c r="M86" i="22" s="1"/>
  <c r="L86" i="1"/>
  <c r="L86" i="22" s="1"/>
  <c r="K86" i="1"/>
  <c r="K86" i="22" s="1"/>
  <c r="J86" i="1"/>
  <c r="J86" i="22" s="1"/>
  <c r="I86" i="1"/>
  <c r="I86" i="22" s="1"/>
  <c r="H86" i="1"/>
  <c r="H86" i="22" s="1"/>
  <c r="G86" i="1"/>
  <c r="G86" i="22" s="1"/>
  <c r="F86" i="1"/>
  <c r="F86" i="22" s="1"/>
  <c r="E86" i="1"/>
  <c r="E86" i="22" s="1"/>
  <c r="D86" i="1"/>
  <c r="C86" i="1"/>
  <c r="N85" i="1"/>
  <c r="N85" i="22" s="1"/>
  <c r="M85" i="1"/>
  <c r="M85" i="22" s="1"/>
  <c r="L85" i="1"/>
  <c r="L85" i="22" s="1"/>
  <c r="K85" i="1"/>
  <c r="K85" i="22" s="1"/>
  <c r="J85" i="1"/>
  <c r="J85" i="22" s="1"/>
  <c r="I85" i="1"/>
  <c r="I85" i="22" s="1"/>
  <c r="H85" i="1"/>
  <c r="H85" i="22" s="1"/>
  <c r="G85" i="1"/>
  <c r="G85" i="22" s="1"/>
  <c r="F85" i="1"/>
  <c r="F85" i="22" s="1"/>
  <c r="E85" i="1"/>
  <c r="E85" i="22" s="1"/>
  <c r="D85" i="1"/>
  <c r="C85" i="1"/>
  <c r="N84" i="1"/>
  <c r="N84" i="22" s="1"/>
  <c r="M84" i="1"/>
  <c r="M84" i="22" s="1"/>
  <c r="L84" i="1"/>
  <c r="L84" i="22" s="1"/>
  <c r="K84" i="1"/>
  <c r="K84" i="22" s="1"/>
  <c r="J84" i="1"/>
  <c r="J84" i="22" s="1"/>
  <c r="I84" i="1"/>
  <c r="I84" i="22" s="1"/>
  <c r="H84" i="1"/>
  <c r="H84" i="22" s="1"/>
  <c r="G84" i="1"/>
  <c r="G84" i="22" s="1"/>
  <c r="F84" i="1"/>
  <c r="F84" i="22" s="1"/>
  <c r="E84" i="1"/>
  <c r="E84" i="22" s="1"/>
  <c r="D84" i="1"/>
  <c r="C84" i="1"/>
  <c r="N83" i="1"/>
  <c r="N83" i="22" s="1"/>
  <c r="M83" i="1"/>
  <c r="M83" i="22" s="1"/>
  <c r="L83" i="1"/>
  <c r="L83" i="22" s="1"/>
  <c r="K83" i="1"/>
  <c r="K83" i="22" s="1"/>
  <c r="J83" i="1"/>
  <c r="J83" i="22" s="1"/>
  <c r="I83" i="1"/>
  <c r="I83" i="22" s="1"/>
  <c r="H83" i="1"/>
  <c r="H83" i="22" s="1"/>
  <c r="G83" i="1"/>
  <c r="G83" i="22" s="1"/>
  <c r="F83" i="1"/>
  <c r="F83" i="22" s="1"/>
  <c r="E83" i="1"/>
  <c r="E83" i="22" s="1"/>
  <c r="D83" i="1"/>
  <c r="C83" i="1"/>
  <c r="N82" i="1"/>
  <c r="N82" i="22" s="1"/>
  <c r="M82" i="1"/>
  <c r="M82" i="22" s="1"/>
  <c r="L82" i="1"/>
  <c r="L82" i="22" s="1"/>
  <c r="K82" i="1"/>
  <c r="K82" i="22" s="1"/>
  <c r="J82" i="1"/>
  <c r="J82" i="22" s="1"/>
  <c r="I82" i="1"/>
  <c r="I82" i="22" s="1"/>
  <c r="H82" i="1"/>
  <c r="H82" i="22" s="1"/>
  <c r="G82" i="1"/>
  <c r="G82" i="22" s="1"/>
  <c r="F82" i="1"/>
  <c r="F82" i="22" s="1"/>
  <c r="E82" i="1"/>
  <c r="E82" i="22" s="1"/>
  <c r="D82" i="1"/>
  <c r="C82" i="1"/>
  <c r="N81" i="1"/>
  <c r="N81" i="22" s="1"/>
  <c r="M81" i="1"/>
  <c r="M81" i="22" s="1"/>
  <c r="L81" i="1"/>
  <c r="L81" i="22" s="1"/>
  <c r="K81" i="1"/>
  <c r="K81" i="22" s="1"/>
  <c r="J81" i="1"/>
  <c r="J81" i="22" s="1"/>
  <c r="I81" i="1"/>
  <c r="I81" i="22" s="1"/>
  <c r="H81" i="1"/>
  <c r="H81" i="22" s="1"/>
  <c r="G81" i="1"/>
  <c r="G81" i="22" s="1"/>
  <c r="F81" i="1"/>
  <c r="F81" i="22" s="1"/>
  <c r="E81" i="1"/>
  <c r="E81" i="22" s="1"/>
  <c r="D81" i="1"/>
  <c r="C81" i="1"/>
  <c r="N80" i="1"/>
  <c r="N80" i="22" s="1"/>
  <c r="M80" i="1"/>
  <c r="M80" i="22" s="1"/>
  <c r="L80" i="1"/>
  <c r="L80" i="22" s="1"/>
  <c r="K80" i="1"/>
  <c r="K80" i="22" s="1"/>
  <c r="J80" i="1"/>
  <c r="J80" i="22" s="1"/>
  <c r="I80" i="1"/>
  <c r="I80" i="22" s="1"/>
  <c r="H80" i="1"/>
  <c r="H80" i="22" s="1"/>
  <c r="G80" i="1"/>
  <c r="G80" i="22" s="1"/>
  <c r="F80" i="1"/>
  <c r="F80" i="22" s="1"/>
  <c r="E80" i="1"/>
  <c r="E80" i="22" s="1"/>
  <c r="D80" i="1"/>
  <c r="C80" i="1"/>
  <c r="N79" i="1"/>
  <c r="N79" i="22" s="1"/>
  <c r="M79" i="1"/>
  <c r="M79" i="22" s="1"/>
  <c r="L79" i="1"/>
  <c r="L79" i="22" s="1"/>
  <c r="K79" i="1"/>
  <c r="K79" i="22" s="1"/>
  <c r="J79" i="1"/>
  <c r="J79" i="22" s="1"/>
  <c r="I79" i="1"/>
  <c r="I79" i="22" s="1"/>
  <c r="H79" i="1"/>
  <c r="H79" i="22" s="1"/>
  <c r="G79" i="1"/>
  <c r="G79" i="22" s="1"/>
  <c r="F79" i="1"/>
  <c r="F79" i="22" s="1"/>
  <c r="E79" i="1"/>
  <c r="E79" i="22" s="1"/>
  <c r="D79" i="1"/>
  <c r="C79" i="1"/>
  <c r="N78" i="1"/>
  <c r="N78" i="22" s="1"/>
  <c r="M78" i="1"/>
  <c r="M78" i="22" s="1"/>
  <c r="L78" i="1"/>
  <c r="L78" i="22" s="1"/>
  <c r="K78" i="1"/>
  <c r="K78" i="22" s="1"/>
  <c r="J78" i="1"/>
  <c r="J78" i="22" s="1"/>
  <c r="I78" i="1"/>
  <c r="I78" i="22" s="1"/>
  <c r="H78" i="1"/>
  <c r="H78" i="22" s="1"/>
  <c r="G78" i="1"/>
  <c r="G78" i="22" s="1"/>
  <c r="F78" i="1"/>
  <c r="F78" i="22" s="1"/>
  <c r="E78" i="1"/>
  <c r="E78" i="22" s="1"/>
  <c r="D78" i="1"/>
  <c r="C78" i="1"/>
  <c r="N77" i="1"/>
  <c r="N77" i="22" s="1"/>
  <c r="M77" i="1"/>
  <c r="M77" i="22" s="1"/>
  <c r="L77" i="1"/>
  <c r="L77" i="22" s="1"/>
  <c r="K77" i="1"/>
  <c r="K77" i="22" s="1"/>
  <c r="J77" i="1"/>
  <c r="J77" i="22" s="1"/>
  <c r="I77" i="1"/>
  <c r="I77" i="22" s="1"/>
  <c r="H77" i="1"/>
  <c r="H77" i="22" s="1"/>
  <c r="G77" i="1"/>
  <c r="G77" i="22" s="1"/>
  <c r="F77" i="1"/>
  <c r="F77" i="22" s="1"/>
  <c r="E77" i="1"/>
  <c r="E77" i="22" s="1"/>
  <c r="D77" i="1"/>
  <c r="C77" i="1"/>
  <c r="N76" i="1"/>
  <c r="N76" i="22" s="1"/>
  <c r="M76" i="1"/>
  <c r="M76" i="22" s="1"/>
  <c r="L76" i="1"/>
  <c r="L76" i="22" s="1"/>
  <c r="K76" i="1"/>
  <c r="K76" i="22" s="1"/>
  <c r="J76" i="1"/>
  <c r="J76" i="22" s="1"/>
  <c r="I76" i="1"/>
  <c r="I76" i="22" s="1"/>
  <c r="H76" i="1"/>
  <c r="H76" i="22" s="1"/>
  <c r="G76" i="1"/>
  <c r="G76" i="22" s="1"/>
  <c r="F76" i="1"/>
  <c r="F76" i="22" s="1"/>
  <c r="E76" i="1"/>
  <c r="E76" i="22" s="1"/>
  <c r="D76" i="1"/>
  <c r="C76" i="1"/>
  <c r="N75" i="1"/>
  <c r="N75" i="22" s="1"/>
  <c r="M75" i="1"/>
  <c r="M75" i="22" s="1"/>
  <c r="L75" i="1"/>
  <c r="L75" i="22" s="1"/>
  <c r="K75" i="1"/>
  <c r="K75" i="22" s="1"/>
  <c r="J75" i="1"/>
  <c r="J75" i="22" s="1"/>
  <c r="I75" i="1"/>
  <c r="I75" i="22" s="1"/>
  <c r="H75" i="1"/>
  <c r="H75" i="22" s="1"/>
  <c r="G75" i="1"/>
  <c r="G75" i="22" s="1"/>
  <c r="F75" i="1"/>
  <c r="F75" i="22" s="1"/>
  <c r="E75" i="1"/>
  <c r="E75" i="22" s="1"/>
  <c r="D75" i="1"/>
  <c r="C75" i="1"/>
  <c r="N74" i="1"/>
  <c r="N74" i="22" s="1"/>
  <c r="M74" i="1"/>
  <c r="M74" i="22" s="1"/>
  <c r="L74" i="1"/>
  <c r="L74" i="22" s="1"/>
  <c r="K74" i="1"/>
  <c r="K74" i="22" s="1"/>
  <c r="J74" i="1"/>
  <c r="J74" i="22" s="1"/>
  <c r="I74" i="1"/>
  <c r="I74" i="22" s="1"/>
  <c r="H74" i="1"/>
  <c r="H74" i="22" s="1"/>
  <c r="G74" i="1"/>
  <c r="G74" i="22" s="1"/>
  <c r="F74" i="1"/>
  <c r="F74" i="22" s="1"/>
  <c r="E74" i="1"/>
  <c r="E74" i="22" s="1"/>
  <c r="D74" i="1"/>
  <c r="C74" i="1"/>
  <c r="N73" i="1"/>
  <c r="N73" i="22" s="1"/>
  <c r="M73" i="1"/>
  <c r="M73" i="22" s="1"/>
  <c r="L73" i="1"/>
  <c r="L73" i="22" s="1"/>
  <c r="K73" i="1"/>
  <c r="K73" i="22" s="1"/>
  <c r="J73" i="1"/>
  <c r="J73" i="22" s="1"/>
  <c r="I73" i="1"/>
  <c r="I73" i="22" s="1"/>
  <c r="H73" i="1"/>
  <c r="H73" i="22" s="1"/>
  <c r="G73" i="1"/>
  <c r="G73" i="22" s="1"/>
  <c r="F73" i="1"/>
  <c r="F73" i="22" s="1"/>
  <c r="E73" i="1"/>
  <c r="E73" i="22" s="1"/>
  <c r="D73" i="1"/>
  <c r="C73" i="1"/>
  <c r="N72" i="1"/>
  <c r="N72" i="22" s="1"/>
  <c r="M72" i="1"/>
  <c r="M72" i="22" s="1"/>
  <c r="L72" i="1"/>
  <c r="L72" i="22" s="1"/>
  <c r="K72" i="1"/>
  <c r="K72" i="22" s="1"/>
  <c r="J72" i="1"/>
  <c r="J72" i="22" s="1"/>
  <c r="I72" i="1"/>
  <c r="I72" i="22" s="1"/>
  <c r="H72" i="1"/>
  <c r="H72" i="22" s="1"/>
  <c r="G72" i="1"/>
  <c r="G72" i="22" s="1"/>
  <c r="F72" i="1"/>
  <c r="F72" i="22" s="1"/>
  <c r="E72" i="1"/>
  <c r="E72" i="22" s="1"/>
  <c r="D72" i="1"/>
  <c r="C72" i="1"/>
  <c r="N71" i="1"/>
  <c r="N71" i="22" s="1"/>
  <c r="M71" i="1"/>
  <c r="M71" i="22" s="1"/>
  <c r="L71" i="1"/>
  <c r="L71" i="22" s="1"/>
  <c r="K71" i="1"/>
  <c r="K71" i="22" s="1"/>
  <c r="J71" i="1"/>
  <c r="J71" i="22" s="1"/>
  <c r="I71" i="1"/>
  <c r="I71" i="22" s="1"/>
  <c r="H71" i="1"/>
  <c r="H71" i="22" s="1"/>
  <c r="G71" i="1"/>
  <c r="G71" i="22" s="1"/>
  <c r="F71" i="1"/>
  <c r="F71" i="22" s="1"/>
  <c r="E71" i="1"/>
  <c r="E71" i="22" s="1"/>
  <c r="D71" i="1"/>
  <c r="C71" i="1"/>
  <c r="N70" i="1"/>
  <c r="N70" i="22" s="1"/>
  <c r="M70" i="1"/>
  <c r="M70" i="22" s="1"/>
  <c r="L70" i="1"/>
  <c r="L70" i="22" s="1"/>
  <c r="K70" i="1"/>
  <c r="K70" i="22" s="1"/>
  <c r="J70" i="1"/>
  <c r="J70" i="22" s="1"/>
  <c r="I70" i="1"/>
  <c r="I70" i="22" s="1"/>
  <c r="H70" i="1"/>
  <c r="H70" i="22" s="1"/>
  <c r="G70" i="1"/>
  <c r="G70" i="22" s="1"/>
  <c r="F70" i="1"/>
  <c r="F70" i="22" s="1"/>
  <c r="E70" i="1"/>
  <c r="E70" i="22" s="1"/>
  <c r="D70" i="1"/>
  <c r="C70" i="1"/>
  <c r="N69" i="1"/>
  <c r="N69" i="22" s="1"/>
  <c r="M69" i="1"/>
  <c r="M69" i="22" s="1"/>
  <c r="L69" i="1"/>
  <c r="L69" i="22" s="1"/>
  <c r="K69" i="1"/>
  <c r="K69" i="22" s="1"/>
  <c r="J69" i="1"/>
  <c r="J69" i="22" s="1"/>
  <c r="I69" i="1"/>
  <c r="I69" i="22" s="1"/>
  <c r="H69" i="1"/>
  <c r="H69" i="22" s="1"/>
  <c r="G69" i="1"/>
  <c r="G69" i="22" s="1"/>
  <c r="F69" i="1"/>
  <c r="F69" i="22" s="1"/>
  <c r="E69" i="1"/>
  <c r="E69" i="22" s="1"/>
  <c r="D69" i="1"/>
  <c r="C69" i="1"/>
  <c r="N68" i="1"/>
  <c r="N68" i="22" s="1"/>
  <c r="M68" i="1"/>
  <c r="M68" i="22" s="1"/>
  <c r="L68" i="1"/>
  <c r="L68" i="22" s="1"/>
  <c r="K68" i="1"/>
  <c r="K68" i="22" s="1"/>
  <c r="J68" i="1"/>
  <c r="J68" i="22" s="1"/>
  <c r="I68" i="1"/>
  <c r="I68" i="22" s="1"/>
  <c r="H68" i="1"/>
  <c r="H68" i="22" s="1"/>
  <c r="G68" i="1"/>
  <c r="G68" i="22" s="1"/>
  <c r="F68" i="1"/>
  <c r="F68" i="22" s="1"/>
  <c r="E68" i="1"/>
  <c r="E68" i="22" s="1"/>
  <c r="D68" i="1"/>
  <c r="C68" i="1"/>
  <c r="N67" i="1"/>
  <c r="N67" i="22" s="1"/>
  <c r="M67" i="1"/>
  <c r="M67" i="22" s="1"/>
  <c r="L67" i="1"/>
  <c r="L67" i="22" s="1"/>
  <c r="K67" i="1"/>
  <c r="K67" i="22" s="1"/>
  <c r="J67" i="1"/>
  <c r="J67" i="22" s="1"/>
  <c r="I67" i="1"/>
  <c r="I67" i="22" s="1"/>
  <c r="H67" i="1"/>
  <c r="H67" i="22" s="1"/>
  <c r="G67" i="1"/>
  <c r="G67" i="22" s="1"/>
  <c r="F67" i="1"/>
  <c r="F67" i="22" s="1"/>
  <c r="E67" i="1"/>
  <c r="E67" i="22" s="1"/>
  <c r="D67" i="1"/>
  <c r="C67" i="1"/>
  <c r="N66" i="1"/>
  <c r="N66" i="22" s="1"/>
  <c r="M66" i="1"/>
  <c r="M66" i="22" s="1"/>
  <c r="L66" i="1"/>
  <c r="L66" i="22" s="1"/>
  <c r="K66" i="1"/>
  <c r="K66" i="22" s="1"/>
  <c r="J66" i="1"/>
  <c r="J66" i="22" s="1"/>
  <c r="I66" i="1"/>
  <c r="I66" i="22" s="1"/>
  <c r="H66" i="1"/>
  <c r="H66" i="22" s="1"/>
  <c r="G66" i="1"/>
  <c r="G66" i="22" s="1"/>
  <c r="F66" i="1"/>
  <c r="F66" i="22" s="1"/>
  <c r="E66" i="1"/>
  <c r="E66" i="22" s="1"/>
  <c r="D66" i="1"/>
  <c r="C66" i="1"/>
  <c r="N65" i="1"/>
  <c r="N65" i="22" s="1"/>
  <c r="M65" i="1"/>
  <c r="M65" i="22" s="1"/>
  <c r="L65" i="1"/>
  <c r="L65" i="22" s="1"/>
  <c r="K65" i="1"/>
  <c r="K65" i="22" s="1"/>
  <c r="J65" i="1"/>
  <c r="J65" i="22" s="1"/>
  <c r="I65" i="1"/>
  <c r="I65" i="22" s="1"/>
  <c r="H65" i="1"/>
  <c r="H65" i="22" s="1"/>
  <c r="G65" i="1"/>
  <c r="G65" i="22" s="1"/>
  <c r="F65" i="1"/>
  <c r="F65" i="22" s="1"/>
  <c r="E65" i="1"/>
  <c r="E65" i="22" s="1"/>
  <c r="D65" i="1"/>
  <c r="C65" i="1"/>
  <c r="N64" i="1"/>
  <c r="N64" i="22" s="1"/>
  <c r="M64" i="1"/>
  <c r="M64" i="22" s="1"/>
  <c r="L64" i="1"/>
  <c r="L64" i="22" s="1"/>
  <c r="K64" i="1"/>
  <c r="K64" i="22" s="1"/>
  <c r="J64" i="1"/>
  <c r="J64" i="22" s="1"/>
  <c r="I64" i="1"/>
  <c r="I64" i="22" s="1"/>
  <c r="H64" i="1"/>
  <c r="H64" i="22" s="1"/>
  <c r="G64" i="1"/>
  <c r="G64" i="22" s="1"/>
  <c r="F64" i="1"/>
  <c r="F64" i="22" s="1"/>
  <c r="E64" i="1"/>
  <c r="E64" i="22" s="1"/>
  <c r="D64" i="1"/>
  <c r="C64" i="1"/>
  <c r="N63" i="1"/>
  <c r="N63" i="22" s="1"/>
  <c r="M63" i="1"/>
  <c r="M63" i="22" s="1"/>
  <c r="L63" i="1"/>
  <c r="L63" i="22" s="1"/>
  <c r="K63" i="1"/>
  <c r="K63" i="22" s="1"/>
  <c r="J63" i="1"/>
  <c r="J63" i="22" s="1"/>
  <c r="I63" i="1"/>
  <c r="I63" i="22" s="1"/>
  <c r="H63" i="1"/>
  <c r="H63" i="22" s="1"/>
  <c r="G63" i="1"/>
  <c r="G63" i="22" s="1"/>
  <c r="F63" i="1"/>
  <c r="F63" i="22" s="1"/>
  <c r="E63" i="1"/>
  <c r="E63" i="22" s="1"/>
  <c r="D63" i="1"/>
  <c r="C63" i="1"/>
  <c r="N62" i="1"/>
  <c r="N62" i="22" s="1"/>
  <c r="M62" i="1"/>
  <c r="M62" i="22" s="1"/>
  <c r="L62" i="1"/>
  <c r="L62" i="22" s="1"/>
  <c r="K62" i="1"/>
  <c r="K62" i="22" s="1"/>
  <c r="J62" i="1"/>
  <c r="J62" i="22" s="1"/>
  <c r="I62" i="1"/>
  <c r="I62" i="22" s="1"/>
  <c r="H62" i="1"/>
  <c r="H62" i="22" s="1"/>
  <c r="G62" i="1"/>
  <c r="G62" i="22" s="1"/>
  <c r="F62" i="1"/>
  <c r="F62" i="22" s="1"/>
  <c r="E62" i="1"/>
  <c r="E62" i="22" s="1"/>
  <c r="D62" i="1"/>
  <c r="C62" i="1"/>
  <c r="N61" i="1"/>
  <c r="N61" i="22" s="1"/>
  <c r="M61" i="1"/>
  <c r="M61" i="22" s="1"/>
  <c r="L61" i="1"/>
  <c r="L61" i="22" s="1"/>
  <c r="K61" i="1"/>
  <c r="K61" i="22" s="1"/>
  <c r="J61" i="1"/>
  <c r="J61" i="22" s="1"/>
  <c r="I61" i="1"/>
  <c r="I61" i="22" s="1"/>
  <c r="H61" i="1"/>
  <c r="H61" i="22" s="1"/>
  <c r="G61" i="1"/>
  <c r="G61" i="22" s="1"/>
  <c r="F61" i="1"/>
  <c r="F61" i="22" s="1"/>
  <c r="E61" i="1"/>
  <c r="E61" i="22" s="1"/>
  <c r="D61" i="1"/>
  <c r="C61" i="1"/>
  <c r="N60" i="1"/>
  <c r="N60" i="22" s="1"/>
  <c r="M60" i="1"/>
  <c r="M60" i="22" s="1"/>
  <c r="L60" i="1"/>
  <c r="L60" i="22" s="1"/>
  <c r="K60" i="1"/>
  <c r="K60" i="22" s="1"/>
  <c r="J60" i="1"/>
  <c r="J60" i="22" s="1"/>
  <c r="I60" i="1"/>
  <c r="I60" i="22" s="1"/>
  <c r="H60" i="1"/>
  <c r="H60" i="22" s="1"/>
  <c r="G60" i="1"/>
  <c r="G60" i="22" s="1"/>
  <c r="F60" i="1"/>
  <c r="F60" i="22" s="1"/>
  <c r="E60" i="1"/>
  <c r="E60" i="22" s="1"/>
  <c r="D60" i="1"/>
  <c r="C60" i="1"/>
  <c r="N59" i="1"/>
  <c r="N59" i="22" s="1"/>
  <c r="M59" i="1"/>
  <c r="M59" i="22" s="1"/>
  <c r="L59" i="1"/>
  <c r="L59" i="22" s="1"/>
  <c r="K59" i="1"/>
  <c r="K59" i="22" s="1"/>
  <c r="J59" i="1"/>
  <c r="J59" i="22" s="1"/>
  <c r="I59" i="1"/>
  <c r="I59" i="22" s="1"/>
  <c r="H59" i="1"/>
  <c r="H59" i="22" s="1"/>
  <c r="G59" i="1"/>
  <c r="G59" i="22" s="1"/>
  <c r="F59" i="1"/>
  <c r="F59" i="22" s="1"/>
  <c r="E59" i="1"/>
  <c r="E59" i="22" s="1"/>
  <c r="D59" i="1"/>
  <c r="C59" i="1"/>
  <c r="N58" i="1"/>
  <c r="N58" i="22" s="1"/>
  <c r="M58" i="1"/>
  <c r="M58" i="22" s="1"/>
  <c r="L58" i="1"/>
  <c r="L58" i="22" s="1"/>
  <c r="K58" i="1"/>
  <c r="K58" i="22" s="1"/>
  <c r="J58" i="1"/>
  <c r="J58" i="22" s="1"/>
  <c r="I58" i="1"/>
  <c r="I58" i="22" s="1"/>
  <c r="H58" i="1"/>
  <c r="H58" i="22" s="1"/>
  <c r="G58" i="1"/>
  <c r="G58" i="22" s="1"/>
  <c r="F58" i="1"/>
  <c r="F58" i="22" s="1"/>
  <c r="E58" i="1"/>
  <c r="E58" i="22" s="1"/>
  <c r="D58" i="1"/>
  <c r="C58" i="1"/>
  <c r="N57" i="1"/>
  <c r="N57" i="22" s="1"/>
  <c r="M57" i="1"/>
  <c r="M57" i="22" s="1"/>
  <c r="L57" i="1"/>
  <c r="L57" i="22" s="1"/>
  <c r="K57" i="1"/>
  <c r="K57" i="22" s="1"/>
  <c r="J57" i="1"/>
  <c r="J57" i="22" s="1"/>
  <c r="I57" i="1"/>
  <c r="I57" i="22" s="1"/>
  <c r="H57" i="1"/>
  <c r="H57" i="22" s="1"/>
  <c r="G57" i="1"/>
  <c r="G57" i="22" s="1"/>
  <c r="F57" i="1"/>
  <c r="F57" i="22" s="1"/>
  <c r="E57" i="1"/>
  <c r="E57" i="22" s="1"/>
  <c r="D57" i="1"/>
  <c r="C57" i="1"/>
  <c r="N56" i="1"/>
  <c r="N56" i="22" s="1"/>
  <c r="M56" i="1"/>
  <c r="M56" i="22" s="1"/>
  <c r="L56" i="1"/>
  <c r="L56" i="22" s="1"/>
  <c r="K56" i="1"/>
  <c r="K56" i="22" s="1"/>
  <c r="J56" i="1"/>
  <c r="J56" i="22" s="1"/>
  <c r="I56" i="1"/>
  <c r="I56" i="22" s="1"/>
  <c r="H56" i="1"/>
  <c r="H56" i="22" s="1"/>
  <c r="G56" i="1"/>
  <c r="G56" i="22" s="1"/>
  <c r="F56" i="1"/>
  <c r="F56" i="22" s="1"/>
  <c r="E56" i="1"/>
  <c r="E56" i="22" s="1"/>
  <c r="D56" i="1"/>
  <c r="C56" i="1"/>
  <c r="N55" i="1"/>
  <c r="N55" i="22" s="1"/>
  <c r="M55" i="1"/>
  <c r="M55" i="22" s="1"/>
  <c r="L55" i="1"/>
  <c r="L55" i="22" s="1"/>
  <c r="K55" i="1"/>
  <c r="K55" i="22" s="1"/>
  <c r="J55" i="1"/>
  <c r="J55" i="22" s="1"/>
  <c r="I55" i="1"/>
  <c r="I55" i="22" s="1"/>
  <c r="H55" i="1"/>
  <c r="H55" i="22" s="1"/>
  <c r="G55" i="1"/>
  <c r="G55" i="22" s="1"/>
  <c r="F55" i="1"/>
  <c r="F55" i="22" s="1"/>
  <c r="E55" i="1"/>
  <c r="E55" i="22" s="1"/>
  <c r="D55" i="1"/>
  <c r="C55" i="1"/>
  <c r="N54" i="1"/>
  <c r="N54" i="22" s="1"/>
  <c r="M54" i="1"/>
  <c r="M54" i="22" s="1"/>
  <c r="L54" i="1"/>
  <c r="L54" i="22" s="1"/>
  <c r="K54" i="1"/>
  <c r="K54" i="22" s="1"/>
  <c r="J54" i="1"/>
  <c r="J54" i="22" s="1"/>
  <c r="I54" i="1"/>
  <c r="I54" i="22" s="1"/>
  <c r="H54" i="1"/>
  <c r="H54" i="22" s="1"/>
  <c r="G54" i="1"/>
  <c r="G54" i="22" s="1"/>
  <c r="F54" i="1"/>
  <c r="F54" i="22" s="1"/>
  <c r="E54" i="1"/>
  <c r="E54" i="22" s="1"/>
  <c r="D54" i="1"/>
  <c r="C54" i="1"/>
  <c r="N53" i="1"/>
  <c r="N53" i="22" s="1"/>
  <c r="M53" i="1"/>
  <c r="M53" i="22" s="1"/>
  <c r="L53" i="1"/>
  <c r="L53" i="22" s="1"/>
  <c r="K53" i="1"/>
  <c r="K53" i="22" s="1"/>
  <c r="J53" i="1"/>
  <c r="J53" i="22" s="1"/>
  <c r="I53" i="1"/>
  <c r="I53" i="22" s="1"/>
  <c r="H53" i="1"/>
  <c r="H53" i="22" s="1"/>
  <c r="G53" i="1"/>
  <c r="G53" i="22" s="1"/>
  <c r="F53" i="1"/>
  <c r="F53" i="22" s="1"/>
  <c r="E53" i="1"/>
  <c r="E53" i="22" s="1"/>
  <c r="D53" i="1"/>
  <c r="C53" i="1"/>
  <c r="N52" i="1"/>
  <c r="N52" i="22" s="1"/>
  <c r="M52" i="1"/>
  <c r="M52" i="22" s="1"/>
  <c r="L52" i="1"/>
  <c r="L52" i="22" s="1"/>
  <c r="K52" i="1"/>
  <c r="K52" i="22" s="1"/>
  <c r="J52" i="1"/>
  <c r="J52" i="22" s="1"/>
  <c r="I52" i="1"/>
  <c r="I52" i="22" s="1"/>
  <c r="H52" i="1"/>
  <c r="H52" i="22" s="1"/>
  <c r="G52" i="1"/>
  <c r="G52" i="22" s="1"/>
  <c r="F52" i="1"/>
  <c r="F52" i="22" s="1"/>
  <c r="E52" i="1"/>
  <c r="E52" i="22" s="1"/>
  <c r="D52" i="1"/>
  <c r="C52" i="1"/>
  <c r="N51" i="1"/>
  <c r="N51" i="22" s="1"/>
  <c r="M51" i="1"/>
  <c r="M51" i="22" s="1"/>
  <c r="L51" i="1"/>
  <c r="L51" i="22" s="1"/>
  <c r="K51" i="1"/>
  <c r="K51" i="22" s="1"/>
  <c r="J51" i="1"/>
  <c r="J51" i="22" s="1"/>
  <c r="I51" i="1"/>
  <c r="I51" i="22" s="1"/>
  <c r="H51" i="1"/>
  <c r="H51" i="22" s="1"/>
  <c r="G51" i="1"/>
  <c r="G51" i="22" s="1"/>
  <c r="F51" i="1"/>
  <c r="F51" i="22" s="1"/>
  <c r="E51" i="1"/>
  <c r="E51" i="22" s="1"/>
  <c r="D51" i="1"/>
  <c r="C51" i="1"/>
  <c r="N50" i="1"/>
  <c r="N50" i="22" s="1"/>
  <c r="M50" i="1"/>
  <c r="M50" i="22" s="1"/>
  <c r="L50" i="1"/>
  <c r="L50" i="22" s="1"/>
  <c r="K50" i="1"/>
  <c r="K50" i="22" s="1"/>
  <c r="J50" i="1"/>
  <c r="J50" i="22" s="1"/>
  <c r="I50" i="1"/>
  <c r="I50" i="22" s="1"/>
  <c r="H50" i="1"/>
  <c r="H50" i="22" s="1"/>
  <c r="G50" i="1"/>
  <c r="G50" i="22" s="1"/>
  <c r="F50" i="1"/>
  <c r="F50" i="22" s="1"/>
  <c r="E50" i="1"/>
  <c r="E50" i="22" s="1"/>
  <c r="D50" i="1"/>
  <c r="C50" i="1"/>
  <c r="N49" i="1"/>
  <c r="N49" i="22" s="1"/>
  <c r="M49" i="1"/>
  <c r="M49" i="22" s="1"/>
  <c r="L49" i="1"/>
  <c r="L49" i="22" s="1"/>
  <c r="K49" i="1"/>
  <c r="K49" i="22" s="1"/>
  <c r="J49" i="1"/>
  <c r="J49" i="22" s="1"/>
  <c r="I49" i="1"/>
  <c r="I49" i="22" s="1"/>
  <c r="H49" i="1"/>
  <c r="H49" i="22" s="1"/>
  <c r="G49" i="1"/>
  <c r="G49" i="22" s="1"/>
  <c r="F49" i="1"/>
  <c r="F49" i="22" s="1"/>
  <c r="E49" i="1"/>
  <c r="E49" i="22" s="1"/>
  <c r="D49" i="1"/>
  <c r="C49" i="1"/>
  <c r="N48" i="1"/>
  <c r="N48" i="22" s="1"/>
  <c r="M48" i="1"/>
  <c r="M48" i="22" s="1"/>
  <c r="L48" i="1"/>
  <c r="L48" i="22" s="1"/>
  <c r="K48" i="1"/>
  <c r="K48" i="22" s="1"/>
  <c r="J48" i="1"/>
  <c r="J48" i="22" s="1"/>
  <c r="I48" i="1"/>
  <c r="I48" i="22" s="1"/>
  <c r="H48" i="1"/>
  <c r="H48" i="22" s="1"/>
  <c r="G48" i="1"/>
  <c r="G48" i="22" s="1"/>
  <c r="F48" i="1"/>
  <c r="F48" i="22" s="1"/>
  <c r="E48" i="1"/>
  <c r="E48" i="22" s="1"/>
  <c r="D48" i="1"/>
  <c r="C48" i="1"/>
  <c r="N47" i="1"/>
  <c r="N47" i="22" s="1"/>
  <c r="M47" i="1"/>
  <c r="M47" i="22" s="1"/>
  <c r="L47" i="1"/>
  <c r="L47" i="22" s="1"/>
  <c r="K47" i="1"/>
  <c r="K47" i="22" s="1"/>
  <c r="J47" i="1"/>
  <c r="J47" i="22" s="1"/>
  <c r="I47" i="1"/>
  <c r="I47" i="22" s="1"/>
  <c r="H47" i="1"/>
  <c r="H47" i="22" s="1"/>
  <c r="G47" i="1"/>
  <c r="G47" i="22" s="1"/>
  <c r="F47" i="1"/>
  <c r="F47" i="22" s="1"/>
  <c r="E47" i="1"/>
  <c r="E47" i="22" s="1"/>
  <c r="D47" i="1"/>
  <c r="C47" i="1"/>
  <c r="N46" i="1"/>
  <c r="N46" i="22" s="1"/>
  <c r="M46" i="1"/>
  <c r="M46" i="22" s="1"/>
  <c r="L46" i="1"/>
  <c r="L46" i="22" s="1"/>
  <c r="K46" i="1"/>
  <c r="K46" i="22" s="1"/>
  <c r="J46" i="1"/>
  <c r="J46" i="22" s="1"/>
  <c r="I46" i="1"/>
  <c r="I46" i="22" s="1"/>
  <c r="H46" i="1"/>
  <c r="H46" i="22" s="1"/>
  <c r="G46" i="1"/>
  <c r="G46" i="22" s="1"/>
  <c r="F46" i="1"/>
  <c r="F46" i="22" s="1"/>
  <c r="E46" i="1"/>
  <c r="E46" i="22" s="1"/>
  <c r="D46" i="1"/>
  <c r="C46" i="1"/>
  <c r="N45" i="1"/>
  <c r="N45" i="22" s="1"/>
  <c r="M45" i="1"/>
  <c r="M45" i="22" s="1"/>
  <c r="L45" i="1"/>
  <c r="L45" i="22" s="1"/>
  <c r="K45" i="1"/>
  <c r="K45" i="22" s="1"/>
  <c r="J45" i="1"/>
  <c r="J45" i="22" s="1"/>
  <c r="I45" i="1"/>
  <c r="I45" i="22" s="1"/>
  <c r="H45" i="1"/>
  <c r="H45" i="22" s="1"/>
  <c r="G45" i="1"/>
  <c r="G45" i="22" s="1"/>
  <c r="F45" i="1"/>
  <c r="F45" i="22" s="1"/>
  <c r="E45" i="1"/>
  <c r="E45" i="22" s="1"/>
  <c r="D45" i="1"/>
  <c r="C45" i="1"/>
  <c r="N44" i="1"/>
  <c r="N44" i="22" s="1"/>
  <c r="M44" i="1"/>
  <c r="M44" i="22" s="1"/>
  <c r="L44" i="1"/>
  <c r="L44" i="22" s="1"/>
  <c r="K44" i="1"/>
  <c r="K44" i="22" s="1"/>
  <c r="J44" i="1"/>
  <c r="J44" i="22" s="1"/>
  <c r="I44" i="1"/>
  <c r="I44" i="22" s="1"/>
  <c r="H44" i="1"/>
  <c r="H44" i="22" s="1"/>
  <c r="G44" i="1"/>
  <c r="G44" i="22" s="1"/>
  <c r="F44" i="1"/>
  <c r="F44" i="22" s="1"/>
  <c r="E44" i="1"/>
  <c r="E44" i="22" s="1"/>
  <c r="D44" i="1"/>
  <c r="C4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8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6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4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4" i="1"/>
  <c r="N43" i="1"/>
  <c r="N43" i="22" s="1"/>
  <c r="M43" i="1"/>
  <c r="M43" i="22" s="1"/>
  <c r="L43" i="1"/>
  <c r="L43" i="22" s="1"/>
  <c r="K43" i="1"/>
  <c r="K43" i="22" s="1"/>
  <c r="J43" i="1"/>
  <c r="J43" i="22" s="1"/>
  <c r="I43" i="1"/>
  <c r="I43" i="22" s="1"/>
  <c r="H43" i="1"/>
  <c r="H43" i="22" s="1"/>
  <c r="G43" i="1"/>
  <c r="G43" i="22" s="1"/>
  <c r="F43" i="1"/>
  <c r="F43" i="22" s="1"/>
  <c r="E43" i="1"/>
  <c r="E43" i="22" s="1"/>
  <c r="D43" i="1"/>
  <c r="C43" i="1"/>
  <c r="N42" i="1"/>
  <c r="N42" i="22" s="1"/>
  <c r="M42" i="1"/>
  <c r="M42" i="22" s="1"/>
  <c r="L42" i="1"/>
  <c r="L42" i="22" s="1"/>
  <c r="K42" i="1"/>
  <c r="K42" i="22" s="1"/>
  <c r="J42" i="1"/>
  <c r="J42" i="22" s="1"/>
  <c r="I42" i="1"/>
  <c r="I42" i="22" s="1"/>
  <c r="H42" i="1"/>
  <c r="H42" i="22" s="1"/>
  <c r="G42" i="1"/>
  <c r="G42" i="22" s="1"/>
  <c r="F42" i="1"/>
  <c r="F42" i="22" s="1"/>
  <c r="E42" i="1"/>
  <c r="E42" i="22" s="1"/>
  <c r="D42" i="1"/>
  <c r="C42" i="1"/>
  <c r="N41" i="1"/>
  <c r="N41" i="22" s="1"/>
  <c r="M41" i="1"/>
  <c r="M41" i="22" s="1"/>
  <c r="L41" i="1"/>
  <c r="L41" i="22" s="1"/>
  <c r="K41" i="1"/>
  <c r="K41" i="22" s="1"/>
  <c r="J41" i="1"/>
  <c r="J41" i="22" s="1"/>
  <c r="I41" i="1"/>
  <c r="I41" i="22" s="1"/>
  <c r="H41" i="1"/>
  <c r="H41" i="22" s="1"/>
  <c r="G41" i="1"/>
  <c r="G41" i="22" s="1"/>
  <c r="F41" i="1"/>
  <c r="F41" i="22" s="1"/>
  <c r="E41" i="1"/>
  <c r="E41" i="22" s="1"/>
  <c r="D41" i="1"/>
  <c r="C41" i="1"/>
  <c r="N40" i="1"/>
  <c r="N40" i="22" s="1"/>
  <c r="M40" i="1"/>
  <c r="M40" i="22" s="1"/>
  <c r="L40" i="1"/>
  <c r="L40" i="22" s="1"/>
  <c r="K40" i="1"/>
  <c r="K40" i="22" s="1"/>
  <c r="J40" i="1"/>
  <c r="J40" i="22" s="1"/>
  <c r="I40" i="1"/>
  <c r="I40" i="22" s="1"/>
  <c r="H40" i="1"/>
  <c r="H40" i="22" s="1"/>
  <c r="G40" i="1"/>
  <c r="G40" i="22" s="1"/>
  <c r="F40" i="1"/>
  <c r="F40" i="22" s="1"/>
  <c r="E40" i="1"/>
  <c r="E40" i="22" s="1"/>
  <c r="D40" i="1"/>
  <c r="C40" i="1"/>
  <c r="N39" i="1"/>
  <c r="N39" i="22" s="1"/>
  <c r="M39" i="1"/>
  <c r="M39" i="22" s="1"/>
  <c r="L39" i="1"/>
  <c r="L39" i="22" s="1"/>
  <c r="K39" i="1"/>
  <c r="K39" i="22" s="1"/>
  <c r="J39" i="1"/>
  <c r="J39" i="22" s="1"/>
  <c r="I39" i="1"/>
  <c r="I39" i="22" s="1"/>
  <c r="H39" i="1"/>
  <c r="H39" i="22" s="1"/>
  <c r="G39" i="1"/>
  <c r="G39" i="22" s="1"/>
  <c r="F39" i="1"/>
  <c r="F39" i="22" s="1"/>
  <c r="E39" i="1"/>
  <c r="E39" i="22" s="1"/>
  <c r="D39" i="1"/>
  <c r="C39" i="1"/>
  <c r="N38" i="1"/>
  <c r="N38" i="22" s="1"/>
  <c r="M38" i="1"/>
  <c r="M38" i="22" s="1"/>
  <c r="L38" i="1"/>
  <c r="L38" i="22" s="1"/>
  <c r="K38" i="1"/>
  <c r="K38" i="22" s="1"/>
  <c r="J38" i="1"/>
  <c r="J38" i="22" s="1"/>
  <c r="I38" i="1"/>
  <c r="I38" i="22" s="1"/>
  <c r="H38" i="1"/>
  <c r="H38" i="22" s="1"/>
  <c r="G38" i="1"/>
  <c r="G38" i="22" s="1"/>
  <c r="F38" i="1"/>
  <c r="F38" i="22" s="1"/>
  <c r="E38" i="1"/>
  <c r="E38" i="22" s="1"/>
  <c r="D38" i="1"/>
  <c r="C38" i="1"/>
  <c r="N37" i="1"/>
  <c r="N37" i="22" s="1"/>
  <c r="M37" i="1"/>
  <c r="M37" i="22" s="1"/>
  <c r="L37" i="1"/>
  <c r="L37" i="22" s="1"/>
  <c r="K37" i="1"/>
  <c r="K37" i="22" s="1"/>
  <c r="J37" i="1"/>
  <c r="J37" i="22" s="1"/>
  <c r="I37" i="1"/>
  <c r="I37" i="22" s="1"/>
  <c r="H37" i="1"/>
  <c r="H37" i="22" s="1"/>
  <c r="G37" i="1"/>
  <c r="G37" i="22" s="1"/>
  <c r="F37" i="1"/>
  <c r="F37" i="22" s="1"/>
  <c r="E37" i="1"/>
  <c r="E37" i="22" s="1"/>
  <c r="D37" i="1"/>
  <c r="C37" i="1"/>
  <c r="N36" i="1"/>
  <c r="N36" i="22" s="1"/>
  <c r="M36" i="1"/>
  <c r="M36" i="22" s="1"/>
  <c r="L36" i="1"/>
  <c r="L36" i="22" s="1"/>
  <c r="K36" i="1"/>
  <c r="K36" i="22" s="1"/>
  <c r="J36" i="1"/>
  <c r="J36" i="22" s="1"/>
  <c r="I36" i="1"/>
  <c r="I36" i="22" s="1"/>
  <c r="H36" i="1"/>
  <c r="H36" i="22" s="1"/>
  <c r="G36" i="1"/>
  <c r="G36" i="22" s="1"/>
  <c r="F36" i="1"/>
  <c r="F36" i="22" s="1"/>
  <c r="E36" i="1"/>
  <c r="E36" i="22" s="1"/>
  <c r="D36" i="1"/>
  <c r="C36" i="1"/>
  <c r="N35" i="1"/>
  <c r="N35" i="22" s="1"/>
  <c r="M35" i="1"/>
  <c r="M35" i="22" s="1"/>
  <c r="L35" i="1"/>
  <c r="L35" i="22" s="1"/>
  <c r="K35" i="1"/>
  <c r="K35" i="22" s="1"/>
  <c r="J35" i="1"/>
  <c r="J35" i="22" s="1"/>
  <c r="I35" i="1"/>
  <c r="I35" i="22" s="1"/>
  <c r="H35" i="1"/>
  <c r="H35" i="22" s="1"/>
  <c r="G35" i="1"/>
  <c r="G35" i="22" s="1"/>
  <c r="F35" i="1"/>
  <c r="F35" i="22" s="1"/>
  <c r="E35" i="1"/>
  <c r="E35" i="22" s="1"/>
  <c r="D35" i="1"/>
  <c r="C35" i="1"/>
  <c r="N34" i="1"/>
  <c r="N34" i="22" s="1"/>
  <c r="M34" i="1"/>
  <c r="M34" i="22" s="1"/>
  <c r="L34" i="1"/>
  <c r="L34" i="22" s="1"/>
  <c r="K34" i="1"/>
  <c r="K34" i="22" s="1"/>
  <c r="J34" i="1"/>
  <c r="J34" i="22" s="1"/>
  <c r="I34" i="1"/>
  <c r="I34" i="22" s="1"/>
  <c r="H34" i="1"/>
  <c r="H34" i="22" s="1"/>
  <c r="G34" i="1"/>
  <c r="G34" i="22" s="1"/>
  <c r="F34" i="1"/>
  <c r="F34" i="22" s="1"/>
  <c r="E34" i="1"/>
  <c r="E34" i="22" s="1"/>
  <c r="D34" i="1"/>
  <c r="C34" i="1"/>
  <c r="N33" i="1"/>
  <c r="N33" i="22" s="1"/>
  <c r="M33" i="1"/>
  <c r="M33" i="22" s="1"/>
  <c r="L33" i="1"/>
  <c r="L33" i="22" s="1"/>
  <c r="K33" i="1"/>
  <c r="K33" i="22" s="1"/>
  <c r="J33" i="1"/>
  <c r="J33" i="22" s="1"/>
  <c r="I33" i="1"/>
  <c r="I33" i="22" s="1"/>
  <c r="H33" i="1"/>
  <c r="H33" i="22" s="1"/>
  <c r="G33" i="1"/>
  <c r="G33" i="22" s="1"/>
  <c r="F33" i="1"/>
  <c r="F33" i="22" s="1"/>
  <c r="E33" i="1"/>
  <c r="E33" i="22" s="1"/>
  <c r="D33" i="1"/>
  <c r="C33" i="1"/>
  <c r="N32" i="1"/>
  <c r="N32" i="22" s="1"/>
  <c r="M32" i="1"/>
  <c r="M32" i="22" s="1"/>
  <c r="L32" i="1"/>
  <c r="L32" i="22" s="1"/>
  <c r="K32" i="1"/>
  <c r="K32" i="22" s="1"/>
  <c r="J32" i="1"/>
  <c r="J32" i="22" s="1"/>
  <c r="I32" i="1"/>
  <c r="I32" i="22" s="1"/>
  <c r="H32" i="1"/>
  <c r="H32" i="22" s="1"/>
  <c r="G32" i="1"/>
  <c r="G32" i="22" s="1"/>
  <c r="F32" i="1"/>
  <c r="F32" i="22" s="1"/>
  <c r="E32" i="1"/>
  <c r="E32" i="22" s="1"/>
  <c r="D32" i="1"/>
  <c r="C32" i="1"/>
  <c r="N31" i="1"/>
  <c r="N31" i="22" s="1"/>
  <c r="M31" i="1"/>
  <c r="M31" i="22" s="1"/>
  <c r="L31" i="1"/>
  <c r="L31" i="22" s="1"/>
  <c r="K31" i="1"/>
  <c r="K31" i="22" s="1"/>
  <c r="J31" i="1"/>
  <c r="J31" i="22" s="1"/>
  <c r="I31" i="1"/>
  <c r="I31" i="22" s="1"/>
  <c r="H31" i="1"/>
  <c r="H31" i="22" s="1"/>
  <c r="G31" i="1"/>
  <c r="G31" i="22" s="1"/>
  <c r="F31" i="1"/>
  <c r="F31" i="22" s="1"/>
  <c r="E31" i="1"/>
  <c r="E31" i="22" s="1"/>
  <c r="D31" i="1"/>
  <c r="C31" i="1"/>
  <c r="N30" i="1"/>
  <c r="N30" i="22" s="1"/>
  <c r="M30" i="1"/>
  <c r="M30" i="22" s="1"/>
  <c r="L30" i="1"/>
  <c r="L30" i="22" s="1"/>
  <c r="K30" i="1"/>
  <c r="K30" i="22" s="1"/>
  <c r="J30" i="1"/>
  <c r="J30" i="22" s="1"/>
  <c r="I30" i="1"/>
  <c r="I30" i="22" s="1"/>
  <c r="H30" i="1"/>
  <c r="H30" i="22" s="1"/>
  <c r="G30" i="1"/>
  <c r="G30" i="22" s="1"/>
  <c r="F30" i="1"/>
  <c r="F30" i="22" s="1"/>
  <c r="E30" i="1"/>
  <c r="E30" i="22" s="1"/>
  <c r="D30" i="1"/>
  <c r="C30" i="1"/>
  <c r="N29" i="1"/>
  <c r="N29" i="22" s="1"/>
  <c r="M29" i="1"/>
  <c r="M29" i="22" s="1"/>
  <c r="L29" i="1"/>
  <c r="L29" i="22" s="1"/>
  <c r="K29" i="1"/>
  <c r="K29" i="22" s="1"/>
  <c r="J29" i="1"/>
  <c r="J29" i="22" s="1"/>
  <c r="I29" i="1"/>
  <c r="I29" i="22" s="1"/>
  <c r="H29" i="1"/>
  <c r="H29" i="22" s="1"/>
  <c r="G29" i="1"/>
  <c r="G29" i="22" s="1"/>
  <c r="F29" i="1"/>
  <c r="F29" i="22" s="1"/>
  <c r="E29" i="1"/>
  <c r="E29" i="22" s="1"/>
  <c r="D29" i="1"/>
  <c r="C29" i="1"/>
  <c r="N28" i="1"/>
  <c r="N28" i="22" s="1"/>
  <c r="M28" i="1"/>
  <c r="M28" i="22" s="1"/>
  <c r="L28" i="1"/>
  <c r="L28" i="22" s="1"/>
  <c r="K28" i="1"/>
  <c r="K28" i="22" s="1"/>
  <c r="J28" i="1"/>
  <c r="J28" i="22" s="1"/>
  <c r="I28" i="1"/>
  <c r="I28" i="22" s="1"/>
  <c r="H28" i="1"/>
  <c r="H28" i="22" s="1"/>
  <c r="G28" i="1"/>
  <c r="G28" i="22" s="1"/>
  <c r="F28" i="1"/>
  <c r="F28" i="22" s="1"/>
  <c r="E28" i="1"/>
  <c r="E28" i="22" s="1"/>
  <c r="D28" i="1"/>
  <c r="C28" i="1"/>
  <c r="N27" i="1"/>
  <c r="N27" i="22" s="1"/>
  <c r="M27" i="1"/>
  <c r="M27" i="22" s="1"/>
  <c r="L27" i="1"/>
  <c r="L27" i="22" s="1"/>
  <c r="K27" i="1"/>
  <c r="K27" i="22" s="1"/>
  <c r="J27" i="1"/>
  <c r="J27" i="22" s="1"/>
  <c r="I27" i="1"/>
  <c r="I27" i="22" s="1"/>
  <c r="H27" i="1"/>
  <c r="H27" i="22" s="1"/>
  <c r="G27" i="1"/>
  <c r="G27" i="22" s="1"/>
  <c r="F27" i="1"/>
  <c r="F27" i="22" s="1"/>
  <c r="E27" i="1"/>
  <c r="E27" i="22" s="1"/>
  <c r="D27" i="1"/>
  <c r="C27" i="1"/>
  <c r="N26" i="1"/>
  <c r="N26" i="22" s="1"/>
  <c r="M26" i="1"/>
  <c r="M26" i="22" s="1"/>
  <c r="L26" i="1"/>
  <c r="L26" i="22" s="1"/>
  <c r="K26" i="1"/>
  <c r="K26" i="22" s="1"/>
  <c r="J26" i="1"/>
  <c r="J26" i="22" s="1"/>
  <c r="I26" i="1"/>
  <c r="I26" i="22" s="1"/>
  <c r="H26" i="1"/>
  <c r="H26" i="22" s="1"/>
  <c r="G26" i="1"/>
  <c r="G26" i="22" s="1"/>
  <c r="F26" i="1"/>
  <c r="F26" i="22" s="1"/>
  <c r="E26" i="1"/>
  <c r="E26" i="22" s="1"/>
  <c r="D26" i="1"/>
  <c r="C26" i="1"/>
  <c r="N25" i="1"/>
  <c r="N25" i="22" s="1"/>
  <c r="M25" i="1"/>
  <c r="M25" i="22" s="1"/>
  <c r="L25" i="1"/>
  <c r="L25" i="22" s="1"/>
  <c r="K25" i="1"/>
  <c r="K25" i="22" s="1"/>
  <c r="J25" i="1"/>
  <c r="J25" i="22" s="1"/>
  <c r="I25" i="1"/>
  <c r="I25" i="22" s="1"/>
  <c r="H25" i="1"/>
  <c r="H25" i="22" s="1"/>
  <c r="G25" i="1"/>
  <c r="G25" i="22" s="1"/>
  <c r="F25" i="1"/>
  <c r="F25" i="22" s="1"/>
  <c r="E25" i="1"/>
  <c r="E25" i="22" s="1"/>
  <c r="D25" i="1"/>
  <c r="C25" i="1"/>
  <c r="N24" i="1"/>
  <c r="N24" i="22" s="1"/>
  <c r="M24" i="1"/>
  <c r="M24" i="22" s="1"/>
  <c r="L24" i="1"/>
  <c r="L24" i="22" s="1"/>
  <c r="K24" i="1"/>
  <c r="K24" i="22" s="1"/>
  <c r="J24" i="1"/>
  <c r="J24" i="22" s="1"/>
  <c r="I24" i="1"/>
  <c r="I24" i="22" s="1"/>
  <c r="H24" i="1"/>
  <c r="H24" i="22" s="1"/>
  <c r="G24" i="1"/>
  <c r="G24" i="22" s="1"/>
  <c r="F24" i="1"/>
  <c r="F24" i="22" s="1"/>
  <c r="E24" i="1"/>
  <c r="E24" i="22" s="1"/>
  <c r="D24" i="1"/>
  <c r="C24" i="1"/>
  <c r="N23" i="1"/>
  <c r="N23" i="22" s="1"/>
  <c r="M23" i="1"/>
  <c r="M23" i="22" s="1"/>
  <c r="L23" i="1"/>
  <c r="L23" i="22" s="1"/>
  <c r="K23" i="1"/>
  <c r="K23" i="22" s="1"/>
  <c r="J23" i="1"/>
  <c r="J23" i="22" s="1"/>
  <c r="I23" i="1"/>
  <c r="I23" i="22" s="1"/>
  <c r="H23" i="1"/>
  <c r="H23" i="22" s="1"/>
  <c r="G23" i="1"/>
  <c r="G23" i="22" s="1"/>
  <c r="F23" i="1"/>
  <c r="F23" i="22" s="1"/>
  <c r="E23" i="1"/>
  <c r="E23" i="22" s="1"/>
  <c r="D23" i="1"/>
  <c r="C23" i="1"/>
  <c r="N22" i="1"/>
  <c r="N22" i="22" s="1"/>
  <c r="M22" i="1"/>
  <c r="M22" i="22" s="1"/>
  <c r="L22" i="1"/>
  <c r="L22" i="22" s="1"/>
  <c r="K22" i="1"/>
  <c r="K22" i="22" s="1"/>
  <c r="J22" i="1"/>
  <c r="J22" i="22" s="1"/>
  <c r="I22" i="1"/>
  <c r="I22" i="22" s="1"/>
  <c r="H22" i="1"/>
  <c r="H22" i="22" s="1"/>
  <c r="G22" i="1"/>
  <c r="G22" i="22" s="1"/>
  <c r="F22" i="1"/>
  <c r="F22" i="22" s="1"/>
  <c r="E22" i="1"/>
  <c r="E22" i="22" s="1"/>
  <c r="D22" i="1"/>
  <c r="C22" i="1"/>
  <c r="N21" i="1"/>
  <c r="N21" i="22" s="1"/>
  <c r="M21" i="1"/>
  <c r="M21" i="22" s="1"/>
  <c r="L21" i="1"/>
  <c r="L21" i="22" s="1"/>
  <c r="K21" i="1"/>
  <c r="K21" i="22" s="1"/>
  <c r="J21" i="1"/>
  <c r="J21" i="22" s="1"/>
  <c r="I21" i="1"/>
  <c r="I21" i="22" s="1"/>
  <c r="H21" i="1"/>
  <c r="H21" i="22" s="1"/>
  <c r="G21" i="1"/>
  <c r="G21" i="22" s="1"/>
  <c r="F21" i="1"/>
  <c r="F21" i="22" s="1"/>
  <c r="E21" i="1"/>
  <c r="E21" i="22" s="1"/>
  <c r="D21" i="1"/>
  <c r="C21" i="1"/>
  <c r="N20" i="1"/>
  <c r="N20" i="22" s="1"/>
  <c r="M20" i="1"/>
  <c r="M20" i="22" s="1"/>
  <c r="L20" i="1"/>
  <c r="L20" i="22" s="1"/>
  <c r="K20" i="1"/>
  <c r="K20" i="22" s="1"/>
  <c r="J20" i="1"/>
  <c r="J20" i="22" s="1"/>
  <c r="I20" i="1"/>
  <c r="I20" i="22" s="1"/>
  <c r="H20" i="1"/>
  <c r="H20" i="22" s="1"/>
  <c r="G20" i="1"/>
  <c r="G20" i="22" s="1"/>
  <c r="F20" i="1"/>
  <c r="F20" i="22" s="1"/>
  <c r="E20" i="1"/>
  <c r="E20" i="22" s="1"/>
  <c r="D20" i="1"/>
  <c r="C20" i="1"/>
  <c r="N19" i="1"/>
  <c r="N19" i="22" s="1"/>
  <c r="M19" i="1"/>
  <c r="M19" i="22" s="1"/>
  <c r="L19" i="1"/>
  <c r="L19" i="22" s="1"/>
  <c r="K19" i="1"/>
  <c r="K19" i="22" s="1"/>
  <c r="J19" i="1"/>
  <c r="J19" i="22" s="1"/>
  <c r="I19" i="1"/>
  <c r="I19" i="22" s="1"/>
  <c r="H19" i="1"/>
  <c r="H19" i="22" s="1"/>
  <c r="G19" i="1"/>
  <c r="G19" i="22" s="1"/>
  <c r="F19" i="1"/>
  <c r="F19" i="22" s="1"/>
  <c r="E19" i="1"/>
  <c r="E19" i="22" s="1"/>
  <c r="D19" i="1"/>
  <c r="C19" i="1"/>
  <c r="N18" i="1"/>
  <c r="N18" i="22" s="1"/>
  <c r="M18" i="1"/>
  <c r="M18" i="22" s="1"/>
  <c r="L18" i="1"/>
  <c r="L18" i="22" s="1"/>
  <c r="K18" i="1"/>
  <c r="K18" i="22" s="1"/>
  <c r="J18" i="1"/>
  <c r="J18" i="22" s="1"/>
  <c r="I18" i="1"/>
  <c r="I18" i="22" s="1"/>
  <c r="H18" i="1"/>
  <c r="H18" i="22" s="1"/>
  <c r="G18" i="1"/>
  <c r="G18" i="22" s="1"/>
  <c r="F18" i="1"/>
  <c r="F18" i="22" s="1"/>
  <c r="E18" i="1"/>
  <c r="E18" i="22" s="1"/>
  <c r="D18" i="1"/>
  <c r="C18" i="1"/>
  <c r="N17" i="1"/>
  <c r="N17" i="22" s="1"/>
  <c r="M17" i="1"/>
  <c r="M17" i="22" s="1"/>
  <c r="L17" i="1"/>
  <c r="L17" i="22" s="1"/>
  <c r="K17" i="1"/>
  <c r="K17" i="22" s="1"/>
  <c r="J17" i="1"/>
  <c r="J17" i="22" s="1"/>
  <c r="I17" i="1"/>
  <c r="I17" i="22" s="1"/>
  <c r="H17" i="1"/>
  <c r="H17" i="22" s="1"/>
  <c r="G17" i="1"/>
  <c r="G17" i="22" s="1"/>
  <c r="F17" i="1"/>
  <c r="F17" i="22" s="1"/>
  <c r="E17" i="1"/>
  <c r="E17" i="22" s="1"/>
  <c r="D17" i="1"/>
  <c r="C17" i="1"/>
  <c r="N16" i="1"/>
  <c r="N16" i="22" s="1"/>
  <c r="M16" i="1"/>
  <c r="M16" i="22" s="1"/>
  <c r="L16" i="1"/>
  <c r="L16" i="22" s="1"/>
  <c r="K16" i="1"/>
  <c r="K16" i="22" s="1"/>
  <c r="J16" i="1"/>
  <c r="J16" i="22" s="1"/>
  <c r="I16" i="1"/>
  <c r="I16" i="22" s="1"/>
  <c r="H16" i="1"/>
  <c r="H16" i="22" s="1"/>
  <c r="G16" i="1"/>
  <c r="G16" i="22" s="1"/>
  <c r="F16" i="1"/>
  <c r="F16" i="22" s="1"/>
  <c r="E16" i="1"/>
  <c r="E16" i="22" s="1"/>
  <c r="D16" i="1"/>
  <c r="C16" i="1"/>
  <c r="N15" i="1"/>
  <c r="N15" i="22" s="1"/>
  <c r="M15" i="1"/>
  <c r="M15" i="22" s="1"/>
  <c r="L15" i="1"/>
  <c r="L15" i="22" s="1"/>
  <c r="K15" i="1"/>
  <c r="K15" i="22" s="1"/>
  <c r="J15" i="1"/>
  <c r="J15" i="22" s="1"/>
  <c r="I15" i="1"/>
  <c r="I15" i="22" s="1"/>
  <c r="H15" i="1"/>
  <c r="H15" i="22" s="1"/>
  <c r="G15" i="1"/>
  <c r="G15" i="22" s="1"/>
  <c r="F15" i="1"/>
  <c r="F15" i="22" s="1"/>
  <c r="E15" i="1"/>
  <c r="E15" i="22" s="1"/>
  <c r="D15" i="1"/>
  <c r="C15" i="1"/>
  <c r="N14" i="1"/>
  <c r="N14" i="22" s="1"/>
  <c r="M14" i="1"/>
  <c r="M14" i="22" s="1"/>
  <c r="L14" i="1"/>
  <c r="L14" i="22" s="1"/>
  <c r="K14" i="1"/>
  <c r="K14" i="22" s="1"/>
  <c r="J14" i="1"/>
  <c r="J14" i="22" s="1"/>
  <c r="I14" i="1"/>
  <c r="I14" i="22" s="1"/>
  <c r="H14" i="1"/>
  <c r="H14" i="22" s="1"/>
  <c r="G14" i="1"/>
  <c r="G14" i="22" s="1"/>
  <c r="F14" i="1"/>
  <c r="F14" i="22" s="1"/>
  <c r="E14" i="1"/>
  <c r="E14" i="22" s="1"/>
  <c r="D14" i="1"/>
  <c r="C14" i="1"/>
  <c r="N13" i="1"/>
  <c r="N13" i="22" s="1"/>
  <c r="M13" i="1"/>
  <c r="M13" i="22" s="1"/>
  <c r="L13" i="1"/>
  <c r="L13" i="22" s="1"/>
  <c r="K13" i="1"/>
  <c r="K13" i="22" s="1"/>
  <c r="J13" i="1"/>
  <c r="J13" i="22" s="1"/>
  <c r="I13" i="1"/>
  <c r="I13" i="22" s="1"/>
  <c r="H13" i="1"/>
  <c r="H13" i="22" s="1"/>
  <c r="G13" i="1"/>
  <c r="G13" i="22" s="1"/>
  <c r="F13" i="1"/>
  <c r="F13" i="22" s="1"/>
  <c r="E13" i="1"/>
  <c r="E13" i="22" s="1"/>
  <c r="D13" i="1"/>
  <c r="C13" i="1"/>
  <c r="N12" i="1"/>
  <c r="N12" i="22" s="1"/>
  <c r="M12" i="1"/>
  <c r="M12" i="22" s="1"/>
  <c r="L12" i="1"/>
  <c r="L12" i="22" s="1"/>
  <c r="K12" i="1"/>
  <c r="K12" i="22" s="1"/>
  <c r="J12" i="1"/>
  <c r="J12" i="22" s="1"/>
  <c r="I12" i="1"/>
  <c r="I12" i="22" s="1"/>
  <c r="H12" i="1"/>
  <c r="H12" i="22" s="1"/>
  <c r="G12" i="1"/>
  <c r="G12" i="22" s="1"/>
  <c r="F12" i="1"/>
  <c r="F12" i="22" s="1"/>
  <c r="E12" i="1"/>
  <c r="E12" i="22" s="1"/>
  <c r="D12" i="1"/>
  <c r="C12" i="1"/>
  <c r="N11" i="1"/>
  <c r="N11" i="22" s="1"/>
  <c r="M11" i="1"/>
  <c r="M11" i="22" s="1"/>
  <c r="L11" i="1"/>
  <c r="L11" i="22" s="1"/>
  <c r="K11" i="1"/>
  <c r="K11" i="22" s="1"/>
  <c r="J11" i="1"/>
  <c r="J11" i="22" s="1"/>
  <c r="I11" i="1"/>
  <c r="I11" i="22" s="1"/>
  <c r="H11" i="1"/>
  <c r="H11" i="22" s="1"/>
  <c r="G11" i="1"/>
  <c r="G11" i="22" s="1"/>
  <c r="F11" i="1"/>
  <c r="F11" i="22" s="1"/>
  <c r="E11" i="1"/>
  <c r="E11" i="22" s="1"/>
  <c r="D11" i="1"/>
  <c r="C11" i="1"/>
  <c r="N10" i="1"/>
  <c r="N10" i="22" s="1"/>
  <c r="M10" i="1"/>
  <c r="M10" i="22" s="1"/>
  <c r="L10" i="1"/>
  <c r="L10" i="22" s="1"/>
  <c r="K10" i="1"/>
  <c r="K10" i="22" s="1"/>
  <c r="J10" i="1"/>
  <c r="J10" i="22" s="1"/>
  <c r="I10" i="1"/>
  <c r="I10" i="22" s="1"/>
  <c r="H10" i="1"/>
  <c r="H10" i="22" s="1"/>
  <c r="G10" i="1"/>
  <c r="G10" i="22" s="1"/>
  <c r="F10" i="1"/>
  <c r="F10" i="22" s="1"/>
  <c r="E10" i="1"/>
  <c r="E10" i="22" s="1"/>
  <c r="D10" i="1"/>
  <c r="C10" i="1"/>
  <c r="N9" i="1"/>
  <c r="N9" i="22" s="1"/>
  <c r="M9" i="1"/>
  <c r="M9" i="22" s="1"/>
  <c r="L9" i="1"/>
  <c r="L9" i="22" s="1"/>
  <c r="K9" i="1"/>
  <c r="K9" i="22" s="1"/>
  <c r="J9" i="1"/>
  <c r="J9" i="22" s="1"/>
  <c r="I9" i="1"/>
  <c r="I9" i="22" s="1"/>
  <c r="H9" i="1"/>
  <c r="H9" i="22" s="1"/>
  <c r="G9" i="1"/>
  <c r="G9" i="22" s="1"/>
  <c r="F9" i="1"/>
  <c r="F9" i="22" s="1"/>
  <c r="E9" i="1"/>
  <c r="E9" i="22" s="1"/>
  <c r="E105" i="22" s="1"/>
  <c r="D9" i="1"/>
  <c r="C9" i="1"/>
  <c r="N8" i="1"/>
  <c r="N8" i="22" s="1"/>
  <c r="M8" i="1"/>
  <c r="M8" i="22" s="1"/>
  <c r="L8" i="1"/>
  <c r="L8" i="22" s="1"/>
  <c r="K8" i="1"/>
  <c r="K8" i="22" s="1"/>
  <c r="J8" i="1"/>
  <c r="J8" i="22" s="1"/>
  <c r="I8" i="1"/>
  <c r="I8" i="22" s="1"/>
  <c r="H8" i="1"/>
  <c r="H8" i="22" s="1"/>
  <c r="G8" i="1"/>
  <c r="G8" i="22" s="1"/>
  <c r="F8" i="1"/>
  <c r="F8" i="22" s="1"/>
  <c r="E8" i="1"/>
  <c r="E8" i="22" s="1"/>
  <c r="D8" i="1"/>
  <c r="C8" i="1"/>
  <c r="N7" i="1"/>
  <c r="N7" i="22" s="1"/>
  <c r="M7" i="1"/>
  <c r="M7" i="22" s="1"/>
  <c r="L7" i="1"/>
  <c r="L7" i="22" s="1"/>
  <c r="K7" i="1"/>
  <c r="K7" i="22" s="1"/>
  <c r="J7" i="1"/>
  <c r="J7" i="22" s="1"/>
  <c r="I7" i="1"/>
  <c r="I7" i="22" s="1"/>
  <c r="H7" i="1"/>
  <c r="H7" i="22" s="1"/>
  <c r="G7" i="1"/>
  <c r="G7" i="22" s="1"/>
  <c r="F7" i="1"/>
  <c r="F7" i="22" s="1"/>
  <c r="E7" i="1"/>
  <c r="E7" i="22" s="1"/>
  <c r="D7" i="1"/>
  <c r="C7" i="1"/>
  <c r="N6" i="1"/>
  <c r="N6" i="22" s="1"/>
  <c r="M6" i="1"/>
  <c r="M6" i="22" s="1"/>
  <c r="L6" i="1"/>
  <c r="L6" i="22" s="1"/>
  <c r="K6" i="1"/>
  <c r="K6" i="22" s="1"/>
  <c r="J6" i="1"/>
  <c r="J6" i="22" s="1"/>
  <c r="I6" i="1"/>
  <c r="I6" i="22" s="1"/>
  <c r="H6" i="1"/>
  <c r="H6" i="22" s="1"/>
  <c r="G6" i="1"/>
  <c r="G6" i="22" s="1"/>
  <c r="F6" i="1"/>
  <c r="F6" i="22" s="1"/>
  <c r="E6" i="1"/>
  <c r="E6" i="22" s="1"/>
  <c r="D6" i="1"/>
  <c r="C6" i="1"/>
  <c r="N5" i="1"/>
  <c r="N5" i="22" s="1"/>
  <c r="M5" i="1"/>
  <c r="M5" i="22" s="1"/>
  <c r="L5" i="1"/>
  <c r="L5" i="22" s="1"/>
  <c r="K5" i="1"/>
  <c r="K5" i="22" s="1"/>
  <c r="J5" i="1"/>
  <c r="J5" i="22" s="1"/>
  <c r="I5" i="1"/>
  <c r="I5" i="22" s="1"/>
  <c r="H5" i="1"/>
  <c r="H5" i="22" s="1"/>
  <c r="G5" i="1"/>
  <c r="G5" i="22" s="1"/>
  <c r="F5" i="1"/>
  <c r="F5" i="22" s="1"/>
  <c r="E5" i="1"/>
  <c r="E5" i="22" s="1"/>
  <c r="D5" i="1"/>
  <c r="C5" i="1"/>
  <c r="N4" i="1"/>
  <c r="N4" i="22" s="1"/>
  <c r="M4" i="1"/>
  <c r="M4" i="22" s="1"/>
  <c r="L4" i="1"/>
  <c r="L4" i="22" s="1"/>
  <c r="K4" i="1"/>
  <c r="K4" i="22" s="1"/>
  <c r="J4" i="1"/>
  <c r="J4" i="22" s="1"/>
  <c r="I4" i="1"/>
  <c r="I4" i="22" s="1"/>
  <c r="H4" i="1"/>
  <c r="H4" i="22" s="1"/>
  <c r="G4" i="1"/>
  <c r="G4" i="22" s="1"/>
  <c r="F4" i="1"/>
  <c r="F4" i="22" s="1"/>
  <c r="E4" i="1"/>
  <c r="E4" i="22" s="1"/>
  <c r="D4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P5" i="1" l="1"/>
  <c r="P7" i="1"/>
  <c r="P13" i="1"/>
  <c r="P15" i="1"/>
  <c r="P17" i="1"/>
  <c r="P23" i="1"/>
  <c r="P25" i="1"/>
  <c r="D6" i="23" s="1"/>
  <c r="P27" i="1"/>
  <c r="P33" i="1"/>
  <c r="P35" i="1"/>
  <c r="P37" i="1"/>
  <c r="P43" i="1"/>
  <c r="P45" i="1"/>
  <c r="P47" i="1"/>
  <c r="P53" i="1"/>
  <c r="P55" i="1"/>
  <c r="P57" i="1"/>
  <c r="P63" i="1"/>
  <c r="P65" i="1"/>
  <c r="P73" i="1"/>
  <c r="P75" i="1"/>
  <c r="P83" i="1"/>
  <c r="P85" i="1"/>
  <c r="D16" i="23" s="1"/>
  <c r="P93" i="1"/>
  <c r="P95" i="1"/>
  <c r="P103" i="1"/>
  <c r="D15" i="23" s="1"/>
  <c r="D17" i="23" s="1"/>
  <c r="Q5" i="1"/>
  <c r="E4" i="23" s="1"/>
  <c r="Q13" i="1"/>
  <c r="Q15" i="1"/>
  <c r="Q23" i="1"/>
  <c r="Q25" i="1"/>
  <c r="Q33" i="1"/>
  <c r="Q35" i="1"/>
  <c r="Q43" i="1"/>
  <c r="Q45" i="1"/>
  <c r="Q53" i="1"/>
  <c r="Q55" i="1"/>
  <c r="Q63" i="1"/>
  <c r="Q65" i="1"/>
  <c r="Q73" i="1"/>
  <c r="Q75" i="1"/>
  <c r="Q83" i="1"/>
  <c r="Q85" i="1"/>
  <c r="Q93" i="1"/>
  <c r="Q95" i="1"/>
  <c r="Q103" i="1"/>
  <c r="R5" i="1"/>
  <c r="R7" i="1"/>
  <c r="R13" i="1"/>
  <c r="F4" i="23" s="1"/>
  <c r="R15" i="1"/>
  <c r="R17" i="1"/>
  <c r="R23" i="1"/>
  <c r="R25" i="1"/>
  <c r="R27" i="1"/>
  <c r="R33" i="1"/>
  <c r="R35" i="1"/>
  <c r="R43" i="1"/>
  <c r="R45" i="1"/>
  <c r="R53" i="1"/>
  <c r="R63" i="1"/>
  <c r="R73" i="1"/>
  <c r="R83" i="1"/>
  <c r="R93" i="1"/>
  <c r="F16" i="23" s="1"/>
  <c r="R103" i="1"/>
  <c r="S5" i="1"/>
  <c r="S7" i="1"/>
  <c r="G4" i="23" s="1"/>
  <c r="S11" i="1"/>
  <c r="S13" i="1"/>
  <c r="S15" i="1"/>
  <c r="S17" i="1"/>
  <c r="S23" i="1"/>
  <c r="S25" i="1"/>
  <c r="G6" i="23" s="1"/>
  <c r="S27" i="1"/>
  <c r="S33" i="1"/>
  <c r="S35" i="1"/>
  <c r="S43" i="1"/>
  <c r="S45" i="1"/>
  <c r="S53" i="1"/>
  <c r="S55" i="1"/>
  <c r="S63" i="1"/>
  <c r="S65" i="1"/>
  <c r="G13" i="23" s="1"/>
  <c r="S73" i="1"/>
  <c r="S75" i="1"/>
  <c r="S83" i="1"/>
  <c r="S85" i="1"/>
  <c r="G16" i="23" s="1"/>
  <c r="S93" i="1"/>
  <c r="S95" i="1"/>
  <c r="S103" i="1"/>
  <c r="T5" i="1"/>
  <c r="T11" i="1"/>
  <c r="T13" i="1"/>
  <c r="T15" i="1"/>
  <c r="T21" i="1"/>
  <c r="T23" i="1"/>
  <c r="T25" i="1"/>
  <c r="T31" i="1"/>
  <c r="T33" i="1"/>
  <c r="T35" i="1"/>
  <c r="T41" i="1"/>
  <c r="T43" i="1"/>
  <c r="T45" i="1"/>
  <c r="T51" i="1"/>
  <c r="T53" i="1"/>
  <c r="T55" i="1"/>
  <c r="T61" i="1"/>
  <c r="T63" i="1"/>
  <c r="T71" i="1"/>
  <c r="H12" i="23" s="1"/>
  <c r="H14" i="23" s="1"/>
  <c r="T73" i="1"/>
  <c r="T81" i="1"/>
  <c r="H13" i="23" s="1"/>
  <c r="T83" i="1"/>
  <c r="T91" i="1"/>
  <c r="T93" i="1"/>
  <c r="T101" i="1"/>
  <c r="T103" i="1"/>
  <c r="U5" i="1"/>
  <c r="U11" i="1"/>
  <c r="U13" i="1"/>
  <c r="U21" i="1"/>
  <c r="U23" i="1"/>
  <c r="U31" i="1"/>
  <c r="U33" i="1"/>
  <c r="U41" i="1"/>
  <c r="U43" i="1"/>
  <c r="U51" i="1"/>
  <c r="I9" i="23" s="1"/>
  <c r="I11" i="23" s="1"/>
  <c r="U53" i="1"/>
  <c r="U61" i="1"/>
  <c r="U63" i="1"/>
  <c r="U71" i="1"/>
  <c r="U73" i="1"/>
  <c r="U81" i="1"/>
  <c r="U83" i="1"/>
  <c r="U91" i="1"/>
  <c r="I16" i="23" s="1"/>
  <c r="U93" i="1"/>
  <c r="U101" i="1"/>
  <c r="U103" i="1"/>
  <c r="V5" i="1"/>
  <c r="V7" i="1"/>
  <c r="V9" i="1"/>
  <c r="V11" i="1"/>
  <c r="V13" i="1"/>
  <c r="V15" i="1"/>
  <c r="V17" i="1"/>
  <c r="V21" i="1"/>
  <c r="V23" i="1"/>
  <c r="V25" i="1"/>
  <c r="J7" i="23" s="1"/>
  <c r="V27" i="1"/>
  <c r="V31" i="1"/>
  <c r="V33" i="1"/>
  <c r="V35" i="1"/>
  <c r="V41" i="1"/>
  <c r="V43" i="1"/>
  <c r="V45" i="1"/>
  <c r="V51" i="1"/>
  <c r="V53" i="1"/>
  <c r="V55" i="1"/>
  <c r="V61" i="1"/>
  <c r="V63" i="1"/>
  <c r="V65" i="1"/>
  <c r="V71" i="1"/>
  <c r="V73" i="1"/>
  <c r="V75" i="1"/>
  <c r="V81" i="1"/>
  <c r="V83" i="1"/>
  <c r="V85" i="1"/>
  <c r="V91" i="1"/>
  <c r="V93" i="1"/>
  <c r="V95" i="1"/>
  <c r="V101" i="1"/>
  <c r="V103" i="1"/>
  <c r="X7" i="1"/>
  <c r="X9" i="1"/>
  <c r="X11" i="1"/>
  <c r="X13" i="1"/>
  <c r="X17" i="1"/>
  <c r="X19" i="1"/>
  <c r="X21" i="1"/>
  <c r="X23" i="1"/>
  <c r="X27" i="1"/>
  <c r="X29" i="1"/>
  <c r="X31" i="1"/>
  <c r="X33" i="1"/>
  <c r="X37" i="1"/>
  <c r="X39" i="1"/>
  <c r="X41" i="1"/>
  <c r="X43" i="1"/>
  <c r="X49" i="1"/>
  <c r="X51" i="1"/>
  <c r="X53" i="1"/>
  <c r="X59" i="1"/>
  <c r="X61" i="1"/>
  <c r="X63" i="1"/>
  <c r="X69" i="1"/>
  <c r="L13" i="23" s="1"/>
  <c r="X71" i="1"/>
  <c r="X73" i="1"/>
  <c r="X79" i="1"/>
  <c r="X81" i="1"/>
  <c r="X83" i="1"/>
  <c r="X89" i="1"/>
  <c r="X91" i="1"/>
  <c r="X93" i="1"/>
  <c r="X99" i="1"/>
  <c r="X101" i="1"/>
  <c r="X103" i="1"/>
  <c r="L7" i="23"/>
  <c r="K16" i="23"/>
  <c r="I10" i="23"/>
  <c r="F10" i="23"/>
  <c r="E16" i="23"/>
  <c r="E10" i="23"/>
  <c r="K9" i="23"/>
  <c r="I3" i="23"/>
  <c r="C15" i="23"/>
  <c r="G15" i="23"/>
  <c r="C10" i="23"/>
  <c r="C4" i="23"/>
  <c r="O4" i="1"/>
  <c r="O6" i="1"/>
  <c r="O8" i="1"/>
  <c r="O10" i="1"/>
  <c r="O12" i="1"/>
  <c r="O14" i="1"/>
  <c r="O16" i="1"/>
  <c r="O18" i="1"/>
  <c r="O20" i="1"/>
  <c r="O22" i="1"/>
  <c r="O24" i="1"/>
  <c r="O26" i="1"/>
  <c r="O28" i="1"/>
  <c r="O30" i="1"/>
  <c r="O32" i="1"/>
  <c r="O34" i="1"/>
  <c r="O36" i="1"/>
  <c r="O40" i="1"/>
  <c r="O42" i="1"/>
  <c r="O44" i="1"/>
  <c r="C9" i="23" s="1"/>
  <c r="C11" i="23" s="1"/>
  <c r="O50" i="1"/>
  <c r="O52" i="1"/>
  <c r="O54" i="1"/>
  <c r="O60" i="1"/>
  <c r="O62" i="1"/>
  <c r="O64" i="1"/>
  <c r="Y64" i="1" s="1"/>
  <c r="O70" i="1"/>
  <c r="O72" i="1"/>
  <c r="O74" i="1"/>
  <c r="O80" i="1"/>
  <c r="O82" i="1"/>
  <c r="O90" i="1"/>
  <c r="O92" i="1"/>
  <c r="O100" i="1"/>
  <c r="O102" i="1"/>
  <c r="N104" i="1"/>
  <c r="W13" i="1"/>
  <c r="W21" i="1"/>
  <c r="W31" i="1"/>
  <c r="W43" i="1"/>
  <c r="P4" i="1"/>
  <c r="P6" i="1"/>
  <c r="P8" i="1"/>
  <c r="P10" i="1"/>
  <c r="P12" i="1"/>
  <c r="P16" i="1"/>
  <c r="P18" i="1"/>
  <c r="P20" i="1"/>
  <c r="P22" i="1"/>
  <c r="P26" i="1"/>
  <c r="P28" i="1"/>
  <c r="P30" i="1"/>
  <c r="P32" i="1"/>
  <c r="P36" i="1"/>
  <c r="P38" i="1"/>
  <c r="P40" i="1"/>
  <c r="P42" i="1"/>
  <c r="P48" i="1"/>
  <c r="D10" i="23" s="1"/>
  <c r="P50" i="1"/>
  <c r="P52" i="1"/>
  <c r="P58" i="1"/>
  <c r="P60" i="1"/>
  <c r="P62" i="1"/>
  <c r="P68" i="1"/>
  <c r="Y68" i="1" s="1"/>
  <c r="P70" i="1"/>
  <c r="D12" i="23" s="1"/>
  <c r="P72" i="1"/>
  <c r="P78" i="1"/>
  <c r="P80" i="1"/>
  <c r="P82" i="1"/>
  <c r="P88" i="1"/>
  <c r="Y88" i="1" s="1"/>
  <c r="P90" i="1"/>
  <c r="P92" i="1"/>
  <c r="P98" i="1"/>
  <c r="P100" i="1"/>
  <c r="P102" i="1"/>
  <c r="Q4" i="1"/>
  <c r="Q6" i="1"/>
  <c r="Q8" i="1"/>
  <c r="Q10" i="1"/>
  <c r="Q12" i="1"/>
  <c r="Q14" i="1"/>
  <c r="Q16" i="1"/>
  <c r="Q18" i="1"/>
  <c r="Q20" i="1"/>
  <c r="Q22" i="1"/>
  <c r="Q24" i="1"/>
  <c r="E7" i="23" s="1"/>
  <c r="Q26" i="1"/>
  <c r="Q28" i="1"/>
  <c r="Q30" i="1"/>
  <c r="Q32" i="1"/>
  <c r="Q34" i="1"/>
  <c r="Q36" i="1"/>
  <c r="Q38" i="1"/>
  <c r="Q40" i="1"/>
  <c r="Q42" i="1"/>
  <c r="Q44" i="1"/>
  <c r="Q46" i="1"/>
  <c r="Y46" i="1" s="1"/>
  <c r="Q48" i="1"/>
  <c r="E9" i="23" s="1"/>
  <c r="E11" i="23" s="1"/>
  <c r="Q50" i="1"/>
  <c r="Q52" i="1"/>
  <c r="Q54" i="1"/>
  <c r="Q58" i="1"/>
  <c r="Q60" i="1"/>
  <c r="Q62" i="1"/>
  <c r="Q64" i="1"/>
  <c r="E12" i="23" s="1"/>
  <c r="Q68" i="1"/>
  <c r="Q70" i="1"/>
  <c r="Q72" i="1"/>
  <c r="Q74" i="1"/>
  <c r="Q78" i="1"/>
  <c r="Q80" i="1"/>
  <c r="Q82" i="1"/>
  <c r="Q84" i="1"/>
  <c r="Y84" i="1" s="1"/>
  <c r="Q88" i="1"/>
  <c r="Q90" i="1"/>
  <c r="Q92" i="1"/>
  <c r="Q94" i="1"/>
  <c r="Y94" i="1" s="1"/>
  <c r="Q98" i="1"/>
  <c r="Q100" i="1"/>
  <c r="Q102" i="1"/>
  <c r="W11" i="1"/>
  <c r="K4" i="23" s="1"/>
  <c r="W33" i="1"/>
  <c r="W51" i="1"/>
  <c r="W53" i="1"/>
  <c r="W63" i="1"/>
  <c r="W73" i="1"/>
  <c r="W83" i="1"/>
  <c r="W93" i="1"/>
  <c r="W103" i="1"/>
  <c r="R4" i="1"/>
  <c r="F3" i="23" s="1"/>
  <c r="R6" i="1"/>
  <c r="R8" i="1"/>
  <c r="R10" i="1"/>
  <c r="R12" i="1"/>
  <c r="R14" i="1"/>
  <c r="R16" i="1"/>
  <c r="R18" i="1"/>
  <c r="R20" i="1"/>
  <c r="R22" i="1"/>
  <c r="R24" i="1"/>
  <c r="F6" i="23" s="1"/>
  <c r="R26" i="1"/>
  <c r="R28" i="1"/>
  <c r="F7" i="23" s="1"/>
  <c r="R30" i="1"/>
  <c r="R32" i="1"/>
  <c r="R34" i="1"/>
  <c r="R36" i="1"/>
  <c r="R38" i="1"/>
  <c r="R40" i="1"/>
  <c r="R42" i="1"/>
  <c r="R44" i="1"/>
  <c r="F9" i="23" s="1"/>
  <c r="F11" i="23" s="1"/>
  <c r="R46" i="1"/>
  <c r="R48" i="1"/>
  <c r="R50" i="1"/>
  <c r="R52" i="1"/>
  <c r="R54" i="1"/>
  <c r="R56" i="1"/>
  <c r="R58" i="1"/>
  <c r="R60" i="1"/>
  <c r="R62" i="1"/>
  <c r="R64" i="1"/>
  <c r="F13" i="23" s="1"/>
  <c r="R66" i="1"/>
  <c r="Y66" i="1" s="1"/>
  <c r="R68" i="1"/>
  <c r="R70" i="1"/>
  <c r="R72" i="1"/>
  <c r="R74" i="1"/>
  <c r="R76" i="1"/>
  <c r="R78" i="1"/>
  <c r="R80" i="1"/>
  <c r="R82" i="1"/>
  <c r="R84" i="1"/>
  <c r="F15" i="23" s="1"/>
  <c r="F17" i="23" s="1"/>
  <c r="R86" i="1"/>
  <c r="Y86" i="1" s="1"/>
  <c r="R88" i="1"/>
  <c r="R90" i="1"/>
  <c r="R92" i="1"/>
  <c r="R94" i="1"/>
  <c r="R96" i="1"/>
  <c r="R98" i="1"/>
  <c r="R100" i="1"/>
  <c r="R102" i="1"/>
  <c r="W23" i="1"/>
  <c r="S4" i="1"/>
  <c r="S6" i="1"/>
  <c r="S8" i="1"/>
  <c r="S10" i="1"/>
  <c r="S12" i="1"/>
  <c r="S14" i="1"/>
  <c r="S16" i="1"/>
  <c r="S18" i="1"/>
  <c r="S20" i="1"/>
  <c r="S22" i="1"/>
  <c r="S24" i="1"/>
  <c r="S26" i="1"/>
  <c r="S28" i="1"/>
  <c r="S30" i="1"/>
  <c r="S32" i="1"/>
  <c r="S34" i="1"/>
  <c r="S36" i="1"/>
  <c r="S38" i="1"/>
  <c r="S40" i="1"/>
  <c r="S42" i="1"/>
  <c r="S44" i="1"/>
  <c r="G10" i="23" s="1"/>
  <c r="S46" i="1"/>
  <c r="S48" i="1"/>
  <c r="S50" i="1"/>
  <c r="S52" i="1"/>
  <c r="S54" i="1"/>
  <c r="G9" i="23" s="1"/>
  <c r="S56" i="1"/>
  <c r="S58" i="1"/>
  <c r="S60" i="1"/>
  <c r="S62" i="1"/>
  <c r="S64" i="1"/>
  <c r="S66" i="1"/>
  <c r="S68" i="1"/>
  <c r="S70" i="1"/>
  <c r="S72" i="1"/>
  <c r="S74" i="1"/>
  <c r="S78" i="1"/>
  <c r="S80" i="1"/>
  <c r="S82" i="1"/>
  <c r="S88" i="1"/>
  <c r="S90" i="1"/>
  <c r="S92" i="1"/>
  <c r="S98" i="1"/>
  <c r="S100" i="1"/>
  <c r="S102" i="1"/>
  <c r="W41" i="1"/>
  <c r="T4" i="1"/>
  <c r="T6" i="1"/>
  <c r="T8" i="1"/>
  <c r="T10" i="1"/>
  <c r="T12" i="1"/>
  <c r="T14" i="1"/>
  <c r="T16" i="1"/>
  <c r="T18" i="1"/>
  <c r="T20" i="1"/>
  <c r="T22" i="1"/>
  <c r="T24" i="1"/>
  <c r="T26" i="1"/>
  <c r="H7" i="23" s="1"/>
  <c r="T28" i="1"/>
  <c r="T30" i="1"/>
  <c r="T32" i="1"/>
  <c r="T34" i="1"/>
  <c r="T36" i="1"/>
  <c r="H6" i="23" s="1"/>
  <c r="H8" i="23" s="1"/>
  <c r="T38" i="1"/>
  <c r="T40" i="1"/>
  <c r="T42" i="1"/>
  <c r="T44" i="1"/>
  <c r="T46" i="1"/>
  <c r="H9" i="23" s="1"/>
  <c r="T48" i="1"/>
  <c r="H10" i="23" s="1"/>
  <c r="T50" i="1"/>
  <c r="T52" i="1"/>
  <c r="T54" i="1"/>
  <c r="T56" i="1"/>
  <c r="T58" i="1"/>
  <c r="T60" i="1"/>
  <c r="T64" i="1"/>
  <c r="T66" i="1"/>
  <c r="T68" i="1"/>
  <c r="T70" i="1"/>
  <c r="T74" i="1"/>
  <c r="T76" i="1"/>
  <c r="T78" i="1"/>
  <c r="T80" i="1"/>
  <c r="T86" i="1"/>
  <c r="H15" i="23" s="1"/>
  <c r="T88" i="1"/>
  <c r="T90" i="1"/>
  <c r="T96" i="1"/>
  <c r="T98" i="1"/>
  <c r="T100" i="1"/>
  <c r="W61" i="1"/>
  <c r="U4" i="1"/>
  <c r="U6" i="1"/>
  <c r="U8" i="1"/>
  <c r="U10" i="1"/>
  <c r="U12" i="1"/>
  <c r="U14" i="1"/>
  <c r="U16" i="1"/>
  <c r="U18" i="1"/>
  <c r="U20" i="1"/>
  <c r="U22" i="1"/>
  <c r="U24" i="1"/>
  <c r="U26" i="1"/>
  <c r="I6" i="23" s="1"/>
  <c r="U28" i="1"/>
  <c r="U30" i="1"/>
  <c r="U32" i="1"/>
  <c r="I7" i="23" s="1"/>
  <c r="U34" i="1"/>
  <c r="U36" i="1"/>
  <c r="U38" i="1"/>
  <c r="U40" i="1"/>
  <c r="U42" i="1"/>
  <c r="U44" i="1"/>
  <c r="U46" i="1"/>
  <c r="U48" i="1"/>
  <c r="U50" i="1"/>
  <c r="U52" i="1"/>
  <c r="U54" i="1"/>
  <c r="U56" i="1"/>
  <c r="U58" i="1"/>
  <c r="U60" i="1"/>
  <c r="U62" i="1"/>
  <c r="U64" i="1"/>
  <c r="I12" i="23" s="1"/>
  <c r="U66" i="1"/>
  <c r="U68" i="1"/>
  <c r="I13" i="23" s="1"/>
  <c r="U70" i="1"/>
  <c r="U72" i="1"/>
  <c r="U74" i="1"/>
  <c r="U76" i="1"/>
  <c r="U78" i="1"/>
  <c r="U80" i="1"/>
  <c r="U82" i="1"/>
  <c r="U84" i="1"/>
  <c r="U86" i="1"/>
  <c r="I15" i="23" s="1"/>
  <c r="I17" i="23" s="1"/>
  <c r="U88" i="1"/>
  <c r="U90" i="1"/>
  <c r="U92" i="1"/>
  <c r="U96" i="1"/>
  <c r="U98" i="1"/>
  <c r="U100" i="1"/>
  <c r="U102" i="1"/>
  <c r="V4" i="1"/>
  <c r="J3" i="23" s="1"/>
  <c r="V6" i="1"/>
  <c r="V8" i="1"/>
  <c r="V10" i="1"/>
  <c r="V12" i="1"/>
  <c r="V14" i="1"/>
  <c r="V16" i="1"/>
  <c r="J4" i="23" s="1"/>
  <c r="V18" i="1"/>
  <c r="V20" i="1"/>
  <c r="V22" i="1"/>
  <c r="V24" i="1"/>
  <c r="J6" i="23" s="1"/>
  <c r="J8" i="23" s="1"/>
  <c r="V26" i="1"/>
  <c r="V28" i="1"/>
  <c r="V30" i="1"/>
  <c r="V32" i="1"/>
  <c r="V34" i="1"/>
  <c r="V36" i="1"/>
  <c r="V38" i="1"/>
  <c r="V40" i="1"/>
  <c r="V42" i="1"/>
  <c r="V44" i="1"/>
  <c r="J10" i="23" s="1"/>
  <c r="V46" i="1"/>
  <c r="V48" i="1"/>
  <c r="V50" i="1"/>
  <c r="V52" i="1"/>
  <c r="V54" i="1"/>
  <c r="V56" i="1"/>
  <c r="V58" i="1"/>
  <c r="V60" i="1"/>
  <c r="V62" i="1"/>
  <c r="V64" i="1"/>
  <c r="J12" i="23" s="1"/>
  <c r="V66" i="1"/>
  <c r="V68" i="1"/>
  <c r="V70" i="1"/>
  <c r="V72" i="1"/>
  <c r="V74" i="1"/>
  <c r="V76" i="1"/>
  <c r="V78" i="1"/>
  <c r="V80" i="1"/>
  <c r="V82" i="1"/>
  <c r="V84" i="1"/>
  <c r="J15" i="23" s="1"/>
  <c r="V86" i="1"/>
  <c r="V88" i="1"/>
  <c r="V90" i="1"/>
  <c r="V92" i="1"/>
  <c r="V94" i="1"/>
  <c r="V96" i="1"/>
  <c r="V98" i="1"/>
  <c r="V100" i="1"/>
  <c r="V102" i="1"/>
  <c r="W4" i="1"/>
  <c r="K3" i="23" s="1"/>
  <c r="W6" i="1"/>
  <c r="W8" i="1"/>
  <c r="W10" i="1"/>
  <c r="W12" i="1"/>
  <c r="W14" i="1"/>
  <c r="W16" i="1"/>
  <c r="W18" i="1"/>
  <c r="W20" i="1"/>
  <c r="W22" i="1"/>
  <c r="W24" i="1"/>
  <c r="K7" i="23" s="1"/>
  <c r="W26" i="1"/>
  <c r="W28" i="1"/>
  <c r="W30" i="1"/>
  <c r="W32" i="1"/>
  <c r="W34" i="1"/>
  <c r="W36" i="1"/>
  <c r="W38" i="1"/>
  <c r="W40" i="1"/>
  <c r="W42" i="1"/>
  <c r="W44" i="1"/>
  <c r="K10" i="23" s="1"/>
  <c r="W46" i="1"/>
  <c r="W48" i="1"/>
  <c r="W50" i="1"/>
  <c r="W52" i="1"/>
  <c r="W54" i="1"/>
  <c r="W56" i="1"/>
  <c r="W58" i="1"/>
  <c r="W60" i="1"/>
  <c r="W62" i="1"/>
  <c r="W64" i="1"/>
  <c r="K13" i="23" s="1"/>
  <c r="W66" i="1"/>
  <c r="W68" i="1"/>
  <c r="W70" i="1"/>
  <c r="W72" i="1"/>
  <c r="W74" i="1"/>
  <c r="W76" i="1"/>
  <c r="W78" i="1"/>
  <c r="W80" i="1"/>
  <c r="W82" i="1"/>
  <c r="W84" i="1"/>
  <c r="K15" i="23" s="1"/>
  <c r="K17" i="23" s="1"/>
  <c r="W86" i="1"/>
  <c r="W88" i="1"/>
  <c r="W90" i="1"/>
  <c r="W92" i="1"/>
  <c r="W94" i="1"/>
  <c r="W96" i="1"/>
  <c r="W98" i="1"/>
  <c r="W100" i="1"/>
  <c r="W102" i="1"/>
  <c r="X4" i="1"/>
  <c r="L4" i="23" s="1"/>
  <c r="X6" i="1"/>
  <c r="X8" i="1"/>
  <c r="X10" i="1"/>
  <c r="X12" i="1"/>
  <c r="X14" i="1"/>
  <c r="X16" i="1"/>
  <c r="X18" i="1"/>
  <c r="X20" i="1"/>
  <c r="X22" i="1"/>
  <c r="X24" i="1"/>
  <c r="L6" i="23" s="1"/>
  <c r="L8" i="23" s="1"/>
  <c r="X26" i="1"/>
  <c r="X28" i="1"/>
  <c r="X30" i="1"/>
  <c r="X32" i="1"/>
  <c r="X34" i="1"/>
  <c r="X36" i="1"/>
  <c r="X38" i="1"/>
  <c r="X40" i="1"/>
  <c r="X42" i="1"/>
  <c r="X44" i="1"/>
  <c r="X46" i="1"/>
  <c r="X48" i="1"/>
  <c r="X50" i="1"/>
  <c r="L10" i="23" s="1"/>
  <c r="X52" i="1"/>
  <c r="X54" i="1"/>
  <c r="X56" i="1"/>
  <c r="X58" i="1"/>
  <c r="X60" i="1"/>
  <c r="X62" i="1"/>
  <c r="L9" i="23" s="1"/>
  <c r="X64" i="1"/>
  <c r="L12" i="23" s="1"/>
  <c r="L14" i="23" s="1"/>
  <c r="X66" i="1"/>
  <c r="X68" i="1"/>
  <c r="X70" i="1"/>
  <c r="X72" i="1"/>
  <c r="X74" i="1"/>
  <c r="X76" i="1"/>
  <c r="X78" i="1"/>
  <c r="X80" i="1"/>
  <c r="X82" i="1"/>
  <c r="X84" i="1"/>
  <c r="X86" i="1"/>
  <c r="L16" i="23" s="1"/>
  <c r="X88" i="1"/>
  <c r="X90" i="1"/>
  <c r="X92" i="1"/>
  <c r="X94" i="1"/>
  <c r="L15" i="23" s="1"/>
  <c r="L17" i="23" s="1"/>
  <c r="X96" i="1"/>
  <c r="X98" i="1"/>
  <c r="X100" i="1"/>
  <c r="X102" i="1"/>
  <c r="O5" i="1"/>
  <c r="O7" i="1"/>
  <c r="O9" i="1"/>
  <c r="O11" i="1"/>
  <c r="O13" i="1"/>
  <c r="O15" i="1"/>
  <c r="O17" i="1"/>
  <c r="O19" i="1"/>
  <c r="Y19" i="1" s="1"/>
  <c r="O21" i="1"/>
  <c r="O23" i="1"/>
  <c r="O25" i="1"/>
  <c r="O27" i="1"/>
  <c r="O29" i="1"/>
  <c r="Y29" i="1" s="1"/>
  <c r="O31" i="1"/>
  <c r="O33" i="1"/>
  <c r="O35" i="1"/>
  <c r="C6" i="23" s="1"/>
  <c r="O37" i="1"/>
  <c r="Y37" i="1" s="1"/>
  <c r="O39" i="1"/>
  <c r="Y39" i="1" s="1"/>
  <c r="O41" i="1"/>
  <c r="Y41" i="1" s="1"/>
  <c r="O43" i="1"/>
  <c r="Y43" i="1" s="1"/>
  <c r="O45" i="1"/>
  <c r="O47" i="1"/>
  <c r="Y47" i="1" s="1"/>
  <c r="O49" i="1"/>
  <c r="O51" i="1"/>
  <c r="O53" i="1"/>
  <c r="O55" i="1"/>
  <c r="O57" i="1"/>
  <c r="Y57" i="1" s="1"/>
  <c r="O59" i="1"/>
  <c r="O61" i="1"/>
  <c r="O63" i="1"/>
  <c r="O65" i="1"/>
  <c r="Y65" i="1" s="1"/>
  <c r="O67" i="1"/>
  <c r="Y67" i="1" s="1"/>
  <c r="O69" i="1"/>
  <c r="O71" i="1"/>
  <c r="O73" i="1"/>
  <c r="O75" i="1"/>
  <c r="Y75" i="1" s="1"/>
  <c r="O77" i="1"/>
  <c r="Y77" i="1" s="1"/>
  <c r="O79" i="1"/>
  <c r="Y79" i="1" s="1"/>
  <c r="O81" i="1"/>
  <c r="Y81" i="1" s="1"/>
  <c r="O83" i="1"/>
  <c r="Y83" i="1" s="1"/>
  <c r="O85" i="1"/>
  <c r="C16" i="23" s="1"/>
  <c r="O87" i="1"/>
  <c r="Y87" i="1" s="1"/>
  <c r="O89" i="1"/>
  <c r="Y89" i="1" s="1"/>
  <c r="O91" i="1"/>
  <c r="O93" i="1"/>
  <c r="O95" i="1"/>
  <c r="O97" i="1"/>
  <c r="Y97" i="1" s="1"/>
  <c r="O99" i="1"/>
  <c r="O101" i="1"/>
  <c r="O103" i="1"/>
  <c r="D2" i="7"/>
  <c r="E2" i="7"/>
  <c r="F2" i="7"/>
  <c r="G2" i="7"/>
  <c r="H2" i="7"/>
  <c r="I2" i="7"/>
  <c r="J2" i="7"/>
  <c r="K2" i="7"/>
  <c r="L2" i="7"/>
  <c r="C2" i="7"/>
  <c r="I14" i="23" l="1"/>
  <c r="F8" i="23"/>
  <c r="J19" i="23"/>
  <c r="J5" i="23"/>
  <c r="K18" i="23"/>
  <c r="K5" i="23"/>
  <c r="F5" i="23"/>
  <c r="D14" i="23"/>
  <c r="L11" i="23"/>
  <c r="H11" i="23"/>
  <c r="I8" i="23"/>
  <c r="G11" i="23"/>
  <c r="K11" i="23"/>
  <c r="H7" i="7"/>
  <c r="H18" i="7"/>
  <c r="H20" i="7" s="1"/>
  <c r="H13" i="7"/>
  <c r="H15" i="7"/>
  <c r="H3" i="7"/>
  <c r="H9" i="7"/>
  <c r="H6" i="7"/>
  <c r="H8" i="7" s="1"/>
  <c r="H19" i="7"/>
  <c r="H16" i="7"/>
  <c r="H10" i="7"/>
  <c r="H12" i="7"/>
  <c r="H14" i="7" s="1"/>
  <c r="H4" i="7"/>
  <c r="Y78" i="1"/>
  <c r="Y70" i="1"/>
  <c r="Y16" i="1"/>
  <c r="H3" i="23"/>
  <c r="E6" i="23"/>
  <c r="E8" i="23" s="1"/>
  <c r="H16" i="23"/>
  <c r="H17" i="23" s="1"/>
  <c r="D7" i="23"/>
  <c r="D8" i="23" s="1"/>
  <c r="Y27" i="1"/>
  <c r="Y50" i="1"/>
  <c r="Y25" i="1"/>
  <c r="Y23" i="1"/>
  <c r="Y101" i="1"/>
  <c r="Y40" i="1"/>
  <c r="J9" i="23"/>
  <c r="J11" i="23" s="1"/>
  <c r="D13" i="23"/>
  <c r="Y99" i="1"/>
  <c r="Y59" i="1"/>
  <c r="Y36" i="1"/>
  <c r="K6" i="23"/>
  <c r="K8" i="23" s="1"/>
  <c r="H4" i="23"/>
  <c r="J13" i="23"/>
  <c r="J14" i="23" s="1"/>
  <c r="G17" i="23"/>
  <c r="Y73" i="1"/>
  <c r="Y71" i="1"/>
  <c r="C19" i="7"/>
  <c r="C16" i="7"/>
  <c r="C10" i="7"/>
  <c r="C12" i="7"/>
  <c r="C4" i="7"/>
  <c r="C7" i="7"/>
  <c r="C18" i="7"/>
  <c r="C20" i="7" s="1"/>
  <c r="C13" i="7"/>
  <c r="C15" i="7"/>
  <c r="C17" i="7" s="1"/>
  <c r="Y4" i="1"/>
  <c r="C9" i="7"/>
  <c r="C11" i="7" s="1"/>
  <c r="C6" i="7"/>
  <c r="C3" i="7"/>
  <c r="Y63" i="1"/>
  <c r="Y42" i="1"/>
  <c r="Y21" i="1"/>
  <c r="Y96" i="1"/>
  <c r="Y56" i="1"/>
  <c r="E7" i="7"/>
  <c r="E18" i="7"/>
  <c r="E20" i="7" s="1"/>
  <c r="E13" i="7"/>
  <c r="E15" i="7"/>
  <c r="E3" i="7"/>
  <c r="E9" i="7"/>
  <c r="E11" i="7" s="1"/>
  <c r="E6" i="7"/>
  <c r="E19" i="7"/>
  <c r="E16" i="7"/>
  <c r="E10" i="7"/>
  <c r="E12" i="7"/>
  <c r="E14" i="7" s="1"/>
  <c r="E4" i="7"/>
  <c r="Y34" i="1"/>
  <c r="J16" i="23"/>
  <c r="J17" i="23" s="1"/>
  <c r="C13" i="23"/>
  <c r="Y69" i="1"/>
  <c r="G7" i="7"/>
  <c r="G18" i="7"/>
  <c r="G20" i="7" s="1"/>
  <c r="G13" i="7"/>
  <c r="G14" i="7" s="1"/>
  <c r="G15" i="7"/>
  <c r="G3" i="7"/>
  <c r="G9" i="7"/>
  <c r="G11" i="7" s="1"/>
  <c r="G6" i="7"/>
  <c r="G19" i="7"/>
  <c r="G16" i="7"/>
  <c r="G10" i="7"/>
  <c r="G12" i="7"/>
  <c r="G4" i="7"/>
  <c r="D7" i="7"/>
  <c r="D18" i="7"/>
  <c r="D20" i="7" s="1"/>
  <c r="D13" i="7"/>
  <c r="D15" i="7"/>
  <c r="D3" i="7"/>
  <c r="D9" i="7"/>
  <c r="D6" i="7"/>
  <c r="D8" i="7" s="1"/>
  <c r="D19" i="7"/>
  <c r="D16" i="7"/>
  <c r="D10" i="7"/>
  <c r="D11" i="7" s="1"/>
  <c r="D12" i="7"/>
  <c r="D14" i="7" s="1"/>
  <c r="D4" i="7"/>
  <c r="F12" i="23"/>
  <c r="F14" i="23" s="1"/>
  <c r="Y61" i="1"/>
  <c r="Y17" i="1"/>
  <c r="E15" i="23"/>
  <c r="E17" i="23" s="1"/>
  <c r="D3" i="23"/>
  <c r="G7" i="23"/>
  <c r="G8" i="23" s="1"/>
  <c r="Y95" i="1"/>
  <c r="Y55" i="1"/>
  <c r="Y15" i="1"/>
  <c r="Y38" i="1"/>
  <c r="Y102" i="1"/>
  <c r="Y32" i="1"/>
  <c r="D4" i="23"/>
  <c r="Y48" i="1"/>
  <c r="Y74" i="1"/>
  <c r="Y12" i="1"/>
  <c r="Y8" i="1"/>
  <c r="Y52" i="1"/>
  <c r="Y58" i="1"/>
  <c r="L3" i="23"/>
  <c r="Y53" i="1"/>
  <c r="Y100" i="1"/>
  <c r="Y30" i="1"/>
  <c r="D9" i="23"/>
  <c r="D11" i="23" s="1"/>
  <c r="G12" i="23"/>
  <c r="G14" i="23" s="1"/>
  <c r="Y20" i="1"/>
  <c r="Y33" i="1"/>
  <c r="Y10" i="1"/>
  <c r="Y54" i="1"/>
  <c r="Y6" i="1"/>
  <c r="I19" i="23"/>
  <c r="Y13" i="1"/>
  <c r="Y11" i="1"/>
  <c r="Y98" i="1"/>
  <c r="Y92" i="1"/>
  <c r="Y28" i="1"/>
  <c r="Y62" i="1"/>
  <c r="Y60" i="1"/>
  <c r="L18" i="7"/>
  <c r="L20" i="7" s="1"/>
  <c r="L13" i="7"/>
  <c r="L15" i="7"/>
  <c r="L3" i="7"/>
  <c r="L9" i="7"/>
  <c r="L11" i="7" s="1"/>
  <c r="L6" i="7"/>
  <c r="L8" i="7" s="1"/>
  <c r="L19" i="7"/>
  <c r="L16" i="7"/>
  <c r="L10" i="7"/>
  <c r="L12" i="7"/>
  <c r="L4" i="7"/>
  <c r="L7" i="7"/>
  <c r="Y26" i="1"/>
  <c r="E3" i="23"/>
  <c r="Y18" i="1"/>
  <c r="Y76" i="1"/>
  <c r="Y14" i="1"/>
  <c r="C3" i="23"/>
  <c r="Y35" i="1"/>
  <c r="E13" i="23"/>
  <c r="E14" i="23" s="1"/>
  <c r="Y31" i="1"/>
  <c r="J18" i="7"/>
  <c r="J20" i="7" s="1"/>
  <c r="J13" i="7"/>
  <c r="J15" i="7"/>
  <c r="J3" i="7"/>
  <c r="J9" i="7"/>
  <c r="J11" i="7" s="1"/>
  <c r="J6" i="7"/>
  <c r="J8" i="7" s="1"/>
  <c r="J19" i="7"/>
  <c r="J16" i="7"/>
  <c r="J10" i="7"/>
  <c r="J12" i="7"/>
  <c r="J14" i="7" s="1"/>
  <c r="J4" i="7"/>
  <c r="J7" i="7"/>
  <c r="Y44" i="1"/>
  <c r="Y103" i="1"/>
  <c r="Y91" i="1"/>
  <c r="Y49" i="1"/>
  <c r="Y9" i="1"/>
  <c r="Y90" i="1"/>
  <c r="Y7" i="1"/>
  <c r="I18" i="7"/>
  <c r="I20" i="7" s="1"/>
  <c r="I13" i="7"/>
  <c r="I15" i="7"/>
  <c r="I3" i="7"/>
  <c r="I9" i="7"/>
  <c r="I11" i="7" s="1"/>
  <c r="I6" i="7"/>
  <c r="I8" i="7" s="1"/>
  <c r="I19" i="7"/>
  <c r="I16" i="7"/>
  <c r="I10" i="7"/>
  <c r="I12" i="7"/>
  <c r="I4" i="7"/>
  <c r="I7" i="7"/>
  <c r="Y82" i="1"/>
  <c r="Y24" i="1"/>
  <c r="G3" i="23"/>
  <c r="C12" i="23"/>
  <c r="C7" i="23"/>
  <c r="C8" i="23" s="1"/>
  <c r="I4" i="23"/>
  <c r="I5" i="23" s="1"/>
  <c r="Y72" i="1"/>
  <c r="C17" i="23"/>
  <c r="Y93" i="1"/>
  <c r="Y51" i="1"/>
  <c r="Y85" i="1"/>
  <c r="Y45" i="1"/>
  <c r="Y5" i="1"/>
  <c r="K18" i="7"/>
  <c r="K13" i="7"/>
  <c r="K15" i="7"/>
  <c r="K17" i="7" s="1"/>
  <c r="K3" i="7"/>
  <c r="K9" i="7"/>
  <c r="K11" i="7" s="1"/>
  <c r="K10" i="7"/>
  <c r="K19" i="7"/>
  <c r="K16" i="7"/>
  <c r="K6" i="7"/>
  <c r="K8" i="7" s="1"/>
  <c r="K12" i="7"/>
  <c r="K4" i="7"/>
  <c r="K7" i="7"/>
  <c r="F7" i="7"/>
  <c r="F6" i="7"/>
  <c r="F8" i="7" s="1"/>
  <c r="F18" i="7"/>
  <c r="F20" i="7" s="1"/>
  <c r="F13" i="7"/>
  <c r="F15" i="7"/>
  <c r="F17" i="7" s="1"/>
  <c r="F3" i="7"/>
  <c r="F9" i="7"/>
  <c r="F19" i="7"/>
  <c r="F16" i="7"/>
  <c r="F10" i="7"/>
  <c r="F12" i="7"/>
  <c r="F4" i="7"/>
  <c r="Y80" i="1"/>
  <c r="Y22" i="1"/>
  <c r="K12" i="23"/>
  <c r="K14" i="23" s="1"/>
  <c r="F18" i="23" l="1"/>
  <c r="C14" i="23"/>
  <c r="F19" i="23"/>
  <c r="C5" i="7"/>
  <c r="C21" i="7"/>
  <c r="C22" i="7"/>
  <c r="D22" i="7"/>
  <c r="D5" i="7"/>
  <c r="D21" i="7"/>
  <c r="K20" i="7"/>
  <c r="I18" i="23"/>
  <c r="D17" i="7"/>
  <c r="H11" i="7"/>
  <c r="C19" i="23"/>
  <c r="C18" i="23"/>
  <c r="C5" i="23"/>
  <c r="G19" i="23"/>
  <c r="G18" i="23"/>
  <c r="G5" i="23"/>
  <c r="E19" i="23"/>
  <c r="E18" i="23"/>
  <c r="E5" i="23"/>
  <c r="C8" i="7"/>
  <c r="K19" i="23"/>
  <c r="H22" i="7"/>
  <c r="H5" i="7"/>
  <c r="H21" i="7"/>
  <c r="I14" i="7"/>
  <c r="L14" i="7"/>
  <c r="H17" i="7"/>
  <c r="H19" i="23"/>
  <c r="H18" i="23"/>
  <c r="H5" i="23"/>
  <c r="K22" i="7"/>
  <c r="K5" i="7"/>
  <c r="K21" i="7"/>
  <c r="J18" i="23"/>
  <c r="F14" i="7"/>
  <c r="K14" i="7"/>
  <c r="E8" i="7"/>
  <c r="L19" i="23"/>
  <c r="L18" i="23"/>
  <c r="L5" i="23"/>
  <c r="C14" i="7"/>
  <c r="G22" i="7"/>
  <c r="G5" i="7"/>
  <c r="G21" i="7"/>
  <c r="D19" i="23"/>
  <c r="D18" i="23"/>
  <c r="D5" i="23"/>
  <c r="G17" i="7"/>
  <c r="E22" i="7"/>
  <c r="E5" i="7"/>
  <c r="E21" i="7"/>
  <c r="F11" i="7"/>
  <c r="I22" i="7"/>
  <c r="I5" i="7"/>
  <c r="I21" i="7"/>
  <c r="E17" i="7"/>
  <c r="J22" i="7"/>
  <c r="J5" i="7"/>
  <c r="J21" i="7"/>
  <c r="J17" i="7"/>
  <c r="L22" i="7"/>
  <c r="L5" i="7"/>
  <c r="L21" i="7"/>
  <c r="F22" i="7"/>
  <c r="F5" i="7"/>
  <c r="F21" i="7"/>
  <c r="I17" i="7"/>
  <c r="L17" i="7"/>
  <c r="G8" i="7"/>
</calcChain>
</file>

<file path=xl/sharedStrings.xml><?xml version="1.0" encoding="utf-8"?>
<sst xmlns="http://schemas.openxmlformats.org/spreadsheetml/2006/main" count="1367" uniqueCount="47">
  <si>
    <t>Major</t>
  </si>
  <si>
    <t>Classification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</si>
  <si>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</si>
  <si>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</si>
  <si>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</si>
  <si>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</si>
  <si>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</si>
  <si>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</si>
  <si>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</si>
  <si>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</si>
  <si>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</si>
  <si>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</si>
  <si>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ECON</t>
  </si>
  <si>
    <t>Freshman</t>
  </si>
  <si>
    <t>a</t>
  </si>
  <si>
    <t>c</t>
  </si>
  <si>
    <t>d</t>
  </si>
  <si>
    <t>b</t>
  </si>
  <si>
    <t>e</t>
  </si>
  <si>
    <t>FIN</t>
  </si>
  <si>
    <t>Senior</t>
  </si>
  <si>
    <t>MIS</t>
  </si>
  <si>
    <t>Sophomore</t>
  </si>
  <si>
    <t>MRKT</t>
  </si>
  <si>
    <t>Junior</t>
  </si>
  <si>
    <t>MNGT</t>
  </si>
  <si>
    <t>ACCT</t>
  </si>
  <si>
    <t>Section</t>
  </si>
  <si>
    <t>Stud #</t>
  </si>
  <si>
    <t>Correct Answers:</t>
  </si>
  <si>
    <t>Correct Answers</t>
  </si>
  <si>
    <t>InCorrect Answers</t>
  </si>
  <si>
    <t>Analysis by Major</t>
  </si>
  <si>
    <t>% Of Correct Answers</t>
  </si>
  <si>
    <t>Correct Responses By Student</t>
  </si>
  <si>
    <t>Total</t>
  </si>
  <si>
    <t>Points</t>
  </si>
  <si>
    <t>Instructor:  Yousef</t>
  </si>
  <si>
    <t>Wilson</t>
  </si>
  <si>
    <t>Instructor:  Gates</t>
  </si>
  <si>
    <t>Instructor:  Garcia</t>
  </si>
  <si>
    <t>Instructor:  Yamahiro</t>
  </si>
  <si>
    <t>Instructor:  Jones</t>
  </si>
  <si>
    <t>Student Count</t>
  </si>
  <si>
    <t>Average of Correct Answers</t>
  </si>
  <si>
    <t># Students</t>
  </si>
  <si>
    <t>Analysis by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</si>
</sst>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theme="5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8">
    <xf numFmtId="0" fontId="0" fillId="0" borderId="0" xfId="0"/>
    <xf numFmtId="0" fontId="0" fillId="0" borderId="1" xfId="0" applyBorder="1"/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2" borderId="21" xfId="0" applyFill="1" applyBorder="1"/>
    <xf numFmtId="0" fontId="5" fillId="0" borderId="1" xfId="0" applyFont="1" applyBorder="1"/>
    <xf numFmtId="0" fontId="5" fillId="0" borderId="2" xfId="0" applyFont="1" applyBorder="1"/>
    <xf numFmtId="0" fontId="0" fillId="2" borderId="1" xfId="0" applyFill="1" applyBorder="1"/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0" borderId="0" xfId="0" applyAlignment="1">
      <alignment horizontal="center"/>
    </xf>
    <xf numFmtId="0" fontId="3" fillId="2" borderId="8" xfId="0" applyFont="1" applyFill="1" applyBorder="1"/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2" borderId="9" xfId="0" applyFont="1" applyFill="1" applyBorder="1"/>
    <xf numFmtId="0" fontId="0" fillId="0" borderId="8" xfId="0" applyBorder="1"/>
    <xf numFmtId="0" fontId="0" fillId="3" borderId="19" xfId="0" applyFill="1" applyBorder="1"/>
    <xf numFmtId="0" fontId="1" fillId="4" borderId="14" xfId="0" applyFont="1" applyFill="1" applyBorder="1"/>
    <xf numFmtId="0" fontId="1" fillId="4" borderId="6" xfId="0" applyFont="1" applyFill="1" applyBorder="1" applyAlignment="1">
      <alignment horizontal="center"/>
    </xf>
    <xf numFmtId="0" fontId="0" fillId="3" borderId="12" xfId="0" applyFill="1" applyBorder="1"/>
    <xf numFmtId="0" fontId="1" fillId="4" borderId="24" xfId="0" applyFont="1" applyFill="1" applyBorder="1"/>
    <xf numFmtId="10" fontId="1" fillId="4" borderId="7" xfId="0" applyNumberFormat="1" applyFont="1" applyFill="1" applyBorder="1" applyAlignment="1">
      <alignment horizontal="center"/>
    </xf>
    <xf numFmtId="0" fontId="2" fillId="0" borderId="0" xfId="1"/>
    <xf numFmtId="0" fontId="2" fillId="0" borderId="1" xfId="2" applyBorder="1"/>
    <xf numFmtId="0" fontId="2" fillId="0" borderId="6" xfId="3" applyBorder="1" applyAlignment="1">
      <alignment horizontal="center"/>
    </xf>
    <xf numFmtId="0" fontId="2" fillId="0" borderId="1" xfId="5" applyBorder="1" applyAlignment="1">
      <alignment horizontal="center"/>
    </xf>
    <xf numFmtId="0" fontId="2" fillId="0" borderId="14" xfId="6" applyBorder="1"/>
    <xf numFmtId="0" fontId="2" fillId="0" borderId="10" xfId="7" applyBorder="1"/>
    <xf numFmtId="0" fontId="2" fillId="0" borderId="18" xfId="8" applyBorder="1"/>
    <xf numFmtId="0" fontId="2" fillId="0" borderId="15" xfId="9" applyBorder="1"/>
    <xf numFmtId="0" fontId="2" fillId="0" borderId="16" xfId="10" applyBorder="1"/>
    <xf numFmtId="0" fontId="2" fillId="0" borderId="20" xfId="11" applyBorder="1"/>
    <xf numFmtId="0" fontId="2" fillId="0" borderId="2" xfId="12" applyBorder="1"/>
    <xf numFmtId="0" fontId="2" fillId="0" borderId="7" xfId="13" applyBorder="1"/>
    <xf numFmtId="0" fontId="2" fillId="0" borderId="13" xfId="14" applyBorder="1"/>
    <xf numFmtId="0" fontId="2" fillId="0" borderId="11" xfId="15" applyBorder="1"/>
    <xf numFmtId="0" fontId="2" fillId="2" borderId="3" xfId="19" applyFill="1" applyBorder="1"/>
    <xf numFmtId="0" fontId="1" fillId="2" borderId="4" xfId="20" applyFont="1" applyFill="1" applyBorder="1" applyAlignment="1">
      <alignment horizontal="center"/>
    </xf>
    <xf numFmtId="0" fontId="1" fillId="2" borderId="5" xfId="21" applyFont="1" applyFill="1" applyBorder="1" applyAlignment="1">
      <alignment horizontal="center"/>
    </xf>
    <xf numFmtId="0" fontId="0" fillId="2" borderId="17" xfId="22" applyFont="1" applyFill="1" applyBorder="1"/>
    <xf numFmtId="0" fontId="0" fillId="2" borderId="12" xfId="23" applyFont="1" applyFill="1" applyBorder="1"/>
    <xf numFmtId="0" fontId="0" fillId="2" borderId="17" xfId="24" applyFont="1" applyFill="1" applyBorder="1" applyAlignment="1">
      <alignment horizontal="center"/>
    </xf>
    <xf numFmtId="0" fontId="5" fillId="0" borderId="22" xfId="0" applyFont="1" applyBorder="1"/>
    <xf numFmtId="0" fontId="2" fillId="0" borderId="10" xfId="2" applyBorder="1"/>
    <xf numFmtId="10" fontId="2" fillId="6" borderId="6" xfId="3" applyNumberFormat="1" applyFill="1" applyBorder="1" applyAlignment="1">
      <alignment horizontal="center"/>
    </xf>
    <xf numFmtId="0" fontId="1" fillId="2" borderId="3" xfId="19" applyFont="1" applyFill="1" applyBorder="1"/>
    <xf numFmtId="0" fontId="1" fillId="2" borderId="19" xfId="0" applyFont="1" applyFill="1" applyBorder="1" applyAlignment="1">
      <alignment horizontal="center" vertical="center"/>
    </xf>
    <xf numFmtId="0" fontId="1" fillId="2" borderId="17" xfId="24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4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6" fillId="5" borderId="25" xfId="0" applyFont="1" applyFill="1" applyBorder="1" applyAlignment="1">
      <alignment horizontal="center"/>
    </xf>
    <xf numFmtId="0" fontId="6" fillId="5" borderId="26" xfId="0" applyFont="1" applyFill="1" applyBorder="1" applyAlignment="1">
      <alignment horizontal="center"/>
    </xf>
    <xf numFmtId="0" fontId="6" fillId="5" borderId="27" xfId="0" applyFont="1" applyFill="1" applyBorder="1" applyAlignment="1">
      <alignment horizontal="center"/>
    </xf>
    <xf numFmtId="0" fontId="0" fillId="0" borderId="1" xfId="0" applyBorder="1" applyAlignment="1">
      <alignment horizontal="center" vertical="top"/>
    </xf>
  </cellXfs>
  <cellStyles count="25">
    <cellStyle name="/g1FwqW4olM5ufhU2kF5CsFLPwXBX1VhG6mB/KivlTM=-~DtLtl79Q6i6cVbM3sCLqLA==" xfId="20" xr:uid="{00000000-0005-0000-0000-000015000000}"/>
    <cellStyle name="/vwbNeGIuqnLwKR9JQA6N7CwJ71EcuJHUArXSkD8pFQ=-~beCj+BCVtN4SYZXxrqy18A==" xfId="2" xr:uid="{00000000-0005-0000-0000-000003000000}"/>
    <cellStyle name="5XGKUWhn4YVu1+QP79Qy5ToIIpcnkJ0Sq7+WdR+88QY=-~fl2q8bxvPsOKVb6Vmiye7w==" xfId="9" xr:uid="{00000000-0005-0000-0000-00000A000000}"/>
    <cellStyle name="6hD1JrgjPbvNPPTR9gfGE/PvEBNbD+uqROYh8I4cx5Y=-~UUTjdd+lNv8peb1hlqNE2g==" xfId="13" xr:uid="{00000000-0005-0000-0000-00000E000000}"/>
    <cellStyle name="7X89SXYyiPC5qztGqm6BhDhsCKFkrm0lLDrabaYi/Lc=-~Tx/A5/wN9Z4+LdFDAgUACw==" xfId="22" xr:uid="{00000000-0005-0000-0000-000017000000}"/>
    <cellStyle name="9pOQFPyM9e+BKCRUGQpM/ZcXvOMKqXLKAAwZC6oc/60=-~t5b3Hcexn891paYL7pfVnA==" xfId="15" xr:uid="{00000000-0005-0000-0000-000010000000}"/>
    <cellStyle name="A6NjXL9B/N6ZBgtBov2fha8d+FZ5U3Wl8CR+V25j31E=-~5wzDq9O77tHRJGGx6oIolw==" xfId="12" xr:uid="{00000000-0005-0000-0000-00000D000000}"/>
    <cellStyle name="Ama9UWSeW8RGOhcZYHHrx4uazHulQX0IwwzPRRgl50k=-~flP0NJXXryiCaNZWvsdENg==" xfId="16" xr:uid="{00000000-0005-0000-0000-000011000000}"/>
    <cellStyle name="fTfKA50dKgquHevVS9Poz8FTgZML0r6vlGNcguio1is=-~AJE1nh74iTv9FgefQx7++g==" xfId="23" xr:uid="{00000000-0005-0000-0000-000018000000}"/>
    <cellStyle name="hmUgQ8WuS3y12KiQRObn6/o/VoShiR7ig6ofKayWzrI=-~iQV4giIOMiBoqXgLud74CA==" xfId="1" xr:uid="{00000000-0005-0000-0000-000002000000}"/>
    <cellStyle name="JTGzi0mwrqJex1EP10S0IKVEumamukVeM3I4/iaoWjw=-~1XMFSFstH+lftaBfVJyn6w==" xfId="11" xr:uid="{00000000-0005-0000-0000-00000C000000}"/>
    <cellStyle name="Lx8m2z13yZnNhG4H+sFDpz6LpK5oHHZTGvEqKOhYQis=-~1B7veoegQ1hUOGSYkklZ5w==" xfId="6" xr:uid="{00000000-0005-0000-0000-000007000000}"/>
    <cellStyle name="MeDGh5NdnBfcXW2sprOpI/9oBD7JBQCr4PduzpfNPyI=-~EI9Gzg+yamQecbJpUwXcIw==" xfId="5" xr:uid="{00000000-0005-0000-0000-000006000000}"/>
    <cellStyle name="Normal" xfId="0" builtinId="0"/>
    <cellStyle name="OcGH4SRLarQ5wq+AwrJwyTP2JYFCyuLisWrXG30BIaY=-~KOmRZPH+62Iez3HtW/mvNQ==" xfId="18" xr:uid="{00000000-0005-0000-0000-000013000000}"/>
    <cellStyle name="PNjtBBM7OEaeNTujszz5YoY/F2MdkPFOeFSgnN/v5fc=-~EuENWYFD/SEQPvXYYHyq7Q==" xfId="19" xr:uid="{00000000-0005-0000-0000-000014000000}"/>
    <cellStyle name="pNqjqLXIRk1h2H1g2f60VSjy4ITxbdLob/ItAR7lFi4=-~z7rv8rI5SB10E/mJAXDhYQ==" xfId="21" xr:uid="{00000000-0005-0000-0000-000016000000}"/>
    <cellStyle name="QzRZpos29jR+jY2m9UGIj17qP11YnlQuGTc64YnrXks=-~Fxrlx4W38pGnEvKBzJ27OQ==" xfId="24" xr:uid="{00000000-0005-0000-0000-000019000000}"/>
    <cellStyle name="Tf2pK24s6X9buVTmA06pE+jeoNwIeAvEREQ5M0ZvynU=-~e2d7wS4+Rmg75zN+djWqXg==" xfId="8" xr:uid="{00000000-0005-0000-0000-000009000000}"/>
    <cellStyle name="u8S8/optbpbkdo+AM+LO1WfWj3n87ePcG6tzfJStogI=-~+Tj1MlQjrrDs/OnBae/kYw==" xfId="4" xr:uid="{00000000-0005-0000-0000-000005000000}"/>
    <cellStyle name="Ul5GXEhKnp1MT3/W6ZV2Z97ocGB+YA7IKuU2L1g+BXg=-~UIxmoTV17ayImhwVi4LSwA==" xfId="10" xr:uid="{00000000-0005-0000-0000-00000B000000}"/>
    <cellStyle name="UYmq2fKXfGtfC/JSkJqwqKHfJAO3U3GgJ5NaEiCpdZA=-~dGJaGSvqqnxn6S0GDFj72A==" xfId="7" xr:uid="{00000000-0005-0000-0000-000008000000}"/>
    <cellStyle name="VU0EKb9iNdsca9XqnHuWcDhNou5iZarMBE5iQ97dAYE=-~PFUsBYrL0pB+R9eS+11ZXA==" xfId="3" xr:uid="{00000000-0005-0000-0000-000004000000}"/>
    <cellStyle name="wfXiPsNsSjSEdWHQ++uFpLgE46lP1QaFb5xLoOxSmRI=-~vIvRVY836C7ayjTDOckVxA==" xfId="17" xr:uid="{00000000-0005-0000-0000-000012000000}"/>
    <cellStyle name="zsRaEAhwkbH/SLH1niAYyhQktS7X6uJdq3J2p9xFG6k=-~83jXIH2k+zd8Bd38Z0dmrw==" xfId="14" xr:uid="{00000000-0005-0000-0000-00000F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workbookViewId="0"/>
    <sheetView workbookViewId="1"/>
    <sheetView workbookViewId="2"/>
  </sheetViews>
  <sheetFormatPr defaultRowHeight="14.4" x14ac:dyDescent="0.3"/>
  <cols>
    <col min="1" max="1" width="6.44140625" bestFit="1" customWidth="1"/>
    <col min="2" max="2" width="12.6640625" bestFit="1" customWidth="1"/>
    <col min="257" max="257" width="6.44140625" bestFit="1" customWidth="1"/>
    <col min="258" max="258" width="12.6640625" bestFit="1" customWidth="1"/>
    <col min="513" max="513" width="6.44140625" bestFit="1" customWidth="1"/>
    <col min="514" max="514" width="12.6640625" bestFit="1" customWidth="1"/>
    <col min="769" max="769" width="6.44140625" bestFit="1" customWidth="1"/>
    <col min="770" max="770" width="12.6640625" bestFit="1" customWidth="1"/>
    <col min="1025" max="1025" width="6.44140625" bestFit="1" customWidth="1"/>
    <col min="1026" max="1026" width="12.6640625" bestFit="1" customWidth="1"/>
    <col min="1281" max="1281" width="6.44140625" bestFit="1" customWidth="1"/>
    <col min="1282" max="1282" width="12.6640625" bestFit="1" customWidth="1"/>
    <col min="1537" max="1537" width="6.44140625" bestFit="1" customWidth="1"/>
    <col min="1538" max="1538" width="12.6640625" bestFit="1" customWidth="1"/>
    <col min="1793" max="1793" width="6.44140625" bestFit="1" customWidth="1"/>
    <col min="1794" max="1794" width="12.6640625" bestFit="1" customWidth="1"/>
    <col min="2049" max="2049" width="6.44140625" bestFit="1" customWidth="1"/>
    <col min="2050" max="2050" width="12.6640625" bestFit="1" customWidth="1"/>
    <col min="2305" max="2305" width="6.44140625" bestFit="1" customWidth="1"/>
    <col min="2306" max="2306" width="12.6640625" bestFit="1" customWidth="1"/>
    <col min="2561" max="2561" width="6.44140625" bestFit="1" customWidth="1"/>
    <col min="2562" max="2562" width="12.6640625" bestFit="1" customWidth="1"/>
    <col min="2817" max="2817" width="6.44140625" bestFit="1" customWidth="1"/>
    <col min="2818" max="2818" width="12.6640625" bestFit="1" customWidth="1"/>
    <col min="3073" max="3073" width="6.44140625" bestFit="1" customWidth="1"/>
    <col min="3074" max="3074" width="12.6640625" bestFit="1" customWidth="1"/>
    <col min="3329" max="3329" width="6.44140625" bestFit="1" customWidth="1"/>
    <col min="3330" max="3330" width="12.6640625" bestFit="1" customWidth="1"/>
    <col min="3585" max="3585" width="6.44140625" bestFit="1" customWidth="1"/>
    <col min="3586" max="3586" width="12.6640625" bestFit="1" customWidth="1"/>
    <col min="3841" max="3841" width="6.44140625" bestFit="1" customWidth="1"/>
    <col min="3842" max="3842" width="12.6640625" bestFit="1" customWidth="1"/>
    <col min="4097" max="4097" width="6.44140625" bestFit="1" customWidth="1"/>
    <col min="4098" max="4098" width="12.6640625" bestFit="1" customWidth="1"/>
    <col min="4353" max="4353" width="6.44140625" bestFit="1" customWidth="1"/>
    <col min="4354" max="4354" width="12.6640625" bestFit="1" customWidth="1"/>
    <col min="4609" max="4609" width="6.44140625" bestFit="1" customWidth="1"/>
    <col min="4610" max="4610" width="12.6640625" bestFit="1" customWidth="1"/>
    <col min="4865" max="4865" width="6.44140625" bestFit="1" customWidth="1"/>
    <col min="4866" max="4866" width="12.6640625" bestFit="1" customWidth="1"/>
    <col min="5121" max="5121" width="6.44140625" bestFit="1" customWidth="1"/>
    <col min="5122" max="5122" width="12.6640625" bestFit="1" customWidth="1"/>
    <col min="5377" max="5377" width="6.44140625" bestFit="1" customWidth="1"/>
    <col min="5378" max="5378" width="12.6640625" bestFit="1" customWidth="1"/>
    <col min="5633" max="5633" width="6.44140625" bestFit="1" customWidth="1"/>
    <col min="5634" max="5634" width="12.6640625" bestFit="1" customWidth="1"/>
    <col min="5889" max="5889" width="6.44140625" bestFit="1" customWidth="1"/>
    <col min="5890" max="5890" width="12.6640625" bestFit="1" customWidth="1"/>
    <col min="6145" max="6145" width="6.44140625" bestFit="1" customWidth="1"/>
    <col min="6146" max="6146" width="12.6640625" bestFit="1" customWidth="1"/>
    <col min="6401" max="6401" width="6.44140625" bestFit="1" customWidth="1"/>
    <col min="6402" max="6402" width="12.6640625" bestFit="1" customWidth="1"/>
    <col min="6657" max="6657" width="6.44140625" bestFit="1" customWidth="1"/>
    <col min="6658" max="6658" width="12.6640625" bestFit="1" customWidth="1"/>
    <col min="6913" max="6913" width="6.44140625" bestFit="1" customWidth="1"/>
    <col min="6914" max="6914" width="12.6640625" bestFit="1" customWidth="1"/>
    <col min="7169" max="7169" width="6.44140625" bestFit="1" customWidth="1"/>
    <col min="7170" max="7170" width="12.6640625" bestFit="1" customWidth="1"/>
    <col min="7425" max="7425" width="6.44140625" bestFit="1" customWidth="1"/>
    <col min="7426" max="7426" width="12.6640625" bestFit="1" customWidth="1"/>
    <col min="7681" max="7681" width="6.44140625" bestFit="1" customWidth="1"/>
    <col min="7682" max="7682" width="12.6640625" bestFit="1" customWidth="1"/>
    <col min="7937" max="7937" width="6.44140625" bestFit="1" customWidth="1"/>
    <col min="7938" max="7938" width="12.6640625" bestFit="1" customWidth="1"/>
    <col min="8193" max="8193" width="6.44140625" bestFit="1" customWidth="1"/>
    <col min="8194" max="8194" width="12.6640625" bestFit="1" customWidth="1"/>
    <col min="8449" max="8449" width="6.44140625" bestFit="1" customWidth="1"/>
    <col min="8450" max="8450" width="12.6640625" bestFit="1" customWidth="1"/>
    <col min="8705" max="8705" width="6.44140625" bestFit="1" customWidth="1"/>
    <col min="8706" max="8706" width="12.6640625" bestFit="1" customWidth="1"/>
    <col min="8961" max="8961" width="6.44140625" bestFit="1" customWidth="1"/>
    <col min="8962" max="8962" width="12.6640625" bestFit="1" customWidth="1"/>
    <col min="9217" max="9217" width="6.44140625" bestFit="1" customWidth="1"/>
    <col min="9218" max="9218" width="12.6640625" bestFit="1" customWidth="1"/>
    <col min="9473" max="9473" width="6.44140625" bestFit="1" customWidth="1"/>
    <col min="9474" max="9474" width="12.6640625" bestFit="1" customWidth="1"/>
    <col min="9729" max="9729" width="6.44140625" bestFit="1" customWidth="1"/>
    <col min="9730" max="9730" width="12.6640625" bestFit="1" customWidth="1"/>
    <col min="9985" max="9985" width="6.44140625" bestFit="1" customWidth="1"/>
    <col min="9986" max="9986" width="12.6640625" bestFit="1" customWidth="1"/>
    <col min="10241" max="10241" width="6.44140625" bestFit="1" customWidth="1"/>
    <col min="10242" max="10242" width="12.6640625" bestFit="1" customWidth="1"/>
    <col min="10497" max="10497" width="6.44140625" bestFit="1" customWidth="1"/>
    <col min="10498" max="10498" width="12.6640625" bestFit="1" customWidth="1"/>
    <col min="10753" max="10753" width="6.44140625" bestFit="1" customWidth="1"/>
    <col min="10754" max="10754" width="12.6640625" bestFit="1" customWidth="1"/>
    <col min="11009" max="11009" width="6.44140625" bestFit="1" customWidth="1"/>
    <col min="11010" max="11010" width="12.6640625" bestFit="1" customWidth="1"/>
    <col min="11265" max="11265" width="6.44140625" bestFit="1" customWidth="1"/>
    <col min="11266" max="11266" width="12.6640625" bestFit="1" customWidth="1"/>
    <col min="11521" max="11521" width="6.44140625" bestFit="1" customWidth="1"/>
    <col min="11522" max="11522" width="12.6640625" bestFit="1" customWidth="1"/>
    <col min="11777" max="11777" width="6.44140625" bestFit="1" customWidth="1"/>
    <col min="11778" max="11778" width="12.6640625" bestFit="1" customWidth="1"/>
    <col min="12033" max="12033" width="6.44140625" bestFit="1" customWidth="1"/>
    <col min="12034" max="12034" width="12.6640625" bestFit="1" customWidth="1"/>
    <col min="12289" max="12289" width="6.44140625" bestFit="1" customWidth="1"/>
    <col min="12290" max="12290" width="12.6640625" bestFit="1" customWidth="1"/>
    <col min="12545" max="12545" width="6.44140625" bestFit="1" customWidth="1"/>
    <col min="12546" max="12546" width="12.6640625" bestFit="1" customWidth="1"/>
    <col min="12801" max="12801" width="6.44140625" bestFit="1" customWidth="1"/>
    <col min="12802" max="12802" width="12.6640625" bestFit="1" customWidth="1"/>
    <col min="13057" max="13057" width="6.44140625" bestFit="1" customWidth="1"/>
    <col min="13058" max="13058" width="12.6640625" bestFit="1" customWidth="1"/>
    <col min="13313" max="13313" width="6.44140625" bestFit="1" customWidth="1"/>
    <col min="13314" max="13314" width="12.6640625" bestFit="1" customWidth="1"/>
    <col min="13569" max="13569" width="6.44140625" bestFit="1" customWidth="1"/>
    <col min="13570" max="13570" width="12.6640625" bestFit="1" customWidth="1"/>
    <col min="13825" max="13825" width="6.44140625" bestFit="1" customWidth="1"/>
    <col min="13826" max="13826" width="12.6640625" bestFit="1" customWidth="1"/>
    <col min="14081" max="14081" width="6.44140625" bestFit="1" customWidth="1"/>
    <col min="14082" max="14082" width="12.6640625" bestFit="1" customWidth="1"/>
    <col min="14337" max="14337" width="6.44140625" bestFit="1" customWidth="1"/>
    <col min="14338" max="14338" width="12.6640625" bestFit="1" customWidth="1"/>
    <col min="14593" max="14593" width="6.44140625" bestFit="1" customWidth="1"/>
    <col min="14594" max="14594" width="12.6640625" bestFit="1" customWidth="1"/>
    <col min="14849" max="14849" width="6.44140625" bestFit="1" customWidth="1"/>
    <col min="14850" max="14850" width="12.6640625" bestFit="1" customWidth="1"/>
    <col min="15105" max="15105" width="6.44140625" bestFit="1" customWidth="1"/>
    <col min="15106" max="15106" width="12.6640625" bestFit="1" customWidth="1"/>
    <col min="15361" max="15361" width="6.44140625" bestFit="1" customWidth="1"/>
    <col min="15362" max="15362" width="12.6640625" bestFit="1" customWidth="1"/>
    <col min="15617" max="15617" width="6.44140625" bestFit="1" customWidth="1"/>
    <col min="15618" max="15618" width="12.6640625" bestFit="1" customWidth="1"/>
    <col min="15873" max="15873" width="6.44140625" bestFit="1" customWidth="1"/>
    <col min="15874" max="15874" width="12.6640625" bestFit="1" customWidth="1"/>
    <col min="16129" max="16129" width="6.44140625" bestFit="1" customWidth="1"/>
    <col min="16130" max="16130" width="12.6640625" bestFit="1" customWidth="1"/>
  </cols>
  <sheetData>
    <row r="1" spans="1:12" ht="15" x14ac:dyDescent="0.3">
      <c r="A1" s="23" t="s">
        <v>42</v>
      </c>
    </row>
    <row r="2" spans="1:12" ht="15" x14ac:dyDescent="0.3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K2" s="23" t="s">
        <v>10</v>
      </c>
      <c r="L2" s="23" t="s">
        <v>11</v>
      </c>
    </row>
    <row r="3" spans="1:12" ht="15" x14ac:dyDescent="0.3">
      <c r="A3" s="23" t="s">
        <v>12</v>
      </c>
      <c r="B3" s="23" t="s">
        <v>13</v>
      </c>
      <c r="C3" s="23" t="s">
        <v>14</v>
      </c>
      <c r="D3" s="23" t="s">
        <v>15</v>
      </c>
      <c r="E3" s="23" t="s">
        <v>16</v>
      </c>
      <c r="F3" s="23" t="s">
        <v>16</v>
      </c>
      <c r="G3" s="23" t="s">
        <v>14</v>
      </c>
      <c r="H3" s="23" t="s">
        <v>17</v>
      </c>
      <c r="I3" s="23" t="s">
        <v>15</v>
      </c>
      <c r="J3" s="23" t="s">
        <v>15</v>
      </c>
      <c r="K3" s="23" t="s">
        <v>18</v>
      </c>
      <c r="L3" s="23" t="s">
        <v>14</v>
      </c>
    </row>
    <row r="4" spans="1:12" ht="15" x14ac:dyDescent="0.3">
      <c r="A4" s="23" t="s">
        <v>19</v>
      </c>
      <c r="B4" s="23" t="s">
        <v>20</v>
      </c>
      <c r="C4" s="23" t="s">
        <v>14</v>
      </c>
      <c r="D4" s="23" t="s">
        <v>15</v>
      </c>
      <c r="E4" s="23" t="s">
        <v>16</v>
      </c>
      <c r="F4" s="23" t="s">
        <v>17</v>
      </c>
      <c r="G4" s="23" t="s">
        <v>14</v>
      </c>
      <c r="H4" s="23" t="s">
        <v>16</v>
      </c>
      <c r="I4" s="23" t="s">
        <v>15</v>
      </c>
      <c r="J4" s="23" t="s">
        <v>15</v>
      </c>
      <c r="K4" s="23" t="s">
        <v>16</v>
      </c>
      <c r="L4" s="23" t="s">
        <v>14</v>
      </c>
    </row>
    <row r="5" spans="1:12" ht="15" x14ac:dyDescent="0.3">
      <c r="A5" s="23" t="s">
        <v>21</v>
      </c>
      <c r="B5" s="23" t="s">
        <v>22</v>
      </c>
      <c r="C5" s="23" t="s">
        <v>14</v>
      </c>
      <c r="D5" s="23" t="s">
        <v>15</v>
      </c>
      <c r="E5" s="23" t="s">
        <v>16</v>
      </c>
      <c r="F5" s="23" t="s">
        <v>17</v>
      </c>
      <c r="G5" s="23" t="s">
        <v>14</v>
      </c>
      <c r="H5" s="23" t="s">
        <v>17</v>
      </c>
      <c r="I5" s="23" t="s">
        <v>15</v>
      </c>
      <c r="J5" s="23" t="s">
        <v>15</v>
      </c>
      <c r="K5" s="23" t="s">
        <v>18</v>
      </c>
      <c r="L5" s="23" t="s">
        <v>14</v>
      </c>
    </row>
    <row r="6" spans="1:12" ht="15" x14ac:dyDescent="0.3">
      <c r="A6" s="23" t="s">
        <v>23</v>
      </c>
      <c r="B6" s="23" t="s">
        <v>24</v>
      </c>
      <c r="C6" s="23" t="s">
        <v>14</v>
      </c>
      <c r="D6" s="23" t="s">
        <v>16</v>
      </c>
      <c r="E6" s="23" t="s">
        <v>16</v>
      </c>
      <c r="F6" s="23" t="s">
        <v>17</v>
      </c>
      <c r="G6" s="23" t="s">
        <v>16</v>
      </c>
      <c r="H6" s="23" t="s">
        <v>17</v>
      </c>
      <c r="I6" s="23" t="s">
        <v>14</v>
      </c>
      <c r="J6" s="23" t="s">
        <v>14</v>
      </c>
      <c r="K6" s="23" t="s">
        <v>18</v>
      </c>
      <c r="L6" s="23" t="s">
        <v>14</v>
      </c>
    </row>
    <row r="7" spans="1:12" ht="15" x14ac:dyDescent="0.3">
      <c r="A7" s="23" t="s">
        <v>25</v>
      </c>
      <c r="B7" s="23" t="s">
        <v>22</v>
      </c>
      <c r="C7" s="23" t="s">
        <v>14</v>
      </c>
      <c r="D7" s="23" t="s">
        <v>15</v>
      </c>
      <c r="E7" s="23" t="s">
        <v>15</v>
      </c>
      <c r="F7" s="23" t="s">
        <v>18</v>
      </c>
      <c r="G7" s="23" t="s">
        <v>14</v>
      </c>
      <c r="H7" s="23" t="s">
        <v>17</v>
      </c>
      <c r="I7" s="23" t="s">
        <v>15</v>
      </c>
      <c r="J7" s="23" t="s">
        <v>15</v>
      </c>
      <c r="K7" s="23" t="s">
        <v>17</v>
      </c>
      <c r="L7" s="23" t="s">
        <v>17</v>
      </c>
    </row>
    <row r="8" spans="1:12" ht="15" x14ac:dyDescent="0.3">
      <c r="A8" s="23" t="s">
        <v>26</v>
      </c>
      <c r="B8" s="23" t="s">
        <v>13</v>
      </c>
      <c r="C8" s="23" t="s">
        <v>14</v>
      </c>
      <c r="D8" s="23" t="s">
        <v>15</v>
      </c>
      <c r="E8" s="23" t="s">
        <v>16</v>
      </c>
      <c r="F8" s="23" t="s">
        <v>16</v>
      </c>
      <c r="G8" s="23" t="s">
        <v>14</v>
      </c>
      <c r="H8" s="23" t="s">
        <v>15</v>
      </c>
      <c r="I8" s="23" t="s">
        <v>15</v>
      </c>
      <c r="J8" s="23" t="s">
        <v>15</v>
      </c>
      <c r="K8" s="23" t="s">
        <v>18</v>
      </c>
      <c r="L8" s="23" t="s">
        <v>14</v>
      </c>
    </row>
    <row r="9" spans="1:12" ht="15" x14ac:dyDescent="0.3">
      <c r="A9" s="23" t="s">
        <v>26</v>
      </c>
      <c r="B9" s="23" t="s">
        <v>22</v>
      </c>
      <c r="C9" s="23" t="s">
        <v>14</v>
      </c>
      <c r="D9" s="23" t="s">
        <v>15</v>
      </c>
      <c r="E9" s="23" t="s">
        <v>16</v>
      </c>
      <c r="F9" s="23" t="s">
        <v>16</v>
      </c>
      <c r="G9" s="23" t="s">
        <v>14</v>
      </c>
      <c r="H9" s="23" t="s">
        <v>17</v>
      </c>
      <c r="I9" s="23" t="s">
        <v>15</v>
      </c>
      <c r="J9" s="23" t="s">
        <v>15</v>
      </c>
      <c r="K9" s="23" t="s">
        <v>16</v>
      </c>
      <c r="L9" s="23" t="s">
        <v>15</v>
      </c>
    </row>
    <row r="10" spans="1:12" ht="15" x14ac:dyDescent="0.3">
      <c r="A10" s="23" t="s">
        <v>26</v>
      </c>
      <c r="B10" s="23" t="s">
        <v>22</v>
      </c>
      <c r="C10" s="23" t="s">
        <v>14</v>
      </c>
      <c r="D10" s="23" t="s">
        <v>15</v>
      </c>
      <c r="E10" s="23" t="s">
        <v>16</v>
      </c>
      <c r="F10" s="23" t="s">
        <v>16</v>
      </c>
      <c r="G10" s="23" t="s">
        <v>14</v>
      </c>
      <c r="H10" s="23" t="s">
        <v>17</v>
      </c>
      <c r="I10" s="23" t="s">
        <v>15</v>
      </c>
      <c r="J10" s="23" t="s">
        <v>15</v>
      </c>
      <c r="K10" s="23" t="s">
        <v>18</v>
      </c>
      <c r="L10" s="23" t="s">
        <v>14</v>
      </c>
    </row>
    <row r="11" spans="1:12" ht="15" x14ac:dyDescent="0.3">
      <c r="A11" s="23" t="s">
        <v>21</v>
      </c>
      <c r="B11" s="23" t="s">
        <v>24</v>
      </c>
      <c r="C11" s="23" t="s">
        <v>14</v>
      </c>
      <c r="D11" s="23" t="s">
        <v>15</v>
      </c>
      <c r="E11" s="23" t="s">
        <v>18</v>
      </c>
      <c r="F11" s="23" t="s">
        <v>17</v>
      </c>
      <c r="G11" s="23" t="s">
        <v>14</v>
      </c>
      <c r="H11" s="23" t="s">
        <v>17</v>
      </c>
      <c r="I11" s="23" t="s">
        <v>15</v>
      </c>
      <c r="J11" s="23" t="s">
        <v>15</v>
      </c>
      <c r="K11" s="23" t="s">
        <v>18</v>
      </c>
      <c r="L11" s="23" t="s">
        <v>14</v>
      </c>
    </row>
    <row r="12" spans="1:12" ht="15" x14ac:dyDescent="0.3">
      <c r="A12" s="23" t="s">
        <v>21</v>
      </c>
      <c r="B12" s="23" t="s">
        <v>22</v>
      </c>
      <c r="C12" s="23" t="s">
        <v>14</v>
      </c>
      <c r="D12" s="23" t="s">
        <v>15</v>
      </c>
      <c r="E12" s="23" t="s">
        <v>15</v>
      </c>
      <c r="F12" s="23" t="s">
        <v>17</v>
      </c>
      <c r="G12" s="23" t="s">
        <v>14</v>
      </c>
      <c r="H12" s="23" t="s">
        <v>17</v>
      </c>
      <c r="I12" s="23" t="s">
        <v>15</v>
      </c>
      <c r="J12" s="23" t="s">
        <v>15</v>
      </c>
      <c r="K12" s="23" t="s">
        <v>18</v>
      </c>
      <c r="L12" s="23" t="s">
        <v>16</v>
      </c>
    </row>
    <row r="13" spans="1:12" ht="15" x14ac:dyDescent="0.3">
      <c r="A13" s="23" t="s">
        <v>21</v>
      </c>
      <c r="B13" s="23" t="s">
        <v>22</v>
      </c>
      <c r="C13" s="23" t="s">
        <v>14</v>
      </c>
      <c r="D13" s="23" t="s">
        <v>17</v>
      </c>
      <c r="E13" s="23" t="s">
        <v>16</v>
      </c>
      <c r="F13" s="23" t="s">
        <v>17</v>
      </c>
      <c r="G13" s="23" t="s">
        <v>14</v>
      </c>
      <c r="H13" s="23" t="s">
        <v>17</v>
      </c>
      <c r="I13" s="23" t="s">
        <v>15</v>
      </c>
      <c r="J13" s="23" t="s">
        <v>15</v>
      </c>
      <c r="K13" s="23" t="s">
        <v>14</v>
      </c>
      <c r="L13" s="23" t="s">
        <v>14</v>
      </c>
    </row>
    <row r="14" spans="1:12" ht="15" x14ac:dyDescent="0.3">
      <c r="A14" s="23" t="s">
        <v>21</v>
      </c>
      <c r="B14" s="23" t="s">
        <v>20</v>
      </c>
      <c r="C14" s="23" t="s">
        <v>14</v>
      </c>
      <c r="D14" s="23" t="s">
        <v>15</v>
      </c>
      <c r="E14" s="23" t="s">
        <v>16</v>
      </c>
      <c r="F14" s="23" t="s">
        <v>17</v>
      </c>
      <c r="G14" s="23" t="s">
        <v>14</v>
      </c>
      <c r="H14" s="23" t="s">
        <v>17</v>
      </c>
      <c r="I14" s="23" t="s">
        <v>15</v>
      </c>
      <c r="J14" s="23" t="s">
        <v>15</v>
      </c>
      <c r="K14" s="23" t="s">
        <v>16</v>
      </c>
      <c r="L14" s="23" t="s">
        <v>14</v>
      </c>
    </row>
    <row r="15" spans="1:12" x14ac:dyDescent="0.3">
      <c r="A15" s="23" t="s">
        <v>21</v>
      </c>
      <c r="B15" s="23" t="s">
        <v>22</v>
      </c>
      <c r="C15" s="23" t="s">
        <v>14</v>
      </c>
      <c r="D15" s="23" t="s">
        <v>15</v>
      </c>
      <c r="E15" s="23" t="s">
        <v>16</v>
      </c>
      <c r="F15" s="23" t="s">
        <v>17</v>
      </c>
      <c r="G15" s="23" t="s">
        <v>15</v>
      </c>
      <c r="H15" s="23" t="s">
        <v>17</v>
      </c>
      <c r="I15" s="23" t="s">
        <v>15</v>
      </c>
      <c r="J15" s="23" t="s">
        <v>16</v>
      </c>
      <c r="K15" s="23" t="s">
        <v>18</v>
      </c>
      <c r="L15" s="23" t="s">
        <v>18</v>
      </c>
    </row>
    <row r="16" spans="1:12" x14ac:dyDescent="0.3">
      <c r="A16" s="23" t="s">
        <v>19</v>
      </c>
      <c r="B16" s="23" t="s">
        <v>22</v>
      </c>
      <c r="C16" s="23" t="s">
        <v>18</v>
      </c>
      <c r="D16" s="23" t="s">
        <v>15</v>
      </c>
      <c r="E16" s="23" t="s">
        <v>18</v>
      </c>
      <c r="F16" s="23" t="s">
        <v>17</v>
      </c>
      <c r="G16" s="23" t="s">
        <v>14</v>
      </c>
      <c r="H16" s="23" t="s">
        <v>17</v>
      </c>
      <c r="I16" s="23" t="s">
        <v>15</v>
      </c>
      <c r="J16" s="23" t="s">
        <v>15</v>
      </c>
      <c r="K16" s="23" t="s">
        <v>18</v>
      </c>
      <c r="L16" s="23" t="s">
        <v>14</v>
      </c>
    </row>
    <row r="17" spans="1:12" x14ac:dyDescent="0.3">
      <c r="A17" s="23" t="s">
        <v>19</v>
      </c>
      <c r="B17" s="23" t="s">
        <v>22</v>
      </c>
      <c r="C17" s="23" t="s">
        <v>14</v>
      </c>
      <c r="D17" s="23" t="s">
        <v>15</v>
      </c>
      <c r="E17" s="23" t="s">
        <v>15</v>
      </c>
      <c r="F17" s="23" t="s">
        <v>18</v>
      </c>
      <c r="G17" s="23" t="s">
        <v>14</v>
      </c>
      <c r="H17" s="23" t="s">
        <v>17</v>
      </c>
      <c r="I17" s="23" t="s">
        <v>15</v>
      </c>
      <c r="J17" s="23" t="s">
        <v>15</v>
      </c>
      <c r="K17" s="23" t="s">
        <v>18</v>
      </c>
      <c r="L17" s="23" t="s">
        <v>14</v>
      </c>
    </row>
    <row r="18" spans="1:12" x14ac:dyDescent="0.3">
      <c r="A18" s="23" t="s">
        <v>19</v>
      </c>
      <c r="B18" s="23" t="s">
        <v>13</v>
      </c>
      <c r="C18" s="23" t="s">
        <v>14</v>
      </c>
      <c r="D18" s="23" t="s">
        <v>17</v>
      </c>
      <c r="E18" s="23" t="s">
        <v>16</v>
      </c>
      <c r="F18" s="23" t="s">
        <v>17</v>
      </c>
      <c r="G18" s="23" t="s">
        <v>17</v>
      </c>
      <c r="H18" s="23" t="s">
        <v>17</v>
      </c>
      <c r="I18" s="23" t="s">
        <v>15</v>
      </c>
      <c r="J18" s="23" t="s">
        <v>15</v>
      </c>
      <c r="K18" s="23" t="s">
        <v>18</v>
      </c>
      <c r="L18" s="23" t="s">
        <v>17</v>
      </c>
    </row>
    <row r="19" spans="1:12" x14ac:dyDescent="0.3">
      <c r="A19" s="23" t="s">
        <v>12</v>
      </c>
      <c r="B19" s="23" t="s">
        <v>24</v>
      </c>
      <c r="C19" s="23" t="s">
        <v>14</v>
      </c>
      <c r="D19" s="23" t="s">
        <v>15</v>
      </c>
      <c r="E19" s="23" t="s">
        <v>16</v>
      </c>
      <c r="F19" s="23" t="s">
        <v>17</v>
      </c>
      <c r="G19" s="23" t="s">
        <v>14</v>
      </c>
      <c r="H19" s="23" t="s">
        <v>15</v>
      </c>
      <c r="I19" s="23" t="s">
        <v>15</v>
      </c>
      <c r="J19" s="23" t="s">
        <v>15</v>
      </c>
      <c r="K19" s="23" t="s">
        <v>16</v>
      </c>
      <c r="L19" s="23" t="s">
        <v>17</v>
      </c>
    </row>
    <row r="20" spans="1:12" x14ac:dyDescent="0.3">
      <c r="A20" s="23" t="s">
        <v>23</v>
      </c>
      <c r="B20" s="23" t="s">
        <v>22</v>
      </c>
      <c r="C20" s="23" t="s">
        <v>16</v>
      </c>
      <c r="D20" s="23" t="s">
        <v>15</v>
      </c>
      <c r="E20" s="23" t="s">
        <v>14</v>
      </c>
      <c r="F20" s="23" t="s">
        <v>17</v>
      </c>
      <c r="G20" s="23" t="s">
        <v>14</v>
      </c>
      <c r="H20" s="23" t="s">
        <v>17</v>
      </c>
      <c r="I20" s="23" t="s">
        <v>15</v>
      </c>
      <c r="J20" s="23" t="s">
        <v>15</v>
      </c>
      <c r="K20" s="23" t="s">
        <v>16</v>
      </c>
      <c r="L20" s="23" t="s">
        <v>14</v>
      </c>
    </row>
    <row r="21" spans="1:12" x14ac:dyDescent="0.3">
      <c r="A21" s="23" t="s">
        <v>23</v>
      </c>
      <c r="B21" s="23" t="s">
        <v>24</v>
      </c>
      <c r="C21" s="23" t="s">
        <v>14</v>
      </c>
      <c r="D21" s="23" t="s">
        <v>15</v>
      </c>
      <c r="E21" s="23" t="s">
        <v>18</v>
      </c>
      <c r="F21" s="23" t="s">
        <v>15</v>
      </c>
      <c r="G21" s="23" t="s">
        <v>17</v>
      </c>
      <c r="H21" s="23" t="s">
        <v>17</v>
      </c>
      <c r="I21" s="23" t="s">
        <v>15</v>
      </c>
      <c r="J21" s="23" t="s">
        <v>15</v>
      </c>
      <c r="K21" s="23" t="s">
        <v>18</v>
      </c>
      <c r="L21" s="23" t="s">
        <v>14</v>
      </c>
    </row>
    <row r="22" spans="1:12" x14ac:dyDescent="0.3">
      <c r="A22" s="23" t="s">
        <v>12</v>
      </c>
      <c r="B22" s="23" t="s">
        <v>22</v>
      </c>
      <c r="C22" s="23" t="s">
        <v>14</v>
      </c>
      <c r="D22" s="23" t="s">
        <v>15</v>
      </c>
      <c r="E22" s="23" t="s">
        <v>15</v>
      </c>
      <c r="F22" s="23" t="s">
        <v>18</v>
      </c>
      <c r="G22" s="23" t="s">
        <v>14</v>
      </c>
      <c r="H22" s="23" t="s">
        <v>17</v>
      </c>
      <c r="I22" s="23" t="s">
        <v>15</v>
      </c>
      <c r="J22" s="23" t="s">
        <v>15</v>
      </c>
      <c r="K22" s="23" t="s">
        <v>18</v>
      </c>
      <c r="L22" s="2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workbookViewId="0"/>
    <sheetView workbookViewId="1"/>
    <sheetView workbookViewId="2"/>
  </sheetViews>
  <sheetFormatPr defaultRowHeight="14.4" x14ac:dyDescent="0.3"/>
  <cols>
    <col min="2" max="2" width="12.6640625" bestFit="1" customWidth="1"/>
  </cols>
  <sheetData>
    <row r="1" spans="1:12" ht="15" x14ac:dyDescent="0.3">
      <c r="A1" s="23" t="s">
        <v>39</v>
      </c>
    </row>
    <row r="2" spans="1:12" ht="15" x14ac:dyDescent="0.3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K2" s="23" t="s">
        <v>10</v>
      </c>
      <c r="L2" s="23" t="s">
        <v>11</v>
      </c>
    </row>
    <row r="3" spans="1:12" ht="15" x14ac:dyDescent="0.3">
      <c r="A3" s="23" t="s">
        <v>25</v>
      </c>
      <c r="B3" s="23" t="s">
        <v>13</v>
      </c>
      <c r="C3" s="23" t="s">
        <v>14</v>
      </c>
      <c r="D3" s="23" t="s">
        <v>17</v>
      </c>
      <c r="E3" s="23" t="s">
        <v>16</v>
      </c>
      <c r="F3" s="23" t="s">
        <v>17</v>
      </c>
      <c r="G3" s="23" t="s">
        <v>14</v>
      </c>
      <c r="H3" s="23" t="s">
        <v>16</v>
      </c>
      <c r="I3" s="23" t="s">
        <v>15</v>
      </c>
      <c r="J3" s="23" t="s">
        <v>15</v>
      </c>
      <c r="K3" s="23" t="s">
        <v>18</v>
      </c>
      <c r="L3" s="23" t="s">
        <v>14</v>
      </c>
    </row>
    <row r="4" spans="1:12" ht="15" x14ac:dyDescent="0.3">
      <c r="A4" s="23" t="s">
        <v>12</v>
      </c>
      <c r="B4" s="23" t="s">
        <v>20</v>
      </c>
      <c r="C4" s="23" t="s">
        <v>14</v>
      </c>
      <c r="D4" s="23" t="s">
        <v>15</v>
      </c>
      <c r="E4" s="23" t="s">
        <v>16</v>
      </c>
      <c r="F4" s="23" t="s">
        <v>16</v>
      </c>
      <c r="G4" s="23" t="s">
        <v>14</v>
      </c>
      <c r="H4" s="23" t="s">
        <v>17</v>
      </c>
      <c r="I4" s="23" t="s">
        <v>15</v>
      </c>
      <c r="J4" s="23" t="s">
        <v>15</v>
      </c>
      <c r="K4" s="23" t="s">
        <v>16</v>
      </c>
      <c r="L4" s="23" t="s">
        <v>15</v>
      </c>
    </row>
    <row r="5" spans="1:12" ht="15" x14ac:dyDescent="0.3">
      <c r="A5" s="23" t="s">
        <v>25</v>
      </c>
      <c r="B5" s="23" t="s">
        <v>22</v>
      </c>
      <c r="C5" s="23" t="s">
        <v>14</v>
      </c>
      <c r="D5" s="23" t="s">
        <v>15</v>
      </c>
      <c r="E5" s="23" t="s">
        <v>14</v>
      </c>
      <c r="F5" s="23" t="s">
        <v>17</v>
      </c>
      <c r="G5" s="23" t="s">
        <v>14</v>
      </c>
      <c r="H5" s="23" t="s">
        <v>17</v>
      </c>
      <c r="I5" s="23" t="s">
        <v>15</v>
      </c>
      <c r="J5" s="23" t="s">
        <v>15</v>
      </c>
      <c r="K5" s="23" t="s">
        <v>16</v>
      </c>
      <c r="L5" s="23" t="s">
        <v>17</v>
      </c>
    </row>
    <row r="6" spans="1:12" ht="15" x14ac:dyDescent="0.3">
      <c r="A6" s="23" t="s">
        <v>23</v>
      </c>
      <c r="B6" s="23" t="s">
        <v>24</v>
      </c>
      <c r="C6" s="23" t="s">
        <v>14</v>
      </c>
      <c r="D6" s="23" t="s">
        <v>15</v>
      </c>
      <c r="E6" s="23" t="s">
        <v>16</v>
      </c>
      <c r="F6" s="23" t="s">
        <v>17</v>
      </c>
      <c r="G6" s="23" t="s">
        <v>14</v>
      </c>
      <c r="H6" s="23" t="s">
        <v>17</v>
      </c>
      <c r="I6" s="23" t="s">
        <v>15</v>
      </c>
      <c r="J6" s="23" t="s">
        <v>15</v>
      </c>
      <c r="K6" s="23" t="s">
        <v>16</v>
      </c>
      <c r="L6" s="23" t="s">
        <v>16</v>
      </c>
    </row>
    <row r="7" spans="1:12" ht="15" x14ac:dyDescent="0.3">
      <c r="A7" s="23" t="s">
        <v>21</v>
      </c>
      <c r="B7" s="23" t="s">
        <v>22</v>
      </c>
      <c r="C7" s="23" t="s">
        <v>14</v>
      </c>
      <c r="D7" s="23" t="s">
        <v>15</v>
      </c>
      <c r="E7" s="23" t="s">
        <v>16</v>
      </c>
      <c r="F7" s="23" t="s">
        <v>17</v>
      </c>
      <c r="G7" s="23" t="s">
        <v>14</v>
      </c>
      <c r="H7" s="23" t="s">
        <v>17</v>
      </c>
      <c r="I7" s="23" t="s">
        <v>15</v>
      </c>
      <c r="J7" s="23" t="s">
        <v>15</v>
      </c>
      <c r="K7" s="23" t="s">
        <v>18</v>
      </c>
      <c r="L7" s="23" t="s">
        <v>14</v>
      </c>
    </row>
    <row r="8" spans="1:12" ht="15" x14ac:dyDescent="0.3">
      <c r="A8" s="23" t="s">
        <v>19</v>
      </c>
      <c r="B8" s="23" t="s">
        <v>13</v>
      </c>
      <c r="C8" s="23" t="s">
        <v>14</v>
      </c>
      <c r="D8" s="23" t="s">
        <v>15</v>
      </c>
      <c r="E8" s="23" t="s">
        <v>16</v>
      </c>
      <c r="F8" s="23" t="s">
        <v>16</v>
      </c>
      <c r="G8" s="23" t="s">
        <v>14</v>
      </c>
      <c r="H8" s="23" t="s">
        <v>15</v>
      </c>
      <c r="I8" s="23" t="s">
        <v>15</v>
      </c>
      <c r="J8" s="23" t="s">
        <v>15</v>
      </c>
      <c r="K8" s="23" t="s">
        <v>18</v>
      </c>
      <c r="L8" s="23" t="s">
        <v>14</v>
      </c>
    </row>
    <row r="9" spans="1:12" ht="15" x14ac:dyDescent="0.3">
      <c r="A9" s="23" t="s">
        <v>21</v>
      </c>
      <c r="B9" s="23" t="s">
        <v>22</v>
      </c>
      <c r="C9" s="23" t="s">
        <v>14</v>
      </c>
      <c r="D9" s="23" t="s">
        <v>15</v>
      </c>
      <c r="E9" s="23" t="s">
        <v>16</v>
      </c>
      <c r="F9" s="23" t="s">
        <v>17</v>
      </c>
      <c r="G9" s="23" t="s">
        <v>14</v>
      </c>
      <c r="H9" s="23" t="s">
        <v>17</v>
      </c>
      <c r="I9" s="23" t="s">
        <v>15</v>
      </c>
      <c r="J9" s="23" t="s">
        <v>14</v>
      </c>
      <c r="K9" s="23" t="s">
        <v>18</v>
      </c>
      <c r="L9" s="23" t="s">
        <v>14</v>
      </c>
    </row>
    <row r="10" spans="1:12" ht="15" x14ac:dyDescent="0.3">
      <c r="A10" s="23" t="s">
        <v>26</v>
      </c>
      <c r="B10" s="23" t="s">
        <v>22</v>
      </c>
      <c r="C10" s="23" t="s">
        <v>17</v>
      </c>
      <c r="D10" s="23" t="s">
        <v>15</v>
      </c>
      <c r="E10" s="23" t="s">
        <v>16</v>
      </c>
      <c r="F10" s="23" t="s">
        <v>17</v>
      </c>
      <c r="G10" s="23" t="s">
        <v>15</v>
      </c>
      <c r="H10" s="23" t="s">
        <v>17</v>
      </c>
      <c r="I10" s="23" t="s">
        <v>15</v>
      </c>
      <c r="J10" s="23" t="s">
        <v>15</v>
      </c>
      <c r="K10" s="23" t="s">
        <v>18</v>
      </c>
      <c r="L10" s="23" t="s">
        <v>14</v>
      </c>
    </row>
    <row r="11" spans="1:12" ht="15" x14ac:dyDescent="0.3">
      <c r="A11" s="23" t="s">
        <v>21</v>
      </c>
      <c r="B11" s="23" t="s">
        <v>24</v>
      </c>
      <c r="C11" s="23" t="s">
        <v>14</v>
      </c>
      <c r="D11" s="23" t="s">
        <v>15</v>
      </c>
      <c r="E11" s="23" t="s">
        <v>18</v>
      </c>
      <c r="F11" s="23" t="s">
        <v>17</v>
      </c>
      <c r="G11" s="23" t="s">
        <v>14</v>
      </c>
      <c r="H11" s="23" t="s">
        <v>17</v>
      </c>
      <c r="I11" s="23" t="s">
        <v>15</v>
      </c>
      <c r="J11" s="23" t="s">
        <v>15</v>
      </c>
      <c r="K11" s="23" t="s">
        <v>18</v>
      </c>
      <c r="L11" s="23" t="s">
        <v>14</v>
      </c>
    </row>
    <row r="12" spans="1:12" ht="15" x14ac:dyDescent="0.3">
      <c r="A12" s="23" t="s">
        <v>19</v>
      </c>
      <c r="B12" s="23" t="s">
        <v>22</v>
      </c>
      <c r="C12" s="23" t="s">
        <v>14</v>
      </c>
      <c r="D12" s="23" t="s">
        <v>15</v>
      </c>
      <c r="E12" s="23" t="s">
        <v>15</v>
      </c>
      <c r="F12" s="23" t="s">
        <v>16</v>
      </c>
      <c r="G12" s="23" t="s">
        <v>14</v>
      </c>
      <c r="H12" s="23" t="s">
        <v>17</v>
      </c>
      <c r="I12" s="23" t="s">
        <v>15</v>
      </c>
      <c r="J12" s="23" t="s">
        <v>15</v>
      </c>
      <c r="K12" s="23" t="s">
        <v>18</v>
      </c>
      <c r="L12" s="23" t="s">
        <v>14</v>
      </c>
    </row>
    <row r="13" spans="1:12" ht="15" x14ac:dyDescent="0.3">
      <c r="A13" s="23" t="s">
        <v>23</v>
      </c>
      <c r="B13" s="23" t="s">
        <v>22</v>
      </c>
      <c r="C13" s="23" t="s">
        <v>14</v>
      </c>
      <c r="D13" s="23" t="s">
        <v>14</v>
      </c>
      <c r="E13" s="23" t="s">
        <v>16</v>
      </c>
      <c r="F13" s="23" t="s">
        <v>17</v>
      </c>
      <c r="G13" s="23" t="s">
        <v>14</v>
      </c>
      <c r="H13" s="23" t="s">
        <v>17</v>
      </c>
      <c r="I13" s="23" t="s">
        <v>15</v>
      </c>
      <c r="J13" s="23" t="s">
        <v>15</v>
      </c>
      <c r="K13" s="23" t="s">
        <v>17</v>
      </c>
      <c r="L13" s="23" t="s">
        <v>14</v>
      </c>
    </row>
    <row r="14" spans="1:12" ht="15" x14ac:dyDescent="0.3">
      <c r="A14" s="23" t="s">
        <v>25</v>
      </c>
      <c r="B14" s="23" t="s">
        <v>20</v>
      </c>
      <c r="C14" s="23" t="s">
        <v>16</v>
      </c>
      <c r="D14" s="23" t="s">
        <v>15</v>
      </c>
      <c r="E14" s="23" t="s">
        <v>16</v>
      </c>
      <c r="F14" s="23" t="s">
        <v>17</v>
      </c>
      <c r="G14" s="23" t="s">
        <v>14</v>
      </c>
      <c r="H14" s="23" t="s">
        <v>17</v>
      </c>
      <c r="I14" s="23" t="s">
        <v>15</v>
      </c>
      <c r="J14" s="23" t="s">
        <v>15</v>
      </c>
      <c r="K14" s="23" t="s">
        <v>18</v>
      </c>
      <c r="L14" s="23" t="s">
        <v>14</v>
      </c>
    </row>
    <row r="15" spans="1:12" x14ac:dyDescent="0.3">
      <c r="A15" s="23" t="s">
        <v>12</v>
      </c>
      <c r="B15" s="23" t="s">
        <v>13</v>
      </c>
      <c r="C15" s="23" t="s">
        <v>14</v>
      </c>
      <c r="D15" s="23" t="s">
        <v>15</v>
      </c>
      <c r="E15" s="23" t="s">
        <v>16</v>
      </c>
      <c r="F15" s="23" t="s">
        <v>17</v>
      </c>
      <c r="G15" s="23" t="s">
        <v>14</v>
      </c>
      <c r="H15" s="23" t="s">
        <v>17</v>
      </c>
      <c r="I15" s="23" t="s">
        <v>15</v>
      </c>
      <c r="J15" s="23" t="s">
        <v>16</v>
      </c>
      <c r="K15" s="23" t="s">
        <v>18</v>
      </c>
      <c r="L15" s="23" t="s">
        <v>14</v>
      </c>
    </row>
    <row r="16" spans="1:12" x14ac:dyDescent="0.3">
      <c r="A16" s="23" t="s">
        <v>19</v>
      </c>
      <c r="B16" s="23" t="s">
        <v>22</v>
      </c>
      <c r="C16" s="23" t="s">
        <v>14</v>
      </c>
      <c r="D16" s="23" t="s">
        <v>14</v>
      </c>
      <c r="E16" s="23" t="s">
        <v>18</v>
      </c>
      <c r="F16" s="23" t="s">
        <v>17</v>
      </c>
      <c r="G16" s="23" t="s">
        <v>14</v>
      </c>
      <c r="H16" s="23" t="s">
        <v>17</v>
      </c>
      <c r="I16" s="23" t="s">
        <v>14</v>
      </c>
      <c r="J16" s="23" t="s">
        <v>15</v>
      </c>
      <c r="K16" s="23" t="s">
        <v>18</v>
      </c>
      <c r="L16" s="23" t="s">
        <v>14</v>
      </c>
    </row>
    <row r="17" spans="1:12" x14ac:dyDescent="0.3">
      <c r="A17" s="23" t="s">
        <v>26</v>
      </c>
      <c r="B17" s="23" t="s">
        <v>22</v>
      </c>
      <c r="C17" s="23" t="s">
        <v>14</v>
      </c>
      <c r="D17" s="23" t="s">
        <v>15</v>
      </c>
      <c r="E17" s="23" t="s">
        <v>15</v>
      </c>
      <c r="F17" s="23" t="s">
        <v>17</v>
      </c>
      <c r="G17" s="23" t="s">
        <v>14</v>
      </c>
      <c r="H17" s="23" t="s">
        <v>17</v>
      </c>
      <c r="I17" s="23" t="s">
        <v>15</v>
      </c>
      <c r="J17" s="23" t="s">
        <v>15</v>
      </c>
      <c r="K17" s="23" t="s">
        <v>18</v>
      </c>
      <c r="L17" s="23" t="s">
        <v>14</v>
      </c>
    </row>
    <row r="18" spans="1:12" x14ac:dyDescent="0.3">
      <c r="A18" s="23" t="s">
        <v>23</v>
      </c>
      <c r="B18" s="23" t="s">
        <v>13</v>
      </c>
      <c r="C18" s="23" t="s">
        <v>14</v>
      </c>
      <c r="D18" s="23" t="s">
        <v>14</v>
      </c>
      <c r="E18" s="23" t="s">
        <v>16</v>
      </c>
      <c r="F18" s="23" t="s">
        <v>17</v>
      </c>
      <c r="G18" s="23" t="s">
        <v>14</v>
      </c>
      <c r="H18" s="23" t="s">
        <v>17</v>
      </c>
      <c r="I18" s="23" t="s">
        <v>15</v>
      </c>
      <c r="J18" s="23" t="s">
        <v>15</v>
      </c>
      <c r="K18" s="23" t="s">
        <v>18</v>
      </c>
      <c r="L18" s="23" t="s">
        <v>14</v>
      </c>
    </row>
    <row r="19" spans="1:12" x14ac:dyDescent="0.3">
      <c r="A19" s="23" t="s">
        <v>12</v>
      </c>
      <c r="B19" s="23" t="s">
        <v>24</v>
      </c>
      <c r="C19" s="23" t="s">
        <v>14</v>
      </c>
      <c r="D19" s="23" t="s">
        <v>15</v>
      </c>
      <c r="E19" s="23" t="s">
        <v>16</v>
      </c>
      <c r="F19" s="23" t="s">
        <v>17</v>
      </c>
      <c r="G19" s="23" t="s">
        <v>14</v>
      </c>
      <c r="H19" s="23" t="s">
        <v>15</v>
      </c>
      <c r="I19" s="23" t="s">
        <v>15</v>
      </c>
      <c r="J19" s="23" t="s">
        <v>15</v>
      </c>
      <c r="K19" s="23" t="s">
        <v>18</v>
      </c>
      <c r="L19" s="23" t="s">
        <v>14</v>
      </c>
    </row>
    <row r="20" spans="1:12" x14ac:dyDescent="0.3">
      <c r="A20" s="23" t="s">
        <v>25</v>
      </c>
      <c r="B20" s="23" t="s">
        <v>22</v>
      </c>
      <c r="C20" s="23" t="s">
        <v>14</v>
      </c>
      <c r="D20" s="23" t="s">
        <v>15</v>
      </c>
      <c r="E20" s="23" t="s">
        <v>16</v>
      </c>
      <c r="F20" s="23" t="s">
        <v>17</v>
      </c>
      <c r="G20" s="23" t="s">
        <v>14</v>
      </c>
      <c r="H20" s="23" t="s">
        <v>17</v>
      </c>
      <c r="I20" s="23" t="s">
        <v>15</v>
      </c>
      <c r="J20" s="23" t="s">
        <v>15</v>
      </c>
      <c r="K20" s="23" t="s">
        <v>18</v>
      </c>
      <c r="L20" s="23" t="s">
        <v>14</v>
      </c>
    </row>
    <row r="21" spans="1:12" x14ac:dyDescent="0.3">
      <c r="A21" s="23" t="s">
        <v>21</v>
      </c>
      <c r="B21" s="23" t="s">
        <v>24</v>
      </c>
      <c r="C21" s="23" t="s">
        <v>14</v>
      </c>
      <c r="D21" s="23" t="s">
        <v>16</v>
      </c>
      <c r="E21" s="23" t="s">
        <v>18</v>
      </c>
      <c r="F21" s="23" t="s">
        <v>17</v>
      </c>
      <c r="G21" s="23" t="s">
        <v>14</v>
      </c>
      <c r="H21" s="23" t="s">
        <v>17</v>
      </c>
      <c r="I21" s="23" t="s">
        <v>15</v>
      </c>
      <c r="J21" s="23" t="s">
        <v>15</v>
      </c>
      <c r="K21" s="23" t="s">
        <v>18</v>
      </c>
      <c r="L21" s="23" t="s">
        <v>14</v>
      </c>
    </row>
    <row r="22" spans="1:12" x14ac:dyDescent="0.3">
      <c r="A22" s="23" t="s">
        <v>23</v>
      </c>
      <c r="B22" s="23" t="s">
        <v>22</v>
      </c>
      <c r="C22" s="23" t="s">
        <v>14</v>
      </c>
      <c r="D22" s="23" t="s">
        <v>16</v>
      </c>
      <c r="E22" s="23" t="s">
        <v>16</v>
      </c>
      <c r="F22" s="23" t="s">
        <v>17</v>
      </c>
      <c r="G22" s="23" t="s">
        <v>14</v>
      </c>
      <c r="H22" s="23" t="s">
        <v>17</v>
      </c>
      <c r="I22" s="23" t="s">
        <v>15</v>
      </c>
      <c r="J22" s="23" t="s">
        <v>15</v>
      </c>
      <c r="K22" s="23" t="s">
        <v>18</v>
      </c>
      <c r="L22" s="23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"/>
  <sheetViews>
    <sheetView workbookViewId="0"/>
    <sheetView workbookViewId="1"/>
    <sheetView workbookViewId="2"/>
  </sheetViews>
  <sheetFormatPr defaultRowHeight="14.4" x14ac:dyDescent="0.3"/>
  <cols>
    <col min="2" max="2" width="12.6640625" bestFit="1" customWidth="1"/>
  </cols>
  <sheetData>
    <row r="1" spans="1:12" ht="15" x14ac:dyDescent="0.3">
      <c r="A1" s="23" t="s">
        <v>40</v>
      </c>
    </row>
    <row r="2" spans="1:12" ht="15" x14ac:dyDescent="0.3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K2" s="23" t="s">
        <v>10</v>
      </c>
      <c r="L2" s="23" t="s">
        <v>11</v>
      </c>
    </row>
    <row r="3" spans="1:12" ht="15" x14ac:dyDescent="0.3">
      <c r="A3" s="23" t="s">
        <v>25</v>
      </c>
      <c r="B3" s="23" t="s">
        <v>13</v>
      </c>
      <c r="C3" s="23" t="s">
        <v>14</v>
      </c>
      <c r="D3" s="23" t="s">
        <v>15</v>
      </c>
      <c r="E3" s="23" t="s">
        <v>16</v>
      </c>
      <c r="F3" s="23" t="s">
        <v>17</v>
      </c>
      <c r="G3" s="23" t="s">
        <v>14</v>
      </c>
      <c r="H3" s="23" t="s">
        <v>17</v>
      </c>
      <c r="I3" s="23" t="s">
        <v>15</v>
      </c>
      <c r="J3" s="23" t="s">
        <v>15</v>
      </c>
      <c r="K3" s="23" t="s">
        <v>18</v>
      </c>
      <c r="L3" s="23" t="s">
        <v>14</v>
      </c>
    </row>
    <row r="4" spans="1:12" ht="15" x14ac:dyDescent="0.3">
      <c r="A4" s="23" t="s">
        <v>26</v>
      </c>
      <c r="B4" s="23" t="s">
        <v>20</v>
      </c>
      <c r="C4" s="23" t="s">
        <v>14</v>
      </c>
      <c r="D4" s="23" t="s">
        <v>16</v>
      </c>
      <c r="E4" s="23" t="s">
        <v>18</v>
      </c>
      <c r="F4" s="23" t="s">
        <v>17</v>
      </c>
      <c r="G4" s="23" t="s">
        <v>14</v>
      </c>
      <c r="H4" s="23" t="s">
        <v>17</v>
      </c>
      <c r="I4" s="23" t="s">
        <v>15</v>
      </c>
      <c r="J4" s="23" t="s">
        <v>15</v>
      </c>
      <c r="K4" s="23" t="s">
        <v>18</v>
      </c>
      <c r="L4" s="23" t="s">
        <v>14</v>
      </c>
    </row>
    <row r="5" spans="1:12" ht="15" x14ac:dyDescent="0.3">
      <c r="A5" s="23" t="s">
        <v>25</v>
      </c>
      <c r="B5" s="23" t="s">
        <v>22</v>
      </c>
      <c r="C5" s="23" t="s">
        <v>14</v>
      </c>
      <c r="D5" s="23" t="s">
        <v>16</v>
      </c>
      <c r="E5" s="23" t="s">
        <v>16</v>
      </c>
      <c r="F5" s="23" t="s">
        <v>17</v>
      </c>
      <c r="G5" s="23" t="s">
        <v>14</v>
      </c>
      <c r="H5" s="23" t="s">
        <v>17</v>
      </c>
      <c r="I5" s="23" t="s">
        <v>15</v>
      </c>
      <c r="J5" s="23" t="s">
        <v>15</v>
      </c>
      <c r="K5" s="23" t="s">
        <v>18</v>
      </c>
      <c r="L5" s="23" t="s">
        <v>14</v>
      </c>
    </row>
    <row r="6" spans="1:12" ht="15" x14ac:dyDescent="0.3">
      <c r="A6" s="23" t="s">
        <v>23</v>
      </c>
      <c r="B6" s="23" t="s">
        <v>24</v>
      </c>
      <c r="C6" s="23" t="s">
        <v>14</v>
      </c>
      <c r="D6" s="23" t="s">
        <v>14</v>
      </c>
      <c r="E6" s="23" t="s">
        <v>16</v>
      </c>
      <c r="F6" s="23" t="s">
        <v>17</v>
      </c>
      <c r="G6" s="23" t="s">
        <v>14</v>
      </c>
      <c r="H6" s="23" t="s">
        <v>16</v>
      </c>
      <c r="I6" s="23" t="s">
        <v>15</v>
      </c>
      <c r="J6" s="23" t="s">
        <v>15</v>
      </c>
      <c r="K6" s="23" t="s">
        <v>18</v>
      </c>
      <c r="L6" s="23" t="s">
        <v>14</v>
      </c>
    </row>
    <row r="7" spans="1:12" ht="15" x14ac:dyDescent="0.3">
      <c r="A7" s="23" t="s">
        <v>21</v>
      </c>
      <c r="B7" s="23" t="s">
        <v>13</v>
      </c>
      <c r="C7" s="23" t="s">
        <v>14</v>
      </c>
      <c r="D7" s="23" t="s">
        <v>15</v>
      </c>
      <c r="E7" s="23" t="s">
        <v>15</v>
      </c>
      <c r="F7" s="23" t="s">
        <v>17</v>
      </c>
      <c r="G7" s="23" t="s">
        <v>14</v>
      </c>
      <c r="H7" s="23" t="s">
        <v>17</v>
      </c>
      <c r="I7" s="23" t="s">
        <v>15</v>
      </c>
      <c r="J7" s="23" t="s">
        <v>15</v>
      </c>
      <c r="K7" s="23" t="s">
        <v>18</v>
      </c>
      <c r="L7" s="23" t="s">
        <v>14</v>
      </c>
    </row>
    <row r="8" spans="1:12" ht="15" x14ac:dyDescent="0.3">
      <c r="A8" s="23" t="s">
        <v>19</v>
      </c>
      <c r="B8" s="23" t="s">
        <v>13</v>
      </c>
      <c r="C8" s="23" t="s">
        <v>14</v>
      </c>
      <c r="D8" s="23" t="s">
        <v>17</v>
      </c>
      <c r="E8" s="23" t="s">
        <v>16</v>
      </c>
      <c r="F8" s="23" t="s">
        <v>17</v>
      </c>
      <c r="G8" s="23" t="s">
        <v>14</v>
      </c>
      <c r="H8" s="23" t="s">
        <v>17</v>
      </c>
      <c r="I8" s="23" t="s">
        <v>15</v>
      </c>
      <c r="J8" s="23" t="s">
        <v>15</v>
      </c>
      <c r="K8" s="23" t="s">
        <v>18</v>
      </c>
      <c r="L8" s="23" t="s">
        <v>14</v>
      </c>
    </row>
    <row r="9" spans="1:12" ht="15" x14ac:dyDescent="0.3">
      <c r="A9" s="23" t="s">
        <v>21</v>
      </c>
      <c r="B9" s="23" t="s">
        <v>13</v>
      </c>
      <c r="C9" s="23" t="s">
        <v>14</v>
      </c>
      <c r="D9" s="23" t="s">
        <v>15</v>
      </c>
      <c r="E9" s="23" t="s">
        <v>16</v>
      </c>
      <c r="F9" s="23" t="s">
        <v>17</v>
      </c>
      <c r="G9" s="23" t="s">
        <v>14</v>
      </c>
      <c r="H9" s="23" t="s">
        <v>15</v>
      </c>
      <c r="I9" s="23" t="s">
        <v>15</v>
      </c>
      <c r="J9" s="23" t="s">
        <v>15</v>
      </c>
      <c r="K9" s="23" t="s">
        <v>18</v>
      </c>
      <c r="L9" s="23" t="s">
        <v>14</v>
      </c>
    </row>
    <row r="10" spans="1:12" ht="15" x14ac:dyDescent="0.3">
      <c r="A10" s="23" t="s">
        <v>26</v>
      </c>
      <c r="B10" s="23" t="s">
        <v>22</v>
      </c>
      <c r="C10" s="23" t="s">
        <v>14</v>
      </c>
      <c r="D10" s="23" t="s">
        <v>15</v>
      </c>
      <c r="E10" s="23" t="s">
        <v>16</v>
      </c>
      <c r="F10" s="23" t="s">
        <v>15</v>
      </c>
      <c r="G10" s="23" t="s">
        <v>14</v>
      </c>
      <c r="H10" s="23" t="s">
        <v>17</v>
      </c>
      <c r="I10" s="23" t="s">
        <v>15</v>
      </c>
      <c r="J10" s="23" t="s">
        <v>15</v>
      </c>
      <c r="K10" s="23" t="s">
        <v>16</v>
      </c>
      <c r="L10" s="23" t="s">
        <v>15</v>
      </c>
    </row>
    <row r="11" spans="1:12" ht="15" x14ac:dyDescent="0.3">
      <c r="A11" s="23" t="s">
        <v>21</v>
      </c>
      <c r="B11" s="23" t="s">
        <v>24</v>
      </c>
      <c r="C11" s="23" t="s">
        <v>14</v>
      </c>
      <c r="D11" s="23" t="s">
        <v>15</v>
      </c>
      <c r="E11" s="23" t="s">
        <v>16</v>
      </c>
      <c r="F11" s="23" t="s">
        <v>17</v>
      </c>
      <c r="G11" s="23" t="s">
        <v>14</v>
      </c>
      <c r="H11" s="23" t="s">
        <v>17</v>
      </c>
      <c r="I11" s="23" t="s">
        <v>15</v>
      </c>
      <c r="J11" s="23" t="s">
        <v>15</v>
      </c>
      <c r="K11" s="23" t="s">
        <v>14</v>
      </c>
      <c r="L11" s="23" t="s">
        <v>17</v>
      </c>
    </row>
    <row r="12" spans="1:12" ht="15" x14ac:dyDescent="0.3">
      <c r="A12" s="23" t="s">
        <v>12</v>
      </c>
      <c r="B12" s="23" t="s">
        <v>13</v>
      </c>
      <c r="C12" s="23" t="s">
        <v>17</v>
      </c>
      <c r="D12" s="23" t="s">
        <v>15</v>
      </c>
      <c r="E12" s="23" t="s">
        <v>16</v>
      </c>
      <c r="F12" s="23" t="s">
        <v>17</v>
      </c>
      <c r="G12" s="23" t="s">
        <v>14</v>
      </c>
      <c r="H12" s="23" t="s">
        <v>16</v>
      </c>
      <c r="I12" s="23" t="s">
        <v>15</v>
      </c>
      <c r="J12" s="23" t="s">
        <v>15</v>
      </c>
      <c r="K12" s="23" t="s">
        <v>16</v>
      </c>
      <c r="L12" s="23" t="s">
        <v>16</v>
      </c>
    </row>
    <row r="13" spans="1:12" ht="15" x14ac:dyDescent="0.3">
      <c r="A13" s="23" t="s">
        <v>23</v>
      </c>
      <c r="B13" s="23" t="s">
        <v>22</v>
      </c>
      <c r="C13" s="23" t="s">
        <v>14</v>
      </c>
      <c r="D13" s="23" t="s">
        <v>15</v>
      </c>
      <c r="E13" s="23" t="s">
        <v>16</v>
      </c>
      <c r="F13" s="23" t="s">
        <v>15</v>
      </c>
      <c r="G13" s="23" t="s">
        <v>17</v>
      </c>
      <c r="H13" s="23" t="s">
        <v>15</v>
      </c>
      <c r="I13" s="23" t="s">
        <v>15</v>
      </c>
      <c r="J13" s="23" t="s">
        <v>15</v>
      </c>
      <c r="K13" s="23" t="s">
        <v>18</v>
      </c>
      <c r="L13" s="23" t="s">
        <v>14</v>
      </c>
    </row>
    <row r="14" spans="1:12" ht="15" x14ac:dyDescent="0.3">
      <c r="A14" s="23" t="s">
        <v>25</v>
      </c>
      <c r="B14" s="23" t="s">
        <v>20</v>
      </c>
      <c r="C14" s="23" t="s">
        <v>14</v>
      </c>
      <c r="D14" s="23" t="s">
        <v>15</v>
      </c>
      <c r="E14" s="23" t="s">
        <v>16</v>
      </c>
      <c r="F14" s="23" t="s">
        <v>17</v>
      </c>
      <c r="G14" s="23" t="s">
        <v>14</v>
      </c>
      <c r="H14" s="23" t="s">
        <v>15</v>
      </c>
      <c r="I14" s="23" t="s">
        <v>15</v>
      </c>
      <c r="J14" s="23" t="s">
        <v>15</v>
      </c>
      <c r="K14" s="23" t="s">
        <v>18</v>
      </c>
      <c r="L14" s="23" t="s">
        <v>14</v>
      </c>
    </row>
    <row r="15" spans="1:12" x14ac:dyDescent="0.3">
      <c r="A15" s="23" t="s">
        <v>26</v>
      </c>
      <c r="B15" s="23" t="s">
        <v>22</v>
      </c>
      <c r="C15" s="23" t="s">
        <v>14</v>
      </c>
      <c r="D15" s="23" t="s">
        <v>15</v>
      </c>
      <c r="E15" s="23" t="s">
        <v>16</v>
      </c>
      <c r="F15" s="23" t="s">
        <v>17</v>
      </c>
      <c r="G15" s="23" t="s">
        <v>15</v>
      </c>
      <c r="H15" s="23" t="s">
        <v>16</v>
      </c>
      <c r="I15" s="23" t="s">
        <v>15</v>
      </c>
      <c r="J15" s="23" t="s">
        <v>15</v>
      </c>
      <c r="K15" s="23" t="s">
        <v>18</v>
      </c>
      <c r="L15" s="23" t="s">
        <v>14</v>
      </c>
    </row>
    <row r="16" spans="1:12" x14ac:dyDescent="0.3">
      <c r="A16" s="23" t="s">
        <v>19</v>
      </c>
      <c r="B16" s="23" t="s">
        <v>22</v>
      </c>
      <c r="C16" s="23" t="s">
        <v>14</v>
      </c>
      <c r="D16" s="23" t="s">
        <v>15</v>
      </c>
      <c r="E16" s="23" t="s">
        <v>16</v>
      </c>
      <c r="F16" s="23" t="s">
        <v>17</v>
      </c>
      <c r="G16" s="23" t="s">
        <v>15</v>
      </c>
      <c r="H16" s="23" t="s">
        <v>17</v>
      </c>
      <c r="I16" s="23" t="s">
        <v>15</v>
      </c>
      <c r="J16" s="23" t="s">
        <v>15</v>
      </c>
      <c r="K16" s="23" t="s">
        <v>18</v>
      </c>
      <c r="L16" s="23" t="s">
        <v>14</v>
      </c>
    </row>
    <row r="17" spans="1:12" x14ac:dyDescent="0.3">
      <c r="A17" s="23" t="s">
        <v>26</v>
      </c>
      <c r="B17" s="23" t="s">
        <v>22</v>
      </c>
      <c r="C17" s="23" t="s">
        <v>17</v>
      </c>
      <c r="D17" s="23" t="s">
        <v>15</v>
      </c>
      <c r="E17" s="23" t="s">
        <v>18</v>
      </c>
      <c r="F17" s="23" t="s">
        <v>17</v>
      </c>
      <c r="G17" s="23" t="s">
        <v>14</v>
      </c>
      <c r="H17" s="23" t="s">
        <v>17</v>
      </c>
      <c r="I17" s="23" t="s">
        <v>15</v>
      </c>
      <c r="J17" s="23" t="s">
        <v>15</v>
      </c>
      <c r="K17" s="23" t="s">
        <v>18</v>
      </c>
      <c r="L17" s="23" t="s">
        <v>14</v>
      </c>
    </row>
    <row r="18" spans="1:12" x14ac:dyDescent="0.3">
      <c r="A18" s="23" t="s">
        <v>23</v>
      </c>
      <c r="B18" s="23" t="s">
        <v>13</v>
      </c>
      <c r="C18" s="23" t="s">
        <v>14</v>
      </c>
      <c r="D18" s="23" t="s">
        <v>15</v>
      </c>
      <c r="E18" s="23" t="s">
        <v>15</v>
      </c>
      <c r="F18" s="23" t="s">
        <v>16</v>
      </c>
      <c r="G18" s="23" t="s">
        <v>14</v>
      </c>
      <c r="H18" s="23" t="s">
        <v>17</v>
      </c>
      <c r="I18" s="23" t="s">
        <v>15</v>
      </c>
      <c r="J18" s="23" t="s">
        <v>15</v>
      </c>
      <c r="K18" s="23" t="s">
        <v>18</v>
      </c>
      <c r="L18" s="23" t="s">
        <v>14</v>
      </c>
    </row>
    <row r="19" spans="1:12" x14ac:dyDescent="0.3">
      <c r="A19" s="23" t="s">
        <v>21</v>
      </c>
      <c r="B19" s="23" t="s">
        <v>24</v>
      </c>
      <c r="C19" s="23" t="s">
        <v>14</v>
      </c>
      <c r="D19" s="23" t="s">
        <v>15</v>
      </c>
      <c r="E19" s="23" t="s">
        <v>16</v>
      </c>
      <c r="F19" s="23" t="s">
        <v>17</v>
      </c>
      <c r="G19" s="23" t="s">
        <v>14</v>
      </c>
      <c r="H19" s="23" t="s">
        <v>17</v>
      </c>
      <c r="I19" s="23" t="s">
        <v>15</v>
      </c>
      <c r="J19" s="23" t="s">
        <v>15</v>
      </c>
      <c r="K19" s="23" t="s">
        <v>18</v>
      </c>
      <c r="L19" s="23" t="s">
        <v>14</v>
      </c>
    </row>
    <row r="20" spans="1:12" x14ac:dyDescent="0.3">
      <c r="A20" s="23" t="s">
        <v>25</v>
      </c>
      <c r="B20" s="23" t="s">
        <v>22</v>
      </c>
      <c r="C20" s="23" t="s">
        <v>16</v>
      </c>
      <c r="D20" s="23" t="s">
        <v>15</v>
      </c>
      <c r="E20" s="23" t="s">
        <v>16</v>
      </c>
      <c r="F20" s="23" t="s">
        <v>17</v>
      </c>
      <c r="G20" s="23" t="s">
        <v>14</v>
      </c>
      <c r="H20" s="23" t="s">
        <v>17</v>
      </c>
      <c r="I20" s="23" t="s">
        <v>15</v>
      </c>
      <c r="J20" s="23" t="s">
        <v>15</v>
      </c>
      <c r="K20" s="23" t="s">
        <v>18</v>
      </c>
      <c r="L20" s="23" t="s">
        <v>14</v>
      </c>
    </row>
    <row r="21" spans="1:12" x14ac:dyDescent="0.3">
      <c r="A21" s="23" t="s">
        <v>12</v>
      </c>
      <c r="B21" s="23" t="s">
        <v>24</v>
      </c>
      <c r="C21" s="23" t="s">
        <v>14</v>
      </c>
      <c r="D21" s="23" t="s">
        <v>15</v>
      </c>
      <c r="E21" s="23" t="s">
        <v>16</v>
      </c>
      <c r="F21" s="23" t="s">
        <v>17</v>
      </c>
      <c r="G21" s="23" t="s">
        <v>14</v>
      </c>
      <c r="H21" s="23" t="s">
        <v>17</v>
      </c>
      <c r="I21" s="23" t="s">
        <v>15</v>
      </c>
      <c r="J21" s="23" t="s">
        <v>15</v>
      </c>
      <c r="K21" s="23" t="s">
        <v>18</v>
      </c>
      <c r="L21" s="23" t="s">
        <v>14</v>
      </c>
    </row>
    <row r="22" spans="1:12" x14ac:dyDescent="0.3">
      <c r="A22" s="23" t="s">
        <v>12</v>
      </c>
      <c r="B22" s="23" t="s">
        <v>22</v>
      </c>
      <c r="C22" s="23" t="s">
        <v>14</v>
      </c>
      <c r="D22" s="23" t="s">
        <v>14</v>
      </c>
      <c r="E22" s="23" t="s">
        <v>18</v>
      </c>
      <c r="F22" s="23" t="s">
        <v>17</v>
      </c>
      <c r="G22" s="23" t="s">
        <v>14</v>
      </c>
      <c r="H22" s="23" t="s">
        <v>17</v>
      </c>
      <c r="I22" s="23" t="s">
        <v>14</v>
      </c>
      <c r="J22" s="23" t="s">
        <v>15</v>
      </c>
      <c r="K22" s="23" t="s">
        <v>18</v>
      </c>
      <c r="L22" s="2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2"/>
  <sheetViews>
    <sheetView workbookViewId="0"/>
    <sheetView workbookViewId="1"/>
    <sheetView workbookViewId="2"/>
  </sheetViews>
  <sheetFormatPr defaultRowHeight="14.4" x14ac:dyDescent="0.3"/>
  <cols>
    <col min="2" max="2" width="12.6640625" bestFit="1" customWidth="1"/>
  </cols>
  <sheetData>
    <row r="1" spans="1:12" ht="15" x14ac:dyDescent="0.3">
      <c r="A1" s="23" t="s">
        <v>41</v>
      </c>
    </row>
    <row r="2" spans="1:12" ht="15" x14ac:dyDescent="0.3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K2" s="23" t="s">
        <v>10</v>
      </c>
      <c r="L2" s="23" t="s">
        <v>11</v>
      </c>
    </row>
    <row r="3" spans="1:12" ht="15" x14ac:dyDescent="0.3">
      <c r="A3" s="23" t="s">
        <v>25</v>
      </c>
      <c r="B3" s="23" t="s">
        <v>13</v>
      </c>
      <c r="C3" s="23" t="s">
        <v>14</v>
      </c>
      <c r="D3" s="23" t="s">
        <v>16</v>
      </c>
      <c r="E3" s="23" t="s">
        <v>16</v>
      </c>
      <c r="F3" s="23" t="s">
        <v>17</v>
      </c>
      <c r="G3" s="23" t="s">
        <v>14</v>
      </c>
      <c r="H3" s="23" t="s">
        <v>15</v>
      </c>
      <c r="I3" s="23" t="s">
        <v>15</v>
      </c>
      <c r="J3" s="23" t="s">
        <v>15</v>
      </c>
      <c r="K3" s="23" t="s">
        <v>18</v>
      </c>
      <c r="L3" s="23" t="s">
        <v>14</v>
      </c>
    </row>
    <row r="4" spans="1:12" ht="15" x14ac:dyDescent="0.3">
      <c r="A4" s="23" t="s">
        <v>26</v>
      </c>
      <c r="B4" s="23" t="s">
        <v>20</v>
      </c>
      <c r="C4" s="23" t="s">
        <v>14</v>
      </c>
      <c r="D4" s="23" t="s">
        <v>17</v>
      </c>
      <c r="E4" s="23" t="s">
        <v>16</v>
      </c>
      <c r="F4" s="23" t="s">
        <v>15</v>
      </c>
      <c r="G4" s="23" t="s">
        <v>14</v>
      </c>
      <c r="H4" s="23" t="s">
        <v>17</v>
      </c>
      <c r="I4" s="23" t="s">
        <v>15</v>
      </c>
      <c r="J4" s="23" t="s">
        <v>15</v>
      </c>
      <c r="K4" s="23" t="s">
        <v>16</v>
      </c>
      <c r="L4" s="23" t="s">
        <v>15</v>
      </c>
    </row>
    <row r="5" spans="1:12" ht="15" x14ac:dyDescent="0.3">
      <c r="A5" s="23" t="s">
        <v>25</v>
      </c>
      <c r="B5" s="23" t="s">
        <v>22</v>
      </c>
      <c r="C5" s="23" t="s">
        <v>14</v>
      </c>
      <c r="D5" s="23" t="s">
        <v>15</v>
      </c>
      <c r="E5" s="23" t="s">
        <v>16</v>
      </c>
      <c r="F5" s="23" t="s">
        <v>17</v>
      </c>
      <c r="G5" s="23" t="s">
        <v>18</v>
      </c>
      <c r="H5" s="23" t="s">
        <v>17</v>
      </c>
      <c r="I5" s="23" t="s">
        <v>15</v>
      </c>
      <c r="J5" s="23" t="s">
        <v>15</v>
      </c>
      <c r="K5" s="23" t="s">
        <v>14</v>
      </c>
      <c r="L5" s="23" t="s">
        <v>17</v>
      </c>
    </row>
    <row r="6" spans="1:12" ht="15" x14ac:dyDescent="0.3">
      <c r="A6" s="23" t="s">
        <v>23</v>
      </c>
      <c r="B6" s="23" t="s">
        <v>24</v>
      </c>
      <c r="C6" s="23" t="s">
        <v>17</v>
      </c>
      <c r="D6" s="23" t="s">
        <v>16</v>
      </c>
      <c r="E6" s="23" t="s">
        <v>16</v>
      </c>
      <c r="F6" s="23" t="s">
        <v>17</v>
      </c>
      <c r="G6" s="23" t="s">
        <v>14</v>
      </c>
      <c r="H6" s="23" t="s">
        <v>17</v>
      </c>
      <c r="I6" s="23" t="s">
        <v>15</v>
      </c>
      <c r="J6" s="23" t="s">
        <v>15</v>
      </c>
      <c r="K6" s="23" t="s">
        <v>16</v>
      </c>
      <c r="L6" s="23" t="s">
        <v>16</v>
      </c>
    </row>
    <row r="7" spans="1:12" ht="15" x14ac:dyDescent="0.3">
      <c r="A7" s="23" t="s">
        <v>21</v>
      </c>
      <c r="B7" s="23" t="s">
        <v>13</v>
      </c>
      <c r="C7" s="23" t="s">
        <v>14</v>
      </c>
      <c r="D7" s="23" t="s">
        <v>17</v>
      </c>
      <c r="E7" s="23" t="s">
        <v>16</v>
      </c>
      <c r="F7" s="23" t="s">
        <v>17</v>
      </c>
      <c r="G7" s="23" t="s">
        <v>14</v>
      </c>
      <c r="H7" s="23" t="s">
        <v>15</v>
      </c>
      <c r="I7" s="23" t="s">
        <v>15</v>
      </c>
      <c r="J7" s="23" t="s">
        <v>15</v>
      </c>
      <c r="K7" s="23" t="s">
        <v>18</v>
      </c>
      <c r="L7" s="23" t="s">
        <v>14</v>
      </c>
    </row>
    <row r="8" spans="1:12" ht="15" x14ac:dyDescent="0.3">
      <c r="A8" s="23" t="s">
        <v>12</v>
      </c>
      <c r="B8" s="23" t="s">
        <v>13</v>
      </c>
      <c r="C8" s="23" t="s">
        <v>14</v>
      </c>
      <c r="D8" s="23" t="s">
        <v>14</v>
      </c>
      <c r="E8" s="23" t="s">
        <v>16</v>
      </c>
      <c r="F8" s="23" t="s">
        <v>16</v>
      </c>
      <c r="G8" s="23" t="s">
        <v>14</v>
      </c>
      <c r="H8" s="23" t="s">
        <v>15</v>
      </c>
      <c r="I8" s="23" t="s">
        <v>15</v>
      </c>
      <c r="J8" s="23" t="s">
        <v>15</v>
      </c>
      <c r="K8" s="23" t="s">
        <v>18</v>
      </c>
      <c r="L8" s="23" t="s">
        <v>14</v>
      </c>
    </row>
    <row r="9" spans="1:12" ht="15" x14ac:dyDescent="0.3">
      <c r="A9" s="23" t="s">
        <v>12</v>
      </c>
      <c r="B9" s="23" t="s">
        <v>22</v>
      </c>
      <c r="C9" s="23" t="s">
        <v>17</v>
      </c>
      <c r="D9" s="23" t="s">
        <v>16</v>
      </c>
      <c r="E9" s="23" t="s">
        <v>16</v>
      </c>
      <c r="F9" s="23" t="s">
        <v>17</v>
      </c>
      <c r="G9" s="23" t="s">
        <v>15</v>
      </c>
      <c r="H9" s="23" t="s">
        <v>16</v>
      </c>
      <c r="I9" s="23" t="s">
        <v>15</v>
      </c>
      <c r="J9" s="23" t="s">
        <v>14</v>
      </c>
      <c r="K9" s="23" t="s">
        <v>18</v>
      </c>
      <c r="L9" s="23" t="s">
        <v>14</v>
      </c>
    </row>
    <row r="10" spans="1:12" ht="15" x14ac:dyDescent="0.3">
      <c r="A10" s="23" t="s">
        <v>12</v>
      </c>
      <c r="B10" s="23" t="s">
        <v>13</v>
      </c>
      <c r="C10" s="23" t="s">
        <v>17</v>
      </c>
      <c r="D10" s="23" t="s">
        <v>17</v>
      </c>
      <c r="E10" s="23" t="s">
        <v>16</v>
      </c>
      <c r="F10" s="23" t="s">
        <v>17</v>
      </c>
      <c r="G10" s="23" t="s">
        <v>15</v>
      </c>
      <c r="H10" s="23" t="s">
        <v>14</v>
      </c>
      <c r="I10" s="23" t="s">
        <v>15</v>
      </c>
      <c r="J10" s="23" t="s">
        <v>15</v>
      </c>
      <c r="K10" s="23" t="s">
        <v>18</v>
      </c>
      <c r="L10" s="23" t="s">
        <v>14</v>
      </c>
    </row>
    <row r="11" spans="1:12" ht="15" x14ac:dyDescent="0.3">
      <c r="A11" s="23" t="s">
        <v>12</v>
      </c>
      <c r="B11" s="23" t="s">
        <v>24</v>
      </c>
      <c r="C11" s="23" t="s">
        <v>17</v>
      </c>
      <c r="D11" s="23" t="s">
        <v>14</v>
      </c>
      <c r="E11" s="23" t="s">
        <v>18</v>
      </c>
      <c r="F11" s="23" t="s">
        <v>17</v>
      </c>
      <c r="G11" s="23" t="s">
        <v>14</v>
      </c>
      <c r="H11" s="23" t="s">
        <v>15</v>
      </c>
      <c r="I11" s="23" t="s">
        <v>15</v>
      </c>
      <c r="J11" s="23" t="s">
        <v>15</v>
      </c>
      <c r="K11" s="23" t="s">
        <v>18</v>
      </c>
      <c r="L11" s="23" t="s">
        <v>14</v>
      </c>
    </row>
    <row r="12" spans="1:12" ht="15" x14ac:dyDescent="0.3">
      <c r="A12" s="23" t="s">
        <v>12</v>
      </c>
      <c r="B12" s="23" t="s">
        <v>22</v>
      </c>
      <c r="C12" s="23" t="s">
        <v>15</v>
      </c>
      <c r="D12" s="23" t="s">
        <v>17</v>
      </c>
      <c r="E12" s="23" t="s">
        <v>15</v>
      </c>
      <c r="F12" s="23" t="s">
        <v>16</v>
      </c>
      <c r="G12" s="23" t="s">
        <v>14</v>
      </c>
      <c r="H12" s="23" t="s">
        <v>16</v>
      </c>
      <c r="I12" s="23" t="s">
        <v>15</v>
      </c>
      <c r="J12" s="23" t="s">
        <v>15</v>
      </c>
      <c r="K12" s="23" t="s">
        <v>18</v>
      </c>
      <c r="L12" s="23" t="s">
        <v>14</v>
      </c>
    </row>
    <row r="13" spans="1:12" ht="15" x14ac:dyDescent="0.3">
      <c r="A13" s="23" t="s">
        <v>12</v>
      </c>
      <c r="B13" s="23" t="s">
        <v>22</v>
      </c>
      <c r="C13" s="23" t="s">
        <v>16</v>
      </c>
      <c r="D13" s="23" t="s">
        <v>17</v>
      </c>
      <c r="E13" s="23" t="s">
        <v>16</v>
      </c>
      <c r="F13" s="23" t="s">
        <v>17</v>
      </c>
      <c r="G13" s="23" t="s">
        <v>14</v>
      </c>
      <c r="H13" s="23" t="s">
        <v>14</v>
      </c>
      <c r="I13" s="23" t="s">
        <v>15</v>
      </c>
      <c r="J13" s="23" t="s">
        <v>17</v>
      </c>
      <c r="K13" s="23" t="s">
        <v>18</v>
      </c>
      <c r="L13" s="23" t="s">
        <v>14</v>
      </c>
    </row>
    <row r="14" spans="1:12" ht="15" x14ac:dyDescent="0.3">
      <c r="A14" s="23" t="s">
        <v>12</v>
      </c>
      <c r="B14" s="23" t="s">
        <v>20</v>
      </c>
      <c r="C14" s="23" t="s">
        <v>18</v>
      </c>
      <c r="D14" s="23" t="s">
        <v>16</v>
      </c>
      <c r="E14" s="23" t="s">
        <v>18</v>
      </c>
      <c r="F14" s="23" t="s">
        <v>17</v>
      </c>
      <c r="G14" s="23" t="s">
        <v>14</v>
      </c>
      <c r="H14" s="23" t="s">
        <v>15</v>
      </c>
      <c r="I14" s="23" t="s">
        <v>15</v>
      </c>
      <c r="J14" s="23" t="s">
        <v>17</v>
      </c>
      <c r="K14" s="23" t="s">
        <v>18</v>
      </c>
      <c r="L14" s="23" t="s">
        <v>14</v>
      </c>
    </row>
    <row r="15" spans="1:12" x14ac:dyDescent="0.3">
      <c r="A15" s="23" t="s">
        <v>26</v>
      </c>
      <c r="B15" s="23" t="s">
        <v>22</v>
      </c>
      <c r="C15" s="23" t="s">
        <v>15</v>
      </c>
      <c r="D15" s="23" t="s">
        <v>14</v>
      </c>
      <c r="E15" s="23" t="s">
        <v>15</v>
      </c>
      <c r="F15" s="23" t="s">
        <v>17</v>
      </c>
      <c r="G15" s="23" t="s">
        <v>14</v>
      </c>
      <c r="H15" s="23" t="s">
        <v>16</v>
      </c>
      <c r="I15" s="23" t="s">
        <v>15</v>
      </c>
      <c r="J15" s="23" t="s">
        <v>16</v>
      </c>
      <c r="K15" s="23" t="s">
        <v>18</v>
      </c>
      <c r="L15" s="23" t="s">
        <v>14</v>
      </c>
    </row>
    <row r="16" spans="1:12" x14ac:dyDescent="0.3">
      <c r="A16" s="23" t="s">
        <v>19</v>
      </c>
      <c r="B16" s="23" t="s">
        <v>22</v>
      </c>
      <c r="C16" s="23" t="s">
        <v>17</v>
      </c>
      <c r="D16" s="23" t="s">
        <v>15</v>
      </c>
      <c r="E16" s="23" t="s">
        <v>16</v>
      </c>
      <c r="F16" s="23" t="s">
        <v>17</v>
      </c>
      <c r="G16" s="23" t="s">
        <v>14</v>
      </c>
      <c r="H16" s="23" t="s">
        <v>16</v>
      </c>
      <c r="I16" s="23" t="s">
        <v>15</v>
      </c>
      <c r="J16" s="23" t="s">
        <v>14</v>
      </c>
      <c r="K16" s="23" t="s">
        <v>18</v>
      </c>
      <c r="L16" s="23" t="s">
        <v>14</v>
      </c>
    </row>
    <row r="17" spans="1:12" x14ac:dyDescent="0.3">
      <c r="A17" s="23" t="s">
        <v>26</v>
      </c>
      <c r="B17" s="23" t="s">
        <v>22</v>
      </c>
      <c r="C17" s="23" t="s">
        <v>15</v>
      </c>
      <c r="D17" s="23" t="s">
        <v>15</v>
      </c>
      <c r="E17" s="23" t="s">
        <v>16</v>
      </c>
      <c r="F17" s="23" t="s">
        <v>17</v>
      </c>
      <c r="G17" s="23" t="s">
        <v>14</v>
      </c>
      <c r="H17" s="23" t="s">
        <v>14</v>
      </c>
      <c r="I17" s="23" t="s">
        <v>15</v>
      </c>
      <c r="J17" s="23" t="s">
        <v>17</v>
      </c>
      <c r="K17" s="23" t="s">
        <v>18</v>
      </c>
      <c r="L17" s="23" t="s">
        <v>14</v>
      </c>
    </row>
    <row r="18" spans="1:12" x14ac:dyDescent="0.3">
      <c r="A18" s="23" t="s">
        <v>23</v>
      </c>
      <c r="B18" s="23" t="s">
        <v>13</v>
      </c>
      <c r="C18" s="23" t="s">
        <v>16</v>
      </c>
      <c r="D18" s="23" t="s">
        <v>15</v>
      </c>
      <c r="E18" s="23" t="s">
        <v>16</v>
      </c>
      <c r="F18" s="23" t="s">
        <v>16</v>
      </c>
      <c r="G18" s="23" t="s">
        <v>14</v>
      </c>
      <c r="H18" s="23" t="s">
        <v>14</v>
      </c>
      <c r="I18" s="23" t="s">
        <v>15</v>
      </c>
      <c r="J18" s="23" t="s">
        <v>16</v>
      </c>
      <c r="K18" s="23" t="s">
        <v>18</v>
      </c>
      <c r="L18" s="23" t="s">
        <v>14</v>
      </c>
    </row>
    <row r="19" spans="1:12" x14ac:dyDescent="0.3">
      <c r="A19" s="23" t="s">
        <v>21</v>
      </c>
      <c r="B19" s="23" t="s">
        <v>24</v>
      </c>
      <c r="C19" s="23" t="s">
        <v>14</v>
      </c>
      <c r="D19" s="23" t="s">
        <v>15</v>
      </c>
      <c r="E19" s="23" t="s">
        <v>16</v>
      </c>
      <c r="F19" s="23" t="s">
        <v>17</v>
      </c>
      <c r="G19" s="23" t="s">
        <v>14</v>
      </c>
      <c r="H19" s="23" t="s">
        <v>17</v>
      </c>
      <c r="I19" s="23" t="s">
        <v>15</v>
      </c>
      <c r="J19" s="23" t="s">
        <v>14</v>
      </c>
      <c r="K19" s="23" t="s">
        <v>18</v>
      </c>
      <c r="L19" s="23" t="s">
        <v>14</v>
      </c>
    </row>
    <row r="20" spans="1:12" x14ac:dyDescent="0.3">
      <c r="A20" s="23" t="s">
        <v>25</v>
      </c>
      <c r="B20" s="23" t="s">
        <v>22</v>
      </c>
      <c r="C20" s="23" t="s">
        <v>16</v>
      </c>
      <c r="D20" s="23" t="s">
        <v>15</v>
      </c>
      <c r="E20" s="23" t="s">
        <v>16</v>
      </c>
      <c r="F20" s="23" t="s">
        <v>17</v>
      </c>
      <c r="G20" s="23" t="s">
        <v>14</v>
      </c>
      <c r="H20" s="23" t="s">
        <v>17</v>
      </c>
      <c r="I20" s="23" t="s">
        <v>15</v>
      </c>
      <c r="J20" s="23" t="s">
        <v>14</v>
      </c>
      <c r="K20" s="23" t="s">
        <v>18</v>
      </c>
      <c r="L20" s="23" t="s">
        <v>14</v>
      </c>
    </row>
    <row r="21" spans="1:12" x14ac:dyDescent="0.3">
      <c r="A21" s="23" t="s">
        <v>26</v>
      </c>
      <c r="B21" s="23" t="s">
        <v>24</v>
      </c>
      <c r="C21" s="23" t="s">
        <v>14</v>
      </c>
      <c r="D21" s="23" t="s">
        <v>15</v>
      </c>
      <c r="E21" s="23" t="s">
        <v>16</v>
      </c>
      <c r="F21" s="23" t="s">
        <v>17</v>
      </c>
      <c r="G21" s="23" t="s">
        <v>14</v>
      </c>
      <c r="H21" s="23" t="s">
        <v>17</v>
      </c>
      <c r="I21" s="23" t="s">
        <v>15</v>
      </c>
      <c r="J21" s="23" t="s">
        <v>17</v>
      </c>
      <c r="K21" s="23" t="s">
        <v>18</v>
      </c>
      <c r="L21" s="23" t="s">
        <v>14</v>
      </c>
    </row>
    <row r="22" spans="1:12" x14ac:dyDescent="0.3">
      <c r="A22" s="23" t="s">
        <v>26</v>
      </c>
      <c r="B22" s="23" t="s">
        <v>22</v>
      </c>
      <c r="C22" s="23" t="s">
        <v>14</v>
      </c>
      <c r="D22" s="23" t="s">
        <v>16</v>
      </c>
      <c r="E22" s="23" t="s">
        <v>18</v>
      </c>
      <c r="F22" s="23" t="s">
        <v>17</v>
      </c>
      <c r="G22" s="23" t="s">
        <v>14</v>
      </c>
      <c r="H22" s="23" t="s">
        <v>17</v>
      </c>
      <c r="I22" s="23" t="s">
        <v>15</v>
      </c>
      <c r="J22" s="23" t="s">
        <v>17</v>
      </c>
      <c r="K22" s="23" t="s">
        <v>18</v>
      </c>
      <c r="L22" s="23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"/>
  <sheetViews>
    <sheetView workbookViewId="0"/>
    <sheetView workbookViewId="1"/>
    <sheetView workbookViewId="2"/>
  </sheetViews>
  <sheetFormatPr defaultRowHeight="14.4" x14ac:dyDescent="0.3"/>
  <cols>
    <col min="2" max="2" width="12.6640625" bestFit="1" customWidth="1"/>
  </cols>
  <sheetData>
    <row r="1" spans="1:12" ht="15" x14ac:dyDescent="0.3">
      <c r="A1" s="23" t="s">
        <v>37</v>
      </c>
      <c r="B1" s="23" t="s">
        <v>38</v>
      </c>
    </row>
    <row r="2" spans="1:12" ht="15" x14ac:dyDescent="0.3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K2" s="23" t="s">
        <v>10</v>
      </c>
      <c r="L2" s="23" t="s">
        <v>11</v>
      </c>
    </row>
    <row r="3" spans="1:12" ht="15" x14ac:dyDescent="0.3">
      <c r="A3" s="23" t="s">
        <v>23</v>
      </c>
      <c r="B3" s="23" t="s">
        <v>20</v>
      </c>
      <c r="C3" s="23" t="s">
        <v>14</v>
      </c>
      <c r="D3" s="23" t="s">
        <v>15</v>
      </c>
      <c r="E3" s="23" t="s">
        <v>16</v>
      </c>
      <c r="F3" s="23" t="s">
        <v>17</v>
      </c>
      <c r="G3" s="23" t="s">
        <v>14</v>
      </c>
      <c r="H3" s="23" t="s">
        <v>17</v>
      </c>
      <c r="I3" s="23" t="s">
        <v>15</v>
      </c>
      <c r="J3" s="23" t="s">
        <v>15</v>
      </c>
      <c r="K3" s="23" t="s">
        <v>18</v>
      </c>
      <c r="L3" s="23" t="s">
        <v>14</v>
      </c>
    </row>
    <row r="4" spans="1:12" ht="15" x14ac:dyDescent="0.3">
      <c r="A4" s="23" t="s">
        <v>25</v>
      </c>
      <c r="B4" s="23" t="s">
        <v>22</v>
      </c>
      <c r="C4" s="23" t="s">
        <v>14</v>
      </c>
      <c r="D4" s="23" t="s">
        <v>16</v>
      </c>
      <c r="E4" s="23" t="s">
        <v>18</v>
      </c>
      <c r="F4" s="23" t="s">
        <v>17</v>
      </c>
      <c r="G4" s="23" t="s">
        <v>14</v>
      </c>
      <c r="H4" s="23" t="s">
        <v>17</v>
      </c>
      <c r="I4" s="23" t="s">
        <v>15</v>
      </c>
      <c r="J4" s="23" t="s">
        <v>15</v>
      </c>
      <c r="K4" s="23" t="s">
        <v>18</v>
      </c>
      <c r="L4" s="23" t="s">
        <v>14</v>
      </c>
    </row>
    <row r="5" spans="1:12" ht="15" x14ac:dyDescent="0.3">
      <c r="A5" s="23" t="s">
        <v>25</v>
      </c>
      <c r="B5" s="23" t="s">
        <v>24</v>
      </c>
      <c r="C5" s="23" t="s">
        <v>16</v>
      </c>
      <c r="D5" s="23" t="s">
        <v>15</v>
      </c>
      <c r="E5" s="23" t="s">
        <v>16</v>
      </c>
      <c r="F5" s="23" t="s">
        <v>17</v>
      </c>
      <c r="G5" s="23" t="s">
        <v>14</v>
      </c>
      <c r="H5" s="23" t="s">
        <v>17</v>
      </c>
      <c r="I5" s="23" t="s">
        <v>15</v>
      </c>
      <c r="J5" s="23" t="s">
        <v>15</v>
      </c>
      <c r="K5" s="23" t="s">
        <v>18</v>
      </c>
      <c r="L5" s="23" t="s">
        <v>14</v>
      </c>
    </row>
    <row r="6" spans="1:12" ht="15" x14ac:dyDescent="0.3">
      <c r="A6" s="23" t="s">
        <v>23</v>
      </c>
      <c r="B6" s="23" t="s">
        <v>13</v>
      </c>
      <c r="C6" s="23" t="s">
        <v>14</v>
      </c>
      <c r="D6" s="23" t="s">
        <v>16</v>
      </c>
      <c r="E6" s="23" t="s">
        <v>15</v>
      </c>
      <c r="F6" s="23" t="s">
        <v>17</v>
      </c>
      <c r="G6" s="23" t="s">
        <v>14</v>
      </c>
      <c r="H6" s="23" t="s">
        <v>17</v>
      </c>
      <c r="I6" s="23" t="s">
        <v>15</v>
      </c>
      <c r="J6" s="23" t="s">
        <v>15</v>
      </c>
      <c r="K6" s="23" t="s">
        <v>18</v>
      </c>
      <c r="L6" s="23" t="s">
        <v>14</v>
      </c>
    </row>
    <row r="7" spans="1:12" ht="15" x14ac:dyDescent="0.3">
      <c r="A7" s="23" t="s">
        <v>19</v>
      </c>
      <c r="B7" s="23" t="s">
        <v>22</v>
      </c>
      <c r="C7" s="23" t="s">
        <v>14</v>
      </c>
      <c r="D7" s="23" t="s">
        <v>15</v>
      </c>
      <c r="E7" s="23" t="s">
        <v>16</v>
      </c>
      <c r="F7" s="23" t="s">
        <v>17</v>
      </c>
      <c r="G7" s="23" t="s">
        <v>14</v>
      </c>
      <c r="H7" s="23" t="s">
        <v>15</v>
      </c>
      <c r="I7" s="23" t="s">
        <v>15</v>
      </c>
      <c r="J7" s="23" t="s">
        <v>15</v>
      </c>
      <c r="K7" s="23" t="s">
        <v>18</v>
      </c>
      <c r="L7" s="23" t="s">
        <v>14</v>
      </c>
    </row>
    <row r="8" spans="1:12" ht="15" x14ac:dyDescent="0.3">
      <c r="A8" s="23" t="s">
        <v>26</v>
      </c>
      <c r="B8" s="23" t="s">
        <v>22</v>
      </c>
      <c r="C8" s="23" t="s">
        <v>14</v>
      </c>
      <c r="D8" s="23" t="s">
        <v>15</v>
      </c>
      <c r="E8" s="23" t="s">
        <v>16</v>
      </c>
      <c r="F8" s="23" t="s">
        <v>15</v>
      </c>
      <c r="G8" s="23" t="s">
        <v>14</v>
      </c>
      <c r="H8" s="23" t="s">
        <v>17</v>
      </c>
      <c r="I8" s="23" t="s">
        <v>15</v>
      </c>
      <c r="J8" s="23" t="s">
        <v>15</v>
      </c>
      <c r="K8" s="23" t="s">
        <v>16</v>
      </c>
      <c r="L8" s="23" t="s">
        <v>15</v>
      </c>
    </row>
    <row r="9" spans="1:12" ht="15" x14ac:dyDescent="0.3">
      <c r="A9" s="23" t="s">
        <v>21</v>
      </c>
      <c r="B9" s="23" t="s">
        <v>13</v>
      </c>
      <c r="C9" s="23" t="s">
        <v>14</v>
      </c>
      <c r="D9" s="23" t="s">
        <v>15</v>
      </c>
      <c r="E9" s="23" t="s">
        <v>16</v>
      </c>
      <c r="F9" s="23" t="s">
        <v>17</v>
      </c>
      <c r="G9" s="23" t="s">
        <v>14</v>
      </c>
      <c r="H9" s="23" t="s">
        <v>17</v>
      </c>
      <c r="I9" s="23" t="s">
        <v>15</v>
      </c>
      <c r="J9" s="23" t="s">
        <v>15</v>
      </c>
      <c r="K9" s="23" t="s">
        <v>14</v>
      </c>
      <c r="L9" s="23" t="s">
        <v>17</v>
      </c>
    </row>
    <row r="10" spans="1:12" ht="15" x14ac:dyDescent="0.3">
      <c r="A10" s="23" t="s">
        <v>21</v>
      </c>
      <c r="B10" s="23" t="s">
        <v>22</v>
      </c>
      <c r="C10" s="23" t="s">
        <v>14</v>
      </c>
      <c r="D10" s="23" t="s">
        <v>15</v>
      </c>
      <c r="E10" s="23" t="s">
        <v>16</v>
      </c>
      <c r="F10" s="23" t="s">
        <v>17</v>
      </c>
      <c r="G10" s="23" t="s">
        <v>14</v>
      </c>
      <c r="H10" s="23" t="s">
        <v>17</v>
      </c>
      <c r="I10" s="23" t="s">
        <v>15</v>
      </c>
      <c r="J10" s="23" t="s">
        <v>15</v>
      </c>
      <c r="K10" s="23" t="s">
        <v>16</v>
      </c>
      <c r="L10" s="23" t="s">
        <v>16</v>
      </c>
    </row>
    <row r="11" spans="1:12" ht="15" x14ac:dyDescent="0.3">
      <c r="A11" s="23" t="s">
        <v>21</v>
      </c>
      <c r="B11" s="23" t="s">
        <v>22</v>
      </c>
      <c r="C11" s="23" t="s">
        <v>14</v>
      </c>
      <c r="D11" s="23" t="s">
        <v>15</v>
      </c>
      <c r="E11" s="23" t="s">
        <v>16</v>
      </c>
      <c r="F11" s="23" t="s">
        <v>17</v>
      </c>
      <c r="G11" s="23" t="s">
        <v>14</v>
      </c>
      <c r="H11" s="23" t="s">
        <v>15</v>
      </c>
      <c r="I11" s="23" t="s">
        <v>15</v>
      </c>
      <c r="J11" s="23" t="s">
        <v>18</v>
      </c>
      <c r="K11" s="23" t="s">
        <v>18</v>
      </c>
      <c r="L11" s="23" t="s">
        <v>14</v>
      </c>
    </row>
    <row r="12" spans="1:12" ht="15" x14ac:dyDescent="0.3">
      <c r="A12" s="23" t="s">
        <v>19</v>
      </c>
      <c r="B12" s="23" t="s">
        <v>22</v>
      </c>
      <c r="C12" s="23" t="s">
        <v>14</v>
      </c>
      <c r="D12" s="23" t="s">
        <v>15</v>
      </c>
      <c r="E12" s="23" t="s">
        <v>16</v>
      </c>
      <c r="F12" s="23" t="s">
        <v>16</v>
      </c>
      <c r="G12" s="23" t="s">
        <v>14</v>
      </c>
      <c r="H12" s="23" t="s">
        <v>15</v>
      </c>
      <c r="I12" s="23" t="s">
        <v>15</v>
      </c>
      <c r="J12" s="23" t="s">
        <v>15</v>
      </c>
      <c r="K12" s="23" t="s">
        <v>18</v>
      </c>
      <c r="L12" s="23" t="s">
        <v>14</v>
      </c>
    </row>
    <row r="13" spans="1:12" ht="15" x14ac:dyDescent="0.3">
      <c r="A13" s="23" t="s">
        <v>21</v>
      </c>
      <c r="B13" s="23" t="s">
        <v>13</v>
      </c>
      <c r="C13" s="23" t="s">
        <v>14</v>
      </c>
      <c r="D13" s="23" t="s">
        <v>15</v>
      </c>
      <c r="E13" s="23" t="s">
        <v>16</v>
      </c>
      <c r="F13" s="23" t="s">
        <v>17</v>
      </c>
      <c r="G13" s="23" t="s">
        <v>14</v>
      </c>
      <c r="H13" s="23" t="s">
        <v>17</v>
      </c>
      <c r="I13" s="23" t="s">
        <v>15</v>
      </c>
      <c r="J13" s="23" t="s">
        <v>15</v>
      </c>
      <c r="K13" s="23" t="s">
        <v>18</v>
      </c>
      <c r="L13" s="23" t="s">
        <v>14</v>
      </c>
    </row>
    <row r="14" spans="1:12" ht="15" x14ac:dyDescent="0.3">
      <c r="A14" s="23" t="s">
        <v>26</v>
      </c>
      <c r="B14" s="23" t="s">
        <v>24</v>
      </c>
      <c r="C14" s="23" t="s">
        <v>15</v>
      </c>
      <c r="D14" s="23" t="s">
        <v>15</v>
      </c>
      <c r="E14" s="23" t="s">
        <v>16</v>
      </c>
      <c r="F14" s="23" t="s">
        <v>17</v>
      </c>
      <c r="G14" s="23" t="s">
        <v>15</v>
      </c>
      <c r="H14" s="23" t="s">
        <v>17</v>
      </c>
      <c r="I14" s="23" t="s">
        <v>15</v>
      </c>
      <c r="J14" s="23" t="s">
        <v>15</v>
      </c>
      <c r="K14" s="23" t="s">
        <v>18</v>
      </c>
      <c r="L14" s="23" t="s">
        <v>14</v>
      </c>
    </row>
    <row r="15" spans="1:12" x14ac:dyDescent="0.3">
      <c r="A15" s="23" t="s">
        <v>25</v>
      </c>
      <c r="B15" s="23" t="s">
        <v>22</v>
      </c>
      <c r="C15" s="23" t="s">
        <v>15</v>
      </c>
      <c r="D15" s="23" t="s">
        <v>15</v>
      </c>
      <c r="E15" s="23" t="s">
        <v>18</v>
      </c>
      <c r="F15" s="23" t="s">
        <v>17</v>
      </c>
      <c r="G15" s="23" t="s">
        <v>14</v>
      </c>
      <c r="H15" s="23" t="s">
        <v>17</v>
      </c>
      <c r="I15" s="23" t="s">
        <v>15</v>
      </c>
      <c r="J15" s="23" t="s">
        <v>15</v>
      </c>
      <c r="K15" s="23" t="s">
        <v>18</v>
      </c>
      <c r="L15" s="23" t="s">
        <v>14</v>
      </c>
    </row>
    <row r="16" spans="1:12" x14ac:dyDescent="0.3">
      <c r="A16" s="23" t="s">
        <v>19</v>
      </c>
      <c r="B16" s="23" t="s">
        <v>22</v>
      </c>
      <c r="C16" s="23" t="s">
        <v>14</v>
      </c>
      <c r="D16" s="23" t="s">
        <v>15</v>
      </c>
      <c r="E16" s="23" t="s">
        <v>16</v>
      </c>
      <c r="F16" s="23" t="s">
        <v>16</v>
      </c>
      <c r="G16" s="23" t="s">
        <v>14</v>
      </c>
      <c r="H16" s="23" t="s">
        <v>17</v>
      </c>
      <c r="I16" s="23" t="s">
        <v>15</v>
      </c>
      <c r="J16" s="23" t="s">
        <v>15</v>
      </c>
      <c r="K16" s="23" t="s">
        <v>18</v>
      </c>
      <c r="L16" s="23" t="s">
        <v>14</v>
      </c>
    </row>
    <row r="17" spans="1:12" x14ac:dyDescent="0.3">
      <c r="A17" s="23" t="s">
        <v>26</v>
      </c>
      <c r="B17" s="23" t="s">
        <v>22</v>
      </c>
      <c r="C17" s="23" t="s">
        <v>14</v>
      </c>
      <c r="D17" s="23" t="s">
        <v>16</v>
      </c>
      <c r="E17" s="23" t="s">
        <v>18</v>
      </c>
      <c r="F17" s="23" t="s">
        <v>17</v>
      </c>
      <c r="G17" s="23" t="s">
        <v>14</v>
      </c>
      <c r="H17" s="23" t="s">
        <v>17</v>
      </c>
      <c r="I17" s="23" t="s">
        <v>15</v>
      </c>
      <c r="J17" s="23" t="s">
        <v>15</v>
      </c>
      <c r="K17" s="23" t="s">
        <v>18</v>
      </c>
      <c r="L17" s="23" t="s">
        <v>14</v>
      </c>
    </row>
    <row r="18" spans="1:12" x14ac:dyDescent="0.3">
      <c r="A18" s="23" t="s">
        <v>23</v>
      </c>
      <c r="B18" s="23" t="s">
        <v>24</v>
      </c>
      <c r="C18" s="23" t="s">
        <v>14</v>
      </c>
      <c r="D18" s="23" t="s">
        <v>15</v>
      </c>
      <c r="E18" s="23" t="s">
        <v>16</v>
      </c>
      <c r="F18" s="23" t="s">
        <v>16</v>
      </c>
      <c r="G18" s="23" t="s">
        <v>14</v>
      </c>
      <c r="H18" s="23" t="s">
        <v>17</v>
      </c>
      <c r="I18" s="23" t="s">
        <v>15</v>
      </c>
      <c r="J18" s="23" t="s">
        <v>15</v>
      </c>
      <c r="K18" s="23" t="s">
        <v>18</v>
      </c>
      <c r="L18" s="23" t="s">
        <v>14</v>
      </c>
    </row>
    <row r="19" spans="1:12" x14ac:dyDescent="0.3">
      <c r="A19" s="23" t="s">
        <v>21</v>
      </c>
      <c r="B19" s="23" t="s">
        <v>13</v>
      </c>
      <c r="C19" s="23" t="s">
        <v>14</v>
      </c>
      <c r="D19" s="23" t="s">
        <v>15</v>
      </c>
      <c r="E19" s="23" t="s">
        <v>16</v>
      </c>
      <c r="F19" s="23" t="s">
        <v>17</v>
      </c>
      <c r="G19" s="23" t="s">
        <v>14</v>
      </c>
      <c r="H19" s="23" t="s">
        <v>17</v>
      </c>
      <c r="I19" s="23" t="s">
        <v>15</v>
      </c>
      <c r="J19" s="23" t="s">
        <v>15</v>
      </c>
      <c r="K19" s="23" t="s">
        <v>18</v>
      </c>
      <c r="L19" s="23" t="s">
        <v>14</v>
      </c>
    </row>
    <row r="20" spans="1:12" x14ac:dyDescent="0.3">
      <c r="A20" s="23" t="s">
        <v>12</v>
      </c>
      <c r="B20" s="23" t="s">
        <v>13</v>
      </c>
      <c r="C20" s="23" t="s">
        <v>14</v>
      </c>
      <c r="D20" s="23" t="s">
        <v>15</v>
      </c>
      <c r="E20" s="23" t="s">
        <v>16</v>
      </c>
      <c r="F20" s="23" t="s">
        <v>17</v>
      </c>
      <c r="G20" s="23" t="s">
        <v>14</v>
      </c>
      <c r="H20" s="23" t="s">
        <v>16</v>
      </c>
      <c r="I20" s="23" t="s">
        <v>15</v>
      </c>
      <c r="J20" s="23" t="s">
        <v>15</v>
      </c>
      <c r="K20" s="23" t="s">
        <v>18</v>
      </c>
      <c r="L20" s="23" t="s">
        <v>14</v>
      </c>
    </row>
    <row r="21" spans="1:12" x14ac:dyDescent="0.3">
      <c r="A21" s="23" t="s">
        <v>12</v>
      </c>
      <c r="B21" s="23" t="s">
        <v>13</v>
      </c>
      <c r="C21" s="23" t="s">
        <v>14</v>
      </c>
      <c r="D21" s="23" t="s">
        <v>15</v>
      </c>
      <c r="E21" s="23" t="s">
        <v>16</v>
      </c>
      <c r="F21" s="23" t="s">
        <v>17</v>
      </c>
      <c r="G21" s="23" t="s">
        <v>14</v>
      </c>
      <c r="H21" s="23" t="s">
        <v>17</v>
      </c>
      <c r="I21" s="23" t="s">
        <v>15</v>
      </c>
      <c r="J21" s="23" t="s">
        <v>15</v>
      </c>
      <c r="K21" s="23" t="s">
        <v>18</v>
      </c>
      <c r="L21" s="23" t="s">
        <v>14</v>
      </c>
    </row>
    <row r="22" spans="1:12" x14ac:dyDescent="0.3">
      <c r="A22" s="23" t="s">
        <v>12</v>
      </c>
      <c r="B22" s="23" t="s">
        <v>22</v>
      </c>
      <c r="C22" s="23" t="s">
        <v>14</v>
      </c>
      <c r="D22" s="23" t="s">
        <v>15</v>
      </c>
      <c r="E22" s="23" t="s">
        <v>16</v>
      </c>
      <c r="F22" s="23" t="s">
        <v>16</v>
      </c>
      <c r="G22" s="23" t="s">
        <v>14</v>
      </c>
      <c r="H22" s="23" t="s">
        <v>17</v>
      </c>
      <c r="I22" s="23" t="s">
        <v>15</v>
      </c>
      <c r="J22" s="23" t="s">
        <v>15</v>
      </c>
      <c r="K22" s="23" t="s">
        <v>18</v>
      </c>
      <c r="L22" s="23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Y104"/>
  <sheetViews>
    <sheetView tabSelected="1" workbookViewId="0">
      <selection activeCell="A3" sqref="A3:D103"/>
    </sheetView>
    <sheetView workbookViewId="1">
      <selection activeCell="O4" sqref="O4"/>
    </sheetView>
    <sheetView workbookViewId="2">
      <selection activeCell="O4" sqref="O4"/>
    </sheetView>
  </sheetViews>
  <sheetFormatPr defaultRowHeight="14.4" x14ac:dyDescent="0.3"/>
  <cols>
    <col min="1" max="1" width="4.5546875" bestFit="1" customWidth="1"/>
    <col min="2" max="3" width="6" bestFit="1" customWidth="1"/>
    <col min="4" max="4" width="10" bestFit="1" customWidth="1"/>
    <col min="5" max="12" width="2.5546875" bestFit="1" customWidth="1"/>
    <col min="13" max="13" width="10.33203125" bestFit="1" customWidth="1"/>
    <col min="14" max="14" width="4" bestFit="1" customWidth="1"/>
    <col min="15" max="15" width="2.88671875" customWidth="1"/>
    <col min="16" max="20" width="2.6640625" customWidth="1"/>
    <col min="21" max="21" width="2.44140625" customWidth="1"/>
    <col min="22" max="22" width="2.6640625" customWidth="1"/>
    <col min="23" max="23" width="2.33203125" customWidth="1"/>
    <col min="24" max="24" width="3.33203125" customWidth="1"/>
    <col min="25" max="25" width="6" style="10" bestFit="1" customWidth="1"/>
  </cols>
  <sheetData>
    <row r="2" spans="1:25" x14ac:dyDescent="0.3">
      <c r="A2" s="7"/>
      <c r="B2" s="7"/>
      <c r="C2" s="50" t="s">
        <v>29</v>
      </c>
      <c r="D2" s="50"/>
      <c r="E2" s="8" t="s">
        <v>14</v>
      </c>
      <c r="F2" s="8" t="s">
        <v>15</v>
      </c>
      <c r="G2" s="8" t="s">
        <v>16</v>
      </c>
      <c r="H2" s="8" t="s">
        <v>17</v>
      </c>
      <c r="I2" s="8" t="s">
        <v>14</v>
      </c>
      <c r="J2" s="8" t="s">
        <v>17</v>
      </c>
      <c r="K2" s="8" t="s">
        <v>15</v>
      </c>
      <c r="L2" s="8" t="s">
        <v>15</v>
      </c>
      <c r="M2" s="8" t="s">
        <v>18</v>
      </c>
      <c r="N2" s="14" t="s">
        <v>14</v>
      </c>
      <c r="O2" s="51" t="s">
        <v>34</v>
      </c>
      <c r="P2" s="52"/>
      <c r="Q2" s="52"/>
      <c r="R2" s="52"/>
      <c r="S2" s="52"/>
      <c r="T2" s="52"/>
      <c r="U2" s="52"/>
      <c r="V2" s="52"/>
      <c r="W2" s="52"/>
      <c r="X2" s="53"/>
      <c r="Y2" s="13" t="s">
        <v>35</v>
      </c>
    </row>
    <row r="3" spans="1:25" x14ac:dyDescent="0.3">
      <c r="A3" s="9" t="s">
        <v>28</v>
      </c>
      <c r="B3" s="9" t="s">
        <v>27</v>
      </c>
      <c r="C3" s="9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15" t="s">
        <v>11</v>
      </c>
      <c r="O3" s="11" t="s">
        <v>2</v>
      </c>
      <c r="P3" s="11" t="s">
        <v>3</v>
      </c>
      <c r="Q3" s="11" t="s">
        <v>4</v>
      </c>
      <c r="R3" s="11" t="s">
        <v>5</v>
      </c>
      <c r="S3" s="11" t="s">
        <v>6</v>
      </c>
      <c r="T3" s="11" t="s">
        <v>7</v>
      </c>
      <c r="U3" s="11" t="s">
        <v>8</v>
      </c>
      <c r="V3" s="11" t="s">
        <v>9</v>
      </c>
      <c r="W3" s="11" t="s">
        <v>10</v>
      </c>
      <c r="X3" s="11" t="s">
        <v>11</v>
      </c>
      <c r="Y3" s="12" t="s">
        <v>36</v>
      </c>
    </row>
    <row r="4" spans="1:25" x14ac:dyDescent="0.3">
      <c r="A4" s="6">
        <f>1</f>
        <v>1</v>
      </c>
      <c r="B4" s="6">
        <f>1</f>
        <v>1</v>
      </c>
      <c r="C4" s="6" t="str">
        <f>'Section 1'!A3</f>
        <v>ECON</v>
      </c>
      <c r="D4" s="6" t="str">
        <f>'Section 1'!B3</f>
        <v>Freshman</v>
      </c>
      <c r="E4" s="6" t="str">
        <f>'Section 1'!C3</f>
        <v>a</v>
      </c>
      <c r="F4" s="6" t="str">
        <f>'Section 1'!D3</f>
        <v>c</v>
      </c>
      <c r="G4" s="6" t="str">
        <f>'Section 1'!E3</f>
        <v>d</v>
      </c>
      <c r="H4" s="6" t="str">
        <f>'Section 1'!F3</f>
        <v>d</v>
      </c>
      <c r="I4" s="6" t="str">
        <f>'Section 1'!G3</f>
        <v>a</v>
      </c>
      <c r="J4" s="6" t="str">
        <f>'Section 1'!H3</f>
        <v>b</v>
      </c>
      <c r="K4" s="6" t="str">
        <f>'Section 1'!I3</f>
        <v>c</v>
      </c>
      <c r="L4" s="6" t="str">
        <f>'Section 1'!J3</f>
        <v>c</v>
      </c>
      <c r="M4" s="6" t="str">
        <f>'Section 1'!K3</f>
        <v>e</v>
      </c>
      <c r="N4" s="6" t="str">
        <f>'Section 1'!L3</f>
        <v>a</v>
      </c>
      <c r="O4" s="24">
        <f>IF(E4=E$2, 1, 0)</f>
        <v>1</v>
      </c>
      <c r="P4" s="24">
        <f t="shared" ref="P4:P67" si="0">IF(F4=F$2, 1, 0)</f>
        <v>1</v>
      </c>
      <c r="Q4" s="24">
        <f t="shared" ref="Q4:Q67" si="1">IF(G4=G$2, 1, 0)</f>
        <v>1</v>
      </c>
      <c r="R4" s="24">
        <f t="shared" ref="R4:R67" si="2">IF(H4=H$2, 1, 0)</f>
        <v>0</v>
      </c>
      <c r="S4" s="24">
        <f t="shared" ref="S4:S67" si="3">IF(I4=I$2, 1, 0)</f>
        <v>1</v>
      </c>
      <c r="T4" s="24">
        <f t="shared" ref="T4:T67" si="4">IF(J4=J$2, 1, 0)</f>
        <v>1</v>
      </c>
      <c r="U4" s="24">
        <f t="shared" ref="U4:U67" si="5">IF(K4=K$2, 1, 0)</f>
        <v>1</v>
      </c>
      <c r="V4" s="24">
        <f t="shared" ref="V4:V67" si="6">IF(L4=L$2, 1, 0)</f>
        <v>1</v>
      </c>
      <c r="W4" s="24">
        <f t="shared" ref="W4:W67" si="7">IF(M4=M$2, 1, 0)</f>
        <v>1</v>
      </c>
      <c r="X4" s="24">
        <f t="shared" ref="X4:X67" si="8">IF(N4=N$2, 1, 0)</f>
        <v>1</v>
      </c>
      <c r="Y4" s="26">
        <f>SUM(O4:X4)</f>
        <v>9</v>
      </c>
    </row>
    <row r="5" spans="1:25" x14ac:dyDescent="0.3">
      <c r="A5" s="5">
        <f>1+A4</f>
        <v>2</v>
      </c>
      <c r="B5" s="6">
        <f>1</f>
        <v>1</v>
      </c>
      <c r="C5" s="6" t="str">
        <f>'Section 1'!A4</f>
        <v>FIN</v>
      </c>
      <c r="D5" s="6" t="str">
        <f>'Section 1'!B4</f>
        <v>Senior</v>
      </c>
      <c r="E5" s="6" t="str">
        <f>'Section 1'!C4</f>
        <v>a</v>
      </c>
      <c r="F5" s="6" t="str">
        <f>'Section 1'!D4</f>
        <v>c</v>
      </c>
      <c r="G5" s="6" t="str">
        <f>'Section 1'!E4</f>
        <v>d</v>
      </c>
      <c r="H5" s="6" t="str">
        <f>'Section 1'!F4</f>
        <v>b</v>
      </c>
      <c r="I5" s="6" t="str">
        <f>'Section 1'!G4</f>
        <v>a</v>
      </c>
      <c r="J5" s="6" t="str">
        <f>'Section 1'!H4</f>
        <v>d</v>
      </c>
      <c r="K5" s="6" t="str">
        <f>'Section 1'!I4</f>
        <v>c</v>
      </c>
      <c r="L5" s="6" t="str">
        <f>'Section 1'!J4</f>
        <v>c</v>
      </c>
      <c r="M5" s="6" t="str">
        <f>'Section 1'!K4</f>
        <v>d</v>
      </c>
      <c r="N5" s="6" t="str">
        <f>'Section 1'!L4</f>
        <v>a</v>
      </c>
      <c r="O5" s="24">
        <f t="shared" ref="O5:O68" si="9">IF(E5=E$2, 1, 0)</f>
        <v>1</v>
      </c>
      <c r="P5" s="24">
        <f t="shared" si="0"/>
        <v>1</v>
      </c>
      <c r="Q5" s="24">
        <f t="shared" si="1"/>
        <v>1</v>
      </c>
      <c r="R5" s="24">
        <f t="shared" si="2"/>
        <v>1</v>
      </c>
      <c r="S5" s="24">
        <f t="shared" si="3"/>
        <v>1</v>
      </c>
      <c r="T5" s="24">
        <f t="shared" si="4"/>
        <v>0</v>
      </c>
      <c r="U5" s="24">
        <f t="shared" si="5"/>
        <v>1</v>
      </c>
      <c r="V5" s="24">
        <f t="shared" si="6"/>
        <v>1</v>
      </c>
      <c r="W5" s="24">
        <f t="shared" si="7"/>
        <v>0</v>
      </c>
      <c r="X5" s="24">
        <f t="shared" si="8"/>
        <v>1</v>
      </c>
      <c r="Y5" s="26">
        <f t="shared" ref="Y5:Y68" si="10">SUM(O5:X5)</f>
        <v>8</v>
      </c>
    </row>
    <row r="6" spans="1:25" x14ac:dyDescent="0.3">
      <c r="A6" s="5">
        <f t="shared" ref="A6:A69" si="11">1+A5</f>
        <v>3</v>
      </c>
      <c r="B6" s="6">
        <f>1</f>
        <v>1</v>
      </c>
      <c r="C6" s="6" t="str">
        <f>'Section 1'!A5</f>
        <v>MIS</v>
      </c>
      <c r="D6" s="6" t="str">
        <f>'Section 1'!B5</f>
        <v>Sophomore</v>
      </c>
      <c r="E6" s="6" t="str">
        <f>'Section 1'!C5</f>
        <v>a</v>
      </c>
      <c r="F6" s="6" t="str">
        <f>'Section 1'!D5</f>
        <v>c</v>
      </c>
      <c r="G6" s="6" t="str">
        <f>'Section 1'!E5</f>
        <v>d</v>
      </c>
      <c r="H6" s="6" t="str">
        <f>'Section 1'!F5</f>
        <v>b</v>
      </c>
      <c r="I6" s="6" t="str">
        <f>'Section 1'!G5</f>
        <v>a</v>
      </c>
      <c r="J6" s="6" t="str">
        <f>'Section 1'!H5</f>
        <v>b</v>
      </c>
      <c r="K6" s="6" t="str">
        <f>'Section 1'!I5</f>
        <v>c</v>
      </c>
      <c r="L6" s="6" t="str">
        <f>'Section 1'!J5</f>
        <v>c</v>
      </c>
      <c r="M6" s="6" t="str">
        <f>'Section 1'!K5</f>
        <v>e</v>
      </c>
      <c r="N6" s="6" t="str">
        <f>'Section 1'!L5</f>
        <v>a</v>
      </c>
      <c r="O6" s="24">
        <f t="shared" si="9"/>
        <v>1</v>
      </c>
      <c r="P6" s="24">
        <f t="shared" si="0"/>
        <v>1</v>
      </c>
      <c r="Q6" s="24">
        <f t="shared" si="1"/>
        <v>1</v>
      </c>
      <c r="R6" s="24">
        <f t="shared" si="2"/>
        <v>1</v>
      </c>
      <c r="S6" s="24">
        <f t="shared" si="3"/>
        <v>1</v>
      </c>
      <c r="T6" s="24">
        <f t="shared" si="4"/>
        <v>1</v>
      </c>
      <c r="U6" s="24">
        <f t="shared" si="5"/>
        <v>1</v>
      </c>
      <c r="V6" s="24">
        <f t="shared" si="6"/>
        <v>1</v>
      </c>
      <c r="W6" s="24">
        <f t="shared" si="7"/>
        <v>1</v>
      </c>
      <c r="X6" s="24">
        <f t="shared" si="8"/>
        <v>1</v>
      </c>
      <c r="Y6" s="26">
        <f t="shared" si="10"/>
        <v>10</v>
      </c>
    </row>
    <row r="7" spans="1:25" x14ac:dyDescent="0.3">
      <c r="A7" s="5">
        <f t="shared" si="11"/>
        <v>4</v>
      </c>
      <c r="B7" s="6">
        <f>1</f>
        <v>1</v>
      </c>
      <c r="C7" s="6" t="str">
        <f>'Section 1'!A6</f>
        <v>MRKT</v>
      </c>
      <c r="D7" s="6" t="str">
        <f>'Section 1'!B6</f>
        <v>Junior</v>
      </c>
      <c r="E7" s="6" t="str">
        <f>'Section 1'!C6</f>
        <v>a</v>
      </c>
      <c r="F7" s="6" t="str">
        <f>'Section 1'!D6</f>
        <v>d</v>
      </c>
      <c r="G7" s="6" t="str">
        <f>'Section 1'!E6</f>
        <v>d</v>
      </c>
      <c r="H7" s="6" t="str">
        <f>'Section 1'!F6</f>
        <v>b</v>
      </c>
      <c r="I7" s="6" t="str">
        <f>'Section 1'!G6</f>
        <v>d</v>
      </c>
      <c r="J7" s="6" t="str">
        <f>'Section 1'!H6</f>
        <v>b</v>
      </c>
      <c r="K7" s="6" t="str">
        <f>'Section 1'!I6</f>
        <v>a</v>
      </c>
      <c r="L7" s="6" t="str">
        <f>'Section 1'!J6</f>
        <v>a</v>
      </c>
      <c r="M7" s="6" t="str">
        <f>'Section 1'!K6</f>
        <v>e</v>
      </c>
      <c r="N7" s="6" t="str">
        <f>'Section 1'!L6</f>
        <v>a</v>
      </c>
      <c r="O7" s="24">
        <f t="shared" si="9"/>
        <v>1</v>
      </c>
      <c r="P7" s="24">
        <f t="shared" si="0"/>
        <v>0</v>
      </c>
      <c r="Q7" s="24">
        <f t="shared" si="1"/>
        <v>1</v>
      </c>
      <c r="R7" s="24">
        <f t="shared" si="2"/>
        <v>1</v>
      </c>
      <c r="S7" s="24">
        <f t="shared" si="3"/>
        <v>0</v>
      </c>
      <c r="T7" s="24">
        <f t="shared" si="4"/>
        <v>1</v>
      </c>
      <c r="U7" s="24">
        <f t="shared" si="5"/>
        <v>0</v>
      </c>
      <c r="V7" s="24">
        <f t="shared" si="6"/>
        <v>0</v>
      </c>
      <c r="W7" s="24">
        <f t="shared" si="7"/>
        <v>1</v>
      </c>
      <c r="X7" s="24">
        <f t="shared" si="8"/>
        <v>1</v>
      </c>
      <c r="Y7" s="26">
        <f t="shared" si="10"/>
        <v>6</v>
      </c>
    </row>
    <row r="8" spans="1:25" x14ac:dyDescent="0.3">
      <c r="A8" s="5">
        <f t="shared" si="11"/>
        <v>5</v>
      </c>
      <c r="B8" s="6">
        <f>1</f>
        <v>1</v>
      </c>
      <c r="C8" s="6" t="str">
        <f>'Section 1'!A7</f>
        <v>MNGT</v>
      </c>
      <c r="D8" s="6" t="str">
        <f>'Section 1'!B7</f>
        <v>Sophomore</v>
      </c>
      <c r="E8" s="6" t="str">
        <f>'Section 1'!C7</f>
        <v>a</v>
      </c>
      <c r="F8" s="6" t="str">
        <f>'Section 1'!D7</f>
        <v>c</v>
      </c>
      <c r="G8" s="6" t="str">
        <f>'Section 1'!E7</f>
        <v>c</v>
      </c>
      <c r="H8" s="6" t="str">
        <f>'Section 1'!F7</f>
        <v>e</v>
      </c>
      <c r="I8" s="6" t="str">
        <f>'Section 1'!G7</f>
        <v>a</v>
      </c>
      <c r="J8" s="6" t="str">
        <f>'Section 1'!H7</f>
        <v>b</v>
      </c>
      <c r="K8" s="6" t="str">
        <f>'Section 1'!I7</f>
        <v>c</v>
      </c>
      <c r="L8" s="6" t="str">
        <f>'Section 1'!J7</f>
        <v>c</v>
      </c>
      <c r="M8" s="6" t="str">
        <f>'Section 1'!K7</f>
        <v>b</v>
      </c>
      <c r="N8" s="6" t="str">
        <f>'Section 1'!L7</f>
        <v>b</v>
      </c>
      <c r="O8" s="24">
        <f t="shared" si="9"/>
        <v>1</v>
      </c>
      <c r="P8" s="24">
        <f t="shared" si="0"/>
        <v>1</v>
      </c>
      <c r="Q8" s="24">
        <f t="shared" si="1"/>
        <v>0</v>
      </c>
      <c r="R8" s="24">
        <f t="shared" si="2"/>
        <v>0</v>
      </c>
      <c r="S8" s="24">
        <f t="shared" si="3"/>
        <v>1</v>
      </c>
      <c r="T8" s="24">
        <f t="shared" si="4"/>
        <v>1</v>
      </c>
      <c r="U8" s="24">
        <f t="shared" si="5"/>
        <v>1</v>
      </c>
      <c r="V8" s="24">
        <f t="shared" si="6"/>
        <v>1</v>
      </c>
      <c r="W8" s="24">
        <f t="shared" si="7"/>
        <v>0</v>
      </c>
      <c r="X8" s="24">
        <f t="shared" si="8"/>
        <v>0</v>
      </c>
      <c r="Y8" s="26">
        <f t="shared" si="10"/>
        <v>6</v>
      </c>
    </row>
    <row r="9" spans="1:25" x14ac:dyDescent="0.3">
      <c r="A9" s="5">
        <f t="shared" si="11"/>
        <v>6</v>
      </c>
      <c r="B9" s="6">
        <f>1</f>
        <v>1</v>
      </c>
      <c r="C9" s="6" t="str">
        <f>'Section 1'!A8</f>
        <v>ACCT</v>
      </c>
      <c r="D9" s="6" t="str">
        <f>'Section 1'!B8</f>
        <v>Freshman</v>
      </c>
      <c r="E9" s="6" t="str">
        <f>'Section 1'!C8</f>
        <v>a</v>
      </c>
      <c r="F9" s="6" t="str">
        <f>'Section 1'!D8</f>
        <v>c</v>
      </c>
      <c r="G9" s="6" t="str">
        <f>'Section 1'!E8</f>
        <v>d</v>
      </c>
      <c r="H9" s="6" t="str">
        <f>'Section 1'!F8</f>
        <v>d</v>
      </c>
      <c r="I9" s="6" t="str">
        <f>'Section 1'!G8</f>
        <v>a</v>
      </c>
      <c r="J9" s="6" t="str">
        <f>'Section 1'!H8</f>
        <v>c</v>
      </c>
      <c r="K9" s="6" t="str">
        <f>'Section 1'!I8</f>
        <v>c</v>
      </c>
      <c r="L9" s="6" t="str">
        <f>'Section 1'!J8</f>
        <v>c</v>
      </c>
      <c r="M9" s="6" t="str">
        <f>'Section 1'!K8</f>
        <v>e</v>
      </c>
      <c r="N9" s="6" t="str">
        <f>'Section 1'!L8</f>
        <v>a</v>
      </c>
      <c r="O9" s="24">
        <f t="shared" si="9"/>
        <v>1</v>
      </c>
      <c r="P9" s="24">
        <f t="shared" si="0"/>
        <v>1</v>
      </c>
      <c r="Q9" s="24">
        <f t="shared" si="1"/>
        <v>1</v>
      </c>
      <c r="R9" s="24">
        <f t="shared" si="2"/>
        <v>0</v>
      </c>
      <c r="S9" s="24">
        <f t="shared" si="3"/>
        <v>1</v>
      </c>
      <c r="T9" s="24">
        <f t="shared" si="4"/>
        <v>0</v>
      </c>
      <c r="U9" s="24">
        <f t="shared" si="5"/>
        <v>1</v>
      </c>
      <c r="V9" s="24">
        <f t="shared" si="6"/>
        <v>1</v>
      </c>
      <c r="W9" s="24">
        <f t="shared" si="7"/>
        <v>1</v>
      </c>
      <c r="X9" s="24">
        <f t="shared" si="8"/>
        <v>1</v>
      </c>
      <c r="Y9" s="26">
        <f t="shared" si="10"/>
        <v>8</v>
      </c>
    </row>
    <row r="10" spans="1:25" x14ac:dyDescent="0.3">
      <c r="A10" s="5">
        <f t="shared" si="11"/>
        <v>7</v>
      </c>
      <c r="B10" s="6">
        <f>1</f>
        <v>1</v>
      </c>
      <c r="C10" s="6" t="str">
        <f>'Section 1'!A9</f>
        <v>ACCT</v>
      </c>
      <c r="D10" s="6" t="str">
        <f>'Section 1'!B9</f>
        <v>Sophomore</v>
      </c>
      <c r="E10" s="6" t="str">
        <f>'Section 1'!C9</f>
        <v>a</v>
      </c>
      <c r="F10" s="6" t="str">
        <f>'Section 1'!D9</f>
        <v>c</v>
      </c>
      <c r="G10" s="6" t="str">
        <f>'Section 1'!E9</f>
        <v>d</v>
      </c>
      <c r="H10" s="6" t="str">
        <f>'Section 1'!F9</f>
        <v>d</v>
      </c>
      <c r="I10" s="6" t="str">
        <f>'Section 1'!G9</f>
        <v>a</v>
      </c>
      <c r="J10" s="6" t="str">
        <f>'Section 1'!H9</f>
        <v>b</v>
      </c>
      <c r="K10" s="6" t="str">
        <f>'Section 1'!I9</f>
        <v>c</v>
      </c>
      <c r="L10" s="6" t="str">
        <f>'Section 1'!J9</f>
        <v>c</v>
      </c>
      <c r="M10" s="6" t="str">
        <f>'Section 1'!K9</f>
        <v>d</v>
      </c>
      <c r="N10" s="6" t="str">
        <f>'Section 1'!L9</f>
        <v>c</v>
      </c>
      <c r="O10" s="24">
        <f t="shared" si="9"/>
        <v>1</v>
      </c>
      <c r="P10" s="24">
        <f t="shared" si="0"/>
        <v>1</v>
      </c>
      <c r="Q10" s="24">
        <f t="shared" si="1"/>
        <v>1</v>
      </c>
      <c r="R10" s="24">
        <f t="shared" si="2"/>
        <v>0</v>
      </c>
      <c r="S10" s="24">
        <f t="shared" si="3"/>
        <v>1</v>
      </c>
      <c r="T10" s="24">
        <f t="shared" si="4"/>
        <v>1</v>
      </c>
      <c r="U10" s="24">
        <f t="shared" si="5"/>
        <v>1</v>
      </c>
      <c r="V10" s="24">
        <f t="shared" si="6"/>
        <v>1</v>
      </c>
      <c r="W10" s="24">
        <f t="shared" si="7"/>
        <v>0</v>
      </c>
      <c r="X10" s="24">
        <f t="shared" si="8"/>
        <v>0</v>
      </c>
      <c r="Y10" s="26">
        <f t="shared" si="10"/>
        <v>7</v>
      </c>
    </row>
    <row r="11" spans="1:25" x14ac:dyDescent="0.3">
      <c r="A11" s="5">
        <f t="shared" si="11"/>
        <v>8</v>
      </c>
      <c r="B11" s="6">
        <f>1</f>
        <v>1</v>
      </c>
      <c r="C11" s="6" t="str">
        <f>'Section 1'!A10</f>
        <v>ACCT</v>
      </c>
      <c r="D11" s="6" t="str">
        <f>'Section 1'!B10</f>
        <v>Sophomore</v>
      </c>
      <c r="E11" s="6" t="str">
        <f>'Section 1'!C10</f>
        <v>a</v>
      </c>
      <c r="F11" s="6" t="str">
        <f>'Section 1'!D10</f>
        <v>c</v>
      </c>
      <c r="G11" s="6" t="str">
        <f>'Section 1'!E10</f>
        <v>d</v>
      </c>
      <c r="H11" s="6" t="str">
        <f>'Section 1'!F10</f>
        <v>d</v>
      </c>
      <c r="I11" s="6" t="str">
        <f>'Section 1'!G10</f>
        <v>a</v>
      </c>
      <c r="J11" s="6" t="str">
        <f>'Section 1'!H10</f>
        <v>b</v>
      </c>
      <c r="K11" s="6" t="str">
        <f>'Section 1'!I10</f>
        <v>c</v>
      </c>
      <c r="L11" s="6" t="str">
        <f>'Section 1'!J10</f>
        <v>c</v>
      </c>
      <c r="M11" s="6" t="str">
        <f>'Section 1'!K10</f>
        <v>e</v>
      </c>
      <c r="N11" s="6" t="str">
        <f>'Section 1'!L10</f>
        <v>a</v>
      </c>
      <c r="O11" s="24">
        <f t="shared" si="9"/>
        <v>1</v>
      </c>
      <c r="P11" s="24">
        <f t="shared" si="0"/>
        <v>1</v>
      </c>
      <c r="Q11" s="24">
        <f t="shared" si="1"/>
        <v>1</v>
      </c>
      <c r="R11" s="24">
        <f t="shared" si="2"/>
        <v>0</v>
      </c>
      <c r="S11" s="24">
        <f t="shared" si="3"/>
        <v>1</v>
      </c>
      <c r="T11" s="24">
        <f t="shared" si="4"/>
        <v>1</v>
      </c>
      <c r="U11" s="24">
        <f t="shared" si="5"/>
        <v>1</v>
      </c>
      <c r="V11" s="24">
        <f t="shared" si="6"/>
        <v>1</v>
      </c>
      <c r="W11" s="24">
        <f t="shared" si="7"/>
        <v>1</v>
      </c>
      <c r="X11" s="24">
        <f t="shared" si="8"/>
        <v>1</v>
      </c>
      <c r="Y11" s="26">
        <f t="shared" si="10"/>
        <v>9</v>
      </c>
    </row>
    <row r="12" spans="1:25" x14ac:dyDescent="0.3">
      <c r="A12" s="5">
        <f t="shared" si="11"/>
        <v>9</v>
      </c>
      <c r="B12" s="6">
        <f>1</f>
        <v>1</v>
      </c>
      <c r="C12" s="6" t="str">
        <f>'Section 1'!A11</f>
        <v>MIS</v>
      </c>
      <c r="D12" s="6" t="str">
        <f>'Section 1'!B11</f>
        <v>Junior</v>
      </c>
      <c r="E12" s="6" t="str">
        <f>'Section 1'!C11</f>
        <v>a</v>
      </c>
      <c r="F12" s="6" t="str">
        <f>'Section 1'!D11</f>
        <v>c</v>
      </c>
      <c r="G12" s="6" t="str">
        <f>'Section 1'!E11</f>
        <v>e</v>
      </c>
      <c r="H12" s="6" t="str">
        <f>'Section 1'!F11</f>
        <v>b</v>
      </c>
      <c r="I12" s="6" t="str">
        <f>'Section 1'!G11</f>
        <v>a</v>
      </c>
      <c r="J12" s="6" t="str">
        <f>'Section 1'!H11</f>
        <v>b</v>
      </c>
      <c r="K12" s="6" t="str">
        <f>'Section 1'!I11</f>
        <v>c</v>
      </c>
      <c r="L12" s="6" t="str">
        <f>'Section 1'!J11</f>
        <v>c</v>
      </c>
      <c r="M12" s="6" t="str">
        <f>'Section 1'!K11</f>
        <v>e</v>
      </c>
      <c r="N12" s="6" t="str">
        <f>'Section 1'!L11</f>
        <v>a</v>
      </c>
      <c r="O12" s="24">
        <f t="shared" si="9"/>
        <v>1</v>
      </c>
      <c r="P12" s="24">
        <f t="shared" si="0"/>
        <v>1</v>
      </c>
      <c r="Q12" s="24">
        <f t="shared" si="1"/>
        <v>0</v>
      </c>
      <c r="R12" s="24">
        <f t="shared" si="2"/>
        <v>1</v>
      </c>
      <c r="S12" s="24">
        <f t="shared" si="3"/>
        <v>1</v>
      </c>
      <c r="T12" s="24">
        <f t="shared" si="4"/>
        <v>1</v>
      </c>
      <c r="U12" s="24">
        <f t="shared" si="5"/>
        <v>1</v>
      </c>
      <c r="V12" s="24">
        <f t="shared" si="6"/>
        <v>1</v>
      </c>
      <c r="W12" s="24">
        <f t="shared" si="7"/>
        <v>1</v>
      </c>
      <c r="X12" s="24">
        <f t="shared" si="8"/>
        <v>1</v>
      </c>
      <c r="Y12" s="26">
        <f t="shared" si="10"/>
        <v>9</v>
      </c>
    </row>
    <row r="13" spans="1:25" x14ac:dyDescent="0.3">
      <c r="A13" s="5">
        <f t="shared" si="11"/>
        <v>10</v>
      </c>
      <c r="B13" s="6">
        <f>1</f>
        <v>1</v>
      </c>
      <c r="C13" s="6" t="str">
        <f>'Section 1'!A12</f>
        <v>MIS</v>
      </c>
      <c r="D13" s="6" t="str">
        <f>'Section 1'!B12</f>
        <v>Sophomore</v>
      </c>
      <c r="E13" s="6" t="str">
        <f>'Section 1'!C12</f>
        <v>a</v>
      </c>
      <c r="F13" s="6" t="str">
        <f>'Section 1'!D12</f>
        <v>c</v>
      </c>
      <c r="G13" s="6" t="str">
        <f>'Section 1'!E12</f>
        <v>c</v>
      </c>
      <c r="H13" s="6" t="str">
        <f>'Section 1'!F12</f>
        <v>b</v>
      </c>
      <c r="I13" s="6" t="str">
        <f>'Section 1'!G12</f>
        <v>a</v>
      </c>
      <c r="J13" s="6" t="str">
        <f>'Section 1'!H12</f>
        <v>b</v>
      </c>
      <c r="K13" s="6" t="str">
        <f>'Section 1'!I12</f>
        <v>c</v>
      </c>
      <c r="L13" s="6" t="str">
        <f>'Section 1'!J12</f>
        <v>c</v>
      </c>
      <c r="M13" s="6" t="str">
        <f>'Section 1'!K12</f>
        <v>e</v>
      </c>
      <c r="N13" s="6" t="str">
        <f>'Section 1'!L12</f>
        <v>d</v>
      </c>
      <c r="O13" s="24">
        <f t="shared" si="9"/>
        <v>1</v>
      </c>
      <c r="P13" s="24">
        <f t="shared" si="0"/>
        <v>1</v>
      </c>
      <c r="Q13" s="24">
        <f t="shared" si="1"/>
        <v>0</v>
      </c>
      <c r="R13" s="24">
        <f t="shared" si="2"/>
        <v>1</v>
      </c>
      <c r="S13" s="24">
        <f t="shared" si="3"/>
        <v>1</v>
      </c>
      <c r="T13" s="24">
        <f t="shared" si="4"/>
        <v>1</v>
      </c>
      <c r="U13" s="24">
        <f t="shared" si="5"/>
        <v>1</v>
      </c>
      <c r="V13" s="24">
        <f t="shared" si="6"/>
        <v>1</v>
      </c>
      <c r="W13" s="24">
        <f t="shared" si="7"/>
        <v>1</v>
      </c>
      <c r="X13" s="24">
        <f t="shared" si="8"/>
        <v>0</v>
      </c>
      <c r="Y13" s="26">
        <f t="shared" si="10"/>
        <v>8</v>
      </c>
    </row>
    <row r="14" spans="1:25" x14ac:dyDescent="0.3">
      <c r="A14" s="5">
        <f t="shared" si="11"/>
        <v>11</v>
      </c>
      <c r="B14" s="6">
        <f>1</f>
        <v>1</v>
      </c>
      <c r="C14" s="6" t="str">
        <f>'Section 1'!A13</f>
        <v>MIS</v>
      </c>
      <c r="D14" s="6" t="str">
        <f>'Section 1'!B13</f>
        <v>Sophomore</v>
      </c>
      <c r="E14" s="6" t="str">
        <f>'Section 1'!C13</f>
        <v>a</v>
      </c>
      <c r="F14" s="6" t="str">
        <f>'Section 1'!D13</f>
        <v>b</v>
      </c>
      <c r="G14" s="6" t="str">
        <f>'Section 1'!E13</f>
        <v>d</v>
      </c>
      <c r="H14" s="6" t="str">
        <f>'Section 1'!F13</f>
        <v>b</v>
      </c>
      <c r="I14" s="6" t="str">
        <f>'Section 1'!G13</f>
        <v>a</v>
      </c>
      <c r="J14" s="6" t="str">
        <f>'Section 1'!H13</f>
        <v>b</v>
      </c>
      <c r="K14" s="6" t="str">
        <f>'Section 1'!I13</f>
        <v>c</v>
      </c>
      <c r="L14" s="6" t="str">
        <f>'Section 1'!J13</f>
        <v>c</v>
      </c>
      <c r="M14" s="6" t="str">
        <f>'Section 1'!K13</f>
        <v>a</v>
      </c>
      <c r="N14" s="6" t="str">
        <f>'Section 1'!L13</f>
        <v>a</v>
      </c>
      <c r="O14" s="24">
        <f t="shared" si="9"/>
        <v>1</v>
      </c>
      <c r="P14" s="24">
        <f t="shared" si="0"/>
        <v>0</v>
      </c>
      <c r="Q14" s="24">
        <f t="shared" si="1"/>
        <v>1</v>
      </c>
      <c r="R14" s="24">
        <f t="shared" si="2"/>
        <v>1</v>
      </c>
      <c r="S14" s="24">
        <f t="shared" si="3"/>
        <v>1</v>
      </c>
      <c r="T14" s="24">
        <f t="shared" si="4"/>
        <v>1</v>
      </c>
      <c r="U14" s="24">
        <f t="shared" si="5"/>
        <v>1</v>
      </c>
      <c r="V14" s="24">
        <f t="shared" si="6"/>
        <v>1</v>
      </c>
      <c r="W14" s="24">
        <f t="shared" si="7"/>
        <v>0</v>
      </c>
      <c r="X14" s="24">
        <f t="shared" si="8"/>
        <v>1</v>
      </c>
      <c r="Y14" s="26">
        <f t="shared" si="10"/>
        <v>8</v>
      </c>
    </row>
    <row r="15" spans="1:25" x14ac:dyDescent="0.3">
      <c r="A15" s="5">
        <f t="shared" si="11"/>
        <v>12</v>
      </c>
      <c r="B15" s="6">
        <f>1</f>
        <v>1</v>
      </c>
      <c r="C15" s="6" t="str">
        <f>'Section 1'!A14</f>
        <v>MIS</v>
      </c>
      <c r="D15" s="6" t="str">
        <f>'Section 1'!B14</f>
        <v>Senior</v>
      </c>
      <c r="E15" s="6" t="str">
        <f>'Section 1'!C14</f>
        <v>a</v>
      </c>
      <c r="F15" s="6" t="str">
        <f>'Section 1'!D14</f>
        <v>c</v>
      </c>
      <c r="G15" s="6" t="str">
        <f>'Section 1'!E14</f>
        <v>d</v>
      </c>
      <c r="H15" s="6" t="str">
        <f>'Section 1'!F14</f>
        <v>b</v>
      </c>
      <c r="I15" s="6" t="str">
        <f>'Section 1'!G14</f>
        <v>a</v>
      </c>
      <c r="J15" s="6" t="str">
        <f>'Section 1'!H14</f>
        <v>b</v>
      </c>
      <c r="K15" s="6" t="str">
        <f>'Section 1'!I14</f>
        <v>c</v>
      </c>
      <c r="L15" s="6" t="str">
        <f>'Section 1'!J14</f>
        <v>c</v>
      </c>
      <c r="M15" s="6" t="str">
        <f>'Section 1'!K14</f>
        <v>d</v>
      </c>
      <c r="N15" s="6" t="str">
        <f>'Section 1'!L14</f>
        <v>a</v>
      </c>
      <c r="O15" s="24">
        <f t="shared" si="9"/>
        <v>1</v>
      </c>
      <c r="P15" s="24">
        <f t="shared" si="0"/>
        <v>1</v>
      </c>
      <c r="Q15" s="24">
        <f t="shared" si="1"/>
        <v>1</v>
      </c>
      <c r="R15" s="24">
        <f t="shared" si="2"/>
        <v>1</v>
      </c>
      <c r="S15" s="24">
        <f t="shared" si="3"/>
        <v>1</v>
      </c>
      <c r="T15" s="24">
        <f t="shared" si="4"/>
        <v>1</v>
      </c>
      <c r="U15" s="24">
        <f t="shared" si="5"/>
        <v>1</v>
      </c>
      <c r="V15" s="24">
        <f t="shared" si="6"/>
        <v>1</v>
      </c>
      <c r="W15" s="24">
        <f t="shared" si="7"/>
        <v>0</v>
      </c>
      <c r="X15" s="24">
        <f t="shared" si="8"/>
        <v>1</v>
      </c>
      <c r="Y15" s="26">
        <f t="shared" si="10"/>
        <v>9</v>
      </c>
    </row>
    <row r="16" spans="1:25" x14ac:dyDescent="0.3">
      <c r="A16" s="5">
        <f t="shared" si="11"/>
        <v>13</v>
      </c>
      <c r="B16" s="6">
        <f>1</f>
        <v>1</v>
      </c>
      <c r="C16" s="6" t="str">
        <f>'Section 1'!A15</f>
        <v>MIS</v>
      </c>
      <c r="D16" s="6" t="str">
        <f>'Section 1'!B15</f>
        <v>Sophomore</v>
      </c>
      <c r="E16" s="6" t="str">
        <f>'Section 1'!C15</f>
        <v>a</v>
      </c>
      <c r="F16" s="6" t="str">
        <f>'Section 1'!D15</f>
        <v>c</v>
      </c>
      <c r="G16" s="6" t="str">
        <f>'Section 1'!E15</f>
        <v>d</v>
      </c>
      <c r="H16" s="6" t="str">
        <f>'Section 1'!F15</f>
        <v>b</v>
      </c>
      <c r="I16" s="6" t="str">
        <f>'Section 1'!G15</f>
        <v>c</v>
      </c>
      <c r="J16" s="6" t="str">
        <f>'Section 1'!H15</f>
        <v>b</v>
      </c>
      <c r="K16" s="6" t="str">
        <f>'Section 1'!I15</f>
        <v>c</v>
      </c>
      <c r="L16" s="6" t="str">
        <f>'Section 1'!J15</f>
        <v>d</v>
      </c>
      <c r="M16" s="6" t="str">
        <f>'Section 1'!K15</f>
        <v>e</v>
      </c>
      <c r="N16" s="6" t="str">
        <f>'Section 1'!L15</f>
        <v>e</v>
      </c>
      <c r="O16" s="24">
        <f t="shared" si="9"/>
        <v>1</v>
      </c>
      <c r="P16" s="24">
        <f t="shared" si="0"/>
        <v>1</v>
      </c>
      <c r="Q16" s="24">
        <f t="shared" si="1"/>
        <v>1</v>
      </c>
      <c r="R16" s="24">
        <f t="shared" si="2"/>
        <v>1</v>
      </c>
      <c r="S16" s="24">
        <f t="shared" si="3"/>
        <v>0</v>
      </c>
      <c r="T16" s="24">
        <f t="shared" si="4"/>
        <v>1</v>
      </c>
      <c r="U16" s="24">
        <f t="shared" si="5"/>
        <v>1</v>
      </c>
      <c r="V16" s="24">
        <f t="shared" si="6"/>
        <v>0</v>
      </c>
      <c r="W16" s="24">
        <f t="shared" si="7"/>
        <v>1</v>
      </c>
      <c r="X16" s="24">
        <f t="shared" si="8"/>
        <v>0</v>
      </c>
      <c r="Y16" s="26">
        <f t="shared" si="10"/>
        <v>7</v>
      </c>
    </row>
    <row r="17" spans="1:25" x14ac:dyDescent="0.3">
      <c r="A17" s="5">
        <f t="shared" si="11"/>
        <v>14</v>
      </c>
      <c r="B17" s="6">
        <f>1</f>
        <v>1</v>
      </c>
      <c r="C17" s="6" t="str">
        <f>'Section 1'!A16</f>
        <v>FIN</v>
      </c>
      <c r="D17" s="6" t="str">
        <f>'Section 1'!B16</f>
        <v>Sophomore</v>
      </c>
      <c r="E17" s="6" t="str">
        <f>'Section 1'!C16</f>
        <v>e</v>
      </c>
      <c r="F17" s="6" t="str">
        <f>'Section 1'!D16</f>
        <v>c</v>
      </c>
      <c r="G17" s="6" t="str">
        <f>'Section 1'!E16</f>
        <v>e</v>
      </c>
      <c r="H17" s="6" t="str">
        <f>'Section 1'!F16</f>
        <v>b</v>
      </c>
      <c r="I17" s="6" t="str">
        <f>'Section 1'!G16</f>
        <v>a</v>
      </c>
      <c r="J17" s="6" t="str">
        <f>'Section 1'!H16</f>
        <v>b</v>
      </c>
      <c r="K17" s="6" t="str">
        <f>'Section 1'!I16</f>
        <v>c</v>
      </c>
      <c r="L17" s="6" t="str">
        <f>'Section 1'!J16</f>
        <v>c</v>
      </c>
      <c r="M17" s="6" t="str">
        <f>'Section 1'!K16</f>
        <v>e</v>
      </c>
      <c r="N17" s="6" t="str">
        <f>'Section 1'!L16</f>
        <v>a</v>
      </c>
      <c r="O17" s="24">
        <f t="shared" si="9"/>
        <v>0</v>
      </c>
      <c r="P17" s="24">
        <f t="shared" si="0"/>
        <v>1</v>
      </c>
      <c r="Q17" s="24">
        <f t="shared" si="1"/>
        <v>0</v>
      </c>
      <c r="R17" s="24">
        <f t="shared" si="2"/>
        <v>1</v>
      </c>
      <c r="S17" s="24">
        <f t="shared" si="3"/>
        <v>1</v>
      </c>
      <c r="T17" s="24">
        <f t="shared" si="4"/>
        <v>1</v>
      </c>
      <c r="U17" s="24">
        <f t="shared" si="5"/>
        <v>1</v>
      </c>
      <c r="V17" s="24">
        <f t="shared" si="6"/>
        <v>1</v>
      </c>
      <c r="W17" s="24">
        <f t="shared" si="7"/>
        <v>1</v>
      </c>
      <c r="X17" s="24">
        <f t="shared" si="8"/>
        <v>1</v>
      </c>
      <c r="Y17" s="26">
        <f t="shared" si="10"/>
        <v>8</v>
      </c>
    </row>
    <row r="18" spans="1:25" x14ac:dyDescent="0.3">
      <c r="A18" s="5">
        <f t="shared" si="11"/>
        <v>15</v>
      </c>
      <c r="B18" s="6">
        <f>1</f>
        <v>1</v>
      </c>
      <c r="C18" s="6" t="str">
        <f>'Section 1'!A17</f>
        <v>FIN</v>
      </c>
      <c r="D18" s="6" t="str">
        <f>'Section 1'!B17</f>
        <v>Sophomore</v>
      </c>
      <c r="E18" s="6" t="str">
        <f>'Section 1'!C17</f>
        <v>a</v>
      </c>
      <c r="F18" s="6" t="str">
        <f>'Section 1'!D17</f>
        <v>c</v>
      </c>
      <c r="G18" s="6" t="str">
        <f>'Section 1'!E17</f>
        <v>c</v>
      </c>
      <c r="H18" s="6" t="str">
        <f>'Section 1'!F17</f>
        <v>e</v>
      </c>
      <c r="I18" s="6" t="str">
        <f>'Section 1'!G17</f>
        <v>a</v>
      </c>
      <c r="J18" s="6" t="str">
        <f>'Section 1'!H17</f>
        <v>b</v>
      </c>
      <c r="K18" s="6" t="str">
        <f>'Section 1'!I17</f>
        <v>c</v>
      </c>
      <c r="L18" s="6" t="str">
        <f>'Section 1'!J17</f>
        <v>c</v>
      </c>
      <c r="M18" s="6" t="str">
        <f>'Section 1'!K17</f>
        <v>e</v>
      </c>
      <c r="N18" s="6" t="str">
        <f>'Section 1'!L17</f>
        <v>a</v>
      </c>
      <c r="O18" s="24">
        <f t="shared" si="9"/>
        <v>1</v>
      </c>
      <c r="P18" s="24">
        <f t="shared" si="0"/>
        <v>1</v>
      </c>
      <c r="Q18" s="24">
        <f t="shared" si="1"/>
        <v>0</v>
      </c>
      <c r="R18" s="24">
        <f t="shared" si="2"/>
        <v>0</v>
      </c>
      <c r="S18" s="24">
        <f t="shared" si="3"/>
        <v>1</v>
      </c>
      <c r="T18" s="24">
        <f t="shared" si="4"/>
        <v>1</v>
      </c>
      <c r="U18" s="24">
        <f t="shared" si="5"/>
        <v>1</v>
      </c>
      <c r="V18" s="24">
        <f t="shared" si="6"/>
        <v>1</v>
      </c>
      <c r="W18" s="24">
        <f t="shared" si="7"/>
        <v>1</v>
      </c>
      <c r="X18" s="24">
        <f t="shared" si="8"/>
        <v>1</v>
      </c>
      <c r="Y18" s="26">
        <f t="shared" si="10"/>
        <v>8</v>
      </c>
    </row>
    <row r="19" spans="1:25" x14ac:dyDescent="0.3">
      <c r="A19" s="5">
        <f t="shared" si="11"/>
        <v>16</v>
      </c>
      <c r="B19" s="6">
        <f>1</f>
        <v>1</v>
      </c>
      <c r="C19" s="6" t="str">
        <f>'Section 1'!A18</f>
        <v>FIN</v>
      </c>
      <c r="D19" s="6" t="str">
        <f>'Section 1'!B18</f>
        <v>Freshman</v>
      </c>
      <c r="E19" s="6" t="str">
        <f>'Section 1'!C18</f>
        <v>a</v>
      </c>
      <c r="F19" s="6" t="str">
        <f>'Section 1'!D18</f>
        <v>b</v>
      </c>
      <c r="G19" s="6" t="str">
        <f>'Section 1'!E18</f>
        <v>d</v>
      </c>
      <c r="H19" s="6" t="str">
        <f>'Section 1'!F18</f>
        <v>b</v>
      </c>
      <c r="I19" s="6" t="str">
        <f>'Section 1'!G18</f>
        <v>b</v>
      </c>
      <c r="J19" s="6" t="str">
        <f>'Section 1'!H18</f>
        <v>b</v>
      </c>
      <c r="K19" s="6" t="str">
        <f>'Section 1'!I18</f>
        <v>c</v>
      </c>
      <c r="L19" s="6" t="str">
        <f>'Section 1'!J18</f>
        <v>c</v>
      </c>
      <c r="M19" s="6" t="str">
        <f>'Section 1'!K18</f>
        <v>e</v>
      </c>
      <c r="N19" s="6" t="str">
        <f>'Section 1'!L18</f>
        <v>b</v>
      </c>
      <c r="O19" s="24">
        <f t="shared" si="9"/>
        <v>1</v>
      </c>
      <c r="P19" s="24">
        <f t="shared" si="0"/>
        <v>0</v>
      </c>
      <c r="Q19" s="24">
        <f t="shared" si="1"/>
        <v>1</v>
      </c>
      <c r="R19" s="24">
        <f t="shared" si="2"/>
        <v>1</v>
      </c>
      <c r="S19" s="24">
        <f t="shared" si="3"/>
        <v>0</v>
      </c>
      <c r="T19" s="24">
        <f t="shared" si="4"/>
        <v>1</v>
      </c>
      <c r="U19" s="24">
        <f t="shared" si="5"/>
        <v>1</v>
      </c>
      <c r="V19" s="24">
        <f t="shared" si="6"/>
        <v>1</v>
      </c>
      <c r="W19" s="24">
        <f t="shared" si="7"/>
        <v>1</v>
      </c>
      <c r="X19" s="24">
        <f t="shared" si="8"/>
        <v>0</v>
      </c>
      <c r="Y19" s="26">
        <f t="shared" si="10"/>
        <v>7</v>
      </c>
    </row>
    <row r="20" spans="1:25" x14ac:dyDescent="0.3">
      <c r="A20" s="5">
        <f t="shared" si="11"/>
        <v>17</v>
      </c>
      <c r="B20" s="6">
        <f>1</f>
        <v>1</v>
      </c>
      <c r="C20" s="6" t="str">
        <f>'Section 1'!A19</f>
        <v>ECON</v>
      </c>
      <c r="D20" s="6" t="str">
        <f>'Section 1'!B19</f>
        <v>Junior</v>
      </c>
      <c r="E20" s="6" t="str">
        <f>'Section 1'!C19</f>
        <v>a</v>
      </c>
      <c r="F20" s="6" t="str">
        <f>'Section 1'!D19</f>
        <v>c</v>
      </c>
      <c r="G20" s="6" t="str">
        <f>'Section 1'!E19</f>
        <v>d</v>
      </c>
      <c r="H20" s="6" t="str">
        <f>'Section 1'!F19</f>
        <v>b</v>
      </c>
      <c r="I20" s="6" t="str">
        <f>'Section 1'!G19</f>
        <v>a</v>
      </c>
      <c r="J20" s="6" t="str">
        <f>'Section 1'!H19</f>
        <v>c</v>
      </c>
      <c r="K20" s="6" t="str">
        <f>'Section 1'!I19</f>
        <v>c</v>
      </c>
      <c r="L20" s="6" t="str">
        <f>'Section 1'!J19</f>
        <v>c</v>
      </c>
      <c r="M20" s="6" t="str">
        <f>'Section 1'!K19</f>
        <v>d</v>
      </c>
      <c r="N20" s="6" t="str">
        <f>'Section 1'!L19</f>
        <v>b</v>
      </c>
      <c r="O20" s="24">
        <f t="shared" si="9"/>
        <v>1</v>
      </c>
      <c r="P20" s="24">
        <f t="shared" si="0"/>
        <v>1</v>
      </c>
      <c r="Q20" s="24">
        <f t="shared" si="1"/>
        <v>1</v>
      </c>
      <c r="R20" s="24">
        <f t="shared" si="2"/>
        <v>1</v>
      </c>
      <c r="S20" s="24">
        <f t="shared" si="3"/>
        <v>1</v>
      </c>
      <c r="T20" s="24">
        <f t="shared" si="4"/>
        <v>0</v>
      </c>
      <c r="U20" s="24">
        <f t="shared" si="5"/>
        <v>1</v>
      </c>
      <c r="V20" s="24">
        <f t="shared" si="6"/>
        <v>1</v>
      </c>
      <c r="W20" s="24">
        <f t="shared" si="7"/>
        <v>0</v>
      </c>
      <c r="X20" s="24">
        <f t="shared" si="8"/>
        <v>0</v>
      </c>
      <c r="Y20" s="26">
        <f t="shared" si="10"/>
        <v>7</v>
      </c>
    </row>
    <row r="21" spans="1:25" x14ac:dyDescent="0.3">
      <c r="A21" s="5">
        <f t="shared" si="11"/>
        <v>18</v>
      </c>
      <c r="B21" s="6">
        <f>1</f>
        <v>1</v>
      </c>
      <c r="C21" s="6" t="str">
        <f>'Section 1'!A20</f>
        <v>MRKT</v>
      </c>
      <c r="D21" s="6" t="str">
        <f>'Section 1'!B20</f>
        <v>Sophomore</v>
      </c>
      <c r="E21" s="6" t="str">
        <f>'Section 1'!C20</f>
        <v>d</v>
      </c>
      <c r="F21" s="6" t="str">
        <f>'Section 1'!D20</f>
        <v>c</v>
      </c>
      <c r="G21" s="6" t="str">
        <f>'Section 1'!E20</f>
        <v>a</v>
      </c>
      <c r="H21" s="6" t="str">
        <f>'Section 1'!F20</f>
        <v>b</v>
      </c>
      <c r="I21" s="6" t="str">
        <f>'Section 1'!G20</f>
        <v>a</v>
      </c>
      <c r="J21" s="6" t="str">
        <f>'Section 1'!H20</f>
        <v>b</v>
      </c>
      <c r="K21" s="6" t="str">
        <f>'Section 1'!I20</f>
        <v>c</v>
      </c>
      <c r="L21" s="6" t="str">
        <f>'Section 1'!J20</f>
        <v>c</v>
      </c>
      <c r="M21" s="6" t="str">
        <f>'Section 1'!K20</f>
        <v>d</v>
      </c>
      <c r="N21" s="6" t="str">
        <f>'Section 1'!L20</f>
        <v>a</v>
      </c>
      <c r="O21" s="24">
        <f t="shared" si="9"/>
        <v>0</v>
      </c>
      <c r="P21" s="24">
        <f t="shared" si="0"/>
        <v>1</v>
      </c>
      <c r="Q21" s="24">
        <f t="shared" si="1"/>
        <v>0</v>
      </c>
      <c r="R21" s="24">
        <f t="shared" si="2"/>
        <v>1</v>
      </c>
      <c r="S21" s="24">
        <f t="shared" si="3"/>
        <v>1</v>
      </c>
      <c r="T21" s="24">
        <f t="shared" si="4"/>
        <v>1</v>
      </c>
      <c r="U21" s="24">
        <f t="shared" si="5"/>
        <v>1</v>
      </c>
      <c r="V21" s="24">
        <f t="shared" si="6"/>
        <v>1</v>
      </c>
      <c r="W21" s="24">
        <f t="shared" si="7"/>
        <v>0</v>
      </c>
      <c r="X21" s="24">
        <f t="shared" si="8"/>
        <v>1</v>
      </c>
      <c r="Y21" s="26">
        <f t="shared" si="10"/>
        <v>7</v>
      </c>
    </row>
    <row r="22" spans="1:25" x14ac:dyDescent="0.3">
      <c r="A22" s="5">
        <f t="shared" si="11"/>
        <v>19</v>
      </c>
      <c r="B22" s="6">
        <f>1</f>
        <v>1</v>
      </c>
      <c r="C22" s="6" t="str">
        <f>'Section 1'!A21</f>
        <v>MRKT</v>
      </c>
      <c r="D22" s="6" t="str">
        <f>'Section 1'!B21</f>
        <v>Junior</v>
      </c>
      <c r="E22" s="6" t="str">
        <f>'Section 1'!C21</f>
        <v>a</v>
      </c>
      <c r="F22" s="6" t="str">
        <f>'Section 1'!D21</f>
        <v>c</v>
      </c>
      <c r="G22" s="6" t="str">
        <f>'Section 1'!E21</f>
        <v>e</v>
      </c>
      <c r="H22" s="6" t="str">
        <f>'Section 1'!F21</f>
        <v>c</v>
      </c>
      <c r="I22" s="6" t="str">
        <f>'Section 1'!G21</f>
        <v>b</v>
      </c>
      <c r="J22" s="6" t="str">
        <f>'Section 1'!H21</f>
        <v>b</v>
      </c>
      <c r="K22" s="6" t="str">
        <f>'Section 1'!I21</f>
        <v>c</v>
      </c>
      <c r="L22" s="6" t="str">
        <f>'Section 1'!J21</f>
        <v>c</v>
      </c>
      <c r="M22" s="6" t="str">
        <f>'Section 1'!K21</f>
        <v>e</v>
      </c>
      <c r="N22" s="6" t="str">
        <f>'Section 1'!L21</f>
        <v>a</v>
      </c>
      <c r="O22" s="24">
        <f t="shared" si="9"/>
        <v>1</v>
      </c>
      <c r="P22" s="24">
        <f t="shared" si="0"/>
        <v>1</v>
      </c>
      <c r="Q22" s="24">
        <f t="shared" si="1"/>
        <v>0</v>
      </c>
      <c r="R22" s="24">
        <f t="shared" si="2"/>
        <v>0</v>
      </c>
      <c r="S22" s="24">
        <f t="shared" si="3"/>
        <v>0</v>
      </c>
      <c r="T22" s="24">
        <f t="shared" si="4"/>
        <v>1</v>
      </c>
      <c r="U22" s="24">
        <f t="shared" si="5"/>
        <v>1</v>
      </c>
      <c r="V22" s="24">
        <f t="shared" si="6"/>
        <v>1</v>
      </c>
      <c r="W22" s="24">
        <f t="shared" si="7"/>
        <v>1</v>
      </c>
      <c r="X22" s="24">
        <f t="shared" si="8"/>
        <v>1</v>
      </c>
      <c r="Y22" s="26">
        <f t="shared" si="10"/>
        <v>7</v>
      </c>
    </row>
    <row r="23" spans="1:25" x14ac:dyDescent="0.3">
      <c r="A23" s="5">
        <f t="shared" si="11"/>
        <v>20</v>
      </c>
      <c r="B23" s="6">
        <f>1</f>
        <v>1</v>
      </c>
      <c r="C23" s="6" t="str">
        <f>'Section 1'!A22</f>
        <v>ECON</v>
      </c>
      <c r="D23" s="6" t="str">
        <f>'Section 1'!B22</f>
        <v>Sophomore</v>
      </c>
      <c r="E23" s="6" t="str">
        <f>'Section 1'!C22</f>
        <v>a</v>
      </c>
      <c r="F23" s="6" t="str">
        <f>'Section 1'!D22</f>
        <v>c</v>
      </c>
      <c r="G23" s="6" t="str">
        <f>'Section 1'!E22</f>
        <v>c</v>
      </c>
      <c r="H23" s="6" t="str">
        <f>'Section 1'!F22</f>
        <v>e</v>
      </c>
      <c r="I23" s="6" t="str">
        <f>'Section 1'!G22</f>
        <v>a</v>
      </c>
      <c r="J23" s="6" t="str">
        <f>'Section 1'!H22</f>
        <v>b</v>
      </c>
      <c r="K23" s="6" t="str">
        <f>'Section 1'!I22</f>
        <v>c</v>
      </c>
      <c r="L23" s="6" t="str">
        <f>'Section 1'!J22</f>
        <v>c</v>
      </c>
      <c r="M23" s="6" t="str">
        <f>'Section 1'!K22</f>
        <v>e</v>
      </c>
      <c r="N23" s="6" t="str">
        <f>'Section 1'!L22</f>
        <v>a</v>
      </c>
      <c r="O23" s="24">
        <f t="shared" si="9"/>
        <v>1</v>
      </c>
      <c r="P23" s="24">
        <f t="shared" si="0"/>
        <v>1</v>
      </c>
      <c r="Q23" s="24">
        <f t="shared" si="1"/>
        <v>0</v>
      </c>
      <c r="R23" s="24">
        <f t="shared" si="2"/>
        <v>0</v>
      </c>
      <c r="S23" s="24">
        <f t="shared" si="3"/>
        <v>1</v>
      </c>
      <c r="T23" s="24">
        <f t="shared" si="4"/>
        <v>1</v>
      </c>
      <c r="U23" s="24">
        <f t="shared" si="5"/>
        <v>1</v>
      </c>
      <c r="V23" s="24">
        <f t="shared" si="6"/>
        <v>1</v>
      </c>
      <c r="W23" s="24">
        <f t="shared" si="7"/>
        <v>1</v>
      </c>
      <c r="X23" s="24">
        <f t="shared" si="8"/>
        <v>1</v>
      </c>
      <c r="Y23" s="26">
        <f t="shared" si="10"/>
        <v>8</v>
      </c>
    </row>
    <row r="24" spans="1:25" x14ac:dyDescent="0.3">
      <c r="A24" s="5">
        <f t="shared" si="11"/>
        <v>21</v>
      </c>
      <c r="B24" s="6">
        <f>2</f>
        <v>2</v>
      </c>
      <c r="C24" s="5" t="str">
        <f>'Section 2'!A3</f>
        <v>MNGT</v>
      </c>
      <c r="D24" s="5" t="str">
        <f>'Section 2'!B3</f>
        <v>Freshman</v>
      </c>
      <c r="E24" s="5" t="str">
        <f>'Section 2'!C3</f>
        <v>a</v>
      </c>
      <c r="F24" s="5" t="str">
        <f>'Section 2'!D3</f>
        <v>b</v>
      </c>
      <c r="G24" s="5" t="str">
        <f>'Section 2'!E3</f>
        <v>d</v>
      </c>
      <c r="H24" s="5" t="str">
        <f>'Section 2'!F3</f>
        <v>b</v>
      </c>
      <c r="I24" s="5" t="str">
        <f>'Section 2'!G3</f>
        <v>a</v>
      </c>
      <c r="J24" s="5" t="str">
        <f>'Section 2'!H3</f>
        <v>d</v>
      </c>
      <c r="K24" s="5" t="str">
        <f>'Section 2'!I3</f>
        <v>c</v>
      </c>
      <c r="L24" s="5" t="str">
        <f>'Section 2'!J3</f>
        <v>c</v>
      </c>
      <c r="M24" s="5" t="str">
        <f>'Section 2'!K3</f>
        <v>e</v>
      </c>
      <c r="N24" s="5" t="str">
        <f>'Section 2'!L3</f>
        <v>a</v>
      </c>
      <c r="O24" s="24">
        <f t="shared" si="9"/>
        <v>1</v>
      </c>
      <c r="P24" s="24">
        <f t="shared" si="0"/>
        <v>0</v>
      </c>
      <c r="Q24" s="24">
        <f t="shared" si="1"/>
        <v>1</v>
      </c>
      <c r="R24" s="24">
        <f t="shared" si="2"/>
        <v>1</v>
      </c>
      <c r="S24" s="24">
        <f t="shared" si="3"/>
        <v>1</v>
      </c>
      <c r="T24" s="24">
        <f t="shared" si="4"/>
        <v>0</v>
      </c>
      <c r="U24" s="24">
        <f t="shared" si="5"/>
        <v>1</v>
      </c>
      <c r="V24" s="24">
        <f t="shared" si="6"/>
        <v>1</v>
      </c>
      <c r="W24" s="24">
        <f t="shared" si="7"/>
        <v>1</v>
      </c>
      <c r="X24" s="24">
        <f t="shared" si="8"/>
        <v>1</v>
      </c>
      <c r="Y24" s="26">
        <f t="shared" si="10"/>
        <v>8</v>
      </c>
    </row>
    <row r="25" spans="1:25" x14ac:dyDescent="0.3">
      <c r="A25" s="5">
        <f t="shared" si="11"/>
        <v>22</v>
      </c>
      <c r="B25" s="6">
        <f>2</f>
        <v>2</v>
      </c>
      <c r="C25" s="5" t="str">
        <f>'Section 2'!A4</f>
        <v>ECON</v>
      </c>
      <c r="D25" s="5" t="str">
        <f>'Section 2'!B4</f>
        <v>Senior</v>
      </c>
      <c r="E25" s="5" t="str">
        <f>'Section 2'!C4</f>
        <v>a</v>
      </c>
      <c r="F25" s="5" t="str">
        <f>'Section 2'!D4</f>
        <v>c</v>
      </c>
      <c r="G25" s="5" t="str">
        <f>'Section 2'!E4</f>
        <v>d</v>
      </c>
      <c r="H25" s="5" t="str">
        <f>'Section 2'!F4</f>
        <v>d</v>
      </c>
      <c r="I25" s="5" t="str">
        <f>'Section 2'!G4</f>
        <v>a</v>
      </c>
      <c r="J25" s="5" t="str">
        <f>'Section 2'!H4</f>
        <v>b</v>
      </c>
      <c r="K25" s="5" t="str">
        <f>'Section 2'!I4</f>
        <v>c</v>
      </c>
      <c r="L25" s="5" t="str">
        <f>'Section 2'!J4</f>
        <v>c</v>
      </c>
      <c r="M25" s="5" t="str">
        <f>'Section 2'!K4</f>
        <v>d</v>
      </c>
      <c r="N25" s="5" t="str">
        <f>'Section 2'!L4</f>
        <v>c</v>
      </c>
      <c r="O25" s="24">
        <f t="shared" si="9"/>
        <v>1</v>
      </c>
      <c r="P25" s="24">
        <f t="shared" si="0"/>
        <v>1</v>
      </c>
      <c r="Q25" s="24">
        <f t="shared" si="1"/>
        <v>1</v>
      </c>
      <c r="R25" s="24">
        <f t="shared" si="2"/>
        <v>0</v>
      </c>
      <c r="S25" s="24">
        <f t="shared" si="3"/>
        <v>1</v>
      </c>
      <c r="T25" s="24">
        <f t="shared" si="4"/>
        <v>1</v>
      </c>
      <c r="U25" s="24">
        <f t="shared" si="5"/>
        <v>1</v>
      </c>
      <c r="V25" s="24">
        <f t="shared" si="6"/>
        <v>1</v>
      </c>
      <c r="W25" s="24">
        <f t="shared" si="7"/>
        <v>0</v>
      </c>
      <c r="X25" s="24">
        <f t="shared" si="8"/>
        <v>0</v>
      </c>
      <c r="Y25" s="26">
        <f t="shared" si="10"/>
        <v>7</v>
      </c>
    </row>
    <row r="26" spans="1:25" x14ac:dyDescent="0.3">
      <c r="A26" s="5">
        <f t="shared" si="11"/>
        <v>23</v>
      </c>
      <c r="B26" s="6">
        <f>2</f>
        <v>2</v>
      </c>
      <c r="C26" s="5" t="str">
        <f>'Section 2'!A5</f>
        <v>MNGT</v>
      </c>
      <c r="D26" s="5" t="str">
        <f>'Section 2'!B5</f>
        <v>Sophomore</v>
      </c>
      <c r="E26" s="5" t="str">
        <f>'Section 2'!C5</f>
        <v>a</v>
      </c>
      <c r="F26" s="5" t="str">
        <f>'Section 2'!D5</f>
        <v>c</v>
      </c>
      <c r="G26" s="5" t="str">
        <f>'Section 2'!E5</f>
        <v>a</v>
      </c>
      <c r="H26" s="5" t="str">
        <f>'Section 2'!F5</f>
        <v>b</v>
      </c>
      <c r="I26" s="5" t="str">
        <f>'Section 2'!G5</f>
        <v>a</v>
      </c>
      <c r="J26" s="5" t="str">
        <f>'Section 2'!H5</f>
        <v>b</v>
      </c>
      <c r="K26" s="5" t="str">
        <f>'Section 2'!I5</f>
        <v>c</v>
      </c>
      <c r="L26" s="5" t="str">
        <f>'Section 2'!J5</f>
        <v>c</v>
      </c>
      <c r="M26" s="5" t="str">
        <f>'Section 2'!K5</f>
        <v>d</v>
      </c>
      <c r="N26" s="5" t="str">
        <f>'Section 2'!L5</f>
        <v>b</v>
      </c>
      <c r="O26" s="24">
        <f t="shared" si="9"/>
        <v>1</v>
      </c>
      <c r="P26" s="24">
        <f t="shared" si="0"/>
        <v>1</v>
      </c>
      <c r="Q26" s="24">
        <f t="shared" si="1"/>
        <v>0</v>
      </c>
      <c r="R26" s="24">
        <f t="shared" si="2"/>
        <v>1</v>
      </c>
      <c r="S26" s="24">
        <f t="shared" si="3"/>
        <v>1</v>
      </c>
      <c r="T26" s="24">
        <f t="shared" si="4"/>
        <v>1</v>
      </c>
      <c r="U26" s="24">
        <f t="shared" si="5"/>
        <v>1</v>
      </c>
      <c r="V26" s="24">
        <f t="shared" si="6"/>
        <v>1</v>
      </c>
      <c r="W26" s="24">
        <f t="shared" si="7"/>
        <v>0</v>
      </c>
      <c r="X26" s="24">
        <f t="shared" si="8"/>
        <v>0</v>
      </c>
      <c r="Y26" s="26">
        <f t="shared" si="10"/>
        <v>7</v>
      </c>
    </row>
    <row r="27" spans="1:25" x14ac:dyDescent="0.3">
      <c r="A27" s="5">
        <f t="shared" si="11"/>
        <v>24</v>
      </c>
      <c r="B27" s="6">
        <f>2</f>
        <v>2</v>
      </c>
      <c r="C27" s="5" t="str">
        <f>'Section 2'!A6</f>
        <v>MRKT</v>
      </c>
      <c r="D27" s="5" t="str">
        <f>'Section 2'!B6</f>
        <v>Junior</v>
      </c>
      <c r="E27" s="5" t="str">
        <f>'Section 2'!C6</f>
        <v>a</v>
      </c>
      <c r="F27" s="5" t="str">
        <f>'Section 2'!D6</f>
        <v>c</v>
      </c>
      <c r="G27" s="5" t="str">
        <f>'Section 2'!E6</f>
        <v>d</v>
      </c>
      <c r="H27" s="5" t="str">
        <f>'Section 2'!F6</f>
        <v>b</v>
      </c>
      <c r="I27" s="5" t="str">
        <f>'Section 2'!G6</f>
        <v>a</v>
      </c>
      <c r="J27" s="5" t="str">
        <f>'Section 2'!H6</f>
        <v>b</v>
      </c>
      <c r="K27" s="5" t="str">
        <f>'Section 2'!I6</f>
        <v>c</v>
      </c>
      <c r="L27" s="5" t="str">
        <f>'Section 2'!J6</f>
        <v>c</v>
      </c>
      <c r="M27" s="5" t="str">
        <f>'Section 2'!K6</f>
        <v>d</v>
      </c>
      <c r="N27" s="5" t="str">
        <f>'Section 2'!L6</f>
        <v>d</v>
      </c>
      <c r="O27" s="24">
        <f t="shared" si="9"/>
        <v>1</v>
      </c>
      <c r="P27" s="24">
        <f t="shared" si="0"/>
        <v>1</v>
      </c>
      <c r="Q27" s="24">
        <f t="shared" si="1"/>
        <v>1</v>
      </c>
      <c r="R27" s="24">
        <f t="shared" si="2"/>
        <v>1</v>
      </c>
      <c r="S27" s="24">
        <f t="shared" si="3"/>
        <v>1</v>
      </c>
      <c r="T27" s="24">
        <f t="shared" si="4"/>
        <v>1</v>
      </c>
      <c r="U27" s="24">
        <f t="shared" si="5"/>
        <v>1</v>
      </c>
      <c r="V27" s="24">
        <f t="shared" si="6"/>
        <v>1</v>
      </c>
      <c r="W27" s="24">
        <f t="shared" si="7"/>
        <v>0</v>
      </c>
      <c r="X27" s="24">
        <f t="shared" si="8"/>
        <v>0</v>
      </c>
      <c r="Y27" s="26">
        <f t="shared" si="10"/>
        <v>8</v>
      </c>
    </row>
    <row r="28" spans="1:25" x14ac:dyDescent="0.3">
      <c r="A28" s="5">
        <f t="shared" si="11"/>
        <v>25</v>
      </c>
      <c r="B28" s="6">
        <f>2</f>
        <v>2</v>
      </c>
      <c r="C28" s="5" t="str">
        <f>'Section 2'!A7</f>
        <v>MIS</v>
      </c>
      <c r="D28" s="5" t="str">
        <f>'Section 2'!B7</f>
        <v>Sophomore</v>
      </c>
      <c r="E28" s="5" t="str">
        <f>'Section 2'!C7</f>
        <v>a</v>
      </c>
      <c r="F28" s="5" t="str">
        <f>'Section 2'!D7</f>
        <v>c</v>
      </c>
      <c r="G28" s="5" t="str">
        <f>'Section 2'!E7</f>
        <v>d</v>
      </c>
      <c r="H28" s="5" t="str">
        <f>'Section 2'!F7</f>
        <v>b</v>
      </c>
      <c r="I28" s="5" t="str">
        <f>'Section 2'!G7</f>
        <v>a</v>
      </c>
      <c r="J28" s="5" t="str">
        <f>'Section 2'!H7</f>
        <v>b</v>
      </c>
      <c r="K28" s="5" t="str">
        <f>'Section 2'!I7</f>
        <v>c</v>
      </c>
      <c r="L28" s="5" t="str">
        <f>'Section 2'!J7</f>
        <v>c</v>
      </c>
      <c r="M28" s="5" t="str">
        <f>'Section 2'!K7</f>
        <v>e</v>
      </c>
      <c r="N28" s="5" t="str">
        <f>'Section 2'!L7</f>
        <v>a</v>
      </c>
      <c r="O28" s="24">
        <f t="shared" si="9"/>
        <v>1</v>
      </c>
      <c r="P28" s="24">
        <f t="shared" si="0"/>
        <v>1</v>
      </c>
      <c r="Q28" s="24">
        <f t="shared" si="1"/>
        <v>1</v>
      </c>
      <c r="R28" s="24">
        <f t="shared" si="2"/>
        <v>1</v>
      </c>
      <c r="S28" s="24">
        <f t="shared" si="3"/>
        <v>1</v>
      </c>
      <c r="T28" s="24">
        <f t="shared" si="4"/>
        <v>1</v>
      </c>
      <c r="U28" s="24">
        <f t="shared" si="5"/>
        <v>1</v>
      </c>
      <c r="V28" s="24">
        <f t="shared" si="6"/>
        <v>1</v>
      </c>
      <c r="W28" s="24">
        <f t="shared" si="7"/>
        <v>1</v>
      </c>
      <c r="X28" s="24">
        <f t="shared" si="8"/>
        <v>1</v>
      </c>
      <c r="Y28" s="26">
        <f t="shared" si="10"/>
        <v>10</v>
      </c>
    </row>
    <row r="29" spans="1:25" x14ac:dyDescent="0.3">
      <c r="A29" s="5">
        <f t="shared" si="11"/>
        <v>26</v>
      </c>
      <c r="B29" s="6">
        <f>2</f>
        <v>2</v>
      </c>
      <c r="C29" s="5" t="str">
        <f>'Section 2'!A8</f>
        <v>FIN</v>
      </c>
      <c r="D29" s="5" t="str">
        <f>'Section 2'!B8</f>
        <v>Freshman</v>
      </c>
      <c r="E29" s="5" t="str">
        <f>'Section 2'!C8</f>
        <v>a</v>
      </c>
      <c r="F29" s="5" t="str">
        <f>'Section 2'!D8</f>
        <v>c</v>
      </c>
      <c r="G29" s="5" t="str">
        <f>'Section 2'!E8</f>
        <v>d</v>
      </c>
      <c r="H29" s="5" t="str">
        <f>'Section 2'!F8</f>
        <v>d</v>
      </c>
      <c r="I29" s="5" t="str">
        <f>'Section 2'!G8</f>
        <v>a</v>
      </c>
      <c r="J29" s="5" t="str">
        <f>'Section 2'!H8</f>
        <v>c</v>
      </c>
      <c r="K29" s="5" t="str">
        <f>'Section 2'!I8</f>
        <v>c</v>
      </c>
      <c r="L29" s="5" t="str">
        <f>'Section 2'!J8</f>
        <v>c</v>
      </c>
      <c r="M29" s="5" t="str">
        <f>'Section 2'!K8</f>
        <v>e</v>
      </c>
      <c r="N29" s="5" t="str">
        <f>'Section 2'!L8</f>
        <v>a</v>
      </c>
      <c r="O29" s="24">
        <f t="shared" si="9"/>
        <v>1</v>
      </c>
      <c r="P29" s="24">
        <f t="shared" si="0"/>
        <v>1</v>
      </c>
      <c r="Q29" s="24">
        <f t="shared" si="1"/>
        <v>1</v>
      </c>
      <c r="R29" s="24">
        <f t="shared" si="2"/>
        <v>0</v>
      </c>
      <c r="S29" s="24">
        <f t="shared" si="3"/>
        <v>1</v>
      </c>
      <c r="T29" s="24">
        <f t="shared" si="4"/>
        <v>0</v>
      </c>
      <c r="U29" s="24">
        <f t="shared" si="5"/>
        <v>1</v>
      </c>
      <c r="V29" s="24">
        <f t="shared" si="6"/>
        <v>1</v>
      </c>
      <c r="W29" s="24">
        <f t="shared" si="7"/>
        <v>1</v>
      </c>
      <c r="X29" s="24">
        <f t="shared" si="8"/>
        <v>1</v>
      </c>
      <c r="Y29" s="26">
        <f t="shared" si="10"/>
        <v>8</v>
      </c>
    </row>
    <row r="30" spans="1:25" x14ac:dyDescent="0.3">
      <c r="A30" s="5">
        <f t="shared" si="11"/>
        <v>27</v>
      </c>
      <c r="B30" s="6">
        <f>2</f>
        <v>2</v>
      </c>
      <c r="C30" s="5" t="str">
        <f>'Section 2'!A9</f>
        <v>MIS</v>
      </c>
      <c r="D30" s="5" t="str">
        <f>'Section 2'!B9</f>
        <v>Sophomore</v>
      </c>
      <c r="E30" s="5" t="str">
        <f>'Section 2'!C9</f>
        <v>a</v>
      </c>
      <c r="F30" s="5" t="str">
        <f>'Section 2'!D9</f>
        <v>c</v>
      </c>
      <c r="G30" s="5" t="str">
        <f>'Section 2'!E9</f>
        <v>d</v>
      </c>
      <c r="H30" s="5" t="str">
        <f>'Section 2'!F9</f>
        <v>b</v>
      </c>
      <c r="I30" s="5" t="str">
        <f>'Section 2'!G9</f>
        <v>a</v>
      </c>
      <c r="J30" s="5" t="str">
        <f>'Section 2'!H9</f>
        <v>b</v>
      </c>
      <c r="K30" s="5" t="str">
        <f>'Section 2'!I9</f>
        <v>c</v>
      </c>
      <c r="L30" s="5" t="str">
        <f>'Section 2'!J9</f>
        <v>a</v>
      </c>
      <c r="M30" s="5" t="str">
        <f>'Section 2'!K9</f>
        <v>e</v>
      </c>
      <c r="N30" s="5" t="str">
        <f>'Section 2'!L9</f>
        <v>a</v>
      </c>
      <c r="O30" s="24">
        <f t="shared" si="9"/>
        <v>1</v>
      </c>
      <c r="P30" s="24">
        <f t="shared" si="0"/>
        <v>1</v>
      </c>
      <c r="Q30" s="24">
        <f t="shared" si="1"/>
        <v>1</v>
      </c>
      <c r="R30" s="24">
        <f t="shared" si="2"/>
        <v>1</v>
      </c>
      <c r="S30" s="24">
        <f t="shared" si="3"/>
        <v>1</v>
      </c>
      <c r="T30" s="24">
        <f t="shared" si="4"/>
        <v>1</v>
      </c>
      <c r="U30" s="24">
        <f t="shared" si="5"/>
        <v>1</v>
      </c>
      <c r="V30" s="24">
        <f t="shared" si="6"/>
        <v>0</v>
      </c>
      <c r="W30" s="24">
        <f t="shared" si="7"/>
        <v>1</v>
      </c>
      <c r="X30" s="24">
        <f t="shared" si="8"/>
        <v>1</v>
      </c>
      <c r="Y30" s="26">
        <f t="shared" si="10"/>
        <v>9</v>
      </c>
    </row>
    <row r="31" spans="1:25" x14ac:dyDescent="0.3">
      <c r="A31" s="5">
        <f t="shared" si="11"/>
        <v>28</v>
      </c>
      <c r="B31" s="6">
        <f>2</f>
        <v>2</v>
      </c>
      <c r="C31" s="5" t="str">
        <f>'Section 2'!A10</f>
        <v>ACCT</v>
      </c>
      <c r="D31" s="5" t="str">
        <f>'Section 2'!B10</f>
        <v>Sophomore</v>
      </c>
      <c r="E31" s="5" t="str">
        <f>'Section 2'!C10</f>
        <v>b</v>
      </c>
      <c r="F31" s="5" t="str">
        <f>'Section 2'!D10</f>
        <v>c</v>
      </c>
      <c r="G31" s="5" t="str">
        <f>'Section 2'!E10</f>
        <v>d</v>
      </c>
      <c r="H31" s="5" t="str">
        <f>'Section 2'!F10</f>
        <v>b</v>
      </c>
      <c r="I31" s="5" t="str">
        <f>'Section 2'!G10</f>
        <v>c</v>
      </c>
      <c r="J31" s="5" t="str">
        <f>'Section 2'!H10</f>
        <v>b</v>
      </c>
      <c r="K31" s="5" t="str">
        <f>'Section 2'!I10</f>
        <v>c</v>
      </c>
      <c r="L31" s="5" t="str">
        <f>'Section 2'!J10</f>
        <v>c</v>
      </c>
      <c r="M31" s="5" t="str">
        <f>'Section 2'!K10</f>
        <v>e</v>
      </c>
      <c r="N31" s="5" t="str">
        <f>'Section 2'!L10</f>
        <v>a</v>
      </c>
      <c r="O31" s="24">
        <f t="shared" si="9"/>
        <v>0</v>
      </c>
      <c r="P31" s="24">
        <f t="shared" si="0"/>
        <v>1</v>
      </c>
      <c r="Q31" s="24">
        <f t="shared" si="1"/>
        <v>1</v>
      </c>
      <c r="R31" s="24">
        <f t="shared" si="2"/>
        <v>1</v>
      </c>
      <c r="S31" s="24">
        <f t="shared" si="3"/>
        <v>0</v>
      </c>
      <c r="T31" s="24">
        <f t="shared" si="4"/>
        <v>1</v>
      </c>
      <c r="U31" s="24">
        <f t="shared" si="5"/>
        <v>1</v>
      </c>
      <c r="V31" s="24">
        <f t="shared" si="6"/>
        <v>1</v>
      </c>
      <c r="W31" s="24">
        <f t="shared" si="7"/>
        <v>1</v>
      </c>
      <c r="X31" s="24">
        <f t="shared" si="8"/>
        <v>1</v>
      </c>
      <c r="Y31" s="26">
        <f t="shared" si="10"/>
        <v>8</v>
      </c>
    </row>
    <row r="32" spans="1:25" x14ac:dyDescent="0.3">
      <c r="A32" s="5">
        <f t="shared" si="11"/>
        <v>29</v>
      </c>
      <c r="B32" s="6">
        <f>2</f>
        <v>2</v>
      </c>
      <c r="C32" s="5" t="str">
        <f>'Section 2'!A11</f>
        <v>MIS</v>
      </c>
      <c r="D32" s="5" t="str">
        <f>'Section 2'!B11</f>
        <v>Junior</v>
      </c>
      <c r="E32" s="5" t="str">
        <f>'Section 2'!C11</f>
        <v>a</v>
      </c>
      <c r="F32" s="5" t="str">
        <f>'Section 2'!D11</f>
        <v>c</v>
      </c>
      <c r="G32" s="5" t="str">
        <f>'Section 2'!E11</f>
        <v>e</v>
      </c>
      <c r="H32" s="5" t="str">
        <f>'Section 2'!F11</f>
        <v>b</v>
      </c>
      <c r="I32" s="5" t="str">
        <f>'Section 2'!G11</f>
        <v>a</v>
      </c>
      <c r="J32" s="5" t="str">
        <f>'Section 2'!H11</f>
        <v>b</v>
      </c>
      <c r="K32" s="5" t="str">
        <f>'Section 2'!I11</f>
        <v>c</v>
      </c>
      <c r="L32" s="5" t="str">
        <f>'Section 2'!J11</f>
        <v>c</v>
      </c>
      <c r="M32" s="5" t="str">
        <f>'Section 2'!K11</f>
        <v>e</v>
      </c>
      <c r="N32" s="5" t="str">
        <f>'Section 2'!L11</f>
        <v>a</v>
      </c>
      <c r="O32" s="24">
        <f t="shared" si="9"/>
        <v>1</v>
      </c>
      <c r="P32" s="24">
        <f t="shared" si="0"/>
        <v>1</v>
      </c>
      <c r="Q32" s="24">
        <f t="shared" si="1"/>
        <v>0</v>
      </c>
      <c r="R32" s="24">
        <f t="shared" si="2"/>
        <v>1</v>
      </c>
      <c r="S32" s="24">
        <f t="shared" si="3"/>
        <v>1</v>
      </c>
      <c r="T32" s="24">
        <f t="shared" si="4"/>
        <v>1</v>
      </c>
      <c r="U32" s="24">
        <f t="shared" si="5"/>
        <v>1</v>
      </c>
      <c r="V32" s="24">
        <f t="shared" si="6"/>
        <v>1</v>
      </c>
      <c r="W32" s="24">
        <f t="shared" si="7"/>
        <v>1</v>
      </c>
      <c r="X32" s="24">
        <f t="shared" si="8"/>
        <v>1</v>
      </c>
      <c r="Y32" s="26">
        <f t="shared" si="10"/>
        <v>9</v>
      </c>
    </row>
    <row r="33" spans="1:25" x14ac:dyDescent="0.3">
      <c r="A33" s="5">
        <f t="shared" si="11"/>
        <v>30</v>
      </c>
      <c r="B33" s="6">
        <f>2</f>
        <v>2</v>
      </c>
      <c r="C33" s="5" t="str">
        <f>'Section 2'!A12</f>
        <v>FIN</v>
      </c>
      <c r="D33" s="5" t="str">
        <f>'Section 2'!B12</f>
        <v>Sophomore</v>
      </c>
      <c r="E33" s="5" t="str">
        <f>'Section 2'!C12</f>
        <v>a</v>
      </c>
      <c r="F33" s="5" t="str">
        <f>'Section 2'!D12</f>
        <v>c</v>
      </c>
      <c r="G33" s="5" t="str">
        <f>'Section 2'!E12</f>
        <v>c</v>
      </c>
      <c r="H33" s="5" t="str">
        <f>'Section 2'!F12</f>
        <v>d</v>
      </c>
      <c r="I33" s="5" t="str">
        <f>'Section 2'!G12</f>
        <v>a</v>
      </c>
      <c r="J33" s="5" t="str">
        <f>'Section 2'!H12</f>
        <v>b</v>
      </c>
      <c r="K33" s="5" t="str">
        <f>'Section 2'!I12</f>
        <v>c</v>
      </c>
      <c r="L33" s="5" t="str">
        <f>'Section 2'!J12</f>
        <v>c</v>
      </c>
      <c r="M33" s="5" t="str">
        <f>'Section 2'!K12</f>
        <v>e</v>
      </c>
      <c r="N33" s="5" t="str">
        <f>'Section 2'!L12</f>
        <v>a</v>
      </c>
      <c r="O33" s="24">
        <f t="shared" si="9"/>
        <v>1</v>
      </c>
      <c r="P33" s="24">
        <f t="shared" si="0"/>
        <v>1</v>
      </c>
      <c r="Q33" s="24">
        <f t="shared" si="1"/>
        <v>0</v>
      </c>
      <c r="R33" s="24">
        <f t="shared" si="2"/>
        <v>0</v>
      </c>
      <c r="S33" s="24">
        <f t="shared" si="3"/>
        <v>1</v>
      </c>
      <c r="T33" s="24">
        <f t="shared" si="4"/>
        <v>1</v>
      </c>
      <c r="U33" s="24">
        <f t="shared" si="5"/>
        <v>1</v>
      </c>
      <c r="V33" s="24">
        <f t="shared" si="6"/>
        <v>1</v>
      </c>
      <c r="W33" s="24">
        <f t="shared" si="7"/>
        <v>1</v>
      </c>
      <c r="X33" s="24">
        <f t="shared" si="8"/>
        <v>1</v>
      </c>
      <c r="Y33" s="26">
        <f t="shared" si="10"/>
        <v>8</v>
      </c>
    </row>
    <row r="34" spans="1:25" x14ac:dyDescent="0.3">
      <c r="A34" s="5">
        <f t="shared" si="11"/>
        <v>31</v>
      </c>
      <c r="B34" s="6">
        <f>2</f>
        <v>2</v>
      </c>
      <c r="C34" s="5" t="str">
        <f>'Section 2'!A13</f>
        <v>MRKT</v>
      </c>
      <c r="D34" s="5" t="str">
        <f>'Section 2'!B13</f>
        <v>Sophomore</v>
      </c>
      <c r="E34" s="5" t="str">
        <f>'Section 2'!C13</f>
        <v>a</v>
      </c>
      <c r="F34" s="5" t="str">
        <f>'Section 2'!D13</f>
        <v>a</v>
      </c>
      <c r="G34" s="5" t="str">
        <f>'Section 2'!E13</f>
        <v>d</v>
      </c>
      <c r="H34" s="5" t="str">
        <f>'Section 2'!F13</f>
        <v>b</v>
      </c>
      <c r="I34" s="5" t="str">
        <f>'Section 2'!G13</f>
        <v>a</v>
      </c>
      <c r="J34" s="5" t="str">
        <f>'Section 2'!H13</f>
        <v>b</v>
      </c>
      <c r="K34" s="5" t="str">
        <f>'Section 2'!I13</f>
        <v>c</v>
      </c>
      <c r="L34" s="5" t="str">
        <f>'Section 2'!J13</f>
        <v>c</v>
      </c>
      <c r="M34" s="5" t="str">
        <f>'Section 2'!K13</f>
        <v>b</v>
      </c>
      <c r="N34" s="5" t="str">
        <f>'Section 2'!L13</f>
        <v>a</v>
      </c>
      <c r="O34" s="24">
        <f t="shared" si="9"/>
        <v>1</v>
      </c>
      <c r="P34" s="24">
        <f t="shared" si="0"/>
        <v>0</v>
      </c>
      <c r="Q34" s="24">
        <f t="shared" si="1"/>
        <v>1</v>
      </c>
      <c r="R34" s="24">
        <f t="shared" si="2"/>
        <v>1</v>
      </c>
      <c r="S34" s="24">
        <f t="shared" si="3"/>
        <v>1</v>
      </c>
      <c r="T34" s="24">
        <f t="shared" si="4"/>
        <v>1</v>
      </c>
      <c r="U34" s="24">
        <f t="shared" si="5"/>
        <v>1</v>
      </c>
      <c r="V34" s="24">
        <f t="shared" si="6"/>
        <v>1</v>
      </c>
      <c r="W34" s="24">
        <f t="shared" si="7"/>
        <v>0</v>
      </c>
      <c r="X34" s="24">
        <f t="shared" si="8"/>
        <v>1</v>
      </c>
      <c r="Y34" s="26">
        <f t="shared" si="10"/>
        <v>8</v>
      </c>
    </row>
    <row r="35" spans="1:25" x14ac:dyDescent="0.3">
      <c r="A35" s="5">
        <f t="shared" si="11"/>
        <v>32</v>
      </c>
      <c r="B35" s="6">
        <f>2</f>
        <v>2</v>
      </c>
      <c r="C35" s="5" t="str">
        <f>'Section 2'!A14</f>
        <v>MNGT</v>
      </c>
      <c r="D35" s="5" t="str">
        <f>'Section 2'!B14</f>
        <v>Senior</v>
      </c>
      <c r="E35" s="5" t="str">
        <f>'Section 2'!C14</f>
        <v>d</v>
      </c>
      <c r="F35" s="5" t="str">
        <f>'Section 2'!D14</f>
        <v>c</v>
      </c>
      <c r="G35" s="5" t="str">
        <f>'Section 2'!E14</f>
        <v>d</v>
      </c>
      <c r="H35" s="5" t="str">
        <f>'Section 2'!F14</f>
        <v>b</v>
      </c>
      <c r="I35" s="5" t="str">
        <f>'Section 2'!G14</f>
        <v>a</v>
      </c>
      <c r="J35" s="5" t="str">
        <f>'Section 2'!H14</f>
        <v>b</v>
      </c>
      <c r="K35" s="5" t="str">
        <f>'Section 2'!I14</f>
        <v>c</v>
      </c>
      <c r="L35" s="5" t="str">
        <f>'Section 2'!J14</f>
        <v>c</v>
      </c>
      <c r="M35" s="5" t="str">
        <f>'Section 2'!K14</f>
        <v>e</v>
      </c>
      <c r="N35" s="5" t="str">
        <f>'Section 2'!L14</f>
        <v>a</v>
      </c>
      <c r="O35" s="24">
        <f t="shared" si="9"/>
        <v>0</v>
      </c>
      <c r="P35" s="24">
        <f t="shared" si="0"/>
        <v>1</v>
      </c>
      <c r="Q35" s="24">
        <f t="shared" si="1"/>
        <v>1</v>
      </c>
      <c r="R35" s="24">
        <f t="shared" si="2"/>
        <v>1</v>
      </c>
      <c r="S35" s="24">
        <f t="shared" si="3"/>
        <v>1</v>
      </c>
      <c r="T35" s="24">
        <f t="shared" si="4"/>
        <v>1</v>
      </c>
      <c r="U35" s="24">
        <f t="shared" si="5"/>
        <v>1</v>
      </c>
      <c r="V35" s="24">
        <f t="shared" si="6"/>
        <v>1</v>
      </c>
      <c r="W35" s="24">
        <f t="shared" si="7"/>
        <v>1</v>
      </c>
      <c r="X35" s="24">
        <f t="shared" si="8"/>
        <v>1</v>
      </c>
      <c r="Y35" s="26">
        <f t="shared" si="10"/>
        <v>9</v>
      </c>
    </row>
    <row r="36" spans="1:25" x14ac:dyDescent="0.3">
      <c r="A36" s="5">
        <f t="shared" si="11"/>
        <v>33</v>
      </c>
      <c r="B36" s="6">
        <f>2</f>
        <v>2</v>
      </c>
      <c r="C36" s="5" t="str">
        <f>'Section 2'!A15</f>
        <v>ECON</v>
      </c>
      <c r="D36" s="5" t="str">
        <f>'Section 2'!B15</f>
        <v>Freshman</v>
      </c>
      <c r="E36" s="5" t="str">
        <f>'Section 2'!C15</f>
        <v>a</v>
      </c>
      <c r="F36" s="5" t="str">
        <f>'Section 2'!D15</f>
        <v>c</v>
      </c>
      <c r="G36" s="5" t="str">
        <f>'Section 2'!E15</f>
        <v>d</v>
      </c>
      <c r="H36" s="5" t="str">
        <f>'Section 2'!F15</f>
        <v>b</v>
      </c>
      <c r="I36" s="5" t="str">
        <f>'Section 2'!G15</f>
        <v>a</v>
      </c>
      <c r="J36" s="5" t="str">
        <f>'Section 2'!H15</f>
        <v>b</v>
      </c>
      <c r="K36" s="5" t="str">
        <f>'Section 2'!I15</f>
        <v>c</v>
      </c>
      <c r="L36" s="5" t="str">
        <f>'Section 2'!J15</f>
        <v>d</v>
      </c>
      <c r="M36" s="5" t="str">
        <f>'Section 2'!K15</f>
        <v>e</v>
      </c>
      <c r="N36" s="5" t="str">
        <f>'Section 2'!L15</f>
        <v>a</v>
      </c>
      <c r="O36" s="24">
        <f t="shared" si="9"/>
        <v>1</v>
      </c>
      <c r="P36" s="24">
        <f t="shared" si="0"/>
        <v>1</v>
      </c>
      <c r="Q36" s="24">
        <f t="shared" si="1"/>
        <v>1</v>
      </c>
      <c r="R36" s="24">
        <f t="shared" si="2"/>
        <v>1</v>
      </c>
      <c r="S36" s="24">
        <f t="shared" si="3"/>
        <v>1</v>
      </c>
      <c r="T36" s="24">
        <f t="shared" si="4"/>
        <v>1</v>
      </c>
      <c r="U36" s="24">
        <f t="shared" si="5"/>
        <v>1</v>
      </c>
      <c r="V36" s="24">
        <f t="shared" si="6"/>
        <v>0</v>
      </c>
      <c r="W36" s="24">
        <f t="shared" si="7"/>
        <v>1</v>
      </c>
      <c r="X36" s="24">
        <f t="shared" si="8"/>
        <v>1</v>
      </c>
      <c r="Y36" s="26">
        <f t="shared" si="10"/>
        <v>9</v>
      </c>
    </row>
    <row r="37" spans="1:25" x14ac:dyDescent="0.3">
      <c r="A37" s="5">
        <f t="shared" si="11"/>
        <v>34</v>
      </c>
      <c r="B37" s="6">
        <f>2</f>
        <v>2</v>
      </c>
      <c r="C37" s="5" t="str">
        <f>'Section 2'!A16</f>
        <v>FIN</v>
      </c>
      <c r="D37" s="5" t="str">
        <f>'Section 2'!B16</f>
        <v>Sophomore</v>
      </c>
      <c r="E37" s="5" t="str">
        <f>'Section 2'!C16</f>
        <v>a</v>
      </c>
      <c r="F37" s="5" t="str">
        <f>'Section 2'!D16</f>
        <v>a</v>
      </c>
      <c r="G37" s="5" t="str">
        <f>'Section 2'!E16</f>
        <v>e</v>
      </c>
      <c r="H37" s="5" t="str">
        <f>'Section 2'!F16</f>
        <v>b</v>
      </c>
      <c r="I37" s="5" t="str">
        <f>'Section 2'!G16</f>
        <v>a</v>
      </c>
      <c r="J37" s="5" t="str">
        <f>'Section 2'!H16</f>
        <v>b</v>
      </c>
      <c r="K37" s="5" t="str">
        <f>'Section 2'!I16</f>
        <v>a</v>
      </c>
      <c r="L37" s="5" t="str">
        <f>'Section 2'!J16</f>
        <v>c</v>
      </c>
      <c r="M37" s="5" t="str">
        <f>'Section 2'!K16</f>
        <v>e</v>
      </c>
      <c r="N37" s="5" t="str">
        <f>'Section 2'!L16</f>
        <v>a</v>
      </c>
      <c r="O37" s="24">
        <f t="shared" si="9"/>
        <v>1</v>
      </c>
      <c r="P37" s="24">
        <f t="shared" si="0"/>
        <v>0</v>
      </c>
      <c r="Q37" s="24">
        <f t="shared" si="1"/>
        <v>0</v>
      </c>
      <c r="R37" s="24">
        <f t="shared" si="2"/>
        <v>1</v>
      </c>
      <c r="S37" s="24">
        <f t="shared" si="3"/>
        <v>1</v>
      </c>
      <c r="T37" s="24">
        <f t="shared" si="4"/>
        <v>1</v>
      </c>
      <c r="U37" s="24">
        <f t="shared" si="5"/>
        <v>0</v>
      </c>
      <c r="V37" s="24">
        <f t="shared" si="6"/>
        <v>1</v>
      </c>
      <c r="W37" s="24">
        <f t="shared" si="7"/>
        <v>1</v>
      </c>
      <c r="X37" s="24">
        <f t="shared" si="8"/>
        <v>1</v>
      </c>
      <c r="Y37" s="26">
        <f t="shared" si="10"/>
        <v>7</v>
      </c>
    </row>
    <row r="38" spans="1:25" x14ac:dyDescent="0.3">
      <c r="A38" s="5">
        <f t="shared" si="11"/>
        <v>35</v>
      </c>
      <c r="B38" s="6">
        <f>2</f>
        <v>2</v>
      </c>
      <c r="C38" s="5" t="str">
        <f>'Section 2'!A17</f>
        <v>ACCT</v>
      </c>
      <c r="D38" s="5" t="str">
        <f>'Section 2'!B17</f>
        <v>Sophomore</v>
      </c>
      <c r="E38" s="5" t="str">
        <f>'Section 2'!C17</f>
        <v>a</v>
      </c>
      <c r="F38" s="5" t="str">
        <f>'Section 2'!D17</f>
        <v>c</v>
      </c>
      <c r="G38" s="5" t="str">
        <f>'Section 2'!E17</f>
        <v>c</v>
      </c>
      <c r="H38" s="5" t="str">
        <f>'Section 2'!F17</f>
        <v>b</v>
      </c>
      <c r="I38" s="5" t="str">
        <f>'Section 2'!G17</f>
        <v>a</v>
      </c>
      <c r="J38" s="5" t="str">
        <f>'Section 2'!H17</f>
        <v>b</v>
      </c>
      <c r="K38" s="5" t="str">
        <f>'Section 2'!I17</f>
        <v>c</v>
      </c>
      <c r="L38" s="5" t="str">
        <f>'Section 2'!J17</f>
        <v>c</v>
      </c>
      <c r="M38" s="5" t="str">
        <f>'Section 2'!K17</f>
        <v>e</v>
      </c>
      <c r="N38" s="5" t="str">
        <f>'Section 2'!L17</f>
        <v>a</v>
      </c>
      <c r="O38" s="24">
        <f t="shared" si="9"/>
        <v>1</v>
      </c>
      <c r="P38" s="24">
        <f t="shared" si="0"/>
        <v>1</v>
      </c>
      <c r="Q38" s="24">
        <f t="shared" si="1"/>
        <v>0</v>
      </c>
      <c r="R38" s="24">
        <f t="shared" si="2"/>
        <v>1</v>
      </c>
      <c r="S38" s="24">
        <f t="shared" si="3"/>
        <v>1</v>
      </c>
      <c r="T38" s="24">
        <f t="shared" si="4"/>
        <v>1</v>
      </c>
      <c r="U38" s="24">
        <f t="shared" si="5"/>
        <v>1</v>
      </c>
      <c r="V38" s="24">
        <f t="shared" si="6"/>
        <v>1</v>
      </c>
      <c r="W38" s="24">
        <f t="shared" si="7"/>
        <v>1</v>
      </c>
      <c r="X38" s="24">
        <f t="shared" si="8"/>
        <v>1</v>
      </c>
      <c r="Y38" s="26">
        <f t="shared" si="10"/>
        <v>9</v>
      </c>
    </row>
    <row r="39" spans="1:25" x14ac:dyDescent="0.3">
      <c r="A39" s="5">
        <f t="shared" si="11"/>
        <v>36</v>
      </c>
      <c r="B39" s="6">
        <f>2</f>
        <v>2</v>
      </c>
      <c r="C39" s="5" t="str">
        <f>'Section 2'!A18</f>
        <v>MRKT</v>
      </c>
      <c r="D39" s="5" t="str">
        <f>'Section 2'!B18</f>
        <v>Freshman</v>
      </c>
      <c r="E39" s="5" t="str">
        <f>'Section 2'!C18</f>
        <v>a</v>
      </c>
      <c r="F39" s="5" t="str">
        <f>'Section 2'!D18</f>
        <v>a</v>
      </c>
      <c r="G39" s="5" t="str">
        <f>'Section 2'!E18</f>
        <v>d</v>
      </c>
      <c r="H39" s="5" t="str">
        <f>'Section 2'!F18</f>
        <v>b</v>
      </c>
      <c r="I39" s="5" t="str">
        <f>'Section 2'!G18</f>
        <v>a</v>
      </c>
      <c r="J39" s="5" t="str">
        <f>'Section 2'!H18</f>
        <v>b</v>
      </c>
      <c r="K39" s="5" t="str">
        <f>'Section 2'!I18</f>
        <v>c</v>
      </c>
      <c r="L39" s="5" t="str">
        <f>'Section 2'!J18</f>
        <v>c</v>
      </c>
      <c r="M39" s="5" t="str">
        <f>'Section 2'!K18</f>
        <v>e</v>
      </c>
      <c r="N39" s="5" t="str">
        <f>'Section 2'!L18</f>
        <v>a</v>
      </c>
      <c r="O39" s="24">
        <f t="shared" si="9"/>
        <v>1</v>
      </c>
      <c r="P39" s="24">
        <f t="shared" si="0"/>
        <v>0</v>
      </c>
      <c r="Q39" s="24">
        <f t="shared" si="1"/>
        <v>1</v>
      </c>
      <c r="R39" s="24">
        <f t="shared" si="2"/>
        <v>1</v>
      </c>
      <c r="S39" s="24">
        <f t="shared" si="3"/>
        <v>1</v>
      </c>
      <c r="T39" s="24">
        <f t="shared" si="4"/>
        <v>1</v>
      </c>
      <c r="U39" s="24">
        <f t="shared" si="5"/>
        <v>1</v>
      </c>
      <c r="V39" s="24">
        <f t="shared" si="6"/>
        <v>1</v>
      </c>
      <c r="W39" s="24">
        <f t="shared" si="7"/>
        <v>1</v>
      </c>
      <c r="X39" s="24">
        <f t="shared" si="8"/>
        <v>1</v>
      </c>
      <c r="Y39" s="26">
        <f t="shared" si="10"/>
        <v>9</v>
      </c>
    </row>
    <row r="40" spans="1:25" x14ac:dyDescent="0.3">
      <c r="A40" s="5">
        <f t="shared" si="11"/>
        <v>37</v>
      </c>
      <c r="B40" s="6">
        <f>2</f>
        <v>2</v>
      </c>
      <c r="C40" s="5" t="str">
        <f>'Section 2'!A19</f>
        <v>ECON</v>
      </c>
      <c r="D40" s="5" t="str">
        <f>'Section 2'!B19</f>
        <v>Junior</v>
      </c>
      <c r="E40" s="5" t="str">
        <f>'Section 2'!C19</f>
        <v>a</v>
      </c>
      <c r="F40" s="5" t="str">
        <f>'Section 2'!D19</f>
        <v>c</v>
      </c>
      <c r="G40" s="5" t="str">
        <f>'Section 2'!E19</f>
        <v>d</v>
      </c>
      <c r="H40" s="5" t="str">
        <f>'Section 2'!F19</f>
        <v>b</v>
      </c>
      <c r="I40" s="5" t="str">
        <f>'Section 2'!G19</f>
        <v>a</v>
      </c>
      <c r="J40" s="5" t="str">
        <f>'Section 2'!H19</f>
        <v>c</v>
      </c>
      <c r="K40" s="5" t="str">
        <f>'Section 2'!I19</f>
        <v>c</v>
      </c>
      <c r="L40" s="5" t="str">
        <f>'Section 2'!J19</f>
        <v>c</v>
      </c>
      <c r="M40" s="5" t="str">
        <f>'Section 2'!K19</f>
        <v>e</v>
      </c>
      <c r="N40" s="5" t="str">
        <f>'Section 2'!L19</f>
        <v>a</v>
      </c>
      <c r="O40" s="24">
        <f t="shared" si="9"/>
        <v>1</v>
      </c>
      <c r="P40" s="24">
        <f t="shared" si="0"/>
        <v>1</v>
      </c>
      <c r="Q40" s="24">
        <f t="shared" si="1"/>
        <v>1</v>
      </c>
      <c r="R40" s="24">
        <f t="shared" si="2"/>
        <v>1</v>
      </c>
      <c r="S40" s="24">
        <f t="shared" si="3"/>
        <v>1</v>
      </c>
      <c r="T40" s="24">
        <f t="shared" si="4"/>
        <v>0</v>
      </c>
      <c r="U40" s="24">
        <f t="shared" si="5"/>
        <v>1</v>
      </c>
      <c r="V40" s="24">
        <f t="shared" si="6"/>
        <v>1</v>
      </c>
      <c r="W40" s="24">
        <f t="shared" si="7"/>
        <v>1</v>
      </c>
      <c r="X40" s="24">
        <f t="shared" si="8"/>
        <v>1</v>
      </c>
      <c r="Y40" s="26">
        <f t="shared" si="10"/>
        <v>9</v>
      </c>
    </row>
    <row r="41" spans="1:25" x14ac:dyDescent="0.3">
      <c r="A41" s="5">
        <f t="shared" si="11"/>
        <v>38</v>
      </c>
      <c r="B41" s="6">
        <f>2</f>
        <v>2</v>
      </c>
      <c r="C41" s="5" t="str">
        <f>'Section 2'!A20</f>
        <v>MNGT</v>
      </c>
      <c r="D41" s="5" t="str">
        <f>'Section 2'!B20</f>
        <v>Sophomore</v>
      </c>
      <c r="E41" s="5" t="str">
        <f>'Section 2'!C20</f>
        <v>a</v>
      </c>
      <c r="F41" s="5" t="str">
        <f>'Section 2'!D20</f>
        <v>c</v>
      </c>
      <c r="G41" s="5" t="str">
        <f>'Section 2'!E20</f>
        <v>d</v>
      </c>
      <c r="H41" s="5" t="str">
        <f>'Section 2'!F20</f>
        <v>b</v>
      </c>
      <c r="I41" s="5" t="str">
        <f>'Section 2'!G20</f>
        <v>a</v>
      </c>
      <c r="J41" s="5" t="str">
        <f>'Section 2'!H20</f>
        <v>b</v>
      </c>
      <c r="K41" s="5" t="str">
        <f>'Section 2'!I20</f>
        <v>c</v>
      </c>
      <c r="L41" s="5" t="str">
        <f>'Section 2'!J20</f>
        <v>c</v>
      </c>
      <c r="M41" s="5" t="str">
        <f>'Section 2'!K20</f>
        <v>e</v>
      </c>
      <c r="N41" s="5" t="str">
        <f>'Section 2'!L20</f>
        <v>a</v>
      </c>
      <c r="O41" s="24">
        <f t="shared" si="9"/>
        <v>1</v>
      </c>
      <c r="P41" s="24">
        <f t="shared" si="0"/>
        <v>1</v>
      </c>
      <c r="Q41" s="24">
        <f t="shared" si="1"/>
        <v>1</v>
      </c>
      <c r="R41" s="24">
        <f t="shared" si="2"/>
        <v>1</v>
      </c>
      <c r="S41" s="24">
        <f t="shared" si="3"/>
        <v>1</v>
      </c>
      <c r="T41" s="24">
        <f t="shared" si="4"/>
        <v>1</v>
      </c>
      <c r="U41" s="24">
        <f t="shared" si="5"/>
        <v>1</v>
      </c>
      <c r="V41" s="24">
        <f t="shared" si="6"/>
        <v>1</v>
      </c>
      <c r="W41" s="24">
        <f t="shared" si="7"/>
        <v>1</v>
      </c>
      <c r="X41" s="24">
        <f t="shared" si="8"/>
        <v>1</v>
      </c>
      <c r="Y41" s="26">
        <f t="shared" si="10"/>
        <v>10</v>
      </c>
    </row>
    <row r="42" spans="1:25" x14ac:dyDescent="0.3">
      <c r="A42" s="5">
        <f t="shared" si="11"/>
        <v>39</v>
      </c>
      <c r="B42" s="6">
        <f>2</f>
        <v>2</v>
      </c>
      <c r="C42" s="5" t="str">
        <f>'Section 2'!A21</f>
        <v>MIS</v>
      </c>
      <c r="D42" s="5" t="str">
        <f>'Section 2'!B21</f>
        <v>Junior</v>
      </c>
      <c r="E42" s="5" t="str">
        <f>'Section 2'!C21</f>
        <v>a</v>
      </c>
      <c r="F42" s="5" t="str">
        <f>'Section 2'!D21</f>
        <v>d</v>
      </c>
      <c r="G42" s="5" t="str">
        <f>'Section 2'!E21</f>
        <v>e</v>
      </c>
      <c r="H42" s="5" t="str">
        <f>'Section 2'!F21</f>
        <v>b</v>
      </c>
      <c r="I42" s="5" t="str">
        <f>'Section 2'!G21</f>
        <v>a</v>
      </c>
      <c r="J42" s="5" t="str">
        <f>'Section 2'!H21</f>
        <v>b</v>
      </c>
      <c r="K42" s="5" t="str">
        <f>'Section 2'!I21</f>
        <v>c</v>
      </c>
      <c r="L42" s="5" t="str">
        <f>'Section 2'!J21</f>
        <v>c</v>
      </c>
      <c r="M42" s="5" t="str">
        <f>'Section 2'!K21</f>
        <v>e</v>
      </c>
      <c r="N42" s="5" t="str">
        <f>'Section 2'!L21</f>
        <v>a</v>
      </c>
      <c r="O42" s="24">
        <f t="shared" si="9"/>
        <v>1</v>
      </c>
      <c r="P42" s="24">
        <f t="shared" si="0"/>
        <v>0</v>
      </c>
      <c r="Q42" s="24">
        <f t="shared" si="1"/>
        <v>0</v>
      </c>
      <c r="R42" s="24">
        <f t="shared" si="2"/>
        <v>1</v>
      </c>
      <c r="S42" s="24">
        <f t="shared" si="3"/>
        <v>1</v>
      </c>
      <c r="T42" s="24">
        <f t="shared" si="4"/>
        <v>1</v>
      </c>
      <c r="U42" s="24">
        <f t="shared" si="5"/>
        <v>1</v>
      </c>
      <c r="V42" s="24">
        <f t="shared" si="6"/>
        <v>1</v>
      </c>
      <c r="W42" s="24">
        <f t="shared" si="7"/>
        <v>1</v>
      </c>
      <c r="X42" s="24">
        <f t="shared" si="8"/>
        <v>1</v>
      </c>
      <c r="Y42" s="26">
        <f t="shared" si="10"/>
        <v>8</v>
      </c>
    </row>
    <row r="43" spans="1:25" x14ac:dyDescent="0.3">
      <c r="A43" s="5">
        <f t="shared" si="11"/>
        <v>40</v>
      </c>
      <c r="B43" s="6">
        <f>2</f>
        <v>2</v>
      </c>
      <c r="C43" s="5" t="str">
        <f>'Section 2'!A22</f>
        <v>MRKT</v>
      </c>
      <c r="D43" s="5" t="str">
        <f>'Section 2'!B22</f>
        <v>Sophomore</v>
      </c>
      <c r="E43" s="5" t="str">
        <f>'Section 2'!C22</f>
        <v>a</v>
      </c>
      <c r="F43" s="5" t="str">
        <f>'Section 2'!D22</f>
        <v>d</v>
      </c>
      <c r="G43" s="5" t="str">
        <f>'Section 2'!E22</f>
        <v>d</v>
      </c>
      <c r="H43" s="5" t="str">
        <f>'Section 2'!F22</f>
        <v>b</v>
      </c>
      <c r="I43" s="5" t="str">
        <f>'Section 2'!G22</f>
        <v>a</v>
      </c>
      <c r="J43" s="5" t="str">
        <f>'Section 2'!H22</f>
        <v>b</v>
      </c>
      <c r="K43" s="5" t="str">
        <f>'Section 2'!I22</f>
        <v>c</v>
      </c>
      <c r="L43" s="5" t="str">
        <f>'Section 2'!J22</f>
        <v>c</v>
      </c>
      <c r="M43" s="5" t="str">
        <f>'Section 2'!K22</f>
        <v>e</v>
      </c>
      <c r="N43" s="5" t="str">
        <f>'Section 2'!L22</f>
        <v>a</v>
      </c>
      <c r="O43" s="24">
        <f t="shared" si="9"/>
        <v>1</v>
      </c>
      <c r="P43" s="24">
        <f t="shared" si="0"/>
        <v>0</v>
      </c>
      <c r="Q43" s="24">
        <f t="shared" si="1"/>
        <v>1</v>
      </c>
      <c r="R43" s="24">
        <f t="shared" si="2"/>
        <v>1</v>
      </c>
      <c r="S43" s="24">
        <f t="shared" si="3"/>
        <v>1</v>
      </c>
      <c r="T43" s="24">
        <f t="shared" si="4"/>
        <v>1</v>
      </c>
      <c r="U43" s="24">
        <f t="shared" si="5"/>
        <v>1</v>
      </c>
      <c r="V43" s="24">
        <f t="shared" si="6"/>
        <v>1</v>
      </c>
      <c r="W43" s="24">
        <f t="shared" si="7"/>
        <v>1</v>
      </c>
      <c r="X43" s="24">
        <f t="shared" si="8"/>
        <v>1</v>
      </c>
      <c r="Y43" s="26">
        <f t="shared" si="10"/>
        <v>9</v>
      </c>
    </row>
    <row r="44" spans="1:25" x14ac:dyDescent="0.3">
      <c r="A44" s="5">
        <f t="shared" si="11"/>
        <v>41</v>
      </c>
      <c r="B44" s="6">
        <f>3</f>
        <v>3</v>
      </c>
      <c r="C44" s="5" t="str">
        <f>'Section 3'!A3</f>
        <v>MNGT</v>
      </c>
      <c r="D44" s="5" t="str">
        <f>'Section 3'!B3</f>
        <v>Freshman</v>
      </c>
      <c r="E44" s="5" t="str">
        <f>'Section 3'!C3</f>
        <v>a</v>
      </c>
      <c r="F44" s="5" t="str">
        <f>'Section 3'!D3</f>
        <v>c</v>
      </c>
      <c r="G44" s="5" t="str">
        <f>'Section 3'!E3</f>
        <v>d</v>
      </c>
      <c r="H44" s="5" t="str">
        <f>'Section 3'!F3</f>
        <v>b</v>
      </c>
      <c r="I44" s="5" t="str">
        <f>'Section 3'!G3</f>
        <v>a</v>
      </c>
      <c r="J44" s="5" t="str">
        <f>'Section 3'!H3</f>
        <v>b</v>
      </c>
      <c r="K44" s="5" t="str">
        <f>'Section 3'!I3</f>
        <v>c</v>
      </c>
      <c r="L44" s="5" t="str">
        <f>'Section 3'!J3</f>
        <v>c</v>
      </c>
      <c r="M44" s="5" t="str">
        <f>'Section 3'!K3</f>
        <v>e</v>
      </c>
      <c r="N44" s="5" t="str">
        <f>'Section 3'!L3</f>
        <v>a</v>
      </c>
      <c r="O44" s="24">
        <f t="shared" si="9"/>
        <v>1</v>
      </c>
      <c r="P44" s="24">
        <f t="shared" si="0"/>
        <v>1</v>
      </c>
      <c r="Q44" s="24">
        <f t="shared" si="1"/>
        <v>1</v>
      </c>
      <c r="R44" s="24">
        <f t="shared" si="2"/>
        <v>1</v>
      </c>
      <c r="S44" s="24">
        <f t="shared" si="3"/>
        <v>1</v>
      </c>
      <c r="T44" s="24">
        <f t="shared" si="4"/>
        <v>1</v>
      </c>
      <c r="U44" s="24">
        <f t="shared" si="5"/>
        <v>1</v>
      </c>
      <c r="V44" s="24">
        <f t="shared" si="6"/>
        <v>1</v>
      </c>
      <c r="W44" s="24">
        <f t="shared" si="7"/>
        <v>1</v>
      </c>
      <c r="X44" s="24">
        <f t="shared" si="8"/>
        <v>1</v>
      </c>
      <c r="Y44" s="26">
        <f t="shared" si="10"/>
        <v>10</v>
      </c>
    </row>
    <row r="45" spans="1:25" x14ac:dyDescent="0.3">
      <c r="A45" s="5">
        <f t="shared" si="11"/>
        <v>42</v>
      </c>
      <c r="B45" s="6">
        <f>3</f>
        <v>3</v>
      </c>
      <c r="C45" s="5" t="str">
        <f>'Section 3'!A4</f>
        <v>ACCT</v>
      </c>
      <c r="D45" s="5" t="str">
        <f>'Section 3'!B4</f>
        <v>Senior</v>
      </c>
      <c r="E45" s="5" t="str">
        <f>'Section 3'!C4</f>
        <v>a</v>
      </c>
      <c r="F45" s="5" t="str">
        <f>'Section 3'!D4</f>
        <v>d</v>
      </c>
      <c r="G45" s="5" t="str">
        <f>'Section 3'!E4</f>
        <v>e</v>
      </c>
      <c r="H45" s="5" t="str">
        <f>'Section 3'!F4</f>
        <v>b</v>
      </c>
      <c r="I45" s="5" t="str">
        <f>'Section 3'!G4</f>
        <v>a</v>
      </c>
      <c r="J45" s="5" t="str">
        <f>'Section 3'!H4</f>
        <v>b</v>
      </c>
      <c r="K45" s="5" t="str">
        <f>'Section 3'!I4</f>
        <v>c</v>
      </c>
      <c r="L45" s="5" t="str">
        <f>'Section 3'!J4</f>
        <v>c</v>
      </c>
      <c r="M45" s="5" t="str">
        <f>'Section 3'!K4</f>
        <v>e</v>
      </c>
      <c r="N45" s="5" t="str">
        <f>'Section 3'!L4</f>
        <v>a</v>
      </c>
      <c r="O45" s="24">
        <f t="shared" si="9"/>
        <v>1</v>
      </c>
      <c r="P45" s="24">
        <f t="shared" si="0"/>
        <v>0</v>
      </c>
      <c r="Q45" s="24">
        <f t="shared" si="1"/>
        <v>0</v>
      </c>
      <c r="R45" s="24">
        <f t="shared" si="2"/>
        <v>1</v>
      </c>
      <c r="S45" s="24">
        <f t="shared" si="3"/>
        <v>1</v>
      </c>
      <c r="T45" s="24">
        <f t="shared" si="4"/>
        <v>1</v>
      </c>
      <c r="U45" s="24">
        <f t="shared" si="5"/>
        <v>1</v>
      </c>
      <c r="V45" s="24">
        <f t="shared" si="6"/>
        <v>1</v>
      </c>
      <c r="W45" s="24">
        <f t="shared" si="7"/>
        <v>1</v>
      </c>
      <c r="X45" s="24">
        <f t="shared" si="8"/>
        <v>1</v>
      </c>
      <c r="Y45" s="26">
        <f t="shared" si="10"/>
        <v>8</v>
      </c>
    </row>
    <row r="46" spans="1:25" x14ac:dyDescent="0.3">
      <c r="A46" s="5">
        <f t="shared" si="11"/>
        <v>43</v>
      </c>
      <c r="B46" s="6">
        <f>3</f>
        <v>3</v>
      </c>
      <c r="C46" s="5" t="str">
        <f>'Section 3'!A5</f>
        <v>MNGT</v>
      </c>
      <c r="D46" s="5" t="str">
        <f>'Section 3'!B5</f>
        <v>Sophomore</v>
      </c>
      <c r="E46" s="5" t="str">
        <f>'Section 3'!C5</f>
        <v>a</v>
      </c>
      <c r="F46" s="5" t="str">
        <f>'Section 3'!D5</f>
        <v>d</v>
      </c>
      <c r="G46" s="5" t="str">
        <f>'Section 3'!E5</f>
        <v>d</v>
      </c>
      <c r="H46" s="5" t="str">
        <f>'Section 3'!F5</f>
        <v>b</v>
      </c>
      <c r="I46" s="5" t="str">
        <f>'Section 3'!G5</f>
        <v>a</v>
      </c>
      <c r="J46" s="5" t="str">
        <f>'Section 3'!H5</f>
        <v>b</v>
      </c>
      <c r="K46" s="5" t="str">
        <f>'Section 3'!I5</f>
        <v>c</v>
      </c>
      <c r="L46" s="5" t="str">
        <f>'Section 3'!J5</f>
        <v>c</v>
      </c>
      <c r="M46" s="5" t="str">
        <f>'Section 3'!K5</f>
        <v>e</v>
      </c>
      <c r="N46" s="5" t="str">
        <f>'Section 3'!L5</f>
        <v>a</v>
      </c>
      <c r="O46" s="24">
        <f t="shared" si="9"/>
        <v>1</v>
      </c>
      <c r="P46" s="24">
        <f t="shared" si="0"/>
        <v>0</v>
      </c>
      <c r="Q46" s="24">
        <f t="shared" si="1"/>
        <v>1</v>
      </c>
      <c r="R46" s="24">
        <f t="shared" si="2"/>
        <v>1</v>
      </c>
      <c r="S46" s="24">
        <f t="shared" si="3"/>
        <v>1</v>
      </c>
      <c r="T46" s="24">
        <f t="shared" si="4"/>
        <v>1</v>
      </c>
      <c r="U46" s="24">
        <f t="shared" si="5"/>
        <v>1</v>
      </c>
      <c r="V46" s="24">
        <f t="shared" si="6"/>
        <v>1</v>
      </c>
      <c r="W46" s="24">
        <f t="shared" si="7"/>
        <v>1</v>
      </c>
      <c r="X46" s="24">
        <f t="shared" si="8"/>
        <v>1</v>
      </c>
      <c r="Y46" s="26">
        <f t="shared" si="10"/>
        <v>9</v>
      </c>
    </row>
    <row r="47" spans="1:25" x14ac:dyDescent="0.3">
      <c r="A47" s="5">
        <f t="shared" si="11"/>
        <v>44</v>
      </c>
      <c r="B47" s="6">
        <f>3</f>
        <v>3</v>
      </c>
      <c r="C47" s="5" t="str">
        <f>'Section 3'!A6</f>
        <v>MRKT</v>
      </c>
      <c r="D47" s="5" t="str">
        <f>'Section 3'!B6</f>
        <v>Junior</v>
      </c>
      <c r="E47" s="5" t="str">
        <f>'Section 3'!C6</f>
        <v>a</v>
      </c>
      <c r="F47" s="5" t="str">
        <f>'Section 3'!D6</f>
        <v>a</v>
      </c>
      <c r="G47" s="5" t="str">
        <f>'Section 3'!E6</f>
        <v>d</v>
      </c>
      <c r="H47" s="5" t="str">
        <f>'Section 3'!F6</f>
        <v>b</v>
      </c>
      <c r="I47" s="5" t="str">
        <f>'Section 3'!G6</f>
        <v>a</v>
      </c>
      <c r="J47" s="5" t="str">
        <f>'Section 3'!H6</f>
        <v>d</v>
      </c>
      <c r="K47" s="5" t="str">
        <f>'Section 3'!I6</f>
        <v>c</v>
      </c>
      <c r="L47" s="5" t="str">
        <f>'Section 3'!J6</f>
        <v>c</v>
      </c>
      <c r="M47" s="5" t="str">
        <f>'Section 3'!K6</f>
        <v>e</v>
      </c>
      <c r="N47" s="5" t="str">
        <f>'Section 3'!L6</f>
        <v>a</v>
      </c>
      <c r="O47" s="24">
        <f t="shared" si="9"/>
        <v>1</v>
      </c>
      <c r="P47" s="24">
        <f t="shared" si="0"/>
        <v>0</v>
      </c>
      <c r="Q47" s="24">
        <f t="shared" si="1"/>
        <v>1</v>
      </c>
      <c r="R47" s="24">
        <f t="shared" si="2"/>
        <v>1</v>
      </c>
      <c r="S47" s="24">
        <f t="shared" si="3"/>
        <v>1</v>
      </c>
      <c r="T47" s="24">
        <f t="shared" si="4"/>
        <v>0</v>
      </c>
      <c r="U47" s="24">
        <f t="shared" si="5"/>
        <v>1</v>
      </c>
      <c r="V47" s="24">
        <f t="shared" si="6"/>
        <v>1</v>
      </c>
      <c r="W47" s="24">
        <f t="shared" si="7"/>
        <v>1</v>
      </c>
      <c r="X47" s="24">
        <f t="shared" si="8"/>
        <v>1</v>
      </c>
      <c r="Y47" s="26">
        <f t="shared" si="10"/>
        <v>8</v>
      </c>
    </row>
    <row r="48" spans="1:25" x14ac:dyDescent="0.3">
      <c r="A48" s="5">
        <f t="shared" si="11"/>
        <v>45</v>
      </c>
      <c r="B48" s="6">
        <f>3</f>
        <v>3</v>
      </c>
      <c r="C48" s="5" t="str">
        <f>'Section 3'!A7</f>
        <v>MIS</v>
      </c>
      <c r="D48" s="5" t="str">
        <f>'Section 3'!B7</f>
        <v>Freshman</v>
      </c>
      <c r="E48" s="5" t="str">
        <f>'Section 3'!C7</f>
        <v>a</v>
      </c>
      <c r="F48" s="5" t="str">
        <f>'Section 3'!D7</f>
        <v>c</v>
      </c>
      <c r="G48" s="5" t="str">
        <f>'Section 3'!E7</f>
        <v>c</v>
      </c>
      <c r="H48" s="5" t="str">
        <f>'Section 3'!F7</f>
        <v>b</v>
      </c>
      <c r="I48" s="5" t="str">
        <f>'Section 3'!G7</f>
        <v>a</v>
      </c>
      <c r="J48" s="5" t="str">
        <f>'Section 3'!H7</f>
        <v>b</v>
      </c>
      <c r="K48" s="5" t="str">
        <f>'Section 3'!I7</f>
        <v>c</v>
      </c>
      <c r="L48" s="5" t="str">
        <f>'Section 3'!J7</f>
        <v>c</v>
      </c>
      <c r="M48" s="5" t="str">
        <f>'Section 3'!K7</f>
        <v>e</v>
      </c>
      <c r="N48" s="5" t="str">
        <f>'Section 3'!L7</f>
        <v>a</v>
      </c>
      <c r="O48" s="24">
        <f t="shared" si="9"/>
        <v>1</v>
      </c>
      <c r="P48" s="24">
        <f t="shared" si="0"/>
        <v>1</v>
      </c>
      <c r="Q48" s="24">
        <f t="shared" si="1"/>
        <v>0</v>
      </c>
      <c r="R48" s="24">
        <f t="shared" si="2"/>
        <v>1</v>
      </c>
      <c r="S48" s="24">
        <f t="shared" si="3"/>
        <v>1</v>
      </c>
      <c r="T48" s="24">
        <f t="shared" si="4"/>
        <v>1</v>
      </c>
      <c r="U48" s="24">
        <f t="shared" si="5"/>
        <v>1</v>
      </c>
      <c r="V48" s="24">
        <f t="shared" si="6"/>
        <v>1</v>
      </c>
      <c r="W48" s="24">
        <f t="shared" si="7"/>
        <v>1</v>
      </c>
      <c r="X48" s="24">
        <f t="shared" si="8"/>
        <v>1</v>
      </c>
      <c r="Y48" s="26">
        <f t="shared" si="10"/>
        <v>9</v>
      </c>
    </row>
    <row r="49" spans="1:25" x14ac:dyDescent="0.3">
      <c r="A49" s="5">
        <f t="shared" si="11"/>
        <v>46</v>
      </c>
      <c r="B49" s="6">
        <f>3</f>
        <v>3</v>
      </c>
      <c r="C49" s="5" t="str">
        <f>'Section 3'!A8</f>
        <v>FIN</v>
      </c>
      <c r="D49" s="5" t="str">
        <f>'Section 3'!B8</f>
        <v>Freshman</v>
      </c>
      <c r="E49" s="5" t="str">
        <f>'Section 3'!C8</f>
        <v>a</v>
      </c>
      <c r="F49" s="5" t="str">
        <f>'Section 3'!D8</f>
        <v>b</v>
      </c>
      <c r="G49" s="5" t="str">
        <f>'Section 3'!E8</f>
        <v>d</v>
      </c>
      <c r="H49" s="5" t="str">
        <f>'Section 3'!F8</f>
        <v>b</v>
      </c>
      <c r="I49" s="5" t="str">
        <f>'Section 3'!G8</f>
        <v>a</v>
      </c>
      <c r="J49" s="5" t="str">
        <f>'Section 3'!H8</f>
        <v>b</v>
      </c>
      <c r="K49" s="5" t="str">
        <f>'Section 3'!I8</f>
        <v>c</v>
      </c>
      <c r="L49" s="5" t="str">
        <f>'Section 3'!J8</f>
        <v>c</v>
      </c>
      <c r="M49" s="5" t="str">
        <f>'Section 3'!K8</f>
        <v>e</v>
      </c>
      <c r="N49" s="5" t="str">
        <f>'Section 3'!L8</f>
        <v>a</v>
      </c>
      <c r="O49" s="24">
        <f t="shared" si="9"/>
        <v>1</v>
      </c>
      <c r="P49" s="24">
        <f t="shared" si="0"/>
        <v>0</v>
      </c>
      <c r="Q49" s="24">
        <f t="shared" si="1"/>
        <v>1</v>
      </c>
      <c r="R49" s="24">
        <f t="shared" si="2"/>
        <v>1</v>
      </c>
      <c r="S49" s="24">
        <f t="shared" si="3"/>
        <v>1</v>
      </c>
      <c r="T49" s="24">
        <f t="shared" si="4"/>
        <v>1</v>
      </c>
      <c r="U49" s="24">
        <f t="shared" si="5"/>
        <v>1</v>
      </c>
      <c r="V49" s="24">
        <f t="shared" si="6"/>
        <v>1</v>
      </c>
      <c r="W49" s="24">
        <f t="shared" si="7"/>
        <v>1</v>
      </c>
      <c r="X49" s="24">
        <f t="shared" si="8"/>
        <v>1</v>
      </c>
      <c r="Y49" s="26">
        <f t="shared" si="10"/>
        <v>9</v>
      </c>
    </row>
    <row r="50" spans="1:25" x14ac:dyDescent="0.3">
      <c r="A50" s="5">
        <f t="shared" si="11"/>
        <v>47</v>
      </c>
      <c r="B50" s="6">
        <f>3</f>
        <v>3</v>
      </c>
      <c r="C50" s="5" t="str">
        <f>'Section 3'!A9</f>
        <v>MIS</v>
      </c>
      <c r="D50" s="5" t="str">
        <f>'Section 3'!B9</f>
        <v>Freshman</v>
      </c>
      <c r="E50" s="5" t="str">
        <f>'Section 3'!C9</f>
        <v>a</v>
      </c>
      <c r="F50" s="5" t="str">
        <f>'Section 3'!D9</f>
        <v>c</v>
      </c>
      <c r="G50" s="5" t="str">
        <f>'Section 3'!E9</f>
        <v>d</v>
      </c>
      <c r="H50" s="5" t="str">
        <f>'Section 3'!F9</f>
        <v>b</v>
      </c>
      <c r="I50" s="5" t="str">
        <f>'Section 3'!G9</f>
        <v>a</v>
      </c>
      <c r="J50" s="5" t="str">
        <f>'Section 3'!H9</f>
        <v>c</v>
      </c>
      <c r="K50" s="5" t="str">
        <f>'Section 3'!I9</f>
        <v>c</v>
      </c>
      <c r="L50" s="5" t="str">
        <f>'Section 3'!J9</f>
        <v>c</v>
      </c>
      <c r="M50" s="5" t="str">
        <f>'Section 3'!K9</f>
        <v>e</v>
      </c>
      <c r="N50" s="5" t="str">
        <f>'Section 3'!L9</f>
        <v>a</v>
      </c>
      <c r="O50" s="24">
        <f t="shared" si="9"/>
        <v>1</v>
      </c>
      <c r="P50" s="24">
        <f t="shared" si="0"/>
        <v>1</v>
      </c>
      <c r="Q50" s="24">
        <f t="shared" si="1"/>
        <v>1</v>
      </c>
      <c r="R50" s="24">
        <f t="shared" si="2"/>
        <v>1</v>
      </c>
      <c r="S50" s="24">
        <f t="shared" si="3"/>
        <v>1</v>
      </c>
      <c r="T50" s="24">
        <f t="shared" si="4"/>
        <v>0</v>
      </c>
      <c r="U50" s="24">
        <f t="shared" si="5"/>
        <v>1</v>
      </c>
      <c r="V50" s="24">
        <f t="shared" si="6"/>
        <v>1</v>
      </c>
      <c r="W50" s="24">
        <f t="shared" si="7"/>
        <v>1</v>
      </c>
      <c r="X50" s="24">
        <f t="shared" si="8"/>
        <v>1</v>
      </c>
      <c r="Y50" s="26">
        <f t="shared" si="10"/>
        <v>9</v>
      </c>
    </row>
    <row r="51" spans="1:25" x14ac:dyDescent="0.3">
      <c r="A51" s="5">
        <f t="shared" si="11"/>
        <v>48</v>
      </c>
      <c r="B51" s="6">
        <f>3</f>
        <v>3</v>
      </c>
      <c r="C51" s="5" t="str">
        <f>'Section 3'!A10</f>
        <v>ACCT</v>
      </c>
      <c r="D51" s="5" t="str">
        <f>'Section 3'!B10</f>
        <v>Sophomore</v>
      </c>
      <c r="E51" s="5" t="str">
        <f>'Section 3'!C10</f>
        <v>a</v>
      </c>
      <c r="F51" s="5" t="str">
        <f>'Section 3'!D10</f>
        <v>c</v>
      </c>
      <c r="G51" s="5" t="str">
        <f>'Section 3'!E10</f>
        <v>d</v>
      </c>
      <c r="H51" s="5" t="str">
        <f>'Section 3'!F10</f>
        <v>c</v>
      </c>
      <c r="I51" s="5" t="str">
        <f>'Section 3'!G10</f>
        <v>a</v>
      </c>
      <c r="J51" s="5" t="str">
        <f>'Section 3'!H10</f>
        <v>b</v>
      </c>
      <c r="K51" s="5" t="str">
        <f>'Section 3'!I10</f>
        <v>c</v>
      </c>
      <c r="L51" s="5" t="str">
        <f>'Section 3'!J10</f>
        <v>c</v>
      </c>
      <c r="M51" s="5" t="str">
        <f>'Section 3'!K10</f>
        <v>d</v>
      </c>
      <c r="N51" s="5" t="str">
        <f>'Section 3'!L10</f>
        <v>c</v>
      </c>
      <c r="O51" s="24">
        <f t="shared" si="9"/>
        <v>1</v>
      </c>
      <c r="P51" s="24">
        <f t="shared" si="0"/>
        <v>1</v>
      </c>
      <c r="Q51" s="24">
        <f t="shared" si="1"/>
        <v>1</v>
      </c>
      <c r="R51" s="24">
        <f t="shared" si="2"/>
        <v>0</v>
      </c>
      <c r="S51" s="24">
        <f t="shared" si="3"/>
        <v>1</v>
      </c>
      <c r="T51" s="24">
        <f t="shared" si="4"/>
        <v>1</v>
      </c>
      <c r="U51" s="24">
        <f t="shared" si="5"/>
        <v>1</v>
      </c>
      <c r="V51" s="24">
        <f t="shared" si="6"/>
        <v>1</v>
      </c>
      <c r="W51" s="24">
        <f t="shared" si="7"/>
        <v>0</v>
      </c>
      <c r="X51" s="24">
        <f t="shared" si="8"/>
        <v>0</v>
      </c>
      <c r="Y51" s="26">
        <f t="shared" si="10"/>
        <v>7</v>
      </c>
    </row>
    <row r="52" spans="1:25" x14ac:dyDescent="0.3">
      <c r="A52" s="5">
        <f t="shared" si="11"/>
        <v>49</v>
      </c>
      <c r="B52" s="6">
        <f>3</f>
        <v>3</v>
      </c>
      <c r="C52" s="5" t="str">
        <f>'Section 3'!A11</f>
        <v>MIS</v>
      </c>
      <c r="D52" s="5" t="str">
        <f>'Section 3'!B11</f>
        <v>Junior</v>
      </c>
      <c r="E52" s="5" t="str">
        <f>'Section 3'!C11</f>
        <v>a</v>
      </c>
      <c r="F52" s="5" t="str">
        <f>'Section 3'!D11</f>
        <v>c</v>
      </c>
      <c r="G52" s="5" t="str">
        <f>'Section 3'!E11</f>
        <v>d</v>
      </c>
      <c r="H52" s="5" t="str">
        <f>'Section 3'!F11</f>
        <v>b</v>
      </c>
      <c r="I52" s="5" t="str">
        <f>'Section 3'!G11</f>
        <v>a</v>
      </c>
      <c r="J52" s="5" t="str">
        <f>'Section 3'!H11</f>
        <v>b</v>
      </c>
      <c r="K52" s="5" t="str">
        <f>'Section 3'!I11</f>
        <v>c</v>
      </c>
      <c r="L52" s="5" t="str">
        <f>'Section 3'!J11</f>
        <v>c</v>
      </c>
      <c r="M52" s="5" t="str">
        <f>'Section 3'!K11</f>
        <v>a</v>
      </c>
      <c r="N52" s="5" t="str">
        <f>'Section 3'!L11</f>
        <v>b</v>
      </c>
      <c r="O52" s="24">
        <f t="shared" si="9"/>
        <v>1</v>
      </c>
      <c r="P52" s="24">
        <f t="shared" si="0"/>
        <v>1</v>
      </c>
      <c r="Q52" s="24">
        <f t="shared" si="1"/>
        <v>1</v>
      </c>
      <c r="R52" s="24">
        <f t="shared" si="2"/>
        <v>1</v>
      </c>
      <c r="S52" s="24">
        <f t="shared" si="3"/>
        <v>1</v>
      </c>
      <c r="T52" s="24">
        <f t="shared" si="4"/>
        <v>1</v>
      </c>
      <c r="U52" s="24">
        <f t="shared" si="5"/>
        <v>1</v>
      </c>
      <c r="V52" s="24">
        <f t="shared" si="6"/>
        <v>1</v>
      </c>
      <c r="W52" s="24">
        <f t="shared" si="7"/>
        <v>0</v>
      </c>
      <c r="X52" s="24">
        <f t="shared" si="8"/>
        <v>0</v>
      </c>
      <c r="Y52" s="26">
        <f t="shared" si="10"/>
        <v>8</v>
      </c>
    </row>
    <row r="53" spans="1:25" x14ac:dyDescent="0.3">
      <c r="A53" s="5">
        <f t="shared" si="11"/>
        <v>50</v>
      </c>
      <c r="B53" s="6">
        <f>3</f>
        <v>3</v>
      </c>
      <c r="C53" s="5" t="str">
        <f>'Section 3'!A12</f>
        <v>ECON</v>
      </c>
      <c r="D53" s="5" t="str">
        <f>'Section 3'!B12</f>
        <v>Freshman</v>
      </c>
      <c r="E53" s="5" t="str">
        <f>'Section 3'!C12</f>
        <v>b</v>
      </c>
      <c r="F53" s="5" t="str">
        <f>'Section 3'!D12</f>
        <v>c</v>
      </c>
      <c r="G53" s="5" t="str">
        <f>'Section 3'!E12</f>
        <v>d</v>
      </c>
      <c r="H53" s="5" t="str">
        <f>'Section 3'!F12</f>
        <v>b</v>
      </c>
      <c r="I53" s="5" t="str">
        <f>'Section 3'!G12</f>
        <v>a</v>
      </c>
      <c r="J53" s="5" t="str">
        <f>'Section 3'!H12</f>
        <v>d</v>
      </c>
      <c r="K53" s="5" t="str">
        <f>'Section 3'!I12</f>
        <v>c</v>
      </c>
      <c r="L53" s="5" t="str">
        <f>'Section 3'!J12</f>
        <v>c</v>
      </c>
      <c r="M53" s="5" t="str">
        <f>'Section 3'!K12</f>
        <v>d</v>
      </c>
      <c r="N53" s="5" t="str">
        <f>'Section 3'!L12</f>
        <v>d</v>
      </c>
      <c r="O53" s="24">
        <f t="shared" si="9"/>
        <v>0</v>
      </c>
      <c r="P53" s="24">
        <f t="shared" si="0"/>
        <v>1</v>
      </c>
      <c r="Q53" s="24">
        <f t="shared" si="1"/>
        <v>1</v>
      </c>
      <c r="R53" s="24">
        <f t="shared" si="2"/>
        <v>1</v>
      </c>
      <c r="S53" s="24">
        <f t="shared" si="3"/>
        <v>1</v>
      </c>
      <c r="T53" s="24">
        <f t="shared" si="4"/>
        <v>0</v>
      </c>
      <c r="U53" s="24">
        <f t="shared" si="5"/>
        <v>1</v>
      </c>
      <c r="V53" s="24">
        <f t="shared" si="6"/>
        <v>1</v>
      </c>
      <c r="W53" s="24">
        <f t="shared" si="7"/>
        <v>0</v>
      </c>
      <c r="X53" s="24">
        <f t="shared" si="8"/>
        <v>0</v>
      </c>
      <c r="Y53" s="26">
        <f t="shared" si="10"/>
        <v>6</v>
      </c>
    </row>
    <row r="54" spans="1:25" x14ac:dyDescent="0.3">
      <c r="A54" s="5">
        <f t="shared" si="11"/>
        <v>51</v>
      </c>
      <c r="B54" s="6">
        <f>3</f>
        <v>3</v>
      </c>
      <c r="C54" s="5" t="str">
        <f>'Section 3'!A13</f>
        <v>MRKT</v>
      </c>
      <c r="D54" s="5" t="str">
        <f>'Section 3'!B13</f>
        <v>Sophomore</v>
      </c>
      <c r="E54" s="5" t="str">
        <f>'Section 3'!C13</f>
        <v>a</v>
      </c>
      <c r="F54" s="5" t="str">
        <f>'Section 3'!D13</f>
        <v>c</v>
      </c>
      <c r="G54" s="5" t="str">
        <f>'Section 3'!E13</f>
        <v>d</v>
      </c>
      <c r="H54" s="5" t="str">
        <f>'Section 3'!F13</f>
        <v>c</v>
      </c>
      <c r="I54" s="5" t="str">
        <f>'Section 3'!G13</f>
        <v>b</v>
      </c>
      <c r="J54" s="5" t="str">
        <f>'Section 3'!H13</f>
        <v>c</v>
      </c>
      <c r="K54" s="5" t="str">
        <f>'Section 3'!I13</f>
        <v>c</v>
      </c>
      <c r="L54" s="5" t="str">
        <f>'Section 3'!J13</f>
        <v>c</v>
      </c>
      <c r="M54" s="5" t="str">
        <f>'Section 3'!K13</f>
        <v>e</v>
      </c>
      <c r="N54" s="5" t="str">
        <f>'Section 3'!L13</f>
        <v>a</v>
      </c>
      <c r="O54" s="24">
        <f t="shared" si="9"/>
        <v>1</v>
      </c>
      <c r="P54" s="24">
        <f t="shared" si="0"/>
        <v>1</v>
      </c>
      <c r="Q54" s="24">
        <f t="shared" si="1"/>
        <v>1</v>
      </c>
      <c r="R54" s="24">
        <f t="shared" si="2"/>
        <v>0</v>
      </c>
      <c r="S54" s="24">
        <f t="shared" si="3"/>
        <v>0</v>
      </c>
      <c r="T54" s="24">
        <f t="shared" si="4"/>
        <v>0</v>
      </c>
      <c r="U54" s="24">
        <f t="shared" si="5"/>
        <v>1</v>
      </c>
      <c r="V54" s="24">
        <f t="shared" si="6"/>
        <v>1</v>
      </c>
      <c r="W54" s="24">
        <f t="shared" si="7"/>
        <v>1</v>
      </c>
      <c r="X54" s="24">
        <f t="shared" si="8"/>
        <v>1</v>
      </c>
      <c r="Y54" s="26">
        <f t="shared" si="10"/>
        <v>7</v>
      </c>
    </row>
    <row r="55" spans="1:25" x14ac:dyDescent="0.3">
      <c r="A55" s="5">
        <f t="shared" si="11"/>
        <v>52</v>
      </c>
      <c r="B55" s="6">
        <f>3</f>
        <v>3</v>
      </c>
      <c r="C55" s="5" t="str">
        <f>'Section 3'!A14</f>
        <v>MNGT</v>
      </c>
      <c r="D55" s="5" t="str">
        <f>'Section 3'!B14</f>
        <v>Senior</v>
      </c>
      <c r="E55" s="5" t="str">
        <f>'Section 3'!C14</f>
        <v>a</v>
      </c>
      <c r="F55" s="5" t="str">
        <f>'Section 3'!D14</f>
        <v>c</v>
      </c>
      <c r="G55" s="5" t="str">
        <f>'Section 3'!E14</f>
        <v>d</v>
      </c>
      <c r="H55" s="5" t="str">
        <f>'Section 3'!F14</f>
        <v>b</v>
      </c>
      <c r="I55" s="5" t="str">
        <f>'Section 3'!G14</f>
        <v>a</v>
      </c>
      <c r="J55" s="5" t="str">
        <f>'Section 3'!H14</f>
        <v>c</v>
      </c>
      <c r="K55" s="5" t="str">
        <f>'Section 3'!I14</f>
        <v>c</v>
      </c>
      <c r="L55" s="5" t="str">
        <f>'Section 3'!J14</f>
        <v>c</v>
      </c>
      <c r="M55" s="5" t="str">
        <f>'Section 3'!K14</f>
        <v>e</v>
      </c>
      <c r="N55" s="5" t="str">
        <f>'Section 3'!L14</f>
        <v>a</v>
      </c>
      <c r="O55" s="24">
        <f t="shared" si="9"/>
        <v>1</v>
      </c>
      <c r="P55" s="24">
        <f t="shared" si="0"/>
        <v>1</v>
      </c>
      <c r="Q55" s="24">
        <f t="shared" si="1"/>
        <v>1</v>
      </c>
      <c r="R55" s="24">
        <f t="shared" si="2"/>
        <v>1</v>
      </c>
      <c r="S55" s="24">
        <f t="shared" si="3"/>
        <v>1</v>
      </c>
      <c r="T55" s="24">
        <f t="shared" si="4"/>
        <v>0</v>
      </c>
      <c r="U55" s="24">
        <f t="shared" si="5"/>
        <v>1</v>
      </c>
      <c r="V55" s="24">
        <f t="shared" si="6"/>
        <v>1</v>
      </c>
      <c r="W55" s="24">
        <f t="shared" si="7"/>
        <v>1</v>
      </c>
      <c r="X55" s="24">
        <f t="shared" si="8"/>
        <v>1</v>
      </c>
      <c r="Y55" s="26">
        <f t="shared" si="10"/>
        <v>9</v>
      </c>
    </row>
    <row r="56" spans="1:25" x14ac:dyDescent="0.3">
      <c r="A56" s="5">
        <f t="shared" si="11"/>
        <v>53</v>
      </c>
      <c r="B56" s="6">
        <f>3</f>
        <v>3</v>
      </c>
      <c r="C56" s="5" t="str">
        <f>'Section 3'!A15</f>
        <v>ACCT</v>
      </c>
      <c r="D56" s="5" t="str">
        <f>'Section 3'!B15</f>
        <v>Sophomore</v>
      </c>
      <c r="E56" s="5" t="str">
        <f>'Section 3'!C15</f>
        <v>a</v>
      </c>
      <c r="F56" s="5" t="str">
        <f>'Section 3'!D15</f>
        <v>c</v>
      </c>
      <c r="G56" s="5" t="str">
        <f>'Section 3'!E15</f>
        <v>d</v>
      </c>
      <c r="H56" s="5" t="str">
        <f>'Section 3'!F15</f>
        <v>b</v>
      </c>
      <c r="I56" s="5" t="str">
        <f>'Section 3'!G15</f>
        <v>c</v>
      </c>
      <c r="J56" s="5" t="str">
        <f>'Section 3'!H15</f>
        <v>d</v>
      </c>
      <c r="K56" s="5" t="str">
        <f>'Section 3'!I15</f>
        <v>c</v>
      </c>
      <c r="L56" s="5" t="str">
        <f>'Section 3'!J15</f>
        <v>c</v>
      </c>
      <c r="M56" s="5" t="str">
        <f>'Section 3'!K15</f>
        <v>e</v>
      </c>
      <c r="N56" s="5" t="str">
        <f>'Section 3'!L15</f>
        <v>a</v>
      </c>
      <c r="O56" s="24">
        <f t="shared" si="9"/>
        <v>1</v>
      </c>
      <c r="P56" s="24">
        <f t="shared" si="0"/>
        <v>1</v>
      </c>
      <c r="Q56" s="24">
        <f t="shared" si="1"/>
        <v>1</v>
      </c>
      <c r="R56" s="24">
        <f t="shared" si="2"/>
        <v>1</v>
      </c>
      <c r="S56" s="24">
        <f t="shared" si="3"/>
        <v>0</v>
      </c>
      <c r="T56" s="24">
        <f t="shared" si="4"/>
        <v>0</v>
      </c>
      <c r="U56" s="24">
        <f t="shared" si="5"/>
        <v>1</v>
      </c>
      <c r="V56" s="24">
        <f t="shared" si="6"/>
        <v>1</v>
      </c>
      <c r="W56" s="24">
        <f t="shared" si="7"/>
        <v>1</v>
      </c>
      <c r="X56" s="24">
        <f t="shared" si="8"/>
        <v>1</v>
      </c>
      <c r="Y56" s="26">
        <f t="shared" si="10"/>
        <v>8</v>
      </c>
    </row>
    <row r="57" spans="1:25" x14ac:dyDescent="0.3">
      <c r="A57" s="5">
        <f t="shared" si="11"/>
        <v>54</v>
      </c>
      <c r="B57" s="6">
        <f>3</f>
        <v>3</v>
      </c>
      <c r="C57" s="5" t="str">
        <f>'Section 3'!A16</f>
        <v>FIN</v>
      </c>
      <c r="D57" s="5" t="str">
        <f>'Section 3'!B16</f>
        <v>Sophomore</v>
      </c>
      <c r="E57" s="5" t="str">
        <f>'Section 3'!C16</f>
        <v>a</v>
      </c>
      <c r="F57" s="5" t="str">
        <f>'Section 3'!D16</f>
        <v>c</v>
      </c>
      <c r="G57" s="5" t="str">
        <f>'Section 3'!E16</f>
        <v>d</v>
      </c>
      <c r="H57" s="5" t="str">
        <f>'Section 3'!F16</f>
        <v>b</v>
      </c>
      <c r="I57" s="5" t="str">
        <f>'Section 3'!G16</f>
        <v>c</v>
      </c>
      <c r="J57" s="5" t="str">
        <f>'Section 3'!H16</f>
        <v>b</v>
      </c>
      <c r="K57" s="5" t="str">
        <f>'Section 3'!I16</f>
        <v>c</v>
      </c>
      <c r="L57" s="5" t="str">
        <f>'Section 3'!J16</f>
        <v>c</v>
      </c>
      <c r="M57" s="5" t="str">
        <f>'Section 3'!K16</f>
        <v>e</v>
      </c>
      <c r="N57" s="5" t="str">
        <f>'Section 3'!L16</f>
        <v>a</v>
      </c>
      <c r="O57" s="24">
        <f t="shared" si="9"/>
        <v>1</v>
      </c>
      <c r="P57" s="24">
        <f t="shared" si="0"/>
        <v>1</v>
      </c>
      <c r="Q57" s="24">
        <f t="shared" si="1"/>
        <v>1</v>
      </c>
      <c r="R57" s="24">
        <f t="shared" si="2"/>
        <v>1</v>
      </c>
      <c r="S57" s="24">
        <f t="shared" si="3"/>
        <v>0</v>
      </c>
      <c r="T57" s="24">
        <f t="shared" si="4"/>
        <v>1</v>
      </c>
      <c r="U57" s="24">
        <f t="shared" si="5"/>
        <v>1</v>
      </c>
      <c r="V57" s="24">
        <f t="shared" si="6"/>
        <v>1</v>
      </c>
      <c r="W57" s="24">
        <f t="shared" si="7"/>
        <v>1</v>
      </c>
      <c r="X57" s="24">
        <f t="shared" si="8"/>
        <v>1</v>
      </c>
      <c r="Y57" s="26">
        <f t="shared" si="10"/>
        <v>9</v>
      </c>
    </row>
    <row r="58" spans="1:25" x14ac:dyDescent="0.3">
      <c r="A58" s="5">
        <f t="shared" si="11"/>
        <v>55</v>
      </c>
      <c r="B58" s="6">
        <f>3</f>
        <v>3</v>
      </c>
      <c r="C58" s="5" t="str">
        <f>'Section 3'!A17</f>
        <v>ACCT</v>
      </c>
      <c r="D58" s="5" t="str">
        <f>'Section 3'!B17</f>
        <v>Sophomore</v>
      </c>
      <c r="E58" s="5" t="str">
        <f>'Section 3'!C17</f>
        <v>b</v>
      </c>
      <c r="F58" s="5" t="str">
        <f>'Section 3'!D17</f>
        <v>c</v>
      </c>
      <c r="G58" s="5" t="str">
        <f>'Section 3'!E17</f>
        <v>e</v>
      </c>
      <c r="H58" s="5" t="str">
        <f>'Section 3'!F17</f>
        <v>b</v>
      </c>
      <c r="I58" s="5" t="str">
        <f>'Section 3'!G17</f>
        <v>a</v>
      </c>
      <c r="J58" s="5" t="str">
        <f>'Section 3'!H17</f>
        <v>b</v>
      </c>
      <c r="K58" s="5" t="str">
        <f>'Section 3'!I17</f>
        <v>c</v>
      </c>
      <c r="L58" s="5" t="str">
        <f>'Section 3'!J17</f>
        <v>c</v>
      </c>
      <c r="M58" s="5" t="str">
        <f>'Section 3'!K17</f>
        <v>e</v>
      </c>
      <c r="N58" s="5" t="str">
        <f>'Section 3'!L17</f>
        <v>a</v>
      </c>
      <c r="O58" s="24">
        <f t="shared" si="9"/>
        <v>0</v>
      </c>
      <c r="P58" s="24">
        <f t="shared" si="0"/>
        <v>1</v>
      </c>
      <c r="Q58" s="24">
        <f t="shared" si="1"/>
        <v>0</v>
      </c>
      <c r="R58" s="24">
        <f t="shared" si="2"/>
        <v>1</v>
      </c>
      <c r="S58" s="24">
        <f t="shared" si="3"/>
        <v>1</v>
      </c>
      <c r="T58" s="24">
        <f t="shared" si="4"/>
        <v>1</v>
      </c>
      <c r="U58" s="24">
        <f t="shared" si="5"/>
        <v>1</v>
      </c>
      <c r="V58" s="24">
        <f t="shared" si="6"/>
        <v>1</v>
      </c>
      <c r="W58" s="24">
        <f t="shared" si="7"/>
        <v>1</v>
      </c>
      <c r="X58" s="24">
        <f t="shared" si="8"/>
        <v>1</v>
      </c>
      <c r="Y58" s="26">
        <f t="shared" si="10"/>
        <v>8</v>
      </c>
    </row>
    <row r="59" spans="1:25" x14ac:dyDescent="0.3">
      <c r="A59" s="5">
        <f t="shared" si="11"/>
        <v>56</v>
      </c>
      <c r="B59" s="6">
        <f>3</f>
        <v>3</v>
      </c>
      <c r="C59" s="5" t="str">
        <f>'Section 3'!A18</f>
        <v>MRKT</v>
      </c>
      <c r="D59" s="5" t="str">
        <f>'Section 3'!B18</f>
        <v>Freshman</v>
      </c>
      <c r="E59" s="5" t="str">
        <f>'Section 3'!C18</f>
        <v>a</v>
      </c>
      <c r="F59" s="5" t="str">
        <f>'Section 3'!D18</f>
        <v>c</v>
      </c>
      <c r="G59" s="5" t="str">
        <f>'Section 3'!E18</f>
        <v>c</v>
      </c>
      <c r="H59" s="5" t="str">
        <f>'Section 3'!F18</f>
        <v>d</v>
      </c>
      <c r="I59" s="5" t="str">
        <f>'Section 3'!G18</f>
        <v>a</v>
      </c>
      <c r="J59" s="5" t="str">
        <f>'Section 3'!H18</f>
        <v>b</v>
      </c>
      <c r="K59" s="5" t="str">
        <f>'Section 3'!I18</f>
        <v>c</v>
      </c>
      <c r="L59" s="5" t="str">
        <f>'Section 3'!J18</f>
        <v>c</v>
      </c>
      <c r="M59" s="5" t="str">
        <f>'Section 3'!K18</f>
        <v>e</v>
      </c>
      <c r="N59" s="5" t="str">
        <f>'Section 3'!L18</f>
        <v>a</v>
      </c>
      <c r="O59" s="24">
        <f t="shared" si="9"/>
        <v>1</v>
      </c>
      <c r="P59" s="24">
        <f t="shared" si="0"/>
        <v>1</v>
      </c>
      <c r="Q59" s="24">
        <f t="shared" si="1"/>
        <v>0</v>
      </c>
      <c r="R59" s="24">
        <f t="shared" si="2"/>
        <v>0</v>
      </c>
      <c r="S59" s="24">
        <f t="shared" si="3"/>
        <v>1</v>
      </c>
      <c r="T59" s="24">
        <f t="shared" si="4"/>
        <v>1</v>
      </c>
      <c r="U59" s="24">
        <f t="shared" si="5"/>
        <v>1</v>
      </c>
      <c r="V59" s="24">
        <f t="shared" si="6"/>
        <v>1</v>
      </c>
      <c r="W59" s="24">
        <f t="shared" si="7"/>
        <v>1</v>
      </c>
      <c r="X59" s="24">
        <f t="shared" si="8"/>
        <v>1</v>
      </c>
      <c r="Y59" s="26">
        <f t="shared" si="10"/>
        <v>8</v>
      </c>
    </row>
    <row r="60" spans="1:25" x14ac:dyDescent="0.3">
      <c r="A60" s="5">
        <f t="shared" si="11"/>
        <v>57</v>
      </c>
      <c r="B60" s="6">
        <f>3</f>
        <v>3</v>
      </c>
      <c r="C60" s="5" t="str">
        <f>'Section 3'!A19</f>
        <v>MIS</v>
      </c>
      <c r="D60" s="5" t="str">
        <f>'Section 3'!B19</f>
        <v>Junior</v>
      </c>
      <c r="E60" s="5" t="str">
        <f>'Section 3'!C19</f>
        <v>a</v>
      </c>
      <c r="F60" s="5" t="str">
        <f>'Section 3'!D19</f>
        <v>c</v>
      </c>
      <c r="G60" s="5" t="str">
        <f>'Section 3'!E19</f>
        <v>d</v>
      </c>
      <c r="H60" s="5" t="str">
        <f>'Section 3'!F19</f>
        <v>b</v>
      </c>
      <c r="I60" s="5" t="str">
        <f>'Section 3'!G19</f>
        <v>a</v>
      </c>
      <c r="J60" s="5" t="str">
        <f>'Section 3'!H19</f>
        <v>b</v>
      </c>
      <c r="K60" s="5" t="str">
        <f>'Section 3'!I19</f>
        <v>c</v>
      </c>
      <c r="L60" s="5" t="str">
        <f>'Section 3'!J19</f>
        <v>c</v>
      </c>
      <c r="M60" s="5" t="str">
        <f>'Section 3'!K19</f>
        <v>e</v>
      </c>
      <c r="N60" s="5" t="str">
        <f>'Section 3'!L19</f>
        <v>a</v>
      </c>
      <c r="O60" s="24">
        <f t="shared" si="9"/>
        <v>1</v>
      </c>
      <c r="P60" s="24">
        <f t="shared" si="0"/>
        <v>1</v>
      </c>
      <c r="Q60" s="24">
        <f t="shared" si="1"/>
        <v>1</v>
      </c>
      <c r="R60" s="24">
        <f t="shared" si="2"/>
        <v>1</v>
      </c>
      <c r="S60" s="24">
        <f t="shared" si="3"/>
        <v>1</v>
      </c>
      <c r="T60" s="24">
        <f t="shared" si="4"/>
        <v>1</v>
      </c>
      <c r="U60" s="24">
        <f t="shared" si="5"/>
        <v>1</v>
      </c>
      <c r="V60" s="24">
        <f t="shared" si="6"/>
        <v>1</v>
      </c>
      <c r="W60" s="24">
        <f t="shared" si="7"/>
        <v>1</v>
      </c>
      <c r="X60" s="24">
        <f t="shared" si="8"/>
        <v>1</v>
      </c>
      <c r="Y60" s="26">
        <f t="shared" si="10"/>
        <v>10</v>
      </c>
    </row>
    <row r="61" spans="1:25" x14ac:dyDescent="0.3">
      <c r="A61" s="5">
        <f t="shared" si="11"/>
        <v>58</v>
      </c>
      <c r="B61" s="6">
        <f>3</f>
        <v>3</v>
      </c>
      <c r="C61" s="5" t="str">
        <f>'Section 3'!A20</f>
        <v>MNGT</v>
      </c>
      <c r="D61" s="5" t="str">
        <f>'Section 3'!B20</f>
        <v>Sophomore</v>
      </c>
      <c r="E61" s="5" t="str">
        <f>'Section 3'!C20</f>
        <v>d</v>
      </c>
      <c r="F61" s="5" t="str">
        <f>'Section 3'!D20</f>
        <v>c</v>
      </c>
      <c r="G61" s="5" t="str">
        <f>'Section 3'!E20</f>
        <v>d</v>
      </c>
      <c r="H61" s="5" t="str">
        <f>'Section 3'!F20</f>
        <v>b</v>
      </c>
      <c r="I61" s="5" t="str">
        <f>'Section 3'!G20</f>
        <v>a</v>
      </c>
      <c r="J61" s="5" t="str">
        <f>'Section 3'!H20</f>
        <v>b</v>
      </c>
      <c r="K61" s="5" t="str">
        <f>'Section 3'!I20</f>
        <v>c</v>
      </c>
      <c r="L61" s="5" t="str">
        <f>'Section 3'!J20</f>
        <v>c</v>
      </c>
      <c r="M61" s="5" t="str">
        <f>'Section 3'!K20</f>
        <v>e</v>
      </c>
      <c r="N61" s="5" t="str">
        <f>'Section 3'!L20</f>
        <v>a</v>
      </c>
      <c r="O61" s="24">
        <f t="shared" si="9"/>
        <v>0</v>
      </c>
      <c r="P61" s="24">
        <f t="shared" si="0"/>
        <v>1</v>
      </c>
      <c r="Q61" s="24">
        <f t="shared" si="1"/>
        <v>1</v>
      </c>
      <c r="R61" s="24">
        <f t="shared" si="2"/>
        <v>1</v>
      </c>
      <c r="S61" s="24">
        <f t="shared" si="3"/>
        <v>1</v>
      </c>
      <c r="T61" s="24">
        <f t="shared" si="4"/>
        <v>1</v>
      </c>
      <c r="U61" s="24">
        <f t="shared" si="5"/>
        <v>1</v>
      </c>
      <c r="V61" s="24">
        <f t="shared" si="6"/>
        <v>1</v>
      </c>
      <c r="W61" s="24">
        <f t="shared" si="7"/>
        <v>1</v>
      </c>
      <c r="X61" s="24">
        <f t="shared" si="8"/>
        <v>1</v>
      </c>
      <c r="Y61" s="26">
        <f t="shared" si="10"/>
        <v>9</v>
      </c>
    </row>
    <row r="62" spans="1:25" x14ac:dyDescent="0.3">
      <c r="A62" s="5">
        <f t="shared" si="11"/>
        <v>59</v>
      </c>
      <c r="B62" s="6">
        <f>3</f>
        <v>3</v>
      </c>
      <c r="C62" s="5" t="str">
        <f>'Section 3'!A21</f>
        <v>ECON</v>
      </c>
      <c r="D62" s="5" t="str">
        <f>'Section 3'!B21</f>
        <v>Junior</v>
      </c>
      <c r="E62" s="5" t="str">
        <f>'Section 3'!C21</f>
        <v>a</v>
      </c>
      <c r="F62" s="5" t="str">
        <f>'Section 3'!D21</f>
        <v>c</v>
      </c>
      <c r="G62" s="5" t="str">
        <f>'Section 3'!E21</f>
        <v>d</v>
      </c>
      <c r="H62" s="5" t="str">
        <f>'Section 3'!F21</f>
        <v>b</v>
      </c>
      <c r="I62" s="5" t="str">
        <f>'Section 3'!G21</f>
        <v>a</v>
      </c>
      <c r="J62" s="5" t="str">
        <f>'Section 3'!H21</f>
        <v>b</v>
      </c>
      <c r="K62" s="5" t="str">
        <f>'Section 3'!I21</f>
        <v>c</v>
      </c>
      <c r="L62" s="5" t="str">
        <f>'Section 3'!J21</f>
        <v>c</v>
      </c>
      <c r="M62" s="5" t="str">
        <f>'Section 3'!K21</f>
        <v>e</v>
      </c>
      <c r="N62" s="5" t="str">
        <f>'Section 3'!L21</f>
        <v>a</v>
      </c>
      <c r="O62" s="24">
        <f t="shared" si="9"/>
        <v>1</v>
      </c>
      <c r="P62" s="24">
        <f t="shared" si="0"/>
        <v>1</v>
      </c>
      <c r="Q62" s="24">
        <f t="shared" si="1"/>
        <v>1</v>
      </c>
      <c r="R62" s="24">
        <f t="shared" si="2"/>
        <v>1</v>
      </c>
      <c r="S62" s="24">
        <f t="shared" si="3"/>
        <v>1</v>
      </c>
      <c r="T62" s="24">
        <f t="shared" si="4"/>
        <v>1</v>
      </c>
      <c r="U62" s="24">
        <f t="shared" si="5"/>
        <v>1</v>
      </c>
      <c r="V62" s="24">
        <f t="shared" si="6"/>
        <v>1</v>
      </c>
      <c r="W62" s="24">
        <f t="shared" si="7"/>
        <v>1</v>
      </c>
      <c r="X62" s="24">
        <f t="shared" si="8"/>
        <v>1</v>
      </c>
      <c r="Y62" s="26">
        <f t="shared" si="10"/>
        <v>10</v>
      </c>
    </row>
    <row r="63" spans="1:25" x14ac:dyDescent="0.3">
      <c r="A63" s="5">
        <f t="shared" si="11"/>
        <v>60</v>
      </c>
      <c r="B63" s="6">
        <f>3</f>
        <v>3</v>
      </c>
      <c r="C63" s="5" t="str">
        <f>'Section 3'!A22</f>
        <v>ECON</v>
      </c>
      <c r="D63" s="5" t="str">
        <f>'Section 3'!B22</f>
        <v>Sophomore</v>
      </c>
      <c r="E63" s="5" t="str">
        <f>'Section 3'!C22</f>
        <v>a</v>
      </c>
      <c r="F63" s="5" t="str">
        <f>'Section 3'!D22</f>
        <v>a</v>
      </c>
      <c r="G63" s="5" t="str">
        <f>'Section 3'!E22</f>
        <v>e</v>
      </c>
      <c r="H63" s="5" t="str">
        <f>'Section 3'!F22</f>
        <v>b</v>
      </c>
      <c r="I63" s="5" t="str">
        <f>'Section 3'!G22</f>
        <v>a</v>
      </c>
      <c r="J63" s="5" t="str">
        <f>'Section 3'!H22</f>
        <v>b</v>
      </c>
      <c r="K63" s="5" t="str">
        <f>'Section 3'!I22</f>
        <v>a</v>
      </c>
      <c r="L63" s="5" t="str">
        <f>'Section 3'!J22</f>
        <v>c</v>
      </c>
      <c r="M63" s="5" t="str">
        <f>'Section 3'!K22</f>
        <v>e</v>
      </c>
      <c r="N63" s="5" t="str">
        <f>'Section 3'!L22</f>
        <v>a</v>
      </c>
      <c r="O63" s="24">
        <f t="shared" si="9"/>
        <v>1</v>
      </c>
      <c r="P63" s="24">
        <f t="shared" si="0"/>
        <v>0</v>
      </c>
      <c r="Q63" s="24">
        <f t="shared" si="1"/>
        <v>0</v>
      </c>
      <c r="R63" s="24">
        <f t="shared" si="2"/>
        <v>1</v>
      </c>
      <c r="S63" s="24">
        <f t="shared" si="3"/>
        <v>1</v>
      </c>
      <c r="T63" s="24">
        <f t="shared" si="4"/>
        <v>1</v>
      </c>
      <c r="U63" s="24">
        <f t="shared" si="5"/>
        <v>0</v>
      </c>
      <c r="V63" s="24">
        <f t="shared" si="6"/>
        <v>1</v>
      </c>
      <c r="W63" s="24">
        <f t="shared" si="7"/>
        <v>1</v>
      </c>
      <c r="X63" s="24">
        <f t="shared" si="8"/>
        <v>1</v>
      </c>
      <c r="Y63" s="26">
        <f t="shared" si="10"/>
        <v>7</v>
      </c>
    </row>
    <row r="64" spans="1:25" x14ac:dyDescent="0.3">
      <c r="A64" s="5">
        <f t="shared" si="11"/>
        <v>61</v>
      </c>
      <c r="B64" s="6">
        <f>4</f>
        <v>4</v>
      </c>
      <c r="C64" s="5" t="str">
        <f>'Section 4'!A3</f>
        <v>MNGT</v>
      </c>
      <c r="D64" s="5" t="str">
        <f>'Section 4'!B3</f>
        <v>Freshman</v>
      </c>
      <c r="E64" s="5" t="str">
        <f>'Section 4'!C3</f>
        <v>a</v>
      </c>
      <c r="F64" s="5" t="str">
        <f>'Section 4'!D3</f>
        <v>d</v>
      </c>
      <c r="G64" s="5" t="str">
        <f>'Section 4'!E3</f>
        <v>d</v>
      </c>
      <c r="H64" s="5" t="str">
        <f>'Section 4'!F3</f>
        <v>b</v>
      </c>
      <c r="I64" s="5" t="str">
        <f>'Section 4'!G3</f>
        <v>a</v>
      </c>
      <c r="J64" s="5" t="str">
        <f>'Section 4'!H3</f>
        <v>c</v>
      </c>
      <c r="K64" s="5" t="str">
        <f>'Section 4'!I3</f>
        <v>c</v>
      </c>
      <c r="L64" s="5" t="str">
        <f>'Section 4'!J3</f>
        <v>c</v>
      </c>
      <c r="M64" s="5" t="str">
        <f>'Section 4'!K3</f>
        <v>e</v>
      </c>
      <c r="N64" s="5" t="str">
        <f>'Section 4'!L3</f>
        <v>a</v>
      </c>
      <c r="O64" s="24">
        <f t="shared" si="9"/>
        <v>1</v>
      </c>
      <c r="P64" s="24">
        <f t="shared" si="0"/>
        <v>0</v>
      </c>
      <c r="Q64" s="24">
        <f t="shared" si="1"/>
        <v>1</v>
      </c>
      <c r="R64" s="24">
        <f t="shared" si="2"/>
        <v>1</v>
      </c>
      <c r="S64" s="24">
        <f t="shared" si="3"/>
        <v>1</v>
      </c>
      <c r="T64" s="24">
        <f t="shared" si="4"/>
        <v>0</v>
      </c>
      <c r="U64" s="24">
        <f t="shared" si="5"/>
        <v>1</v>
      </c>
      <c r="V64" s="24">
        <f t="shared" si="6"/>
        <v>1</v>
      </c>
      <c r="W64" s="24">
        <f t="shared" si="7"/>
        <v>1</v>
      </c>
      <c r="X64" s="24">
        <f t="shared" si="8"/>
        <v>1</v>
      </c>
      <c r="Y64" s="26">
        <f t="shared" si="10"/>
        <v>8</v>
      </c>
    </row>
    <row r="65" spans="1:25" x14ac:dyDescent="0.3">
      <c r="A65" s="5">
        <f t="shared" si="11"/>
        <v>62</v>
      </c>
      <c r="B65" s="6">
        <f>4</f>
        <v>4</v>
      </c>
      <c r="C65" s="5" t="str">
        <f>'Section 4'!A4</f>
        <v>ACCT</v>
      </c>
      <c r="D65" s="5" t="str">
        <f>'Section 4'!B4</f>
        <v>Senior</v>
      </c>
      <c r="E65" s="5" t="str">
        <f>'Section 4'!C4</f>
        <v>a</v>
      </c>
      <c r="F65" s="5" t="str">
        <f>'Section 4'!D4</f>
        <v>b</v>
      </c>
      <c r="G65" s="5" t="str">
        <f>'Section 4'!E4</f>
        <v>d</v>
      </c>
      <c r="H65" s="5" t="str">
        <f>'Section 4'!F4</f>
        <v>c</v>
      </c>
      <c r="I65" s="5" t="str">
        <f>'Section 4'!G4</f>
        <v>a</v>
      </c>
      <c r="J65" s="5" t="str">
        <f>'Section 4'!H4</f>
        <v>b</v>
      </c>
      <c r="K65" s="5" t="str">
        <f>'Section 4'!I4</f>
        <v>c</v>
      </c>
      <c r="L65" s="5" t="str">
        <f>'Section 4'!J4</f>
        <v>c</v>
      </c>
      <c r="M65" s="5" t="str">
        <f>'Section 4'!K4</f>
        <v>d</v>
      </c>
      <c r="N65" s="5" t="str">
        <f>'Section 4'!L4</f>
        <v>c</v>
      </c>
      <c r="O65" s="24">
        <f t="shared" si="9"/>
        <v>1</v>
      </c>
      <c r="P65" s="24">
        <f t="shared" si="0"/>
        <v>0</v>
      </c>
      <c r="Q65" s="24">
        <f t="shared" si="1"/>
        <v>1</v>
      </c>
      <c r="R65" s="24">
        <f t="shared" si="2"/>
        <v>0</v>
      </c>
      <c r="S65" s="24">
        <f t="shared" si="3"/>
        <v>1</v>
      </c>
      <c r="T65" s="24">
        <f t="shared" si="4"/>
        <v>1</v>
      </c>
      <c r="U65" s="24">
        <f t="shared" si="5"/>
        <v>1</v>
      </c>
      <c r="V65" s="24">
        <f t="shared" si="6"/>
        <v>1</v>
      </c>
      <c r="W65" s="24">
        <f t="shared" si="7"/>
        <v>0</v>
      </c>
      <c r="X65" s="24">
        <f t="shared" si="8"/>
        <v>0</v>
      </c>
      <c r="Y65" s="26">
        <f t="shared" si="10"/>
        <v>6</v>
      </c>
    </row>
    <row r="66" spans="1:25" x14ac:dyDescent="0.3">
      <c r="A66" s="5">
        <f t="shared" si="11"/>
        <v>63</v>
      </c>
      <c r="B66" s="6">
        <f>4</f>
        <v>4</v>
      </c>
      <c r="C66" s="5" t="str">
        <f>'Section 4'!A5</f>
        <v>MNGT</v>
      </c>
      <c r="D66" s="5" t="str">
        <f>'Section 4'!B5</f>
        <v>Sophomore</v>
      </c>
      <c r="E66" s="5" t="str">
        <f>'Section 4'!C5</f>
        <v>a</v>
      </c>
      <c r="F66" s="5" t="str">
        <f>'Section 4'!D5</f>
        <v>c</v>
      </c>
      <c r="G66" s="5" t="str">
        <f>'Section 4'!E5</f>
        <v>d</v>
      </c>
      <c r="H66" s="5" t="str">
        <f>'Section 4'!F5</f>
        <v>b</v>
      </c>
      <c r="I66" s="5" t="str">
        <f>'Section 4'!G5</f>
        <v>e</v>
      </c>
      <c r="J66" s="5" t="str">
        <f>'Section 4'!H5</f>
        <v>b</v>
      </c>
      <c r="K66" s="5" t="str">
        <f>'Section 4'!I5</f>
        <v>c</v>
      </c>
      <c r="L66" s="5" t="str">
        <f>'Section 4'!J5</f>
        <v>c</v>
      </c>
      <c r="M66" s="5" t="str">
        <f>'Section 4'!K5</f>
        <v>a</v>
      </c>
      <c r="N66" s="5" t="str">
        <f>'Section 4'!L5</f>
        <v>b</v>
      </c>
      <c r="O66" s="24">
        <f t="shared" si="9"/>
        <v>1</v>
      </c>
      <c r="P66" s="24">
        <f t="shared" si="0"/>
        <v>1</v>
      </c>
      <c r="Q66" s="24">
        <f t="shared" si="1"/>
        <v>1</v>
      </c>
      <c r="R66" s="24">
        <f t="shared" si="2"/>
        <v>1</v>
      </c>
      <c r="S66" s="24">
        <f t="shared" si="3"/>
        <v>0</v>
      </c>
      <c r="T66" s="24">
        <f t="shared" si="4"/>
        <v>1</v>
      </c>
      <c r="U66" s="24">
        <f t="shared" si="5"/>
        <v>1</v>
      </c>
      <c r="V66" s="24">
        <f t="shared" si="6"/>
        <v>1</v>
      </c>
      <c r="W66" s="24">
        <f t="shared" si="7"/>
        <v>0</v>
      </c>
      <c r="X66" s="24">
        <f t="shared" si="8"/>
        <v>0</v>
      </c>
      <c r="Y66" s="26">
        <f t="shared" si="10"/>
        <v>7</v>
      </c>
    </row>
    <row r="67" spans="1:25" x14ac:dyDescent="0.3">
      <c r="A67" s="5">
        <f t="shared" si="11"/>
        <v>64</v>
      </c>
      <c r="B67" s="6">
        <f>4</f>
        <v>4</v>
      </c>
      <c r="C67" s="5" t="str">
        <f>'Section 4'!A6</f>
        <v>MRKT</v>
      </c>
      <c r="D67" s="5" t="str">
        <f>'Section 4'!B6</f>
        <v>Junior</v>
      </c>
      <c r="E67" s="5" t="str">
        <f>'Section 4'!C6</f>
        <v>b</v>
      </c>
      <c r="F67" s="5" t="str">
        <f>'Section 4'!D6</f>
        <v>d</v>
      </c>
      <c r="G67" s="5" t="str">
        <f>'Section 4'!E6</f>
        <v>d</v>
      </c>
      <c r="H67" s="5" t="str">
        <f>'Section 4'!F6</f>
        <v>b</v>
      </c>
      <c r="I67" s="5" t="str">
        <f>'Section 4'!G6</f>
        <v>a</v>
      </c>
      <c r="J67" s="5" t="str">
        <f>'Section 4'!H6</f>
        <v>b</v>
      </c>
      <c r="K67" s="5" t="str">
        <f>'Section 4'!I6</f>
        <v>c</v>
      </c>
      <c r="L67" s="5" t="str">
        <f>'Section 4'!J6</f>
        <v>c</v>
      </c>
      <c r="M67" s="5" t="str">
        <f>'Section 4'!K6</f>
        <v>d</v>
      </c>
      <c r="N67" s="5" t="str">
        <f>'Section 4'!L6</f>
        <v>d</v>
      </c>
      <c r="O67" s="24">
        <f t="shared" si="9"/>
        <v>0</v>
      </c>
      <c r="P67" s="24">
        <f t="shared" si="0"/>
        <v>0</v>
      </c>
      <c r="Q67" s="24">
        <f t="shared" si="1"/>
        <v>1</v>
      </c>
      <c r="R67" s="24">
        <f t="shared" si="2"/>
        <v>1</v>
      </c>
      <c r="S67" s="24">
        <f t="shared" si="3"/>
        <v>1</v>
      </c>
      <c r="T67" s="24">
        <f t="shared" si="4"/>
        <v>1</v>
      </c>
      <c r="U67" s="24">
        <f t="shared" si="5"/>
        <v>1</v>
      </c>
      <c r="V67" s="24">
        <f t="shared" si="6"/>
        <v>1</v>
      </c>
      <c r="W67" s="24">
        <f t="shared" si="7"/>
        <v>0</v>
      </c>
      <c r="X67" s="24">
        <f t="shared" si="8"/>
        <v>0</v>
      </c>
      <c r="Y67" s="26">
        <f t="shared" si="10"/>
        <v>6</v>
      </c>
    </row>
    <row r="68" spans="1:25" x14ac:dyDescent="0.3">
      <c r="A68" s="5">
        <f t="shared" si="11"/>
        <v>65</v>
      </c>
      <c r="B68" s="6">
        <f>4</f>
        <v>4</v>
      </c>
      <c r="C68" s="5" t="str">
        <f>'Section 4'!A7</f>
        <v>MIS</v>
      </c>
      <c r="D68" s="5" t="str">
        <f>'Section 4'!B7</f>
        <v>Freshman</v>
      </c>
      <c r="E68" s="5" t="str">
        <f>'Section 4'!C7</f>
        <v>a</v>
      </c>
      <c r="F68" s="5" t="str">
        <f>'Section 4'!D7</f>
        <v>b</v>
      </c>
      <c r="G68" s="5" t="str">
        <f>'Section 4'!E7</f>
        <v>d</v>
      </c>
      <c r="H68" s="5" t="str">
        <f>'Section 4'!F7</f>
        <v>b</v>
      </c>
      <c r="I68" s="5" t="str">
        <f>'Section 4'!G7</f>
        <v>a</v>
      </c>
      <c r="J68" s="5" t="str">
        <f>'Section 4'!H7</f>
        <v>c</v>
      </c>
      <c r="K68" s="5" t="str">
        <f>'Section 4'!I7</f>
        <v>c</v>
      </c>
      <c r="L68" s="5" t="str">
        <f>'Section 4'!J7</f>
        <v>c</v>
      </c>
      <c r="M68" s="5" t="str">
        <f>'Section 4'!K7</f>
        <v>e</v>
      </c>
      <c r="N68" s="5" t="str">
        <f>'Section 4'!L7</f>
        <v>a</v>
      </c>
      <c r="O68" s="24">
        <f t="shared" si="9"/>
        <v>1</v>
      </c>
      <c r="P68" s="24">
        <f t="shared" ref="P68:P103" si="12">IF(F68=F$2, 1, 0)</f>
        <v>0</v>
      </c>
      <c r="Q68" s="24">
        <f t="shared" ref="Q68:Q103" si="13">IF(G68=G$2, 1, 0)</f>
        <v>1</v>
      </c>
      <c r="R68" s="24">
        <f t="shared" ref="R68:R103" si="14">IF(H68=H$2, 1, 0)</f>
        <v>1</v>
      </c>
      <c r="S68" s="24">
        <f t="shared" ref="S68:S103" si="15">IF(I68=I$2, 1, 0)</f>
        <v>1</v>
      </c>
      <c r="T68" s="24">
        <f t="shared" ref="T68:T103" si="16">IF(J68=J$2, 1, 0)</f>
        <v>0</v>
      </c>
      <c r="U68" s="24">
        <f t="shared" ref="U68:U103" si="17">IF(K68=K$2, 1, 0)</f>
        <v>1</v>
      </c>
      <c r="V68" s="24">
        <f t="shared" ref="V68:V103" si="18">IF(L68=L$2, 1, 0)</f>
        <v>1</v>
      </c>
      <c r="W68" s="24">
        <f t="shared" ref="W68:W103" si="19">IF(M68=M$2, 1, 0)</f>
        <v>1</v>
      </c>
      <c r="X68" s="24">
        <f t="shared" ref="X68:X103" si="20">IF(N68=N$2, 1, 0)</f>
        <v>1</v>
      </c>
      <c r="Y68" s="26">
        <f t="shared" si="10"/>
        <v>8</v>
      </c>
    </row>
    <row r="69" spans="1:25" x14ac:dyDescent="0.3">
      <c r="A69" s="5">
        <f t="shared" si="11"/>
        <v>66</v>
      </c>
      <c r="B69" s="6">
        <f>4</f>
        <v>4</v>
      </c>
      <c r="C69" s="5" t="str">
        <f>'Section 4'!A8</f>
        <v>ECON</v>
      </c>
      <c r="D69" s="5" t="str">
        <f>'Section 4'!B8</f>
        <v>Freshman</v>
      </c>
      <c r="E69" s="5" t="str">
        <f>'Section 4'!C8</f>
        <v>a</v>
      </c>
      <c r="F69" s="5" t="str">
        <f>'Section 4'!D8</f>
        <v>a</v>
      </c>
      <c r="G69" s="5" t="str">
        <f>'Section 4'!E8</f>
        <v>d</v>
      </c>
      <c r="H69" s="5" t="str">
        <f>'Section 4'!F8</f>
        <v>d</v>
      </c>
      <c r="I69" s="5" t="str">
        <f>'Section 4'!G8</f>
        <v>a</v>
      </c>
      <c r="J69" s="5" t="str">
        <f>'Section 4'!H8</f>
        <v>c</v>
      </c>
      <c r="K69" s="5" t="str">
        <f>'Section 4'!I8</f>
        <v>c</v>
      </c>
      <c r="L69" s="5" t="str">
        <f>'Section 4'!J8</f>
        <v>c</v>
      </c>
      <c r="M69" s="5" t="str">
        <f>'Section 4'!K8</f>
        <v>e</v>
      </c>
      <c r="N69" s="5" t="str">
        <f>'Section 4'!L8</f>
        <v>a</v>
      </c>
      <c r="O69" s="24">
        <f t="shared" ref="O69:O103" si="21">IF(E69=E$2, 1, 0)</f>
        <v>1</v>
      </c>
      <c r="P69" s="24">
        <f t="shared" si="12"/>
        <v>0</v>
      </c>
      <c r="Q69" s="24">
        <f t="shared" si="13"/>
        <v>1</v>
      </c>
      <c r="R69" s="24">
        <f t="shared" si="14"/>
        <v>0</v>
      </c>
      <c r="S69" s="24">
        <f t="shared" si="15"/>
        <v>1</v>
      </c>
      <c r="T69" s="24">
        <f t="shared" si="16"/>
        <v>0</v>
      </c>
      <c r="U69" s="24">
        <f t="shared" si="17"/>
        <v>1</v>
      </c>
      <c r="V69" s="24">
        <f t="shared" si="18"/>
        <v>1</v>
      </c>
      <c r="W69" s="24">
        <f t="shared" si="19"/>
        <v>1</v>
      </c>
      <c r="X69" s="24">
        <f t="shared" si="20"/>
        <v>1</v>
      </c>
      <c r="Y69" s="26">
        <f t="shared" ref="Y69:Y103" si="22">SUM(O69:X69)</f>
        <v>7</v>
      </c>
    </row>
    <row r="70" spans="1:25" x14ac:dyDescent="0.3">
      <c r="A70" s="5">
        <f t="shared" ref="A70:A103" si="23">1+A69</f>
        <v>67</v>
      </c>
      <c r="B70" s="6">
        <f>4</f>
        <v>4</v>
      </c>
      <c r="C70" s="5" t="str">
        <f>'Section 4'!A9</f>
        <v>ECON</v>
      </c>
      <c r="D70" s="5" t="str">
        <f>'Section 4'!B9</f>
        <v>Sophomore</v>
      </c>
      <c r="E70" s="5" t="str">
        <f>'Section 4'!C9</f>
        <v>b</v>
      </c>
      <c r="F70" s="5" t="str">
        <f>'Section 4'!D9</f>
        <v>d</v>
      </c>
      <c r="G70" s="5" t="str">
        <f>'Section 4'!E9</f>
        <v>d</v>
      </c>
      <c r="H70" s="5" t="str">
        <f>'Section 4'!F9</f>
        <v>b</v>
      </c>
      <c r="I70" s="5" t="str">
        <f>'Section 4'!G9</f>
        <v>c</v>
      </c>
      <c r="J70" s="5" t="str">
        <f>'Section 4'!H9</f>
        <v>d</v>
      </c>
      <c r="K70" s="5" t="str">
        <f>'Section 4'!I9</f>
        <v>c</v>
      </c>
      <c r="L70" s="5" t="str">
        <f>'Section 4'!J9</f>
        <v>a</v>
      </c>
      <c r="M70" s="5" t="str">
        <f>'Section 4'!K9</f>
        <v>e</v>
      </c>
      <c r="N70" s="5" t="str">
        <f>'Section 4'!L9</f>
        <v>a</v>
      </c>
      <c r="O70" s="24">
        <f t="shared" si="21"/>
        <v>0</v>
      </c>
      <c r="P70" s="24">
        <f t="shared" si="12"/>
        <v>0</v>
      </c>
      <c r="Q70" s="24">
        <f t="shared" si="13"/>
        <v>1</v>
      </c>
      <c r="R70" s="24">
        <f t="shared" si="14"/>
        <v>1</v>
      </c>
      <c r="S70" s="24">
        <f t="shared" si="15"/>
        <v>0</v>
      </c>
      <c r="T70" s="24">
        <f t="shared" si="16"/>
        <v>0</v>
      </c>
      <c r="U70" s="24">
        <f t="shared" si="17"/>
        <v>1</v>
      </c>
      <c r="V70" s="24">
        <f t="shared" si="18"/>
        <v>0</v>
      </c>
      <c r="W70" s="24">
        <f t="shared" si="19"/>
        <v>1</v>
      </c>
      <c r="X70" s="24">
        <f t="shared" si="20"/>
        <v>1</v>
      </c>
      <c r="Y70" s="26">
        <f t="shared" si="22"/>
        <v>5</v>
      </c>
    </row>
    <row r="71" spans="1:25" x14ac:dyDescent="0.3">
      <c r="A71" s="5">
        <f t="shared" si="23"/>
        <v>68</v>
      </c>
      <c r="B71" s="6">
        <f>4</f>
        <v>4</v>
      </c>
      <c r="C71" s="5" t="str">
        <f>'Section 4'!A10</f>
        <v>ECON</v>
      </c>
      <c r="D71" s="5" t="str">
        <f>'Section 4'!B10</f>
        <v>Freshman</v>
      </c>
      <c r="E71" s="5" t="str">
        <f>'Section 4'!C10</f>
        <v>b</v>
      </c>
      <c r="F71" s="5" t="str">
        <f>'Section 4'!D10</f>
        <v>b</v>
      </c>
      <c r="G71" s="5" t="str">
        <f>'Section 4'!E10</f>
        <v>d</v>
      </c>
      <c r="H71" s="5" t="str">
        <f>'Section 4'!F10</f>
        <v>b</v>
      </c>
      <c r="I71" s="5" t="str">
        <f>'Section 4'!G10</f>
        <v>c</v>
      </c>
      <c r="J71" s="5" t="str">
        <f>'Section 4'!H10</f>
        <v>a</v>
      </c>
      <c r="K71" s="5" t="str">
        <f>'Section 4'!I10</f>
        <v>c</v>
      </c>
      <c r="L71" s="5" t="str">
        <f>'Section 4'!J10</f>
        <v>c</v>
      </c>
      <c r="M71" s="5" t="str">
        <f>'Section 4'!K10</f>
        <v>e</v>
      </c>
      <c r="N71" s="5" t="str">
        <f>'Section 4'!L10</f>
        <v>a</v>
      </c>
      <c r="O71" s="24">
        <f t="shared" si="21"/>
        <v>0</v>
      </c>
      <c r="P71" s="24">
        <f t="shared" si="12"/>
        <v>0</v>
      </c>
      <c r="Q71" s="24">
        <f t="shared" si="13"/>
        <v>1</v>
      </c>
      <c r="R71" s="24">
        <f t="shared" si="14"/>
        <v>1</v>
      </c>
      <c r="S71" s="24">
        <f t="shared" si="15"/>
        <v>0</v>
      </c>
      <c r="T71" s="24">
        <f t="shared" si="16"/>
        <v>0</v>
      </c>
      <c r="U71" s="24">
        <f t="shared" si="17"/>
        <v>1</v>
      </c>
      <c r="V71" s="24">
        <f t="shared" si="18"/>
        <v>1</v>
      </c>
      <c r="W71" s="24">
        <f t="shared" si="19"/>
        <v>1</v>
      </c>
      <c r="X71" s="24">
        <f t="shared" si="20"/>
        <v>1</v>
      </c>
      <c r="Y71" s="26">
        <f t="shared" si="22"/>
        <v>6</v>
      </c>
    </row>
    <row r="72" spans="1:25" x14ac:dyDescent="0.3">
      <c r="A72" s="5">
        <f t="shared" si="23"/>
        <v>69</v>
      </c>
      <c r="B72" s="6">
        <f>4</f>
        <v>4</v>
      </c>
      <c r="C72" s="5" t="str">
        <f>'Section 4'!A11</f>
        <v>ECON</v>
      </c>
      <c r="D72" s="5" t="str">
        <f>'Section 4'!B11</f>
        <v>Junior</v>
      </c>
      <c r="E72" s="5" t="str">
        <f>'Section 4'!C11</f>
        <v>b</v>
      </c>
      <c r="F72" s="5" t="str">
        <f>'Section 4'!D11</f>
        <v>a</v>
      </c>
      <c r="G72" s="5" t="str">
        <f>'Section 4'!E11</f>
        <v>e</v>
      </c>
      <c r="H72" s="5" t="str">
        <f>'Section 4'!F11</f>
        <v>b</v>
      </c>
      <c r="I72" s="5" t="str">
        <f>'Section 4'!G11</f>
        <v>a</v>
      </c>
      <c r="J72" s="5" t="str">
        <f>'Section 4'!H11</f>
        <v>c</v>
      </c>
      <c r="K72" s="5" t="str">
        <f>'Section 4'!I11</f>
        <v>c</v>
      </c>
      <c r="L72" s="5" t="str">
        <f>'Section 4'!J11</f>
        <v>c</v>
      </c>
      <c r="M72" s="5" t="str">
        <f>'Section 4'!K11</f>
        <v>e</v>
      </c>
      <c r="N72" s="5" t="str">
        <f>'Section 4'!L11</f>
        <v>a</v>
      </c>
      <c r="O72" s="24">
        <f t="shared" si="21"/>
        <v>0</v>
      </c>
      <c r="P72" s="24">
        <f t="shared" si="12"/>
        <v>0</v>
      </c>
      <c r="Q72" s="24">
        <f t="shared" si="13"/>
        <v>0</v>
      </c>
      <c r="R72" s="24">
        <f t="shared" si="14"/>
        <v>1</v>
      </c>
      <c r="S72" s="24">
        <f t="shared" si="15"/>
        <v>1</v>
      </c>
      <c r="T72" s="24">
        <f t="shared" si="16"/>
        <v>0</v>
      </c>
      <c r="U72" s="24">
        <f t="shared" si="17"/>
        <v>1</v>
      </c>
      <c r="V72" s="24">
        <f t="shared" si="18"/>
        <v>1</v>
      </c>
      <c r="W72" s="24">
        <f t="shared" si="19"/>
        <v>1</v>
      </c>
      <c r="X72" s="24">
        <f t="shared" si="20"/>
        <v>1</v>
      </c>
      <c r="Y72" s="26">
        <f t="shared" si="22"/>
        <v>6</v>
      </c>
    </row>
    <row r="73" spans="1:25" x14ac:dyDescent="0.3">
      <c r="A73" s="5">
        <f t="shared" si="23"/>
        <v>70</v>
      </c>
      <c r="B73" s="6">
        <f>4</f>
        <v>4</v>
      </c>
      <c r="C73" s="5" t="str">
        <f>'Section 4'!A12</f>
        <v>ECON</v>
      </c>
      <c r="D73" s="5" t="str">
        <f>'Section 4'!B12</f>
        <v>Sophomore</v>
      </c>
      <c r="E73" s="5" t="str">
        <f>'Section 4'!C12</f>
        <v>c</v>
      </c>
      <c r="F73" s="5" t="str">
        <f>'Section 4'!D12</f>
        <v>b</v>
      </c>
      <c r="G73" s="5" t="str">
        <f>'Section 4'!E12</f>
        <v>c</v>
      </c>
      <c r="H73" s="5" t="str">
        <f>'Section 4'!F12</f>
        <v>d</v>
      </c>
      <c r="I73" s="5" t="str">
        <f>'Section 4'!G12</f>
        <v>a</v>
      </c>
      <c r="J73" s="5" t="str">
        <f>'Section 4'!H12</f>
        <v>d</v>
      </c>
      <c r="K73" s="5" t="str">
        <f>'Section 4'!I12</f>
        <v>c</v>
      </c>
      <c r="L73" s="5" t="str">
        <f>'Section 4'!J12</f>
        <v>c</v>
      </c>
      <c r="M73" s="5" t="str">
        <f>'Section 4'!K12</f>
        <v>e</v>
      </c>
      <c r="N73" s="5" t="str">
        <f>'Section 4'!L12</f>
        <v>a</v>
      </c>
      <c r="O73" s="24">
        <f t="shared" si="21"/>
        <v>0</v>
      </c>
      <c r="P73" s="24">
        <f t="shared" si="12"/>
        <v>0</v>
      </c>
      <c r="Q73" s="24">
        <f t="shared" si="13"/>
        <v>0</v>
      </c>
      <c r="R73" s="24">
        <f t="shared" si="14"/>
        <v>0</v>
      </c>
      <c r="S73" s="24">
        <f t="shared" si="15"/>
        <v>1</v>
      </c>
      <c r="T73" s="24">
        <f t="shared" si="16"/>
        <v>0</v>
      </c>
      <c r="U73" s="24">
        <f t="shared" si="17"/>
        <v>1</v>
      </c>
      <c r="V73" s="24">
        <f t="shared" si="18"/>
        <v>1</v>
      </c>
      <c r="W73" s="24">
        <f t="shared" si="19"/>
        <v>1</v>
      </c>
      <c r="X73" s="24">
        <f t="shared" si="20"/>
        <v>1</v>
      </c>
      <c r="Y73" s="26">
        <f t="shared" si="22"/>
        <v>5</v>
      </c>
    </row>
    <row r="74" spans="1:25" x14ac:dyDescent="0.3">
      <c r="A74" s="5">
        <f t="shared" si="23"/>
        <v>71</v>
      </c>
      <c r="B74" s="6">
        <f>4</f>
        <v>4</v>
      </c>
      <c r="C74" s="5" t="str">
        <f>'Section 4'!A13</f>
        <v>ECON</v>
      </c>
      <c r="D74" s="5" t="str">
        <f>'Section 4'!B13</f>
        <v>Sophomore</v>
      </c>
      <c r="E74" s="5" t="str">
        <f>'Section 4'!C13</f>
        <v>d</v>
      </c>
      <c r="F74" s="5" t="str">
        <f>'Section 4'!D13</f>
        <v>b</v>
      </c>
      <c r="G74" s="5" t="str">
        <f>'Section 4'!E13</f>
        <v>d</v>
      </c>
      <c r="H74" s="5" t="str">
        <f>'Section 4'!F13</f>
        <v>b</v>
      </c>
      <c r="I74" s="5" t="str">
        <f>'Section 4'!G13</f>
        <v>a</v>
      </c>
      <c r="J74" s="5" t="str">
        <f>'Section 4'!H13</f>
        <v>a</v>
      </c>
      <c r="K74" s="5" t="str">
        <f>'Section 4'!I13</f>
        <v>c</v>
      </c>
      <c r="L74" s="5" t="str">
        <f>'Section 4'!J13</f>
        <v>b</v>
      </c>
      <c r="M74" s="5" t="str">
        <f>'Section 4'!K13</f>
        <v>e</v>
      </c>
      <c r="N74" s="5" t="str">
        <f>'Section 4'!L13</f>
        <v>a</v>
      </c>
      <c r="O74" s="24">
        <f t="shared" si="21"/>
        <v>0</v>
      </c>
      <c r="P74" s="24">
        <f t="shared" si="12"/>
        <v>0</v>
      </c>
      <c r="Q74" s="24">
        <f t="shared" si="13"/>
        <v>1</v>
      </c>
      <c r="R74" s="24">
        <f t="shared" si="14"/>
        <v>1</v>
      </c>
      <c r="S74" s="24">
        <f t="shared" si="15"/>
        <v>1</v>
      </c>
      <c r="T74" s="24">
        <f t="shared" si="16"/>
        <v>0</v>
      </c>
      <c r="U74" s="24">
        <f t="shared" si="17"/>
        <v>1</v>
      </c>
      <c r="V74" s="24">
        <f t="shared" si="18"/>
        <v>0</v>
      </c>
      <c r="W74" s="24">
        <f t="shared" si="19"/>
        <v>1</v>
      </c>
      <c r="X74" s="24">
        <f t="shared" si="20"/>
        <v>1</v>
      </c>
      <c r="Y74" s="26">
        <f t="shared" si="22"/>
        <v>6</v>
      </c>
    </row>
    <row r="75" spans="1:25" x14ac:dyDescent="0.3">
      <c r="A75" s="5">
        <f t="shared" si="23"/>
        <v>72</v>
      </c>
      <c r="B75" s="6">
        <f>4</f>
        <v>4</v>
      </c>
      <c r="C75" s="5" t="str">
        <f>'Section 4'!A14</f>
        <v>ECON</v>
      </c>
      <c r="D75" s="5" t="str">
        <f>'Section 4'!B14</f>
        <v>Senior</v>
      </c>
      <c r="E75" s="5" t="str">
        <f>'Section 4'!C14</f>
        <v>e</v>
      </c>
      <c r="F75" s="5" t="str">
        <f>'Section 4'!D14</f>
        <v>d</v>
      </c>
      <c r="G75" s="5" t="str">
        <f>'Section 4'!E14</f>
        <v>e</v>
      </c>
      <c r="H75" s="5" t="str">
        <f>'Section 4'!F14</f>
        <v>b</v>
      </c>
      <c r="I75" s="5" t="str">
        <f>'Section 4'!G14</f>
        <v>a</v>
      </c>
      <c r="J75" s="5" t="str">
        <f>'Section 4'!H14</f>
        <v>c</v>
      </c>
      <c r="K75" s="5" t="str">
        <f>'Section 4'!I14</f>
        <v>c</v>
      </c>
      <c r="L75" s="5" t="str">
        <f>'Section 4'!J14</f>
        <v>b</v>
      </c>
      <c r="M75" s="5" t="str">
        <f>'Section 4'!K14</f>
        <v>e</v>
      </c>
      <c r="N75" s="5" t="str">
        <f>'Section 4'!L14</f>
        <v>a</v>
      </c>
      <c r="O75" s="24">
        <f t="shared" si="21"/>
        <v>0</v>
      </c>
      <c r="P75" s="24">
        <f t="shared" si="12"/>
        <v>0</v>
      </c>
      <c r="Q75" s="24">
        <f t="shared" si="13"/>
        <v>0</v>
      </c>
      <c r="R75" s="24">
        <f t="shared" si="14"/>
        <v>1</v>
      </c>
      <c r="S75" s="24">
        <f t="shared" si="15"/>
        <v>1</v>
      </c>
      <c r="T75" s="24">
        <f t="shared" si="16"/>
        <v>0</v>
      </c>
      <c r="U75" s="24">
        <f t="shared" si="17"/>
        <v>1</v>
      </c>
      <c r="V75" s="24">
        <f t="shared" si="18"/>
        <v>0</v>
      </c>
      <c r="W75" s="24">
        <f t="shared" si="19"/>
        <v>1</v>
      </c>
      <c r="X75" s="24">
        <f t="shared" si="20"/>
        <v>1</v>
      </c>
      <c r="Y75" s="26">
        <f t="shared" si="22"/>
        <v>5</v>
      </c>
    </row>
    <row r="76" spans="1:25" x14ac:dyDescent="0.3">
      <c r="A76" s="5">
        <f t="shared" si="23"/>
        <v>73</v>
      </c>
      <c r="B76" s="6">
        <f>4</f>
        <v>4</v>
      </c>
      <c r="C76" s="5" t="str">
        <f>'Section 4'!A15</f>
        <v>ACCT</v>
      </c>
      <c r="D76" s="5" t="str">
        <f>'Section 4'!B15</f>
        <v>Sophomore</v>
      </c>
      <c r="E76" s="5" t="str">
        <f>'Section 4'!C15</f>
        <v>c</v>
      </c>
      <c r="F76" s="5" t="str">
        <f>'Section 4'!D15</f>
        <v>a</v>
      </c>
      <c r="G76" s="5" t="str">
        <f>'Section 4'!E15</f>
        <v>c</v>
      </c>
      <c r="H76" s="5" t="str">
        <f>'Section 4'!F15</f>
        <v>b</v>
      </c>
      <c r="I76" s="5" t="str">
        <f>'Section 4'!G15</f>
        <v>a</v>
      </c>
      <c r="J76" s="5" t="str">
        <f>'Section 4'!H15</f>
        <v>d</v>
      </c>
      <c r="K76" s="5" t="str">
        <f>'Section 4'!I15</f>
        <v>c</v>
      </c>
      <c r="L76" s="5" t="str">
        <f>'Section 4'!J15</f>
        <v>d</v>
      </c>
      <c r="M76" s="5" t="str">
        <f>'Section 4'!K15</f>
        <v>e</v>
      </c>
      <c r="N76" s="5" t="str">
        <f>'Section 4'!L15</f>
        <v>a</v>
      </c>
      <c r="O76" s="24">
        <f t="shared" si="21"/>
        <v>0</v>
      </c>
      <c r="P76" s="24">
        <f t="shared" si="12"/>
        <v>0</v>
      </c>
      <c r="Q76" s="24">
        <f t="shared" si="13"/>
        <v>0</v>
      </c>
      <c r="R76" s="24">
        <f t="shared" si="14"/>
        <v>1</v>
      </c>
      <c r="S76" s="24">
        <f t="shared" si="15"/>
        <v>1</v>
      </c>
      <c r="T76" s="24">
        <f t="shared" si="16"/>
        <v>0</v>
      </c>
      <c r="U76" s="24">
        <f t="shared" si="17"/>
        <v>1</v>
      </c>
      <c r="V76" s="24">
        <f t="shared" si="18"/>
        <v>0</v>
      </c>
      <c r="W76" s="24">
        <f t="shared" si="19"/>
        <v>1</v>
      </c>
      <c r="X76" s="24">
        <f t="shared" si="20"/>
        <v>1</v>
      </c>
      <c r="Y76" s="26">
        <f t="shared" si="22"/>
        <v>5</v>
      </c>
    </row>
    <row r="77" spans="1:25" x14ac:dyDescent="0.3">
      <c r="A77" s="5">
        <f t="shared" si="23"/>
        <v>74</v>
      </c>
      <c r="B77" s="6">
        <f>4</f>
        <v>4</v>
      </c>
      <c r="C77" s="5" t="str">
        <f>'Section 4'!A16</f>
        <v>FIN</v>
      </c>
      <c r="D77" s="5" t="str">
        <f>'Section 4'!B16</f>
        <v>Sophomore</v>
      </c>
      <c r="E77" s="5" t="str">
        <f>'Section 4'!C16</f>
        <v>b</v>
      </c>
      <c r="F77" s="5" t="str">
        <f>'Section 4'!D16</f>
        <v>c</v>
      </c>
      <c r="G77" s="5" t="str">
        <f>'Section 4'!E16</f>
        <v>d</v>
      </c>
      <c r="H77" s="5" t="str">
        <f>'Section 4'!F16</f>
        <v>b</v>
      </c>
      <c r="I77" s="5" t="str">
        <f>'Section 4'!G16</f>
        <v>a</v>
      </c>
      <c r="J77" s="5" t="str">
        <f>'Section 4'!H16</f>
        <v>d</v>
      </c>
      <c r="K77" s="5" t="str">
        <f>'Section 4'!I16</f>
        <v>c</v>
      </c>
      <c r="L77" s="5" t="str">
        <f>'Section 4'!J16</f>
        <v>a</v>
      </c>
      <c r="M77" s="5" t="str">
        <f>'Section 4'!K16</f>
        <v>e</v>
      </c>
      <c r="N77" s="5" t="str">
        <f>'Section 4'!L16</f>
        <v>a</v>
      </c>
      <c r="O77" s="24">
        <f t="shared" si="21"/>
        <v>0</v>
      </c>
      <c r="P77" s="24">
        <f t="shared" si="12"/>
        <v>1</v>
      </c>
      <c r="Q77" s="24">
        <f t="shared" si="13"/>
        <v>1</v>
      </c>
      <c r="R77" s="24">
        <f t="shared" si="14"/>
        <v>1</v>
      </c>
      <c r="S77" s="24">
        <f t="shared" si="15"/>
        <v>1</v>
      </c>
      <c r="T77" s="24">
        <f t="shared" si="16"/>
        <v>0</v>
      </c>
      <c r="U77" s="24">
        <f t="shared" si="17"/>
        <v>1</v>
      </c>
      <c r="V77" s="24">
        <f t="shared" si="18"/>
        <v>0</v>
      </c>
      <c r="W77" s="24">
        <f t="shared" si="19"/>
        <v>1</v>
      </c>
      <c r="X77" s="24">
        <f t="shared" si="20"/>
        <v>1</v>
      </c>
      <c r="Y77" s="26">
        <f t="shared" si="22"/>
        <v>7</v>
      </c>
    </row>
    <row r="78" spans="1:25" x14ac:dyDescent="0.3">
      <c r="A78" s="5">
        <f t="shared" si="23"/>
        <v>75</v>
      </c>
      <c r="B78" s="6">
        <f>4</f>
        <v>4</v>
      </c>
      <c r="C78" s="5" t="str">
        <f>'Section 4'!A17</f>
        <v>ACCT</v>
      </c>
      <c r="D78" s="5" t="str">
        <f>'Section 4'!B17</f>
        <v>Sophomore</v>
      </c>
      <c r="E78" s="5" t="str">
        <f>'Section 4'!C17</f>
        <v>c</v>
      </c>
      <c r="F78" s="5" t="str">
        <f>'Section 4'!D17</f>
        <v>c</v>
      </c>
      <c r="G78" s="5" t="str">
        <f>'Section 4'!E17</f>
        <v>d</v>
      </c>
      <c r="H78" s="5" t="str">
        <f>'Section 4'!F17</f>
        <v>b</v>
      </c>
      <c r="I78" s="5" t="str">
        <f>'Section 4'!G17</f>
        <v>a</v>
      </c>
      <c r="J78" s="5" t="str">
        <f>'Section 4'!H17</f>
        <v>a</v>
      </c>
      <c r="K78" s="5" t="str">
        <f>'Section 4'!I17</f>
        <v>c</v>
      </c>
      <c r="L78" s="5" t="str">
        <f>'Section 4'!J17</f>
        <v>b</v>
      </c>
      <c r="M78" s="5" t="str">
        <f>'Section 4'!K17</f>
        <v>e</v>
      </c>
      <c r="N78" s="5" t="str">
        <f>'Section 4'!L17</f>
        <v>a</v>
      </c>
      <c r="O78" s="24">
        <f t="shared" si="21"/>
        <v>0</v>
      </c>
      <c r="P78" s="24">
        <f t="shared" si="12"/>
        <v>1</v>
      </c>
      <c r="Q78" s="24">
        <f t="shared" si="13"/>
        <v>1</v>
      </c>
      <c r="R78" s="24">
        <f t="shared" si="14"/>
        <v>1</v>
      </c>
      <c r="S78" s="24">
        <f t="shared" si="15"/>
        <v>1</v>
      </c>
      <c r="T78" s="24">
        <f t="shared" si="16"/>
        <v>0</v>
      </c>
      <c r="U78" s="24">
        <f t="shared" si="17"/>
        <v>1</v>
      </c>
      <c r="V78" s="24">
        <f t="shared" si="18"/>
        <v>0</v>
      </c>
      <c r="W78" s="24">
        <f t="shared" si="19"/>
        <v>1</v>
      </c>
      <c r="X78" s="24">
        <f t="shared" si="20"/>
        <v>1</v>
      </c>
      <c r="Y78" s="26">
        <f t="shared" si="22"/>
        <v>7</v>
      </c>
    </row>
    <row r="79" spans="1:25" x14ac:dyDescent="0.3">
      <c r="A79" s="5">
        <f t="shared" si="23"/>
        <v>76</v>
      </c>
      <c r="B79" s="6">
        <f>4</f>
        <v>4</v>
      </c>
      <c r="C79" s="5" t="str">
        <f>'Section 4'!A18</f>
        <v>MRKT</v>
      </c>
      <c r="D79" s="5" t="str">
        <f>'Section 4'!B18</f>
        <v>Freshman</v>
      </c>
      <c r="E79" s="5" t="str">
        <f>'Section 4'!C18</f>
        <v>d</v>
      </c>
      <c r="F79" s="5" t="str">
        <f>'Section 4'!D18</f>
        <v>c</v>
      </c>
      <c r="G79" s="5" t="str">
        <f>'Section 4'!E18</f>
        <v>d</v>
      </c>
      <c r="H79" s="5" t="str">
        <f>'Section 4'!F18</f>
        <v>d</v>
      </c>
      <c r="I79" s="5" t="str">
        <f>'Section 4'!G18</f>
        <v>a</v>
      </c>
      <c r="J79" s="5" t="str">
        <f>'Section 4'!H18</f>
        <v>a</v>
      </c>
      <c r="K79" s="5" t="str">
        <f>'Section 4'!I18</f>
        <v>c</v>
      </c>
      <c r="L79" s="5" t="str">
        <f>'Section 4'!J18</f>
        <v>d</v>
      </c>
      <c r="M79" s="5" t="str">
        <f>'Section 4'!K18</f>
        <v>e</v>
      </c>
      <c r="N79" s="5" t="str">
        <f>'Section 4'!L18</f>
        <v>a</v>
      </c>
      <c r="O79" s="24">
        <f t="shared" si="21"/>
        <v>0</v>
      </c>
      <c r="P79" s="24">
        <f t="shared" si="12"/>
        <v>1</v>
      </c>
      <c r="Q79" s="24">
        <f t="shared" si="13"/>
        <v>1</v>
      </c>
      <c r="R79" s="24">
        <f t="shared" si="14"/>
        <v>0</v>
      </c>
      <c r="S79" s="24">
        <f t="shared" si="15"/>
        <v>1</v>
      </c>
      <c r="T79" s="24">
        <f t="shared" si="16"/>
        <v>0</v>
      </c>
      <c r="U79" s="24">
        <f t="shared" si="17"/>
        <v>1</v>
      </c>
      <c r="V79" s="24">
        <f t="shared" si="18"/>
        <v>0</v>
      </c>
      <c r="W79" s="24">
        <f t="shared" si="19"/>
        <v>1</v>
      </c>
      <c r="X79" s="24">
        <f t="shared" si="20"/>
        <v>1</v>
      </c>
      <c r="Y79" s="26">
        <f t="shared" si="22"/>
        <v>6</v>
      </c>
    </row>
    <row r="80" spans="1:25" x14ac:dyDescent="0.3">
      <c r="A80" s="5">
        <f t="shared" si="23"/>
        <v>77</v>
      </c>
      <c r="B80" s="6">
        <f>4</f>
        <v>4</v>
      </c>
      <c r="C80" s="5" t="str">
        <f>'Section 4'!A19</f>
        <v>MIS</v>
      </c>
      <c r="D80" s="5" t="str">
        <f>'Section 4'!B19</f>
        <v>Junior</v>
      </c>
      <c r="E80" s="5" t="str">
        <f>'Section 4'!C19</f>
        <v>a</v>
      </c>
      <c r="F80" s="5" t="str">
        <f>'Section 4'!D19</f>
        <v>c</v>
      </c>
      <c r="G80" s="5" t="str">
        <f>'Section 4'!E19</f>
        <v>d</v>
      </c>
      <c r="H80" s="5" t="str">
        <f>'Section 4'!F19</f>
        <v>b</v>
      </c>
      <c r="I80" s="5" t="str">
        <f>'Section 4'!G19</f>
        <v>a</v>
      </c>
      <c r="J80" s="5" t="str">
        <f>'Section 4'!H19</f>
        <v>b</v>
      </c>
      <c r="K80" s="5" t="str">
        <f>'Section 4'!I19</f>
        <v>c</v>
      </c>
      <c r="L80" s="5" t="str">
        <f>'Section 4'!J19</f>
        <v>a</v>
      </c>
      <c r="M80" s="5" t="str">
        <f>'Section 4'!K19</f>
        <v>e</v>
      </c>
      <c r="N80" s="5" t="str">
        <f>'Section 4'!L19</f>
        <v>a</v>
      </c>
      <c r="O80" s="24">
        <f t="shared" si="21"/>
        <v>1</v>
      </c>
      <c r="P80" s="24">
        <f t="shared" si="12"/>
        <v>1</v>
      </c>
      <c r="Q80" s="24">
        <f t="shared" si="13"/>
        <v>1</v>
      </c>
      <c r="R80" s="24">
        <f t="shared" si="14"/>
        <v>1</v>
      </c>
      <c r="S80" s="24">
        <f t="shared" si="15"/>
        <v>1</v>
      </c>
      <c r="T80" s="24">
        <f t="shared" si="16"/>
        <v>1</v>
      </c>
      <c r="U80" s="24">
        <f t="shared" si="17"/>
        <v>1</v>
      </c>
      <c r="V80" s="24">
        <f t="shared" si="18"/>
        <v>0</v>
      </c>
      <c r="W80" s="24">
        <f t="shared" si="19"/>
        <v>1</v>
      </c>
      <c r="X80" s="24">
        <f t="shared" si="20"/>
        <v>1</v>
      </c>
      <c r="Y80" s="26">
        <f t="shared" si="22"/>
        <v>9</v>
      </c>
    </row>
    <row r="81" spans="1:25" x14ac:dyDescent="0.3">
      <c r="A81" s="5">
        <f t="shared" si="23"/>
        <v>78</v>
      </c>
      <c r="B81" s="6">
        <f>4</f>
        <v>4</v>
      </c>
      <c r="C81" s="5" t="str">
        <f>'Section 4'!A20</f>
        <v>MNGT</v>
      </c>
      <c r="D81" s="5" t="str">
        <f>'Section 4'!B20</f>
        <v>Sophomore</v>
      </c>
      <c r="E81" s="5" t="str">
        <f>'Section 4'!C20</f>
        <v>d</v>
      </c>
      <c r="F81" s="5" t="str">
        <f>'Section 4'!D20</f>
        <v>c</v>
      </c>
      <c r="G81" s="5" t="str">
        <f>'Section 4'!E20</f>
        <v>d</v>
      </c>
      <c r="H81" s="5" t="str">
        <f>'Section 4'!F20</f>
        <v>b</v>
      </c>
      <c r="I81" s="5" t="str">
        <f>'Section 4'!G20</f>
        <v>a</v>
      </c>
      <c r="J81" s="5" t="str">
        <f>'Section 4'!H20</f>
        <v>b</v>
      </c>
      <c r="K81" s="5" t="str">
        <f>'Section 4'!I20</f>
        <v>c</v>
      </c>
      <c r="L81" s="5" t="str">
        <f>'Section 4'!J20</f>
        <v>a</v>
      </c>
      <c r="M81" s="5" t="str">
        <f>'Section 4'!K20</f>
        <v>e</v>
      </c>
      <c r="N81" s="5" t="str">
        <f>'Section 4'!L20</f>
        <v>a</v>
      </c>
      <c r="O81" s="24">
        <f t="shared" si="21"/>
        <v>0</v>
      </c>
      <c r="P81" s="24">
        <f t="shared" si="12"/>
        <v>1</v>
      </c>
      <c r="Q81" s="24">
        <f t="shared" si="13"/>
        <v>1</v>
      </c>
      <c r="R81" s="24">
        <f t="shared" si="14"/>
        <v>1</v>
      </c>
      <c r="S81" s="24">
        <f t="shared" si="15"/>
        <v>1</v>
      </c>
      <c r="T81" s="24">
        <f t="shared" si="16"/>
        <v>1</v>
      </c>
      <c r="U81" s="24">
        <f t="shared" si="17"/>
        <v>1</v>
      </c>
      <c r="V81" s="24">
        <f t="shared" si="18"/>
        <v>0</v>
      </c>
      <c r="W81" s="24">
        <f t="shared" si="19"/>
        <v>1</v>
      </c>
      <c r="X81" s="24">
        <f t="shared" si="20"/>
        <v>1</v>
      </c>
      <c r="Y81" s="26">
        <f t="shared" si="22"/>
        <v>8</v>
      </c>
    </row>
    <row r="82" spans="1:25" x14ac:dyDescent="0.3">
      <c r="A82" s="5">
        <f t="shared" si="23"/>
        <v>79</v>
      </c>
      <c r="B82" s="6">
        <f>4</f>
        <v>4</v>
      </c>
      <c r="C82" s="5" t="str">
        <f>'Section 4'!A21</f>
        <v>ACCT</v>
      </c>
      <c r="D82" s="5" t="str">
        <f>'Section 4'!B21</f>
        <v>Junior</v>
      </c>
      <c r="E82" s="5" t="str">
        <f>'Section 4'!C21</f>
        <v>a</v>
      </c>
      <c r="F82" s="5" t="str">
        <f>'Section 4'!D21</f>
        <v>c</v>
      </c>
      <c r="G82" s="5" t="str">
        <f>'Section 4'!E21</f>
        <v>d</v>
      </c>
      <c r="H82" s="5" t="str">
        <f>'Section 4'!F21</f>
        <v>b</v>
      </c>
      <c r="I82" s="5" t="str">
        <f>'Section 4'!G21</f>
        <v>a</v>
      </c>
      <c r="J82" s="5" t="str">
        <f>'Section 4'!H21</f>
        <v>b</v>
      </c>
      <c r="K82" s="5" t="str">
        <f>'Section 4'!I21</f>
        <v>c</v>
      </c>
      <c r="L82" s="5" t="str">
        <f>'Section 4'!J21</f>
        <v>b</v>
      </c>
      <c r="M82" s="5" t="str">
        <f>'Section 4'!K21</f>
        <v>e</v>
      </c>
      <c r="N82" s="5" t="str">
        <f>'Section 4'!L21</f>
        <v>a</v>
      </c>
      <c r="O82" s="24">
        <f t="shared" si="21"/>
        <v>1</v>
      </c>
      <c r="P82" s="24">
        <f t="shared" si="12"/>
        <v>1</v>
      </c>
      <c r="Q82" s="24">
        <f t="shared" si="13"/>
        <v>1</v>
      </c>
      <c r="R82" s="24">
        <f t="shared" si="14"/>
        <v>1</v>
      </c>
      <c r="S82" s="24">
        <f t="shared" si="15"/>
        <v>1</v>
      </c>
      <c r="T82" s="24">
        <f t="shared" si="16"/>
        <v>1</v>
      </c>
      <c r="U82" s="24">
        <f t="shared" si="17"/>
        <v>1</v>
      </c>
      <c r="V82" s="24">
        <f t="shared" si="18"/>
        <v>0</v>
      </c>
      <c r="W82" s="24">
        <f t="shared" si="19"/>
        <v>1</v>
      </c>
      <c r="X82" s="24">
        <f t="shared" si="20"/>
        <v>1</v>
      </c>
      <c r="Y82" s="26">
        <f t="shared" si="22"/>
        <v>9</v>
      </c>
    </row>
    <row r="83" spans="1:25" x14ac:dyDescent="0.3">
      <c r="A83" s="5">
        <f t="shared" si="23"/>
        <v>80</v>
      </c>
      <c r="B83" s="6">
        <f>4</f>
        <v>4</v>
      </c>
      <c r="C83" s="5" t="str">
        <f>'Section 4'!A22</f>
        <v>ACCT</v>
      </c>
      <c r="D83" s="5" t="str">
        <f>'Section 4'!B22</f>
        <v>Sophomore</v>
      </c>
      <c r="E83" s="5" t="str">
        <f>'Section 4'!C22</f>
        <v>a</v>
      </c>
      <c r="F83" s="5" t="str">
        <f>'Section 4'!D22</f>
        <v>d</v>
      </c>
      <c r="G83" s="5" t="str">
        <f>'Section 4'!E22</f>
        <v>e</v>
      </c>
      <c r="H83" s="5" t="str">
        <f>'Section 4'!F22</f>
        <v>b</v>
      </c>
      <c r="I83" s="5" t="str">
        <f>'Section 4'!G22</f>
        <v>a</v>
      </c>
      <c r="J83" s="5" t="str">
        <f>'Section 4'!H22</f>
        <v>b</v>
      </c>
      <c r="K83" s="5" t="str">
        <f>'Section 4'!I22</f>
        <v>c</v>
      </c>
      <c r="L83" s="5" t="str">
        <f>'Section 4'!J22</f>
        <v>b</v>
      </c>
      <c r="M83" s="5" t="str">
        <f>'Section 4'!K22</f>
        <v>e</v>
      </c>
      <c r="N83" s="5" t="str">
        <f>'Section 4'!L22</f>
        <v>a</v>
      </c>
      <c r="O83" s="24">
        <f t="shared" si="21"/>
        <v>1</v>
      </c>
      <c r="P83" s="24">
        <f t="shared" si="12"/>
        <v>0</v>
      </c>
      <c r="Q83" s="24">
        <f t="shared" si="13"/>
        <v>0</v>
      </c>
      <c r="R83" s="24">
        <f t="shared" si="14"/>
        <v>1</v>
      </c>
      <c r="S83" s="24">
        <f t="shared" si="15"/>
        <v>1</v>
      </c>
      <c r="T83" s="24">
        <f t="shared" si="16"/>
        <v>1</v>
      </c>
      <c r="U83" s="24">
        <f t="shared" si="17"/>
        <v>1</v>
      </c>
      <c r="V83" s="24">
        <f t="shared" si="18"/>
        <v>0</v>
      </c>
      <c r="W83" s="24">
        <f t="shared" si="19"/>
        <v>1</v>
      </c>
      <c r="X83" s="24">
        <f t="shared" si="20"/>
        <v>1</v>
      </c>
      <c r="Y83" s="26">
        <f t="shared" si="22"/>
        <v>7</v>
      </c>
    </row>
    <row r="84" spans="1:25" x14ac:dyDescent="0.3">
      <c r="A84" s="5">
        <f t="shared" si="23"/>
        <v>81</v>
      </c>
      <c r="B84" s="6">
        <f>5</f>
        <v>5</v>
      </c>
      <c r="C84" s="5" t="str">
        <f>'Section 5'!A3</f>
        <v>MRKT</v>
      </c>
      <c r="D84" s="5" t="str">
        <f>'Section 5'!B3</f>
        <v>Senior</v>
      </c>
      <c r="E84" s="5" t="str">
        <f>'Section 5'!C3</f>
        <v>a</v>
      </c>
      <c r="F84" s="5" t="str">
        <f>'Section 5'!D3</f>
        <v>c</v>
      </c>
      <c r="G84" s="5" t="str">
        <f>'Section 5'!E3</f>
        <v>d</v>
      </c>
      <c r="H84" s="5" t="str">
        <f>'Section 5'!F3</f>
        <v>b</v>
      </c>
      <c r="I84" s="5" t="str">
        <f>'Section 5'!G3</f>
        <v>a</v>
      </c>
      <c r="J84" s="5" t="str">
        <f>'Section 5'!H3</f>
        <v>b</v>
      </c>
      <c r="K84" s="5" t="str">
        <f>'Section 5'!I3</f>
        <v>c</v>
      </c>
      <c r="L84" s="5" t="str">
        <f>'Section 5'!J3</f>
        <v>c</v>
      </c>
      <c r="M84" s="5" t="str">
        <f>'Section 5'!K3</f>
        <v>e</v>
      </c>
      <c r="N84" s="5" t="str">
        <f>'Section 5'!L3</f>
        <v>a</v>
      </c>
      <c r="O84" s="24">
        <f t="shared" si="21"/>
        <v>1</v>
      </c>
      <c r="P84" s="24">
        <f t="shared" si="12"/>
        <v>1</v>
      </c>
      <c r="Q84" s="24">
        <f t="shared" si="13"/>
        <v>1</v>
      </c>
      <c r="R84" s="24">
        <f t="shared" si="14"/>
        <v>1</v>
      </c>
      <c r="S84" s="24">
        <f t="shared" si="15"/>
        <v>1</v>
      </c>
      <c r="T84" s="24">
        <f t="shared" si="16"/>
        <v>1</v>
      </c>
      <c r="U84" s="24">
        <f t="shared" si="17"/>
        <v>1</v>
      </c>
      <c r="V84" s="24">
        <f t="shared" si="18"/>
        <v>1</v>
      </c>
      <c r="W84" s="24">
        <f t="shared" si="19"/>
        <v>1</v>
      </c>
      <c r="X84" s="24">
        <f t="shared" si="20"/>
        <v>1</v>
      </c>
      <c r="Y84" s="26">
        <f t="shared" si="22"/>
        <v>10</v>
      </c>
    </row>
    <row r="85" spans="1:25" x14ac:dyDescent="0.3">
      <c r="A85" s="5">
        <f t="shared" si="23"/>
        <v>82</v>
      </c>
      <c r="B85" s="6">
        <f>5</f>
        <v>5</v>
      </c>
      <c r="C85" s="5" t="str">
        <f>'Section 5'!A4</f>
        <v>MNGT</v>
      </c>
      <c r="D85" s="5" t="str">
        <f>'Section 5'!B4</f>
        <v>Sophomore</v>
      </c>
      <c r="E85" s="5" t="str">
        <f>'Section 5'!C4</f>
        <v>a</v>
      </c>
      <c r="F85" s="5" t="str">
        <f>'Section 5'!D4</f>
        <v>d</v>
      </c>
      <c r="G85" s="5" t="str">
        <f>'Section 5'!E4</f>
        <v>e</v>
      </c>
      <c r="H85" s="5" t="str">
        <f>'Section 5'!F4</f>
        <v>b</v>
      </c>
      <c r="I85" s="5" t="str">
        <f>'Section 5'!G4</f>
        <v>a</v>
      </c>
      <c r="J85" s="5" t="str">
        <f>'Section 5'!H4</f>
        <v>b</v>
      </c>
      <c r="K85" s="5" t="str">
        <f>'Section 5'!I4</f>
        <v>c</v>
      </c>
      <c r="L85" s="5" t="str">
        <f>'Section 5'!J4</f>
        <v>c</v>
      </c>
      <c r="M85" s="5" t="str">
        <f>'Section 5'!K4</f>
        <v>e</v>
      </c>
      <c r="N85" s="5" t="str">
        <f>'Section 5'!L4</f>
        <v>a</v>
      </c>
      <c r="O85" s="24">
        <f t="shared" si="21"/>
        <v>1</v>
      </c>
      <c r="P85" s="24">
        <f t="shared" si="12"/>
        <v>0</v>
      </c>
      <c r="Q85" s="24">
        <f t="shared" si="13"/>
        <v>0</v>
      </c>
      <c r="R85" s="24">
        <f t="shared" si="14"/>
        <v>1</v>
      </c>
      <c r="S85" s="24">
        <f t="shared" si="15"/>
        <v>1</v>
      </c>
      <c r="T85" s="24">
        <f t="shared" si="16"/>
        <v>1</v>
      </c>
      <c r="U85" s="24">
        <f t="shared" si="17"/>
        <v>1</v>
      </c>
      <c r="V85" s="24">
        <f t="shared" si="18"/>
        <v>1</v>
      </c>
      <c r="W85" s="24">
        <f t="shared" si="19"/>
        <v>1</v>
      </c>
      <c r="X85" s="24">
        <f t="shared" si="20"/>
        <v>1</v>
      </c>
      <c r="Y85" s="26">
        <f t="shared" si="22"/>
        <v>8</v>
      </c>
    </row>
    <row r="86" spans="1:25" x14ac:dyDescent="0.3">
      <c r="A86" s="5">
        <f t="shared" si="23"/>
        <v>83</v>
      </c>
      <c r="B86" s="6">
        <f>5</f>
        <v>5</v>
      </c>
      <c r="C86" s="5" t="str">
        <f>'Section 5'!A5</f>
        <v>MNGT</v>
      </c>
      <c r="D86" s="5" t="str">
        <f>'Section 5'!B5</f>
        <v>Junior</v>
      </c>
      <c r="E86" s="5" t="str">
        <f>'Section 5'!C5</f>
        <v>d</v>
      </c>
      <c r="F86" s="5" t="str">
        <f>'Section 5'!D5</f>
        <v>c</v>
      </c>
      <c r="G86" s="5" t="str">
        <f>'Section 5'!E5</f>
        <v>d</v>
      </c>
      <c r="H86" s="5" t="str">
        <f>'Section 5'!F5</f>
        <v>b</v>
      </c>
      <c r="I86" s="5" t="str">
        <f>'Section 5'!G5</f>
        <v>a</v>
      </c>
      <c r="J86" s="5" t="str">
        <f>'Section 5'!H5</f>
        <v>b</v>
      </c>
      <c r="K86" s="5" t="str">
        <f>'Section 5'!I5</f>
        <v>c</v>
      </c>
      <c r="L86" s="5" t="str">
        <f>'Section 5'!J5</f>
        <v>c</v>
      </c>
      <c r="M86" s="5" t="str">
        <f>'Section 5'!K5</f>
        <v>e</v>
      </c>
      <c r="N86" s="5" t="str">
        <f>'Section 5'!L5</f>
        <v>a</v>
      </c>
      <c r="O86" s="24">
        <f t="shared" si="21"/>
        <v>0</v>
      </c>
      <c r="P86" s="24">
        <f t="shared" si="12"/>
        <v>1</v>
      </c>
      <c r="Q86" s="24">
        <f t="shared" si="13"/>
        <v>1</v>
      </c>
      <c r="R86" s="24">
        <f t="shared" si="14"/>
        <v>1</v>
      </c>
      <c r="S86" s="24">
        <f t="shared" si="15"/>
        <v>1</v>
      </c>
      <c r="T86" s="24">
        <f t="shared" si="16"/>
        <v>1</v>
      </c>
      <c r="U86" s="24">
        <f t="shared" si="17"/>
        <v>1</v>
      </c>
      <c r="V86" s="24">
        <f t="shared" si="18"/>
        <v>1</v>
      </c>
      <c r="W86" s="24">
        <f t="shared" si="19"/>
        <v>1</v>
      </c>
      <c r="X86" s="24">
        <f t="shared" si="20"/>
        <v>1</v>
      </c>
      <c r="Y86" s="26">
        <f t="shared" si="22"/>
        <v>9</v>
      </c>
    </row>
    <row r="87" spans="1:25" x14ac:dyDescent="0.3">
      <c r="A87" s="5">
        <f t="shared" si="23"/>
        <v>84</v>
      </c>
      <c r="B87" s="6">
        <f>5</f>
        <v>5</v>
      </c>
      <c r="C87" s="5" t="str">
        <f>'Section 5'!A6</f>
        <v>MRKT</v>
      </c>
      <c r="D87" s="5" t="str">
        <f>'Section 5'!B6</f>
        <v>Freshman</v>
      </c>
      <c r="E87" s="5" t="str">
        <f>'Section 5'!C6</f>
        <v>a</v>
      </c>
      <c r="F87" s="5" t="str">
        <f>'Section 5'!D6</f>
        <v>d</v>
      </c>
      <c r="G87" s="5" t="str">
        <f>'Section 5'!E6</f>
        <v>c</v>
      </c>
      <c r="H87" s="5" t="str">
        <f>'Section 5'!F6</f>
        <v>b</v>
      </c>
      <c r="I87" s="5" t="str">
        <f>'Section 5'!G6</f>
        <v>a</v>
      </c>
      <c r="J87" s="5" t="str">
        <f>'Section 5'!H6</f>
        <v>b</v>
      </c>
      <c r="K87" s="5" t="str">
        <f>'Section 5'!I6</f>
        <v>c</v>
      </c>
      <c r="L87" s="5" t="str">
        <f>'Section 5'!J6</f>
        <v>c</v>
      </c>
      <c r="M87" s="5" t="str">
        <f>'Section 5'!K6</f>
        <v>e</v>
      </c>
      <c r="N87" s="5" t="str">
        <f>'Section 5'!L6</f>
        <v>a</v>
      </c>
      <c r="O87" s="24">
        <f t="shared" si="21"/>
        <v>1</v>
      </c>
      <c r="P87" s="24">
        <f t="shared" si="12"/>
        <v>0</v>
      </c>
      <c r="Q87" s="24">
        <f t="shared" si="13"/>
        <v>0</v>
      </c>
      <c r="R87" s="24">
        <f t="shared" si="14"/>
        <v>1</v>
      </c>
      <c r="S87" s="24">
        <f t="shared" si="15"/>
        <v>1</v>
      </c>
      <c r="T87" s="24">
        <f t="shared" si="16"/>
        <v>1</v>
      </c>
      <c r="U87" s="24">
        <f t="shared" si="17"/>
        <v>1</v>
      </c>
      <c r="V87" s="24">
        <f t="shared" si="18"/>
        <v>1</v>
      </c>
      <c r="W87" s="24">
        <f t="shared" si="19"/>
        <v>1</v>
      </c>
      <c r="X87" s="24">
        <f t="shared" si="20"/>
        <v>1</v>
      </c>
      <c r="Y87" s="26">
        <f t="shared" si="22"/>
        <v>8</v>
      </c>
    </row>
    <row r="88" spans="1:25" x14ac:dyDescent="0.3">
      <c r="A88" s="5">
        <f t="shared" si="23"/>
        <v>85</v>
      </c>
      <c r="B88" s="6">
        <f>5</f>
        <v>5</v>
      </c>
      <c r="C88" s="5" t="str">
        <f>'Section 5'!A7</f>
        <v>FIN</v>
      </c>
      <c r="D88" s="5" t="str">
        <f>'Section 5'!B7</f>
        <v>Sophomore</v>
      </c>
      <c r="E88" s="5" t="str">
        <f>'Section 5'!C7</f>
        <v>a</v>
      </c>
      <c r="F88" s="5" t="str">
        <f>'Section 5'!D7</f>
        <v>c</v>
      </c>
      <c r="G88" s="5" t="str">
        <f>'Section 5'!E7</f>
        <v>d</v>
      </c>
      <c r="H88" s="5" t="str">
        <f>'Section 5'!F7</f>
        <v>b</v>
      </c>
      <c r="I88" s="5" t="str">
        <f>'Section 5'!G7</f>
        <v>a</v>
      </c>
      <c r="J88" s="5" t="str">
        <f>'Section 5'!H7</f>
        <v>c</v>
      </c>
      <c r="K88" s="5" t="str">
        <f>'Section 5'!I7</f>
        <v>c</v>
      </c>
      <c r="L88" s="5" t="str">
        <f>'Section 5'!J7</f>
        <v>c</v>
      </c>
      <c r="M88" s="5" t="str">
        <f>'Section 5'!K7</f>
        <v>e</v>
      </c>
      <c r="N88" s="5" t="str">
        <f>'Section 5'!L7</f>
        <v>a</v>
      </c>
      <c r="O88" s="24">
        <f t="shared" si="21"/>
        <v>1</v>
      </c>
      <c r="P88" s="24">
        <f t="shared" si="12"/>
        <v>1</v>
      </c>
      <c r="Q88" s="24">
        <f t="shared" si="13"/>
        <v>1</v>
      </c>
      <c r="R88" s="24">
        <f t="shared" si="14"/>
        <v>1</v>
      </c>
      <c r="S88" s="24">
        <f t="shared" si="15"/>
        <v>1</v>
      </c>
      <c r="T88" s="24">
        <f t="shared" si="16"/>
        <v>0</v>
      </c>
      <c r="U88" s="24">
        <f t="shared" si="17"/>
        <v>1</v>
      </c>
      <c r="V88" s="24">
        <f t="shared" si="18"/>
        <v>1</v>
      </c>
      <c r="W88" s="24">
        <f t="shared" si="19"/>
        <v>1</v>
      </c>
      <c r="X88" s="24">
        <f t="shared" si="20"/>
        <v>1</v>
      </c>
      <c r="Y88" s="26">
        <f t="shared" si="22"/>
        <v>9</v>
      </c>
    </row>
    <row r="89" spans="1:25" x14ac:dyDescent="0.3">
      <c r="A89" s="5">
        <f t="shared" si="23"/>
        <v>86</v>
      </c>
      <c r="B89" s="6">
        <f>5</f>
        <v>5</v>
      </c>
      <c r="C89" s="5" t="str">
        <f>'Section 5'!A8</f>
        <v>ACCT</v>
      </c>
      <c r="D89" s="5" t="str">
        <f>'Section 5'!B8</f>
        <v>Sophomore</v>
      </c>
      <c r="E89" s="5" t="str">
        <f>'Section 5'!C8</f>
        <v>a</v>
      </c>
      <c r="F89" s="5" t="str">
        <f>'Section 5'!D8</f>
        <v>c</v>
      </c>
      <c r="G89" s="5" t="str">
        <f>'Section 5'!E8</f>
        <v>d</v>
      </c>
      <c r="H89" s="5" t="str">
        <f>'Section 5'!F8</f>
        <v>c</v>
      </c>
      <c r="I89" s="5" t="str">
        <f>'Section 5'!G8</f>
        <v>a</v>
      </c>
      <c r="J89" s="5" t="str">
        <f>'Section 5'!H8</f>
        <v>b</v>
      </c>
      <c r="K89" s="5" t="str">
        <f>'Section 5'!I8</f>
        <v>c</v>
      </c>
      <c r="L89" s="5" t="str">
        <f>'Section 5'!J8</f>
        <v>c</v>
      </c>
      <c r="M89" s="5" t="str">
        <f>'Section 5'!K8</f>
        <v>d</v>
      </c>
      <c r="N89" s="5" t="str">
        <f>'Section 5'!L8</f>
        <v>c</v>
      </c>
      <c r="O89" s="24">
        <f t="shared" si="21"/>
        <v>1</v>
      </c>
      <c r="P89" s="24">
        <f t="shared" si="12"/>
        <v>1</v>
      </c>
      <c r="Q89" s="24">
        <f t="shared" si="13"/>
        <v>1</v>
      </c>
      <c r="R89" s="24">
        <f t="shared" si="14"/>
        <v>0</v>
      </c>
      <c r="S89" s="24">
        <f t="shared" si="15"/>
        <v>1</v>
      </c>
      <c r="T89" s="24">
        <f t="shared" si="16"/>
        <v>1</v>
      </c>
      <c r="U89" s="24">
        <f t="shared" si="17"/>
        <v>1</v>
      </c>
      <c r="V89" s="24">
        <f t="shared" si="18"/>
        <v>1</v>
      </c>
      <c r="W89" s="24">
        <f t="shared" si="19"/>
        <v>0</v>
      </c>
      <c r="X89" s="24">
        <f t="shared" si="20"/>
        <v>0</v>
      </c>
      <c r="Y89" s="26">
        <f t="shared" si="22"/>
        <v>7</v>
      </c>
    </row>
    <row r="90" spans="1:25" x14ac:dyDescent="0.3">
      <c r="A90" s="5">
        <f t="shared" si="23"/>
        <v>87</v>
      </c>
      <c r="B90" s="6">
        <f>5</f>
        <v>5</v>
      </c>
      <c r="C90" s="5" t="str">
        <f>'Section 5'!A9</f>
        <v>MIS</v>
      </c>
      <c r="D90" s="5" t="str">
        <f>'Section 5'!B9</f>
        <v>Freshman</v>
      </c>
      <c r="E90" s="5" t="str">
        <f>'Section 5'!C9</f>
        <v>a</v>
      </c>
      <c r="F90" s="5" t="str">
        <f>'Section 5'!D9</f>
        <v>c</v>
      </c>
      <c r="G90" s="5" t="str">
        <f>'Section 5'!E9</f>
        <v>d</v>
      </c>
      <c r="H90" s="5" t="str">
        <f>'Section 5'!F9</f>
        <v>b</v>
      </c>
      <c r="I90" s="5" t="str">
        <f>'Section 5'!G9</f>
        <v>a</v>
      </c>
      <c r="J90" s="5" t="str">
        <f>'Section 5'!H9</f>
        <v>b</v>
      </c>
      <c r="K90" s="5" t="str">
        <f>'Section 5'!I9</f>
        <v>c</v>
      </c>
      <c r="L90" s="5" t="str">
        <f>'Section 5'!J9</f>
        <v>c</v>
      </c>
      <c r="M90" s="5" t="str">
        <f>'Section 5'!K9</f>
        <v>a</v>
      </c>
      <c r="N90" s="5" t="str">
        <f>'Section 5'!L9</f>
        <v>b</v>
      </c>
      <c r="O90" s="24">
        <f t="shared" si="21"/>
        <v>1</v>
      </c>
      <c r="P90" s="24">
        <f t="shared" si="12"/>
        <v>1</v>
      </c>
      <c r="Q90" s="24">
        <f t="shared" si="13"/>
        <v>1</v>
      </c>
      <c r="R90" s="24">
        <f t="shared" si="14"/>
        <v>1</v>
      </c>
      <c r="S90" s="24">
        <f t="shared" si="15"/>
        <v>1</v>
      </c>
      <c r="T90" s="24">
        <f t="shared" si="16"/>
        <v>1</v>
      </c>
      <c r="U90" s="24">
        <f t="shared" si="17"/>
        <v>1</v>
      </c>
      <c r="V90" s="24">
        <f t="shared" si="18"/>
        <v>1</v>
      </c>
      <c r="W90" s="24">
        <f t="shared" si="19"/>
        <v>0</v>
      </c>
      <c r="X90" s="24">
        <f t="shared" si="20"/>
        <v>0</v>
      </c>
      <c r="Y90" s="26">
        <f t="shared" si="22"/>
        <v>8</v>
      </c>
    </row>
    <row r="91" spans="1:25" x14ac:dyDescent="0.3">
      <c r="A91" s="5">
        <f t="shared" si="23"/>
        <v>88</v>
      </c>
      <c r="B91" s="6">
        <f>5</f>
        <v>5</v>
      </c>
      <c r="C91" s="5" t="str">
        <f>'Section 5'!A10</f>
        <v>MIS</v>
      </c>
      <c r="D91" s="5" t="str">
        <f>'Section 5'!B10</f>
        <v>Sophomore</v>
      </c>
      <c r="E91" s="5" t="str">
        <f>'Section 5'!C10</f>
        <v>a</v>
      </c>
      <c r="F91" s="5" t="str">
        <f>'Section 5'!D10</f>
        <v>c</v>
      </c>
      <c r="G91" s="5" t="str">
        <f>'Section 5'!E10</f>
        <v>d</v>
      </c>
      <c r="H91" s="5" t="str">
        <f>'Section 5'!F10</f>
        <v>b</v>
      </c>
      <c r="I91" s="5" t="str">
        <f>'Section 5'!G10</f>
        <v>a</v>
      </c>
      <c r="J91" s="5" t="str">
        <f>'Section 5'!H10</f>
        <v>b</v>
      </c>
      <c r="K91" s="5" t="str">
        <f>'Section 5'!I10</f>
        <v>c</v>
      </c>
      <c r="L91" s="5" t="str">
        <f>'Section 5'!J10</f>
        <v>c</v>
      </c>
      <c r="M91" s="5" t="str">
        <f>'Section 5'!K10</f>
        <v>d</v>
      </c>
      <c r="N91" s="5" t="str">
        <f>'Section 5'!L10</f>
        <v>d</v>
      </c>
      <c r="O91" s="24">
        <f t="shared" si="21"/>
        <v>1</v>
      </c>
      <c r="P91" s="24">
        <f t="shared" si="12"/>
        <v>1</v>
      </c>
      <c r="Q91" s="24">
        <f t="shared" si="13"/>
        <v>1</v>
      </c>
      <c r="R91" s="24">
        <f t="shared" si="14"/>
        <v>1</v>
      </c>
      <c r="S91" s="24">
        <f t="shared" si="15"/>
        <v>1</v>
      </c>
      <c r="T91" s="24">
        <f t="shared" si="16"/>
        <v>1</v>
      </c>
      <c r="U91" s="24">
        <f t="shared" si="17"/>
        <v>1</v>
      </c>
      <c r="V91" s="24">
        <f t="shared" si="18"/>
        <v>1</v>
      </c>
      <c r="W91" s="24">
        <f t="shared" si="19"/>
        <v>0</v>
      </c>
      <c r="X91" s="24">
        <f t="shared" si="20"/>
        <v>0</v>
      </c>
      <c r="Y91" s="26">
        <f t="shared" si="22"/>
        <v>8</v>
      </c>
    </row>
    <row r="92" spans="1:25" x14ac:dyDescent="0.3">
      <c r="A92" s="5">
        <f t="shared" si="23"/>
        <v>89</v>
      </c>
      <c r="B92" s="6">
        <f>5</f>
        <v>5</v>
      </c>
      <c r="C92" s="5" t="str">
        <f>'Section 5'!A11</f>
        <v>MIS</v>
      </c>
      <c r="D92" s="5" t="str">
        <f>'Section 5'!B11</f>
        <v>Sophomore</v>
      </c>
      <c r="E92" s="5" t="str">
        <f>'Section 5'!C11</f>
        <v>a</v>
      </c>
      <c r="F92" s="5" t="str">
        <f>'Section 5'!D11</f>
        <v>c</v>
      </c>
      <c r="G92" s="5" t="str">
        <f>'Section 5'!E11</f>
        <v>d</v>
      </c>
      <c r="H92" s="5" t="str">
        <f>'Section 5'!F11</f>
        <v>b</v>
      </c>
      <c r="I92" s="5" t="str">
        <f>'Section 5'!G11</f>
        <v>a</v>
      </c>
      <c r="J92" s="5" t="str">
        <f>'Section 5'!H11</f>
        <v>c</v>
      </c>
      <c r="K92" s="5" t="str">
        <f>'Section 5'!I11</f>
        <v>c</v>
      </c>
      <c r="L92" s="5" t="str">
        <f>'Section 5'!J11</f>
        <v>e</v>
      </c>
      <c r="M92" s="5" t="str">
        <f>'Section 5'!K11</f>
        <v>e</v>
      </c>
      <c r="N92" s="5" t="str">
        <f>'Section 5'!L11</f>
        <v>a</v>
      </c>
      <c r="O92" s="24">
        <f t="shared" si="21"/>
        <v>1</v>
      </c>
      <c r="P92" s="24">
        <f t="shared" si="12"/>
        <v>1</v>
      </c>
      <c r="Q92" s="24">
        <f t="shared" si="13"/>
        <v>1</v>
      </c>
      <c r="R92" s="24">
        <f t="shared" si="14"/>
        <v>1</v>
      </c>
      <c r="S92" s="24">
        <f t="shared" si="15"/>
        <v>1</v>
      </c>
      <c r="T92" s="24">
        <f t="shared" si="16"/>
        <v>0</v>
      </c>
      <c r="U92" s="24">
        <f t="shared" si="17"/>
        <v>1</v>
      </c>
      <c r="V92" s="24">
        <f t="shared" si="18"/>
        <v>0</v>
      </c>
      <c r="W92" s="24">
        <f t="shared" si="19"/>
        <v>1</v>
      </c>
      <c r="X92" s="24">
        <f t="shared" si="20"/>
        <v>1</v>
      </c>
      <c r="Y92" s="26">
        <f t="shared" si="22"/>
        <v>8</v>
      </c>
    </row>
    <row r="93" spans="1:25" x14ac:dyDescent="0.3">
      <c r="A93" s="5">
        <f t="shared" si="23"/>
        <v>90</v>
      </c>
      <c r="B93" s="6">
        <f>5</f>
        <v>5</v>
      </c>
      <c r="C93" s="5" t="str">
        <f>'Section 5'!A12</f>
        <v>FIN</v>
      </c>
      <c r="D93" s="5" t="str">
        <f>'Section 5'!B12</f>
        <v>Sophomore</v>
      </c>
      <c r="E93" s="5" t="str">
        <f>'Section 5'!C12</f>
        <v>a</v>
      </c>
      <c r="F93" s="5" t="str">
        <f>'Section 5'!D12</f>
        <v>c</v>
      </c>
      <c r="G93" s="5" t="str">
        <f>'Section 5'!E12</f>
        <v>d</v>
      </c>
      <c r="H93" s="5" t="str">
        <f>'Section 5'!F12</f>
        <v>d</v>
      </c>
      <c r="I93" s="5" t="str">
        <f>'Section 5'!G12</f>
        <v>a</v>
      </c>
      <c r="J93" s="5" t="str">
        <f>'Section 5'!H12</f>
        <v>c</v>
      </c>
      <c r="K93" s="5" t="str">
        <f>'Section 5'!I12</f>
        <v>c</v>
      </c>
      <c r="L93" s="5" t="str">
        <f>'Section 5'!J12</f>
        <v>c</v>
      </c>
      <c r="M93" s="5" t="str">
        <f>'Section 5'!K12</f>
        <v>e</v>
      </c>
      <c r="N93" s="5" t="str">
        <f>'Section 5'!L12</f>
        <v>a</v>
      </c>
      <c r="O93" s="24">
        <f t="shared" si="21"/>
        <v>1</v>
      </c>
      <c r="P93" s="24">
        <f t="shared" si="12"/>
        <v>1</v>
      </c>
      <c r="Q93" s="24">
        <f t="shared" si="13"/>
        <v>1</v>
      </c>
      <c r="R93" s="24">
        <f t="shared" si="14"/>
        <v>0</v>
      </c>
      <c r="S93" s="24">
        <f t="shared" si="15"/>
        <v>1</v>
      </c>
      <c r="T93" s="24">
        <f t="shared" si="16"/>
        <v>0</v>
      </c>
      <c r="U93" s="24">
        <f t="shared" si="17"/>
        <v>1</v>
      </c>
      <c r="V93" s="24">
        <f t="shared" si="18"/>
        <v>1</v>
      </c>
      <c r="W93" s="24">
        <f t="shared" si="19"/>
        <v>1</v>
      </c>
      <c r="X93" s="24">
        <f t="shared" si="20"/>
        <v>1</v>
      </c>
      <c r="Y93" s="26">
        <f t="shared" si="22"/>
        <v>8</v>
      </c>
    </row>
    <row r="94" spans="1:25" x14ac:dyDescent="0.3">
      <c r="A94" s="5">
        <f t="shared" si="23"/>
        <v>91</v>
      </c>
      <c r="B94" s="6">
        <f>5</f>
        <v>5</v>
      </c>
      <c r="C94" s="5" t="str">
        <f>'Section 5'!A13</f>
        <v>MIS</v>
      </c>
      <c r="D94" s="5" t="str">
        <f>'Section 5'!B13</f>
        <v>Freshman</v>
      </c>
      <c r="E94" s="5" t="str">
        <f>'Section 5'!C13</f>
        <v>a</v>
      </c>
      <c r="F94" s="5" t="str">
        <f>'Section 5'!D13</f>
        <v>c</v>
      </c>
      <c r="G94" s="5" t="str">
        <f>'Section 5'!E13</f>
        <v>d</v>
      </c>
      <c r="H94" s="5" t="str">
        <f>'Section 5'!F13</f>
        <v>b</v>
      </c>
      <c r="I94" s="5" t="str">
        <f>'Section 5'!G13</f>
        <v>a</v>
      </c>
      <c r="J94" s="5" t="str">
        <f>'Section 5'!H13</f>
        <v>b</v>
      </c>
      <c r="K94" s="5" t="str">
        <f>'Section 5'!I13</f>
        <v>c</v>
      </c>
      <c r="L94" s="5" t="str">
        <f>'Section 5'!J13</f>
        <v>c</v>
      </c>
      <c r="M94" s="5" t="str">
        <f>'Section 5'!K13</f>
        <v>e</v>
      </c>
      <c r="N94" s="5" t="str">
        <f>'Section 5'!L13</f>
        <v>a</v>
      </c>
      <c r="O94" s="24">
        <f t="shared" si="21"/>
        <v>1</v>
      </c>
      <c r="P94" s="24">
        <f t="shared" si="12"/>
        <v>1</v>
      </c>
      <c r="Q94" s="24">
        <f t="shared" si="13"/>
        <v>1</v>
      </c>
      <c r="R94" s="24">
        <f t="shared" si="14"/>
        <v>1</v>
      </c>
      <c r="S94" s="24">
        <f t="shared" si="15"/>
        <v>1</v>
      </c>
      <c r="T94" s="24">
        <f t="shared" si="16"/>
        <v>1</v>
      </c>
      <c r="U94" s="24">
        <f t="shared" si="17"/>
        <v>1</v>
      </c>
      <c r="V94" s="24">
        <f t="shared" si="18"/>
        <v>1</v>
      </c>
      <c r="W94" s="24">
        <f t="shared" si="19"/>
        <v>1</v>
      </c>
      <c r="X94" s="24">
        <f t="shared" si="20"/>
        <v>1</v>
      </c>
      <c r="Y94" s="26">
        <f t="shared" si="22"/>
        <v>10</v>
      </c>
    </row>
    <row r="95" spans="1:25" x14ac:dyDescent="0.3">
      <c r="A95" s="5">
        <f t="shared" si="23"/>
        <v>92</v>
      </c>
      <c r="B95" s="6">
        <f>5</f>
        <v>5</v>
      </c>
      <c r="C95" s="5" t="str">
        <f>'Section 5'!A14</f>
        <v>ACCT</v>
      </c>
      <c r="D95" s="5" t="str">
        <f>'Section 5'!B14</f>
        <v>Junior</v>
      </c>
      <c r="E95" s="5" t="str">
        <f>'Section 5'!C14</f>
        <v>c</v>
      </c>
      <c r="F95" s="5" t="str">
        <f>'Section 5'!D14</f>
        <v>c</v>
      </c>
      <c r="G95" s="5" t="str">
        <f>'Section 5'!E14</f>
        <v>d</v>
      </c>
      <c r="H95" s="5" t="str">
        <f>'Section 5'!F14</f>
        <v>b</v>
      </c>
      <c r="I95" s="5" t="str">
        <f>'Section 5'!G14</f>
        <v>c</v>
      </c>
      <c r="J95" s="5" t="str">
        <f>'Section 5'!H14</f>
        <v>b</v>
      </c>
      <c r="K95" s="5" t="str">
        <f>'Section 5'!I14</f>
        <v>c</v>
      </c>
      <c r="L95" s="5" t="str">
        <f>'Section 5'!J14</f>
        <v>c</v>
      </c>
      <c r="M95" s="5" t="str">
        <f>'Section 5'!K14</f>
        <v>e</v>
      </c>
      <c r="N95" s="5" t="str">
        <f>'Section 5'!L14</f>
        <v>a</v>
      </c>
      <c r="O95" s="24">
        <f t="shared" si="21"/>
        <v>0</v>
      </c>
      <c r="P95" s="24">
        <f t="shared" si="12"/>
        <v>1</v>
      </c>
      <c r="Q95" s="24">
        <f t="shared" si="13"/>
        <v>1</v>
      </c>
      <c r="R95" s="24">
        <f t="shared" si="14"/>
        <v>1</v>
      </c>
      <c r="S95" s="24">
        <f t="shared" si="15"/>
        <v>0</v>
      </c>
      <c r="T95" s="24">
        <f t="shared" si="16"/>
        <v>1</v>
      </c>
      <c r="U95" s="24">
        <f t="shared" si="17"/>
        <v>1</v>
      </c>
      <c r="V95" s="24">
        <f t="shared" si="18"/>
        <v>1</v>
      </c>
      <c r="W95" s="24">
        <f t="shared" si="19"/>
        <v>1</v>
      </c>
      <c r="X95" s="24">
        <f t="shared" si="20"/>
        <v>1</v>
      </c>
      <c r="Y95" s="26">
        <f t="shared" si="22"/>
        <v>8</v>
      </c>
    </row>
    <row r="96" spans="1:25" x14ac:dyDescent="0.3">
      <c r="A96" s="5">
        <f t="shared" si="23"/>
        <v>93</v>
      </c>
      <c r="B96" s="6">
        <f>5</f>
        <v>5</v>
      </c>
      <c r="C96" s="5" t="str">
        <f>'Section 5'!A15</f>
        <v>MNGT</v>
      </c>
      <c r="D96" s="5" t="str">
        <f>'Section 5'!B15</f>
        <v>Sophomore</v>
      </c>
      <c r="E96" s="5" t="str">
        <f>'Section 5'!C15</f>
        <v>c</v>
      </c>
      <c r="F96" s="5" t="str">
        <f>'Section 5'!D15</f>
        <v>c</v>
      </c>
      <c r="G96" s="5" t="str">
        <f>'Section 5'!E15</f>
        <v>e</v>
      </c>
      <c r="H96" s="5" t="str">
        <f>'Section 5'!F15</f>
        <v>b</v>
      </c>
      <c r="I96" s="5" t="str">
        <f>'Section 5'!G15</f>
        <v>a</v>
      </c>
      <c r="J96" s="5" t="str">
        <f>'Section 5'!H15</f>
        <v>b</v>
      </c>
      <c r="K96" s="5" t="str">
        <f>'Section 5'!I15</f>
        <v>c</v>
      </c>
      <c r="L96" s="5" t="str">
        <f>'Section 5'!J15</f>
        <v>c</v>
      </c>
      <c r="M96" s="5" t="str">
        <f>'Section 5'!K15</f>
        <v>e</v>
      </c>
      <c r="N96" s="5" t="str">
        <f>'Section 5'!L15</f>
        <v>a</v>
      </c>
      <c r="O96" s="24">
        <f t="shared" si="21"/>
        <v>0</v>
      </c>
      <c r="P96" s="24">
        <f t="shared" si="12"/>
        <v>1</v>
      </c>
      <c r="Q96" s="24">
        <f t="shared" si="13"/>
        <v>0</v>
      </c>
      <c r="R96" s="24">
        <f t="shared" si="14"/>
        <v>1</v>
      </c>
      <c r="S96" s="24">
        <f t="shared" si="15"/>
        <v>1</v>
      </c>
      <c r="T96" s="24">
        <f t="shared" si="16"/>
        <v>1</v>
      </c>
      <c r="U96" s="24">
        <f t="shared" si="17"/>
        <v>1</v>
      </c>
      <c r="V96" s="24">
        <f t="shared" si="18"/>
        <v>1</v>
      </c>
      <c r="W96" s="24">
        <f t="shared" si="19"/>
        <v>1</v>
      </c>
      <c r="X96" s="24">
        <f t="shared" si="20"/>
        <v>1</v>
      </c>
      <c r="Y96" s="26">
        <f t="shared" si="22"/>
        <v>8</v>
      </c>
    </row>
    <row r="97" spans="1:25" x14ac:dyDescent="0.3">
      <c r="A97" s="5">
        <f t="shared" si="23"/>
        <v>94</v>
      </c>
      <c r="B97" s="6">
        <f>5</f>
        <v>5</v>
      </c>
      <c r="C97" s="5" t="str">
        <f>'Section 5'!A16</f>
        <v>FIN</v>
      </c>
      <c r="D97" s="5" t="str">
        <f>'Section 5'!B16</f>
        <v>Sophomore</v>
      </c>
      <c r="E97" s="5" t="str">
        <f>'Section 5'!C16</f>
        <v>a</v>
      </c>
      <c r="F97" s="5" t="str">
        <f>'Section 5'!D16</f>
        <v>c</v>
      </c>
      <c r="G97" s="5" t="str">
        <f>'Section 5'!E16</f>
        <v>d</v>
      </c>
      <c r="H97" s="5" t="str">
        <f>'Section 5'!F16</f>
        <v>d</v>
      </c>
      <c r="I97" s="5" t="str">
        <f>'Section 5'!G16</f>
        <v>a</v>
      </c>
      <c r="J97" s="5" t="str">
        <f>'Section 5'!H16</f>
        <v>b</v>
      </c>
      <c r="K97" s="5" t="str">
        <f>'Section 5'!I16</f>
        <v>c</v>
      </c>
      <c r="L97" s="5" t="str">
        <f>'Section 5'!J16</f>
        <v>c</v>
      </c>
      <c r="M97" s="5" t="str">
        <f>'Section 5'!K16</f>
        <v>e</v>
      </c>
      <c r="N97" s="5" t="str">
        <f>'Section 5'!L16</f>
        <v>a</v>
      </c>
      <c r="O97" s="24">
        <f t="shared" si="21"/>
        <v>1</v>
      </c>
      <c r="P97" s="24">
        <f t="shared" si="12"/>
        <v>1</v>
      </c>
      <c r="Q97" s="24">
        <f t="shared" si="13"/>
        <v>1</v>
      </c>
      <c r="R97" s="24">
        <f t="shared" si="14"/>
        <v>0</v>
      </c>
      <c r="S97" s="24">
        <f t="shared" si="15"/>
        <v>1</v>
      </c>
      <c r="T97" s="24">
        <f t="shared" si="16"/>
        <v>1</v>
      </c>
      <c r="U97" s="24">
        <f t="shared" si="17"/>
        <v>1</v>
      </c>
      <c r="V97" s="24">
        <f t="shared" si="18"/>
        <v>1</v>
      </c>
      <c r="W97" s="24">
        <f t="shared" si="19"/>
        <v>1</v>
      </c>
      <c r="X97" s="24">
        <f t="shared" si="20"/>
        <v>1</v>
      </c>
      <c r="Y97" s="26">
        <f t="shared" si="22"/>
        <v>9</v>
      </c>
    </row>
    <row r="98" spans="1:25" x14ac:dyDescent="0.3">
      <c r="A98" s="5">
        <f t="shared" si="23"/>
        <v>95</v>
      </c>
      <c r="B98" s="6">
        <f>5</f>
        <v>5</v>
      </c>
      <c r="C98" s="5" t="str">
        <f>'Section 5'!A17</f>
        <v>ACCT</v>
      </c>
      <c r="D98" s="5" t="str">
        <f>'Section 5'!B17</f>
        <v>Sophomore</v>
      </c>
      <c r="E98" s="5" t="str">
        <f>'Section 5'!C17</f>
        <v>a</v>
      </c>
      <c r="F98" s="5" t="str">
        <f>'Section 5'!D17</f>
        <v>d</v>
      </c>
      <c r="G98" s="5" t="str">
        <f>'Section 5'!E17</f>
        <v>e</v>
      </c>
      <c r="H98" s="5" t="str">
        <f>'Section 5'!F17</f>
        <v>b</v>
      </c>
      <c r="I98" s="5" t="str">
        <f>'Section 5'!G17</f>
        <v>a</v>
      </c>
      <c r="J98" s="5" t="str">
        <f>'Section 5'!H17</f>
        <v>b</v>
      </c>
      <c r="K98" s="5" t="str">
        <f>'Section 5'!I17</f>
        <v>c</v>
      </c>
      <c r="L98" s="5" t="str">
        <f>'Section 5'!J17</f>
        <v>c</v>
      </c>
      <c r="M98" s="5" t="str">
        <f>'Section 5'!K17</f>
        <v>e</v>
      </c>
      <c r="N98" s="5" t="str">
        <f>'Section 5'!L17</f>
        <v>a</v>
      </c>
      <c r="O98" s="24">
        <f t="shared" si="21"/>
        <v>1</v>
      </c>
      <c r="P98" s="24">
        <f t="shared" si="12"/>
        <v>0</v>
      </c>
      <c r="Q98" s="24">
        <f t="shared" si="13"/>
        <v>0</v>
      </c>
      <c r="R98" s="24">
        <f t="shared" si="14"/>
        <v>1</v>
      </c>
      <c r="S98" s="24">
        <f t="shared" si="15"/>
        <v>1</v>
      </c>
      <c r="T98" s="24">
        <f t="shared" si="16"/>
        <v>1</v>
      </c>
      <c r="U98" s="24">
        <f t="shared" si="17"/>
        <v>1</v>
      </c>
      <c r="V98" s="24">
        <f t="shared" si="18"/>
        <v>1</v>
      </c>
      <c r="W98" s="24">
        <f t="shared" si="19"/>
        <v>1</v>
      </c>
      <c r="X98" s="24">
        <f t="shared" si="20"/>
        <v>1</v>
      </c>
      <c r="Y98" s="26">
        <f t="shared" si="22"/>
        <v>8</v>
      </c>
    </row>
    <row r="99" spans="1:25" x14ac:dyDescent="0.3">
      <c r="A99" s="5">
        <f t="shared" si="23"/>
        <v>96</v>
      </c>
      <c r="B99" s="6">
        <f>5</f>
        <v>5</v>
      </c>
      <c r="C99" s="5" t="str">
        <f>'Section 5'!A18</f>
        <v>MRKT</v>
      </c>
      <c r="D99" s="5" t="str">
        <f>'Section 5'!B18</f>
        <v>Junior</v>
      </c>
      <c r="E99" s="5" t="str">
        <f>'Section 5'!C18</f>
        <v>a</v>
      </c>
      <c r="F99" s="5" t="str">
        <f>'Section 5'!D18</f>
        <v>c</v>
      </c>
      <c r="G99" s="5" t="str">
        <f>'Section 5'!E18</f>
        <v>d</v>
      </c>
      <c r="H99" s="5" t="str">
        <f>'Section 5'!F18</f>
        <v>d</v>
      </c>
      <c r="I99" s="5" t="str">
        <f>'Section 5'!G18</f>
        <v>a</v>
      </c>
      <c r="J99" s="5" t="str">
        <f>'Section 5'!H18</f>
        <v>b</v>
      </c>
      <c r="K99" s="5" t="str">
        <f>'Section 5'!I18</f>
        <v>c</v>
      </c>
      <c r="L99" s="5" t="str">
        <f>'Section 5'!J18</f>
        <v>c</v>
      </c>
      <c r="M99" s="5" t="str">
        <f>'Section 5'!K18</f>
        <v>e</v>
      </c>
      <c r="N99" s="5" t="str">
        <f>'Section 5'!L18</f>
        <v>a</v>
      </c>
      <c r="O99" s="24">
        <f t="shared" si="21"/>
        <v>1</v>
      </c>
      <c r="P99" s="24">
        <f t="shared" si="12"/>
        <v>1</v>
      </c>
      <c r="Q99" s="24">
        <f t="shared" si="13"/>
        <v>1</v>
      </c>
      <c r="R99" s="24">
        <f t="shared" si="14"/>
        <v>0</v>
      </c>
      <c r="S99" s="24">
        <f t="shared" si="15"/>
        <v>1</v>
      </c>
      <c r="T99" s="24">
        <f t="shared" si="16"/>
        <v>1</v>
      </c>
      <c r="U99" s="24">
        <f t="shared" si="17"/>
        <v>1</v>
      </c>
      <c r="V99" s="24">
        <f t="shared" si="18"/>
        <v>1</v>
      </c>
      <c r="W99" s="24">
        <f t="shared" si="19"/>
        <v>1</v>
      </c>
      <c r="X99" s="24">
        <f t="shared" si="20"/>
        <v>1</v>
      </c>
      <c r="Y99" s="26">
        <f t="shared" si="22"/>
        <v>9</v>
      </c>
    </row>
    <row r="100" spans="1:25" x14ac:dyDescent="0.3">
      <c r="A100" s="5">
        <f t="shared" si="23"/>
        <v>97</v>
      </c>
      <c r="B100" s="6">
        <f>5</f>
        <v>5</v>
      </c>
      <c r="C100" s="5" t="str">
        <f>'Section 5'!A19</f>
        <v>MIS</v>
      </c>
      <c r="D100" s="5" t="str">
        <f>'Section 5'!B19</f>
        <v>Freshman</v>
      </c>
      <c r="E100" s="5" t="str">
        <f>'Section 5'!C19</f>
        <v>a</v>
      </c>
      <c r="F100" s="5" t="str">
        <f>'Section 5'!D19</f>
        <v>c</v>
      </c>
      <c r="G100" s="5" t="str">
        <f>'Section 5'!E19</f>
        <v>d</v>
      </c>
      <c r="H100" s="5" t="str">
        <f>'Section 5'!F19</f>
        <v>b</v>
      </c>
      <c r="I100" s="5" t="str">
        <f>'Section 5'!G19</f>
        <v>a</v>
      </c>
      <c r="J100" s="5" t="str">
        <f>'Section 5'!H19</f>
        <v>b</v>
      </c>
      <c r="K100" s="5" t="str">
        <f>'Section 5'!I19</f>
        <v>c</v>
      </c>
      <c r="L100" s="5" t="str">
        <f>'Section 5'!J19</f>
        <v>c</v>
      </c>
      <c r="M100" s="5" t="str">
        <f>'Section 5'!K19</f>
        <v>e</v>
      </c>
      <c r="N100" s="5" t="str">
        <f>'Section 5'!L19</f>
        <v>a</v>
      </c>
      <c r="O100" s="24">
        <f t="shared" si="21"/>
        <v>1</v>
      </c>
      <c r="P100" s="24">
        <f t="shared" si="12"/>
        <v>1</v>
      </c>
      <c r="Q100" s="24">
        <f t="shared" si="13"/>
        <v>1</v>
      </c>
      <c r="R100" s="24">
        <f t="shared" si="14"/>
        <v>1</v>
      </c>
      <c r="S100" s="24">
        <f t="shared" si="15"/>
        <v>1</v>
      </c>
      <c r="T100" s="24">
        <f t="shared" si="16"/>
        <v>1</v>
      </c>
      <c r="U100" s="24">
        <f t="shared" si="17"/>
        <v>1</v>
      </c>
      <c r="V100" s="24">
        <f t="shared" si="18"/>
        <v>1</v>
      </c>
      <c r="W100" s="24">
        <f t="shared" si="19"/>
        <v>1</v>
      </c>
      <c r="X100" s="24">
        <f t="shared" si="20"/>
        <v>1</v>
      </c>
      <c r="Y100" s="26">
        <f t="shared" si="22"/>
        <v>10</v>
      </c>
    </row>
    <row r="101" spans="1:25" x14ac:dyDescent="0.3">
      <c r="A101" s="5">
        <f t="shared" si="23"/>
        <v>98</v>
      </c>
      <c r="B101" s="6">
        <f>5</f>
        <v>5</v>
      </c>
      <c r="C101" s="5" t="str">
        <f>'Section 5'!A20</f>
        <v>ECON</v>
      </c>
      <c r="D101" s="5" t="str">
        <f>'Section 5'!B20</f>
        <v>Freshman</v>
      </c>
      <c r="E101" s="5" t="str">
        <f>'Section 5'!C20</f>
        <v>a</v>
      </c>
      <c r="F101" s="5" t="str">
        <f>'Section 5'!D20</f>
        <v>c</v>
      </c>
      <c r="G101" s="5" t="str">
        <f>'Section 5'!E20</f>
        <v>d</v>
      </c>
      <c r="H101" s="5" t="str">
        <f>'Section 5'!F20</f>
        <v>b</v>
      </c>
      <c r="I101" s="5" t="str">
        <f>'Section 5'!G20</f>
        <v>a</v>
      </c>
      <c r="J101" s="5" t="str">
        <f>'Section 5'!H20</f>
        <v>d</v>
      </c>
      <c r="K101" s="5" t="str">
        <f>'Section 5'!I20</f>
        <v>c</v>
      </c>
      <c r="L101" s="5" t="str">
        <f>'Section 5'!J20</f>
        <v>c</v>
      </c>
      <c r="M101" s="5" t="str">
        <f>'Section 5'!K20</f>
        <v>e</v>
      </c>
      <c r="N101" s="5" t="str">
        <f>'Section 5'!L20</f>
        <v>a</v>
      </c>
      <c r="O101" s="24">
        <f t="shared" si="21"/>
        <v>1</v>
      </c>
      <c r="P101" s="24">
        <f t="shared" si="12"/>
        <v>1</v>
      </c>
      <c r="Q101" s="24">
        <f t="shared" si="13"/>
        <v>1</v>
      </c>
      <c r="R101" s="24">
        <f t="shared" si="14"/>
        <v>1</v>
      </c>
      <c r="S101" s="24">
        <f t="shared" si="15"/>
        <v>1</v>
      </c>
      <c r="T101" s="24">
        <f t="shared" si="16"/>
        <v>0</v>
      </c>
      <c r="U101" s="24">
        <f t="shared" si="17"/>
        <v>1</v>
      </c>
      <c r="V101" s="24">
        <f t="shared" si="18"/>
        <v>1</v>
      </c>
      <c r="W101" s="24">
        <f t="shared" si="19"/>
        <v>1</v>
      </c>
      <c r="X101" s="24">
        <f t="shared" si="20"/>
        <v>1</v>
      </c>
      <c r="Y101" s="26">
        <f t="shared" si="22"/>
        <v>9</v>
      </c>
    </row>
    <row r="102" spans="1:25" x14ac:dyDescent="0.3">
      <c r="A102" s="5">
        <f t="shared" si="23"/>
        <v>99</v>
      </c>
      <c r="B102" s="6">
        <f>5</f>
        <v>5</v>
      </c>
      <c r="C102" s="5" t="str">
        <f>'Section 5'!A21</f>
        <v>ECON</v>
      </c>
      <c r="D102" s="5" t="str">
        <f>'Section 5'!B21</f>
        <v>Freshman</v>
      </c>
      <c r="E102" s="5" t="str">
        <f>'Section 5'!C21</f>
        <v>a</v>
      </c>
      <c r="F102" s="5" t="str">
        <f>'Section 5'!D21</f>
        <v>c</v>
      </c>
      <c r="G102" s="5" t="str">
        <f>'Section 5'!E21</f>
        <v>d</v>
      </c>
      <c r="H102" s="5" t="str">
        <f>'Section 5'!F21</f>
        <v>b</v>
      </c>
      <c r="I102" s="5" t="str">
        <f>'Section 5'!G21</f>
        <v>a</v>
      </c>
      <c r="J102" s="5" t="str">
        <f>'Section 5'!H21</f>
        <v>b</v>
      </c>
      <c r="K102" s="5" t="str">
        <f>'Section 5'!I21</f>
        <v>c</v>
      </c>
      <c r="L102" s="5" t="str">
        <f>'Section 5'!J21</f>
        <v>c</v>
      </c>
      <c r="M102" s="5" t="str">
        <f>'Section 5'!K21</f>
        <v>e</v>
      </c>
      <c r="N102" s="5" t="str">
        <f>'Section 5'!L21</f>
        <v>a</v>
      </c>
      <c r="O102" s="24">
        <f t="shared" si="21"/>
        <v>1</v>
      </c>
      <c r="P102" s="24">
        <f t="shared" si="12"/>
        <v>1</v>
      </c>
      <c r="Q102" s="24">
        <f t="shared" si="13"/>
        <v>1</v>
      </c>
      <c r="R102" s="24">
        <f t="shared" si="14"/>
        <v>1</v>
      </c>
      <c r="S102" s="24">
        <f t="shared" si="15"/>
        <v>1</v>
      </c>
      <c r="T102" s="24">
        <f t="shared" si="16"/>
        <v>1</v>
      </c>
      <c r="U102" s="24">
        <f t="shared" si="17"/>
        <v>1</v>
      </c>
      <c r="V102" s="24">
        <f t="shared" si="18"/>
        <v>1</v>
      </c>
      <c r="W102" s="24">
        <f t="shared" si="19"/>
        <v>1</v>
      </c>
      <c r="X102" s="24">
        <f t="shared" si="20"/>
        <v>1</v>
      </c>
      <c r="Y102" s="26">
        <f t="shared" si="22"/>
        <v>10</v>
      </c>
    </row>
    <row r="103" spans="1:25" x14ac:dyDescent="0.3">
      <c r="A103" s="5">
        <f t="shared" si="23"/>
        <v>100</v>
      </c>
      <c r="B103" s="6">
        <f>5</f>
        <v>5</v>
      </c>
      <c r="C103" s="5" t="str">
        <f>'Section 5'!A22</f>
        <v>ECON</v>
      </c>
      <c r="D103" s="5" t="str">
        <f>'Section 5'!B22</f>
        <v>Sophomore</v>
      </c>
      <c r="E103" s="5" t="str">
        <f>'Section 5'!C22</f>
        <v>a</v>
      </c>
      <c r="F103" s="5" t="str">
        <f>'Section 5'!D22</f>
        <v>c</v>
      </c>
      <c r="G103" s="5" t="str">
        <f>'Section 5'!E22</f>
        <v>d</v>
      </c>
      <c r="H103" s="5" t="str">
        <f>'Section 5'!F22</f>
        <v>d</v>
      </c>
      <c r="I103" s="5" t="str">
        <f>'Section 5'!G22</f>
        <v>a</v>
      </c>
      <c r="J103" s="5" t="str">
        <f>'Section 5'!H22</f>
        <v>b</v>
      </c>
      <c r="K103" s="5" t="str">
        <f>'Section 5'!I22</f>
        <v>c</v>
      </c>
      <c r="L103" s="43" t="str">
        <f>'Section 5'!J22</f>
        <v>c</v>
      </c>
      <c r="M103" s="5" t="str">
        <f>'Section 5'!K22</f>
        <v>e</v>
      </c>
      <c r="N103" s="5" t="str">
        <f>'Section 5'!L22</f>
        <v>a</v>
      </c>
      <c r="O103" s="44">
        <f t="shared" si="21"/>
        <v>1</v>
      </c>
      <c r="P103" s="24">
        <f t="shared" si="12"/>
        <v>1</v>
      </c>
      <c r="Q103" s="24">
        <f t="shared" si="13"/>
        <v>1</v>
      </c>
      <c r="R103" s="24">
        <f t="shared" si="14"/>
        <v>0</v>
      </c>
      <c r="S103" s="24">
        <f t="shared" si="15"/>
        <v>1</v>
      </c>
      <c r="T103" s="24">
        <f t="shared" si="16"/>
        <v>1</v>
      </c>
      <c r="U103" s="24">
        <f t="shared" si="17"/>
        <v>1</v>
      </c>
      <c r="V103" s="24">
        <f t="shared" si="18"/>
        <v>1</v>
      </c>
      <c r="W103" s="24">
        <f t="shared" si="19"/>
        <v>1</v>
      </c>
      <c r="X103" s="24">
        <f t="shared" si="20"/>
        <v>1</v>
      </c>
      <c r="Y103" s="26">
        <f t="shared" si="22"/>
        <v>9</v>
      </c>
    </row>
    <row r="104" spans="1:25" x14ac:dyDescent="0.3">
      <c r="M104" s="1" t="s">
        <v>45</v>
      </c>
      <c r="N104" s="1">
        <f>COUNTIF(A4:A103, "&gt;0")</f>
        <v>100</v>
      </c>
    </row>
  </sheetData>
  <mergeCells count="2">
    <mergeCell ref="C2:D2"/>
    <mergeCell ref="O2:X2"/>
  </mergeCells>
  <printOptions headings="1"/>
  <pageMargins left="0.2" right="0.2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3"/>
  <sheetViews>
    <sheetView workbookViewId="0">
      <selection sqref="A1:L1"/>
    </sheetView>
    <sheetView tabSelected="1" workbookViewId="1">
      <selection activeCell="B23" sqref="B23"/>
    </sheetView>
    <sheetView workbookViewId="2">
      <selection sqref="A1:L1"/>
    </sheetView>
  </sheetViews>
  <sheetFormatPr defaultRowHeight="14.4" x14ac:dyDescent="0.3"/>
  <cols>
    <col min="2" max="2" width="26" bestFit="1" customWidth="1"/>
    <col min="3" max="3" width="8.33203125" bestFit="1" customWidth="1"/>
    <col min="4" max="5" width="7.6640625" bestFit="1" customWidth="1"/>
    <col min="6" max="6" width="8.109375" bestFit="1" customWidth="1"/>
    <col min="7" max="8" width="7.6640625" bestFit="1" customWidth="1"/>
    <col min="9" max="9" width="8.109375" bestFit="1" customWidth="1"/>
    <col min="10" max="12" width="7.6640625" bestFit="1" customWidth="1"/>
  </cols>
  <sheetData>
    <row r="1" spans="1:12" ht="24.6" thickTop="1" thickBot="1" x14ac:dyDescent="0.5">
      <c r="A1" s="54" t="s">
        <v>32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6"/>
    </row>
    <row r="2" spans="1:12" ht="15.6" thickTop="1" thickBot="1" x14ac:dyDescent="0.35">
      <c r="A2" s="37"/>
      <c r="B2" s="4"/>
      <c r="C2" s="38" t="str">
        <f>Response!E3</f>
        <v>Q1</v>
      </c>
      <c r="D2" s="38" t="str">
        <f>Response!F3</f>
        <v>Q2</v>
      </c>
      <c r="E2" s="38" t="str">
        <f>Response!G3</f>
        <v>Q3</v>
      </c>
      <c r="F2" s="38" t="str">
        <f>Response!H3</f>
        <v>Q4</v>
      </c>
      <c r="G2" s="38" t="str">
        <f>Response!I3</f>
        <v>Q5</v>
      </c>
      <c r="H2" s="38" t="str">
        <f>Response!J3</f>
        <v>Q6</v>
      </c>
      <c r="I2" s="38" t="str">
        <f>Response!K3</f>
        <v>Q7</v>
      </c>
      <c r="J2" s="38" t="str">
        <f>Response!L3</f>
        <v>Q8</v>
      </c>
      <c r="K2" s="38" t="str">
        <f>Response!M3</f>
        <v>Q9</v>
      </c>
      <c r="L2" s="39" t="str">
        <f>Response!N3</f>
        <v>Q10</v>
      </c>
    </row>
    <row r="3" spans="1:12" ht="15.6" thickTop="1" thickBot="1" x14ac:dyDescent="0.35">
      <c r="A3" s="3" t="s">
        <v>26</v>
      </c>
      <c r="B3" s="27" t="s">
        <v>30</v>
      </c>
      <c r="C3" s="25">
        <f>COUNTIFS(Response!O$4:O$103, 1, Response!$C$4:$C$103,$A$3)</f>
        <v>12</v>
      </c>
      <c r="D3" s="25">
        <f>COUNTIFS(Response!P$4:P$103, 1, Response!$C$4:$C$103,$A$3)</f>
        <v>12</v>
      </c>
      <c r="E3" s="25">
        <f>COUNTIFS(Response!Q$4:Q$103, 1, Response!$C$4:$C$103,$A$3)</f>
        <v>11</v>
      </c>
      <c r="F3" s="25">
        <f>COUNTIFS(Response!R$4:R$103, 1, Response!$C$4:$C$103,$A$3)</f>
        <v>11</v>
      </c>
      <c r="G3" s="25">
        <f>COUNTIFS(Response!S$4:S$103, 1, Response!$C$4:$C$103,$A$3)</f>
        <v>14</v>
      </c>
      <c r="H3" s="25">
        <f>COUNTIFS(Response!T$4:T$103, 1, Response!$C$4:$C$103,$A$3)</f>
        <v>13</v>
      </c>
      <c r="I3" s="25">
        <f>COUNTIFS(Response!U$4:U$103, 1, Response!$C$4:$C$103,$A$3)</f>
        <v>17</v>
      </c>
      <c r="J3" s="25">
        <f>COUNTIFS(Response!V$4:V$103, 1, Response!$C$4:$C$103,$A$3)</f>
        <v>13</v>
      </c>
      <c r="K3" s="25">
        <f>COUNTIFS(Response!W$4:W$103, 1, Response!$C$4:$C$103,$A$3)</f>
        <v>13</v>
      </c>
      <c r="L3" s="25">
        <f>COUNTIFS(Response!X$4:X$103, 1, Response!$C$4:$C$103,$A$3)</f>
        <v>13</v>
      </c>
    </row>
    <row r="4" spans="1:12" ht="15.6" thickTop="1" thickBot="1" x14ac:dyDescent="0.35">
      <c r="A4" s="40"/>
      <c r="B4" s="28" t="s">
        <v>31</v>
      </c>
      <c r="C4" s="25">
        <f>COUNTIFS(Response!O$4:O$103, 0, Response!$C$4:$C$103,$A$3)</f>
        <v>5</v>
      </c>
      <c r="D4" s="25">
        <f>COUNTIFS(Response!P$4:P$103, 0, Response!$C$4:$C$103,$A$3)</f>
        <v>5</v>
      </c>
      <c r="E4" s="25">
        <f>COUNTIFS(Response!Q$4:Q$103, 0, Response!$C$4:$C$103,$A$3)</f>
        <v>6</v>
      </c>
      <c r="F4" s="25">
        <f>COUNTIFS(Response!R$4:R$103, 0, Response!$C$4:$C$103,$A$3)</f>
        <v>6</v>
      </c>
      <c r="G4" s="25">
        <f>COUNTIFS(Response!S$4:S$103, 0, Response!$C$4:$C$103,$A$3)</f>
        <v>3</v>
      </c>
      <c r="H4" s="25">
        <f>COUNTIFS(Response!T$4:T$103, 0, Response!$C$4:$C$103,$A$3)</f>
        <v>4</v>
      </c>
      <c r="I4" s="25">
        <f>COUNTIFS(Response!U$4:U$103, 0, Response!$C$4:$C$103,$A$3)</f>
        <v>0</v>
      </c>
      <c r="J4" s="25">
        <f>COUNTIFS(Response!V$4:V$103, 0, Response!$C$4:$C$103,$A$3)</f>
        <v>4</v>
      </c>
      <c r="K4" s="25">
        <f>COUNTIFS(Response!W$4:W$103, 0, Response!$C$4:$C$103,$A$3)</f>
        <v>4</v>
      </c>
      <c r="L4" s="25">
        <f>COUNTIFS(Response!X$4:X$103, 0, Response!$C$4:$C$103,$A$3)</f>
        <v>4</v>
      </c>
    </row>
    <row r="5" spans="1:12" ht="15.6" thickTop="1" thickBot="1" x14ac:dyDescent="0.35">
      <c r="A5" s="41"/>
      <c r="B5" s="31" t="s">
        <v>33</v>
      </c>
      <c r="C5" s="45">
        <f>C3/(C3+C4)</f>
        <v>0.70588235294117652</v>
      </c>
      <c r="D5" s="45">
        <f t="shared" ref="D5:L5" si="0">D3/(D3+D4)</f>
        <v>0.70588235294117652</v>
      </c>
      <c r="E5" s="45">
        <f t="shared" si="0"/>
        <v>0.6470588235294118</v>
      </c>
      <c r="F5" s="45">
        <f t="shared" si="0"/>
        <v>0.6470588235294118</v>
      </c>
      <c r="G5" s="45">
        <f t="shared" si="0"/>
        <v>0.82352941176470584</v>
      </c>
      <c r="H5" s="45">
        <f t="shared" si="0"/>
        <v>0.76470588235294112</v>
      </c>
      <c r="I5" s="45">
        <f t="shared" si="0"/>
        <v>1</v>
      </c>
      <c r="J5" s="45">
        <f t="shared" si="0"/>
        <v>0.76470588235294112</v>
      </c>
      <c r="K5" s="45">
        <f t="shared" si="0"/>
        <v>0.76470588235294112</v>
      </c>
      <c r="L5" s="45">
        <f t="shared" si="0"/>
        <v>0.76470588235294112</v>
      </c>
    </row>
    <row r="6" spans="1:12" ht="15.6" thickTop="1" thickBot="1" x14ac:dyDescent="0.35">
      <c r="A6" s="42" t="s">
        <v>12</v>
      </c>
      <c r="B6" s="30" t="s">
        <v>30</v>
      </c>
      <c r="C6" s="25">
        <f>COUNTIFS(Response!O$4:O$103,1,Response!$C$4:$C$103,$A$6)</f>
        <v>12</v>
      </c>
      <c r="D6" s="25">
        <f>COUNTIFS(Response!P$4:P$103,1,Response!$C$4:$C$103,$A$6)</f>
        <v>11</v>
      </c>
      <c r="E6" s="25">
        <f>COUNTIFS(Response!Q$4:Q$103,1,Response!$C$4:$C$103,$A$6)</f>
        <v>14</v>
      </c>
      <c r="F6" s="25">
        <f>COUNTIFS(Response!R$4:R$103,1,Response!$C$4:$C$103,$A$6)</f>
        <v>13</v>
      </c>
      <c r="G6" s="25">
        <f>COUNTIFS(Response!S$4:S$103,1,Response!$C$4:$C$103,$A$6)</f>
        <v>17</v>
      </c>
      <c r="H6" s="25">
        <f>COUNTIFS(Response!T$4:T$103,1,Response!$C$4:$C$103,$A$6)</f>
        <v>8</v>
      </c>
      <c r="I6" s="25">
        <f>COUNTIFS(Response!U$4:U$103,1,Response!$C$4:$C$103,$A$6)</f>
        <v>18</v>
      </c>
      <c r="J6" s="25">
        <f>COUNTIFS(Response!V$4:V$103,1,Response!$C$4:$C$103,$A$6)</f>
        <v>15</v>
      </c>
      <c r="K6" s="25">
        <f>COUNTIFS(Response!W$4:W$103,1,Response!$C$4:$C$103,$A$6)</f>
        <v>16</v>
      </c>
      <c r="L6" s="25">
        <f>COUNTIFS(Response!X$4:X$103,1,Response!$C$4:$C$103,$A$6)</f>
        <v>16</v>
      </c>
    </row>
    <row r="7" spans="1:12" ht="15.6" thickTop="1" thickBot="1" x14ac:dyDescent="0.35">
      <c r="A7" s="40"/>
      <c r="B7" s="32" t="s">
        <v>31</v>
      </c>
      <c r="C7" s="25">
        <f>COUNTIFS(Response!O$4:O$103,0,Response!$C$4:$C$103,$A$6)</f>
        <v>7</v>
      </c>
      <c r="D7" s="25">
        <f>COUNTIFS(Response!P$4:P$103,0,Response!$C$4:$C$103,$A$6)</f>
        <v>8</v>
      </c>
      <c r="E7" s="25">
        <f>COUNTIFS(Response!Q$4:Q$103,0,Response!$C$4:$C$103,$A$6)</f>
        <v>5</v>
      </c>
      <c r="F7" s="25">
        <f>COUNTIFS(Response!R$4:R$103,0,Response!$C$4:$C$103,$A$6)</f>
        <v>6</v>
      </c>
      <c r="G7" s="25">
        <f>COUNTIFS(Response!S$4:S$103,0,Response!$C$4:$C$103,$A$6)</f>
        <v>2</v>
      </c>
      <c r="H7" s="25">
        <f>COUNTIFS(Response!T$4:T$103,0,Response!$C$4:$C$103,$A$6)</f>
        <v>11</v>
      </c>
      <c r="I7" s="25">
        <f>COUNTIFS(Response!U$4:U$103,0,Response!$C$4:$C$103,$A$6)</f>
        <v>1</v>
      </c>
      <c r="J7" s="25">
        <f>COUNTIFS(Response!V$4:V$103,0,Response!$C$4:$C$103,$A$6)</f>
        <v>4</v>
      </c>
      <c r="K7" s="25">
        <f>COUNTIFS(Response!W$4:W$103,0,Response!$C$4:$C$103,$A$6)</f>
        <v>3</v>
      </c>
      <c r="L7" s="25">
        <f>COUNTIFS(Response!X$4:X$103,0,Response!$C$4:$C$103,$A$6)</f>
        <v>3</v>
      </c>
    </row>
    <row r="8" spans="1:12" ht="15.6" thickTop="1" thickBot="1" x14ac:dyDescent="0.35">
      <c r="A8" s="41"/>
      <c r="B8" s="35" t="s">
        <v>33</v>
      </c>
      <c r="C8" s="45">
        <f>C6/(C6+C7)</f>
        <v>0.63157894736842102</v>
      </c>
      <c r="D8" s="45">
        <f t="shared" ref="D8:L8" si="1">D6/(D6+D7)</f>
        <v>0.57894736842105265</v>
      </c>
      <c r="E8" s="45">
        <f t="shared" si="1"/>
        <v>0.73684210526315785</v>
      </c>
      <c r="F8" s="45">
        <f t="shared" si="1"/>
        <v>0.68421052631578949</v>
      </c>
      <c r="G8" s="45">
        <f t="shared" si="1"/>
        <v>0.89473684210526316</v>
      </c>
      <c r="H8" s="45">
        <f t="shared" si="1"/>
        <v>0.42105263157894735</v>
      </c>
      <c r="I8" s="45">
        <f t="shared" si="1"/>
        <v>0.94736842105263153</v>
      </c>
      <c r="J8" s="45">
        <f t="shared" si="1"/>
        <v>0.78947368421052633</v>
      </c>
      <c r="K8" s="45">
        <f t="shared" si="1"/>
        <v>0.84210526315789469</v>
      </c>
      <c r="L8" s="45">
        <f t="shared" si="1"/>
        <v>0.84210526315789469</v>
      </c>
    </row>
    <row r="9" spans="1:12" ht="15.6" thickTop="1" thickBot="1" x14ac:dyDescent="0.35">
      <c r="A9" s="42" t="s">
        <v>19</v>
      </c>
      <c r="B9" s="33" t="s">
        <v>30</v>
      </c>
      <c r="C9" s="25">
        <f>COUNTIFS(Response!O$4:O$103, 1, Response!$C$4:$C$103,$A$9)</f>
        <v>11</v>
      </c>
      <c r="D9" s="25">
        <f>COUNTIFS(Response!P$4:P$103, 1, Response!$C$4:$C$103,$A$9)</f>
        <v>10</v>
      </c>
      <c r="E9" s="25">
        <f>COUNTIFS(Response!Q$4:Q$103, 1, Response!$C$4:$C$103,$A$9)</f>
        <v>9</v>
      </c>
      <c r="F9" s="25">
        <f>COUNTIFS(Response!R$4:R$103, 1, Response!$C$4:$C$103,$A$9)</f>
        <v>8</v>
      </c>
      <c r="G9" s="25">
        <f>COUNTIFS(Response!S$4:S$103, 1, Response!$C$4:$C$103,$A$9)</f>
        <v>11</v>
      </c>
      <c r="H9" s="25">
        <f>COUNTIFS(Response!T$4:T$103, 1, Response!$C$4:$C$103,$A$9)</f>
        <v>8</v>
      </c>
      <c r="I9" s="25">
        <f>COUNTIFS(Response!U$4:U$103, 1, Response!$C$4:$C$103,$A$9)</f>
        <v>12</v>
      </c>
      <c r="J9" s="25">
        <f>COUNTIFS(Response!V$4:V$103, 1, Response!$C$4:$C$103,$A$9)</f>
        <v>12</v>
      </c>
      <c r="K9" s="25">
        <f>COUNTIFS(Response!W$4:W$103, 1, Response!$C$4:$C$103,$A$9)</f>
        <v>12</v>
      </c>
      <c r="L9" s="25">
        <f>COUNTIFS(Response!X$4:X$103, 1, Response!$C$4:$C$103,$A$9)</f>
        <v>12</v>
      </c>
    </row>
    <row r="10" spans="1:12" ht="15.6" thickTop="1" thickBot="1" x14ac:dyDescent="0.35">
      <c r="A10" s="40"/>
      <c r="B10" s="16" t="s">
        <v>31</v>
      </c>
      <c r="C10" s="25">
        <f>COUNTIFS(Response!O$4:O$103, 0, Response!$C$4:$C$103,$A$9)</f>
        <v>2</v>
      </c>
      <c r="D10" s="25">
        <f>COUNTIFS(Response!P$4:P$103, 0, Response!$C$4:$C$103,$A$9)</f>
        <v>3</v>
      </c>
      <c r="E10" s="25">
        <f>COUNTIFS(Response!Q$4:Q$103, 0, Response!$C$4:$C$103,$A$9)</f>
        <v>4</v>
      </c>
      <c r="F10" s="25">
        <f>COUNTIFS(Response!R$4:R$103, 0, Response!$C$4:$C$103,$A$9)</f>
        <v>5</v>
      </c>
      <c r="G10" s="25">
        <f>COUNTIFS(Response!S$4:S$103, 0, Response!$C$4:$C$103,$A$9)</f>
        <v>2</v>
      </c>
      <c r="H10" s="25">
        <f>COUNTIFS(Response!T$4:T$103, 0, Response!$C$4:$C$103,$A$9)</f>
        <v>5</v>
      </c>
      <c r="I10" s="25">
        <f>COUNTIFS(Response!U$4:U$103, 0, Response!$C$4:$C$103,$A$9)</f>
        <v>1</v>
      </c>
      <c r="J10" s="25">
        <f>COUNTIFS(Response!V$4:V$103, 0, Response!$C$4:$C$103,$A$9)</f>
        <v>1</v>
      </c>
      <c r="K10" s="25">
        <f>COUNTIFS(Response!W$4:W$103, 0, Response!$C$4:$C$103,$A$9)</f>
        <v>1</v>
      </c>
      <c r="L10" s="25">
        <f>COUNTIFS(Response!X$4:X$103, 0, Response!$C$4:$C$103,$A$9)</f>
        <v>1</v>
      </c>
    </row>
    <row r="11" spans="1:12" ht="15.6" thickTop="1" thickBot="1" x14ac:dyDescent="0.35">
      <c r="A11" s="41"/>
      <c r="B11" s="34" t="s">
        <v>33</v>
      </c>
      <c r="C11" s="45">
        <f>C9/(C9+C10)</f>
        <v>0.84615384615384615</v>
      </c>
      <c r="D11" s="45">
        <f t="shared" ref="D11:L11" si="2">D9/(D9+D10)</f>
        <v>0.76923076923076927</v>
      </c>
      <c r="E11" s="45">
        <f t="shared" si="2"/>
        <v>0.69230769230769229</v>
      </c>
      <c r="F11" s="45">
        <f t="shared" si="2"/>
        <v>0.61538461538461542</v>
      </c>
      <c r="G11" s="45">
        <f t="shared" si="2"/>
        <v>0.84615384615384615</v>
      </c>
      <c r="H11" s="45">
        <f t="shared" si="2"/>
        <v>0.61538461538461542</v>
      </c>
      <c r="I11" s="45">
        <f t="shared" si="2"/>
        <v>0.92307692307692313</v>
      </c>
      <c r="J11" s="45">
        <f t="shared" si="2"/>
        <v>0.92307692307692313</v>
      </c>
      <c r="K11" s="45">
        <f t="shared" si="2"/>
        <v>0.92307692307692313</v>
      </c>
      <c r="L11" s="45">
        <f t="shared" si="2"/>
        <v>0.92307692307692313</v>
      </c>
    </row>
    <row r="12" spans="1:12" ht="15.6" thickTop="1" thickBot="1" x14ac:dyDescent="0.35">
      <c r="A12" s="2" t="s">
        <v>21</v>
      </c>
      <c r="B12" s="30" t="s">
        <v>30</v>
      </c>
      <c r="C12" s="25">
        <f>COUNTIFS(Response!O$4:O$103, 1, Response!$C$4:$C$103,$A$12)</f>
        <v>21</v>
      </c>
      <c r="D12" s="25">
        <f>COUNTIFS(Response!P$4:P$103, 1, Response!$C$4:$C$103,$A$12)</f>
        <v>18</v>
      </c>
      <c r="E12" s="25">
        <f>COUNTIFS(Response!Q$4:Q$103, 1, Response!$C$4:$C$103,$A$12)</f>
        <v>16</v>
      </c>
      <c r="F12" s="25">
        <f>COUNTIFS(Response!R$4:R$103, 1, Response!$C$4:$C$103,$A$12)</f>
        <v>21</v>
      </c>
      <c r="G12" s="25">
        <f>COUNTIFS(Response!S$4:S$103, 1, Response!$C$4:$C$103,$A$12)</f>
        <v>20</v>
      </c>
      <c r="H12" s="25">
        <f>COUNTIFS(Response!T$4:T$103, 1, Response!$C$4:$C$103,$A$12)</f>
        <v>18</v>
      </c>
      <c r="I12" s="25">
        <f>COUNTIFS(Response!U$4:U$103, 1, Response!$C$4:$C$103,$A$12)</f>
        <v>21</v>
      </c>
      <c r="J12" s="25">
        <f>COUNTIFS(Response!V$4:V$103, 1, Response!$C$4:$C$103,$A$12)</f>
        <v>17</v>
      </c>
      <c r="K12" s="25">
        <f>COUNTIFS(Response!W$4:W$103, 1, Response!$C$4:$C$103,$A$12)</f>
        <v>16</v>
      </c>
      <c r="L12" s="25">
        <f>COUNTIFS(Response!X$4:X$103, 1, Response!$C$4:$C$103,$A$12)</f>
        <v>16</v>
      </c>
    </row>
    <row r="13" spans="1:12" ht="15.6" thickTop="1" thickBot="1" x14ac:dyDescent="0.35">
      <c r="A13" s="40"/>
      <c r="B13" s="24" t="s">
        <v>31</v>
      </c>
      <c r="C13" s="25">
        <f>COUNTIFS(Response!O$4:O$103, 0, Response!$C$4:$C$103,$A$12)</f>
        <v>0</v>
      </c>
      <c r="D13" s="25">
        <f>COUNTIFS(Response!P$4:P$103, 0, Response!$C$4:$C$103,$A$12)</f>
        <v>3</v>
      </c>
      <c r="E13" s="25">
        <f>COUNTIFS(Response!Q$4:Q$103, 0, Response!$C$4:$C$103,$A$12)</f>
        <v>5</v>
      </c>
      <c r="F13" s="25">
        <f>COUNTIFS(Response!R$4:R$103, 0, Response!$C$4:$C$103,$A$12)</f>
        <v>0</v>
      </c>
      <c r="G13" s="25">
        <f>COUNTIFS(Response!S$4:S$103, 0, Response!$C$4:$C$103,$A$12)</f>
        <v>1</v>
      </c>
      <c r="H13" s="25">
        <f>COUNTIFS(Response!T$4:T$103, 0, Response!$C$4:$C$103,$A$12)</f>
        <v>3</v>
      </c>
      <c r="I13" s="25">
        <f>COUNTIFS(Response!U$4:U$103, 0, Response!$C$4:$C$103,$A$12)</f>
        <v>0</v>
      </c>
      <c r="J13" s="25">
        <f>COUNTIFS(Response!V$4:V$103, 0, Response!$C$4:$C$103,$A$12)</f>
        <v>4</v>
      </c>
      <c r="K13" s="25">
        <f>COUNTIFS(Response!W$4:W$103, 0, Response!$C$4:$C$103,$A$12)</f>
        <v>5</v>
      </c>
      <c r="L13" s="25">
        <f>COUNTIFS(Response!X$4:X$103, 0, Response!$C$4:$C$103,$A$12)</f>
        <v>5</v>
      </c>
    </row>
    <row r="14" spans="1:12" ht="15.6" thickTop="1" thickBot="1" x14ac:dyDescent="0.35">
      <c r="A14" s="41"/>
      <c r="B14" s="29" t="s">
        <v>33</v>
      </c>
      <c r="C14" s="45">
        <f t="shared" ref="C14:L14" si="3">C12/(C12+C13)</f>
        <v>1</v>
      </c>
      <c r="D14" s="45">
        <f t="shared" si="3"/>
        <v>0.8571428571428571</v>
      </c>
      <c r="E14" s="45">
        <f t="shared" si="3"/>
        <v>0.76190476190476186</v>
      </c>
      <c r="F14" s="45">
        <f t="shared" si="3"/>
        <v>1</v>
      </c>
      <c r="G14" s="45">
        <f t="shared" si="3"/>
        <v>0.95238095238095233</v>
      </c>
      <c r="H14" s="45">
        <f t="shared" si="3"/>
        <v>0.8571428571428571</v>
      </c>
      <c r="I14" s="45">
        <f t="shared" si="3"/>
        <v>1</v>
      </c>
      <c r="J14" s="45">
        <f t="shared" si="3"/>
        <v>0.80952380952380953</v>
      </c>
      <c r="K14" s="45">
        <f t="shared" si="3"/>
        <v>0.76190476190476186</v>
      </c>
      <c r="L14" s="45">
        <f t="shared" si="3"/>
        <v>0.76190476190476186</v>
      </c>
    </row>
    <row r="15" spans="1:12" ht="15.6" thickTop="1" thickBot="1" x14ac:dyDescent="0.35">
      <c r="A15" s="2" t="s">
        <v>25</v>
      </c>
      <c r="B15" s="27" t="s">
        <v>30</v>
      </c>
      <c r="C15" s="25">
        <f>COUNTIFS(Response!O$4:O$103, 1, Response!$C$4:$C$103,$A$15)</f>
        <v>10</v>
      </c>
      <c r="D15" s="25">
        <f>COUNTIFS(Response!P$4:P$103, 1, Response!$C$4:$C$103,$A$15)</f>
        <v>11</v>
      </c>
      <c r="E15" s="25">
        <f>COUNTIFS(Response!Q$4:Q$103, 1, Response!$C$4:$C$103,$A$15)</f>
        <v>11</v>
      </c>
      <c r="F15" s="25">
        <f>COUNTIFS(Response!R$4:R$103, 1, Response!$C$4:$C$103,$A$15)</f>
        <v>14</v>
      </c>
      <c r="G15" s="25">
        <f>COUNTIFS(Response!S$4:S$103, 1, Response!$C$4:$C$103,$A$15)</f>
        <v>14</v>
      </c>
      <c r="H15" s="25">
        <f>COUNTIFS(Response!T$4:T$103, 1, Response!$C$4:$C$103,$A$15)</f>
        <v>12</v>
      </c>
      <c r="I15" s="25">
        <f>COUNTIFS(Response!U$4:U$103, 1, Response!$C$4:$C$103,$A$15)</f>
        <v>15</v>
      </c>
      <c r="J15" s="25">
        <f>COUNTIFS(Response!V$4:V$103, 1, Response!$C$4:$C$103,$A$15)</f>
        <v>14</v>
      </c>
      <c r="K15" s="25">
        <f>COUNTIFS(Response!W$4:W$103, 1, Response!$C$4:$C$103,$A$15)</f>
        <v>12</v>
      </c>
      <c r="L15" s="25">
        <f>COUNTIFS(Response!X$4:X$103, 1, Response!$C$4:$C$103,$A$15)</f>
        <v>12</v>
      </c>
    </row>
    <row r="16" spans="1:12" ht="15.6" thickTop="1" thickBot="1" x14ac:dyDescent="0.35">
      <c r="A16" s="40"/>
      <c r="B16" s="32" t="s">
        <v>31</v>
      </c>
      <c r="C16" s="25">
        <f>COUNTIFS(Response!O$4:O$103, 0, Response!$C$4:$C$103,$A$15)</f>
        <v>5</v>
      </c>
      <c r="D16" s="25">
        <f>COUNTIFS(Response!P$4:P$103, 0, Response!$C$4:$C$103,$A$15)</f>
        <v>4</v>
      </c>
      <c r="E16" s="25">
        <f>COUNTIFS(Response!Q$4:Q$103, 0, Response!$C$4:$C$103,$A$15)</f>
        <v>4</v>
      </c>
      <c r="F16" s="25">
        <f>COUNTIFS(Response!R$4:R$103, 0, Response!$C$4:$C$103,$A$15)</f>
        <v>1</v>
      </c>
      <c r="G16" s="25">
        <f>COUNTIFS(Response!S$4:S$103, 0, Response!$C$4:$C$103,$A$15)</f>
        <v>1</v>
      </c>
      <c r="H16" s="25">
        <f>COUNTIFS(Response!T$4:T$103, 0, Response!$C$4:$C$103,$A$15)</f>
        <v>3</v>
      </c>
      <c r="I16" s="25">
        <f>COUNTIFS(Response!U$4:U$103, 0, Response!$C$4:$C$103,$A$15)</f>
        <v>0</v>
      </c>
      <c r="J16" s="25">
        <f>COUNTIFS(Response!V$4:V$103, 0, Response!$C$4:$C$103,$A$15)</f>
        <v>1</v>
      </c>
      <c r="K16" s="25">
        <f>COUNTIFS(Response!W$4:W$103, 0, Response!$C$4:$C$103,$A$15)</f>
        <v>3</v>
      </c>
      <c r="L16" s="25">
        <f>COUNTIFS(Response!X$4:X$103, 0, Response!$C$4:$C$103,$A$15)</f>
        <v>3</v>
      </c>
    </row>
    <row r="17" spans="1:12" ht="15.6" thickTop="1" thickBot="1" x14ac:dyDescent="0.35">
      <c r="A17" s="41"/>
      <c r="B17" s="34" t="s">
        <v>33</v>
      </c>
      <c r="C17" s="45">
        <f t="shared" ref="C17:L17" si="4">C15/(C15+C16)</f>
        <v>0.66666666666666663</v>
      </c>
      <c r="D17" s="45">
        <f t="shared" si="4"/>
        <v>0.73333333333333328</v>
      </c>
      <c r="E17" s="45">
        <f t="shared" si="4"/>
        <v>0.73333333333333328</v>
      </c>
      <c r="F17" s="45">
        <f t="shared" si="4"/>
        <v>0.93333333333333335</v>
      </c>
      <c r="G17" s="45">
        <f t="shared" si="4"/>
        <v>0.93333333333333335</v>
      </c>
      <c r="H17" s="45">
        <f t="shared" si="4"/>
        <v>0.8</v>
      </c>
      <c r="I17" s="45">
        <f t="shared" si="4"/>
        <v>1</v>
      </c>
      <c r="J17" s="45">
        <f t="shared" si="4"/>
        <v>0.93333333333333335</v>
      </c>
      <c r="K17" s="45">
        <f t="shared" si="4"/>
        <v>0.8</v>
      </c>
      <c r="L17" s="45">
        <f t="shared" si="4"/>
        <v>0.8</v>
      </c>
    </row>
    <row r="18" spans="1:12" ht="15.6" thickTop="1" thickBot="1" x14ac:dyDescent="0.35">
      <c r="A18" s="2" t="s">
        <v>23</v>
      </c>
      <c r="B18" s="30" t="s">
        <v>30</v>
      </c>
      <c r="C18" s="25">
        <f>COUNTIFS(Response!O$4:O$103, 1, Response!$C$4:$C$103,$A$18)</f>
        <v>12</v>
      </c>
      <c r="D18" s="25">
        <f>COUNTIFS(Response!P$4:P$103, 1, Response!$C$4:$C$103,$A$18)</f>
        <v>8</v>
      </c>
      <c r="E18" s="25">
        <f>COUNTIFS(Response!Q$4:Q$103, 1, Response!$C$4:$C$103,$A$18)</f>
        <v>11</v>
      </c>
      <c r="F18" s="25">
        <f>COUNTIFS(Response!R$4:R$103, 1, Response!$C$4:$C$103,$A$18)</f>
        <v>10</v>
      </c>
      <c r="G18" s="25">
        <f>COUNTIFS(Response!S$4:S$103, 1, Response!$C$4:$C$103,$A$18)</f>
        <v>12</v>
      </c>
      <c r="H18" s="25">
        <f>COUNTIFS(Response!T$4:T$103, 1, Response!$C$4:$C$103,$A$18)</f>
        <v>12</v>
      </c>
      <c r="I18" s="25">
        <f>COUNTIFS(Response!U$4:U$103, 1, Response!$C$4:$C$103,$A$18)</f>
        <v>14</v>
      </c>
      <c r="J18" s="25">
        <f>COUNTIFS(Response!V$4:V$103, 1, Response!$C$4:$C$103,$A$18)</f>
        <v>13</v>
      </c>
      <c r="K18" s="25">
        <f>COUNTIFS(Response!W$4:W$103, 1, Response!$C$4:$C$103,$A$18)</f>
        <v>11</v>
      </c>
      <c r="L18" s="25">
        <f>COUNTIFS(Response!X$4:X$103, 1, Response!$C$4:$C$103,$A$18)</f>
        <v>13</v>
      </c>
    </row>
    <row r="19" spans="1:12" ht="15.6" thickTop="1" thickBot="1" x14ac:dyDescent="0.35">
      <c r="A19" s="40"/>
      <c r="B19" s="24" t="s">
        <v>31</v>
      </c>
      <c r="C19" s="25">
        <f>COUNTIFS(Response!O$4:O$103, 0, Response!$C$4:$C$103,$A$18)</f>
        <v>3</v>
      </c>
      <c r="D19" s="25">
        <f>COUNTIFS(Response!P$4:P$103, 0, Response!$C$4:$C$103,$A$18)</f>
        <v>7</v>
      </c>
      <c r="E19" s="25">
        <f>COUNTIFS(Response!Q$4:Q$103, 0, Response!$C$4:$C$103,$A$18)</f>
        <v>4</v>
      </c>
      <c r="F19" s="25">
        <f>COUNTIFS(Response!R$4:R$103, 0, Response!$C$4:$C$103,$A$18)</f>
        <v>5</v>
      </c>
      <c r="G19" s="25">
        <f>COUNTIFS(Response!S$4:S$103, 0, Response!$C$4:$C$103,$A$18)</f>
        <v>3</v>
      </c>
      <c r="H19" s="25">
        <f>COUNTIFS(Response!T$4:T$103, 0, Response!$C$4:$C$103,$A$18)</f>
        <v>3</v>
      </c>
      <c r="I19" s="25">
        <f>COUNTIFS(Response!U$4:U$103, 0, Response!$C$4:$C$103,$A$18)</f>
        <v>1</v>
      </c>
      <c r="J19" s="25">
        <f>COUNTIFS(Response!V$4:V$103, 0, Response!$C$4:$C$103,$A$18)</f>
        <v>2</v>
      </c>
      <c r="K19" s="25">
        <f>COUNTIFS(Response!W$4:W$103, 0, Response!$C$4:$C$103,$A$18)</f>
        <v>4</v>
      </c>
      <c r="L19" s="25">
        <f>COUNTIFS(Response!X$4:X$103, 0, Response!$C$4:$C$103,$A$18)</f>
        <v>2</v>
      </c>
    </row>
    <row r="20" spans="1:12" ht="15.6" thickTop="1" thickBot="1" x14ac:dyDescent="0.35">
      <c r="A20" s="41"/>
      <c r="B20" s="36" t="s">
        <v>33</v>
      </c>
      <c r="C20" s="45">
        <f t="shared" ref="C20" si="5">C18/(C18+C19)</f>
        <v>0.8</v>
      </c>
      <c r="D20" s="45">
        <f t="shared" ref="D20" si="6">D18/(D18+D19)</f>
        <v>0.53333333333333333</v>
      </c>
      <c r="E20" s="45">
        <f t="shared" ref="E20" si="7">E18/(E18+E19)</f>
        <v>0.73333333333333328</v>
      </c>
      <c r="F20" s="45">
        <f t="shared" ref="F20" si="8">F18/(F18+F19)</f>
        <v>0.66666666666666663</v>
      </c>
      <c r="G20" s="45">
        <f t="shared" ref="G20" si="9">G18/(G18+G19)</f>
        <v>0.8</v>
      </c>
      <c r="H20" s="45">
        <f t="shared" ref="H20" si="10">H18/(H18+H19)</f>
        <v>0.8</v>
      </c>
      <c r="I20" s="45">
        <f t="shared" ref="I20" si="11">I18/(I18+I19)</f>
        <v>0.93333333333333335</v>
      </c>
      <c r="J20" s="45">
        <f t="shared" ref="J20" si="12">J18/(J18+J19)</f>
        <v>0.8666666666666667</v>
      </c>
      <c r="K20" s="45">
        <f t="shared" ref="K20" si="13">K18/(K18+K19)</f>
        <v>0.73333333333333328</v>
      </c>
      <c r="L20" s="45">
        <f t="shared" ref="L20" si="14">L18/(L18+L19)</f>
        <v>0.8666666666666667</v>
      </c>
    </row>
    <row r="21" spans="1:12" ht="15" thickTop="1" x14ac:dyDescent="0.3">
      <c r="A21" s="17"/>
      <c r="B21" s="18" t="s">
        <v>43</v>
      </c>
      <c r="C21" s="19">
        <f>SUM(C3:C4, C6:C7, C9:C10, C12:C13, C15:C16, C18:C19)</f>
        <v>100</v>
      </c>
      <c r="D21" s="19">
        <f t="shared" ref="D21:L21" si="15">SUM(D3:D4, D6:D7, D9:D10, D12:D13, D15:D16, D18:D19)</f>
        <v>100</v>
      </c>
      <c r="E21" s="19">
        <f t="shared" si="15"/>
        <v>100</v>
      </c>
      <c r="F21" s="19">
        <f t="shared" si="15"/>
        <v>100</v>
      </c>
      <c r="G21" s="19">
        <f t="shared" si="15"/>
        <v>100</v>
      </c>
      <c r="H21" s="19">
        <f t="shared" si="15"/>
        <v>100</v>
      </c>
      <c r="I21" s="19">
        <f t="shared" si="15"/>
        <v>100</v>
      </c>
      <c r="J21" s="19">
        <f t="shared" si="15"/>
        <v>100</v>
      </c>
      <c r="K21" s="19">
        <f t="shared" si="15"/>
        <v>100</v>
      </c>
      <c r="L21" s="19">
        <f t="shared" si="15"/>
        <v>100</v>
      </c>
    </row>
    <row r="22" spans="1:12" ht="15" thickBot="1" x14ac:dyDescent="0.35">
      <c r="A22" s="20"/>
      <c r="B22" s="21" t="s">
        <v>44</v>
      </c>
      <c r="C22" s="22">
        <f>(C3+C6+C9+C12+C15+C18)/Response!$N$104</f>
        <v>0.78</v>
      </c>
      <c r="D22" s="22">
        <f>(D3+D6+D9+D12+D15+D18)/Response!$N$104</f>
        <v>0.7</v>
      </c>
      <c r="E22" s="22">
        <f>(E3+E6+E9+E12+E15+E18)/Response!$N$104</f>
        <v>0.72</v>
      </c>
      <c r="F22" s="22">
        <f>(F3+F6+F9+F12+F15+F18)/Response!$N$104</f>
        <v>0.77</v>
      </c>
      <c r="G22" s="22">
        <f>(G3+G6+G9+G12+G15+G18)/Response!$N$104</f>
        <v>0.88</v>
      </c>
      <c r="H22" s="22">
        <f>(H3+H6+H9+H12+H15+H18)/Response!$N$104</f>
        <v>0.71</v>
      </c>
      <c r="I22" s="22">
        <f>(I3+I6+I9+I12+I15+I18)/Response!$N$104</f>
        <v>0.97</v>
      </c>
      <c r="J22" s="22">
        <f>(J3+J6+J9+J12+J15+J18)/Response!$N$104</f>
        <v>0.84</v>
      </c>
      <c r="K22" s="22">
        <f>(K3+K6+K9+K12+K15+K18)/Response!$N$104</f>
        <v>0.8</v>
      </c>
      <c r="L22" s="22">
        <f>(L3+L6+L9+L12+L15+L18)/Response!$N$104</f>
        <v>0.82</v>
      </c>
    </row>
    <row r="23" spans="1:12" ht="15" thickTop="1" x14ac:dyDescent="0.3"/>
  </sheetData>
  <mergeCells count="1">
    <mergeCell ref="A1:L1"/>
  </mergeCells>
  <conditionalFormatting sqref="C5:D5 G5:L5 C14:L14">
    <cfRule type="cellIs" dxfId="0" priority="1" operator="lessThan">
      <formula>0.7</formula>
    </cfRule>
  </conditionalFormatting>
  <printOptions headings="1"/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6FF7-3DAF-41DF-9C83-2606AC41E21F}">
  <sheetPr filterMode="1"/>
  <dimension ref="A3:N105"/>
  <sheetViews>
    <sheetView workbookViewId="0"/>
    <sheetView workbookViewId="1">
      <selection activeCell="E105" sqref="E105"/>
    </sheetView>
    <sheetView tabSelected="1" workbookViewId="2">
      <selection activeCell="E4" sqref="E4"/>
    </sheetView>
  </sheetViews>
  <sheetFormatPr defaultRowHeight="14.4" x14ac:dyDescent="0.3"/>
  <cols>
    <col min="4" max="4" width="9.88671875" bestFit="1" customWidth="1"/>
    <col min="5" max="14" width="9.109375" customWidth="1"/>
  </cols>
  <sheetData>
    <row r="3" spans="1:14" x14ac:dyDescent="0.3">
      <c r="A3" s="9" t="s">
        <v>28</v>
      </c>
      <c r="B3" s="9" t="s">
        <v>27</v>
      </c>
      <c r="C3" s="9" t="s">
        <v>0</v>
      </c>
      <c r="D3" s="9" t="s">
        <v>1</v>
      </c>
      <c r="E3" s="11" t="s">
        <v>2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</row>
    <row r="4" spans="1:14" hidden="1" x14ac:dyDescent="0.3">
      <c r="A4" s="6">
        <f>1</f>
        <v>1</v>
      </c>
      <c r="B4" s="6">
        <f>1</f>
        <v>1</v>
      </c>
      <c r="C4" s="6" t="str">
        <f>'Section 1'!A3</f>
        <v>ECON</v>
      </c>
      <c r="D4" s="6" t="str">
        <f>'Section 1'!B3</f>
        <v>Freshman</v>
      </c>
      <c r="E4" s="24">
        <f>IF(Response!E4=Response!E$2, 1, 0)</f>
        <v>1</v>
      </c>
      <c r="F4" s="24">
        <f>IF(Response!F4=Response!F$2, 1, 0)</f>
        <v>1</v>
      </c>
      <c r="G4" s="24">
        <f>IF(Response!G4=Response!G$2, 1, 0)</f>
        <v>1</v>
      </c>
      <c r="H4" s="24">
        <f>IF(Response!H4=Response!H$2, 1, 0)</f>
        <v>0</v>
      </c>
      <c r="I4" s="24">
        <f>IF(Response!I4=Response!I$2, 1, 0)</f>
        <v>1</v>
      </c>
      <c r="J4" s="24">
        <f>IF(Response!J4=Response!J$2, 1, 0)</f>
        <v>1</v>
      </c>
      <c r="K4" s="24">
        <f>IF(Response!K4=Response!K$2, 1, 0)</f>
        <v>1</v>
      </c>
      <c r="L4" s="24">
        <f>IF(Response!L4=Response!L$2, 1, 0)</f>
        <v>1</v>
      </c>
      <c r="M4" s="24">
        <f>IF(Response!M4=Response!M$2, 1, 0)</f>
        <v>1</v>
      </c>
      <c r="N4" s="24">
        <f>IF(Response!N4=Response!N$2, 1, 0)</f>
        <v>1</v>
      </c>
    </row>
    <row r="5" spans="1:14" hidden="1" x14ac:dyDescent="0.3">
      <c r="A5" s="5">
        <f>1+A4</f>
        <v>2</v>
      </c>
      <c r="B5" s="6">
        <f>1</f>
        <v>1</v>
      </c>
      <c r="C5" s="6" t="str">
        <f>'Section 1'!A4</f>
        <v>FIN</v>
      </c>
      <c r="D5" s="6" t="str">
        <f>'Section 1'!B4</f>
        <v>Senior</v>
      </c>
      <c r="E5" s="24">
        <f>IF(Response!E5=Response!E$2, 1, 0)</f>
        <v>1</v>
      </c>
      <c r="F5" s="24">
        <f>IF(Response!F5=Response!F$2, 1, 0)</f>
        <v>1</v>
      </c>
      <c r="G5" s="24">
        <f>IF(Response!G5=Response!G$2, 1, 0)</f>
        <v>1</v>
      </c>
      <c r="H5" s="24">
        <f>IF(Response!H5=Response!H$2, 1, 0)</f>
        <v>1</v>
      </c>
      <c r="I5" s="24">
        <f>IF(Response!I5=Response!I$2, 1, 0)</f>
        <v>1</v>
      </c>
      <c r="J5" s="24">
        <f>IF(Response!J5=Response!J$2, 1, 0)</f>
        <v>0</v>
      </c>
      <c r="K5" s="24">
        <f>IF(Response!K5=Response!K$2, 1, 0)</f>
        <v>1</v>
      </c>
      <c r="L5" s="24">
        <f>IF(Response!L5=Response!L$2, 1, 0)</f>
        <v>1</v>
      </c>
      <c r="M5" s="24">
        <f>IF(Response!M5=Response!M$2, 1, 0)</f>
        <v>0</v>
      </c>
      <c r="N5" s="24">
        <f>IF(Response!N5=Response!N$2, 1, 0)</f>
        <v>1</v>
      </c>
    </row>
    <row r="6" spans="1:14" hidden="1" x14ac:dyDescent="0.3">
      <c r="A6" s="5">
        <f t="shared" ref="A6:A69" si="0">1+A5</f>
        <v>3</v>
      </c>
      <c r="B6" s="6">
        <f>1</f>
        <v>1</v>
      </c>
      <c r="C6" s="6" t="str">
        <f>'Section 1'!A5</f>
        <v>MIS</v>
      </c>
      <c r="D6" s="6" t="str">
        <f>'Section 1'!B5</f>
        <v>Sophomore</v>
      </c>
      <c r="E6" s="24">
        <f>IF(Response!E6=Response!E$2, 1, 0)</f>
        <v>1</v>
      </c>
      <c r="F6" s="24">
        <f>IF(Response!F6=Response!F$2, 1, 0)</f>
        <v>1</v>
      </c>
      <c r="G6" s="24">
        <f>IF(Response!G6=Response!G$2, 1, 0)</f>
        <v>1</v>
      </c>
      <c r="H6" s="24">
        <f>IF(Response!H6=Response!H$2, 1, 0)</f>
        <v>1</v>
      </c>
      <c r="I6" s="24">
        <f>IF(Response!I6=Response!I$2, 1, 0)</f>
        <v>1</v>
      </c>
      <c r="J6" s="24">
        <f>IF(Response!J6=Response!J$2, 1, 0)</f>
        <v>1</v>
      </c>
      <c r="K6" s="24">
        <f>IF(Response!K6=Response!K$2, 1, 0)</f>
        <v>1</v>
      </c>
      <c r="L6" s="24">
        <f>IF(Response!L6=Response!L$2, 1, 0)</f>
        <v>1</v>
      </c>
      <c r="M6" s="24">
        <f>IF(Response!M6=Response!M$2, 1, 0)</f>
        <v>1</v>
      </c>
      <c r="N6" s="24">
        <f>IF(Response!N6=Response!N$2, 1, 0)</f>
        <v>1</v>
      </c>
    </row>
    <row r="7" spans="1:14" hidden="1" x14ac:dyDescent="0.3">
      <c r="A7" s="5">
        <f t="shared" si="0"/>
        <v>4</v>
      </c>
      <c r="B7" s="6">
        <f>1</f>
        <v>1</v>
      </c>
      <c r="C7" s="6" t="str">
        <f>'Section 1'!A6</f>
        <v>MRKT</v>
      </c>
      <c r="D7" s="6" t="str">
        <f>'Section 1'!B6</f>
        <v>Junior</v>
      </c>
      <c r="E7" s="24">
        <f>IF(Response!E7=Response!E$2, 1, 0)</f>
        <v>1</v>
      </c>
      <c r="F7" s="24">
        <f>IF(Response!F7=Response!F$2, 1, 0)</f>
        <v>0</v>
      </c>
      <c r="G7" s="24">
        <f>IF(Response!G7=Response!G$2, 1, 0)</f>
        <v>1</v>
      </c>
      <c r="H7" s="24">
        <f>IF(Response!H7=Response!H$2, 1, 0)</f>
        <v>1</v>
      </c>
      <c r="I7" s="24">
        <f>IF(Response!I7=Response!I$2, 1, 0)</f>
        <v>0</v>
      </c>
      <c r="J7" s="24">
        <f>IF(Response!J7=Response!J$2, 1, 0)</f>
        <v>1</v>
      </c>
      <c r="K7" s="24">
        <f>IF(Response!K7=Response!K$2, 1, 0)</f>
        <v>0</v>
      </c>
      <c r="L7" s="24">
        <f>IF(Response!L7=Response!L$2, 1, 0)</f>
        <v>0</v>
      </c>
      <c r="M7" s="24">
        <f>IF(Response!M7=Response!M$2, 1, 0)</f>
        <v>1</v>
      </c>
      <c r="N7" s="24">
        <f>IF(Response!N7=Response!N$2, 1, 0)</f>
        <v>1</v>
      </c>
    </row>
    <row r="8" spans="1:14" hidden="1" x14ac:dyDescent="0.3">
      <c r="A8" s="5">
        <f t="shared" si="0"/>
        <v>5</v>
      </c>
      <c r="B8" s="6">
        <f>1</f>
        <v>1</v>
      </c>
      <c r="C8" s="6" t="str">
        <f>'Section 1'!A7</f>
        <v>MNGT</v>
      </c>
      <c r="D8" s="6" t="str">
        <f>'Section 1'!B7</f>
        <v>Sophomore</v>
      </c>
      <c r="E8" s="24">
        <f>IF(Response!E8=Response!E$2, 1, 0)</f>
        <v>1</v>
      </c>
      <c r="F8" s="24">
        <f>IF(Response!F8=Response!F$2, 1, 0)</f>
        <v>1</v>
      </c>
      <c r="G8" s="24">
        <f>IF(Response!G8=Response!G$2, 1, 0)</f>
        <v>0</v>
      </c>
      <c r="H8" s="24">
        <f>IF(Response!H8=Response!H$2, 1, 0)</f>
        <v>0</v>
      </c>
      <c r="I8" s="24">
        <f>IF(Response!I8=Response!I$2, 1, 0)</f>
        <v>1</v>
      </c>
      <c r="J8" s="24">
        <f>IF(Response!J8=Response!J$2, 1, 0)</f>
        <v>1</v>
      </c>
      <c r="K8" s="24">
        <f>IF(Response!K8=Response!K$2, 1, 0)</f>
        <v>1</v>
      </c>
      <c r="L8" s="24">
        <f>IF(Response!L8=Response!L$2, 1, 0)</f>
        <v>1</v>
      </c>
      <c r="M8" s="24">
        <f>IF(Response!M8=Response!M$2, 1, 0)</f>
        <v>0</v>
      </c>
      <c r="N8" s="24">
        <f>IF(Response!N8=Response!N$2, 1, 0)</f>
        <v>0</v>
      </c>
    </row>
    <row r="9" spans="1:14" x14ac:dyDescent="0.3">
      <c r="A9" s="5">
        <f t="shared" si="0"/>
        <v>6</v>
      </c>
      <c r="B9" s="6">
        <f>1</f>
        <v>1</v>
      </c>
      <c r="C9" s="6" t="str">
        <f>'Section 1'!A8</f>
        <v>ACCT</v>
      </c>
      <c r="D9" s="6" t="str">
        <f>'Section 1'!B8</f>
        <v>Freshman</v>
      </c>
      <c r="E9" s="24">
        <f>IF(Response!E9=Response!E$2, 1, 0)</f>
        <v>1</v>
      </c>
      <c r="F9" s="24">
        <f>IF(Response!F9=Response!F$2, 1, 0)</f>
        <v>1</v>
      </c>
      <c r="G9" s="24">
        <f>IF(Response!G9=Response!G$2, 1, 0)</f>
        <v>1</v>
      </c>
      <c r="H9" s="24">
        <f>IF(Response!H9=Response!H$2, 1, 0)</f>
        <v>0</v>
      </c>
      <c r="I9" s="24">
        <f>IF(Response!I9=Response!I$2, 1, 0)</f>
        <v>1</v>
      </c>
      <c r="J9" s="24">
        <f>IF(Response!J9=Response!J$2, 1, 0)</f>
        <v>0</v>
      </c>
      <c r="K9" s="24">
        <f>IF(Response!K9=Response!K$2, 1, 0)</f>
        <v>1</v>
      </c>
      <c r="L9" s="24">
        <f>IF(Response!L9=Response!L$2, 1, 0)</f>
        <v>1</v>
      </c>
      <c r="M9" s="24">
        <f>IF(Response!M9=Response!M$2, 1, 0)</f>
        <v>1</v>
      </c>
      <c r="N9" s="24">
        <f>IF(Response!N9=Response!N$2, 1, 0)</f>
        <v>1</v>
      </c>
    </row>
    <row r="10" spans="1:14" x14ac:dyDescent="0.3">
      <c r="A10" s="5">
        <f t="shared" si="0"/>
        <v>7</v>
      </c>
      <c r="B10" s="6">
        <f>1</f>
        <v>1</v>
      </c>
      <c r="C10" s="6" t="str">
        <f>'Section 1'!A9</f>
        <v>ACCT</v>
      </c>
      <c r="D10" s="6" t="str">
        <f>'Section 1'!B9</f>
        <v>Sophomore</v>
      </c>
      <c r="E10" s="24">
        <f>IF(Response!E10=Response!E$2, 1, 0)</f>
        <v>1</v>
      </c>
      <c r="F10" s="24">
        <f>IF(Response!F10=Response!F$2, 1, 0)</f>
        <v>1</v>
      </c>
      <c r="G10" s="24">
        <f>IF(Response!G10=Response!G$2, 1, 0)</f>
        <v>1</v>
      </c>
      <c r="H10" s="24">
        <f>IF(Response!H10=Response!H$2, 1, 0)</f>
        <v>0</v>
      </c>
      <c r="I10" s="24">
        <f>IF(Response!I10=Response!I$2, 1, 0)</f>
        <v>1</v>
      </c>
      <c r="J10" s="24">
        <f>IF(Response!J10=Response!J$2, 1, 0)</f>
        <v>1</v>
      </c>
      <c r="K10" s="24">
        <f>IF(Response!K10=Response!K$2, 1, 0)</f>
        <v>1</v>
      </c>
      <c r="L10" s="24">
        <f>IF(Response!L10=Response!L$2, 1, 0)</f>
        <v>1</v>
      </c>
      <c r="M10" s="24">
        <f>IF(Response!M10=Response!M$2, 1, 0)</f>
        <v>0</v>
      </c>
      <c r="N10" s="24">
        <f>IF(Response!N10=Response!N$2, 1, 0)</f>
        <v>0</v>
      </c>
    </row>
    <row r="11" spans="1:14" x14ac:dyDescent="0.3">
      <c r="A11" s="5">
        <f t="shared" si="0"/>
        <v>8</v>
      </c>
      <c r="B11" s="6">
        <f>1</f>
        <v>1</v>
      </c>
      <c r="C11" s="6" t="str">
        <f>'Section 1'!A10</f>
        <v>ACCT</v>
      </c>
      <c r="D11" s="6" t="str">
        <f>'Section 1'!B10</f>
        <v>Sophomore</v>
      </c>
      <c r="E11" s="24">
        <f>IF(Response!E11=Response!E$2, 1, 0)</f>
        <v>1</v>
      </c>
      <c r="F11" s="24">
        <f>IF(Response!F11=Response!F$2, 1, 0)</f>
        <v>1</v>
      </c>
      <c r="G11" s="24">
        <f>IF(Response!G11=Response!G$2, 1, 0)</f>
        <v>1</v>
      </c>
      <c r="H11" s="24">
        <f>IF(Response!H11=Response!H$2, 1, 0)</f>
        <v>0</v>
      </c>
      <c r="I11" s="24">
        <f>IF(Response!I11=Response!I$2, 1, 0)</f>
        <v>1</v>
      </c>
      <c r="J11" s="24">
        <f>IF(Response!J11=Response!J$2, 1, 0)</f>
        <v>1</v>
      </c>
      <c r="K11" s="24">
        <f>IF(Response!K11=Response!K$2, 1, 0)</f>
        <v>1</v>
      </c>
      <c r="L11" s="24">
        <f>IF(Response!L11=Response!L$2, 1, 0)</f>
        <v>1</v>
      </c>
      <c r="M11" s="24">
        <f>IF(Response!M11=Response!M$2, 1, 0)</f>
        <v>1</v>
      </c>
      <c r="N11" s="24">
        <f>IF(Response!N11=Response!N$2, 1, 0)</f>
        <v>1</v>
      </c>
    </row>
    <row r="12" spans="1:14" hidden="1" x14ac:dyDescent="0.3">
      <c r="A12" s="5">
        <f t="shared" si="0"/>
        <v>9</v>
      </c>
      <c r="B12" s="6">
        <f>1</f>
        <v>1</v>
      </c>
      <c r="C12" s="6" t="str">
        <f>'Section 1'!A11</f>
        <v>MIS</v>
      </c>
      <c r="D12" s="6" t="str">
        <f>'Section 1'!B11</f>
        <v>Junior</v>
      </c>
      <c r="E12" s="24">
        <f>IF(Response!E12=Response!E$2, 1, 0)</f>
        <v>1</v>
      </c>
      <c r="F12" s="24">
        <f>IF(Response!F12=Response!F$2, 1, 0)</f>
        <v>1</v>
      </c>
      <c r="G12" s="24">
        <f>IF(Response!G12=Response!G$2, 1, 0)</f>
        <v>0</v>
      </c>
      <c r="H12" s="24">
        <f>IF(Response!H12=Response!H$2, 1, 0)</f>
        <v>1</v>
      </c>
      <c r="I12" s="24">
        <f>IF(Response!I12=Response!I$2, 1, 0)</f>
        <v>1</v>
      </c>
      <c r="J12" s="24">
        <f>IF(Response!J12=Response!J$2, 1, 0)</f>
        <v>1</v>
      </c>
      <c r="K12" s="24">
        <f>IF(Response!K12=Response!K$2, 1, 0)</f>
        <v>1</v>
      </c>
      <c r="L12" s="24">
        <f>IF(Response!L12=Response!L$2, 1, 0)</f>
        <v>1</v>
      </c>
      <c r="M12" s="24">
        <f>IF(Response!M12=Response!M$2, 1, 0)</f>
        <v>1</v>
      </c>
      <c r="N12" s="24">
        <f>IF(Response!N12=Response!N$2, 1, 0)</f>
        <v>1</v>
      </c>
    </row>
    <row r="13" spans="1:14" hidden="1" x14ac:dyDescent="0.3">
      <c r="A13" s="5">
        <f t="shared" si="0"/>
        <v>10</v>
      </c>
      <c r="B13" s="6">
        <f>1</f>
        <v>1</v>
      </c>
      <c r="C13" s="6" t="str">
        <f>'Section 1'!A12</f>
        <v>MIS</v>
      </c>
      <c r="D13" s="6" t="str">
        <f>'Section 1'!B12</f>
        <v>Sophomore</v>
      </c>
      <c r="E13" s="24">
        <f>IF(Response!E13=Response!E$2, 1, 0)</f>
        <v>1</v>
      </c>
      <c r="F13" s="24">
        <f>IF(Response!F13=Response!F$2, 1, 0)</f>
        <v>1</v>
      </c>
      <c r="G13" s="24">
        <f>IF(Response!G13=Response!G$2, 1, 0)</f>
        <v>0</v>
      </c>
      <c r="H13" s="24">
        <f>IF(Response!H13=Response!H$2, 1, 0)</f>
        <v>1</v>
      </c>
      <c r="I13" s="24">
        <f>IF(Response!I13=Response!I$2, 1, 0)</f>
        <v>1</v>
      </c>
      <c r="J13" s="24">
        <f>IF(Response!J13=Response!J$2, 1, 0)</f>
        <v>1</v>
      </c>
      <c r="K13" s="24">
        <f>IF(Response!K13=Response!K$2, 1, 0)</f>
        <v>1</v>
      </c>
      <c r="L13" s="24">
        <f>IF(Response!L13=Response!L$2, 1, 0)</f>
        <v>1</v>
      </c>
      <c r="M13" s="24">
        <f>IF(Response!M13=Response!M$2, 1, 0)</f>
        <v>1</v>
      </c>
      <c r="N13" s="24">
        <f>IF(Response!N13=Response!N$2, 1, 0)</f>
        <v>0</v>
      </c>
    </row>
    <row r="14" spans="1:14" hidden="1" x14ac:dyDescent="0.3">
      <c r="A14" s="5">
        <f t="shared" si="0"/>
        <v>11</v>
      </c>
      <c r="B14" s="6">
        <f>1</f>
        <v>1</v>
      </c>
      <c r="C14" s="6" t="str">
        <f>'Section 1'!A13</f>
        <v>MIS</v>
      </c>
      <c r="D14" s="6" t="str">
        <f>'Section 1'!B13</f>
        <v>Sophomore</v>
      </c>
      <c r="E14" s="24">
        <f>IF(Response!E14=Response!E$2, 1, 0)</f>
        <v>1</v>
      </c>
      <c r="F14" s="24">
        <f>IF(Response!F14=Response!F$2, 1, 0)</f>
        <v>0</v>
      </c>
      <c r="G14" s="24">
        <f>IF(Response!G14=Response!G$2, 1, 0)</f>
        <v>1</v>
      </c>
      <c r="H14" s="24">
        <f>IF(Response!H14=Response!H$2, 1, 0)</f>
        <v>1</v>
      </c>
      <c r="I14" s="24">
        <f>IF(Response!I14=Response!I$2, 1, 0)</f>
        <v>1</v>
      </c>
      <c r="J14" s="24">
        <f>IF(Response!J14=Response!J$2, 1, 0)</f>
        <v>1</v>
      </c>
      <c r="K14" s="24">
        <f>IF(Response!K14=Response!K$2, 1, 0)</f>
        <v>1</v>
      </c>
      <c r="L14" s="24">
        <f>IF(Response!L14=Response!L$2, 1, 0)</f>
        <v>1</v>
      </c>
      <c r="M14" s="24">
        <f>IF(Response!M14=Response!M$2, 1, 0)</f>
        <v>0</v>
      </c>
      <c r="N14" s="24">
        <f>IF(Response!N14=Response!N$2, 1, 0)</f>
        <v>1</v>
      </c>
    </row>
    <row r="15" spans="1:14" hidden="1" x14ac:dyDescent="0.3">
      <c r="A15" s="5">
        <f t="shared" si="0"/>
        <v>12</v>
      </c>
      <c r="B15" s="6">
        <f>1</f>
        <v>1</v>
      </c>
      <c r="C15" s="6" t="str">
        <f>'Section 1'!A14</f>
        <v>MIS</v>
      </c>
      <c r="D15" s="6" t="str">
        <f>'Section 1'!B14</f>
        <v>Senior</v>
      </c>
      <c r="E15" s="24">
        <f>IF(Response!E15=Response!E$2, 1, 0)</f>
        <v>1</v>
      </c>
      <c r="F15" s="24">
        <f>IF(Response!F15=Response!F$2, 1, 0)</f>
        <v>1</v>
      </c>
      <c r="G15" s="24">
        <f>IF(Response!G15=Response!G$2, 1, 0)</f>
        <v>1</v>
      </c>
      <c r="H15" s="24">
        <f>IF(Response!H15=Response!H$2, 1, 0)</f>
        <v>1</v>
      </c>
      <c r="I15" s="24">
        <f>IF(Response!I15=Response!I$2, 1, 0)</f>
        <v>1</v>
      </c>
      <c r="J15" s="24">
        <f>IF(Response!J15=Response!J$2, 1, 0)</f>
        <v>1</v>
      </c>
      <c r="K15" s="24">
        <f>IF(Response!K15=Response!K$2, 1, 0)</f>
        <v>1</v>
      </c>
      <c r="L15" s="24">
        <f>IF(Response!L15=Response!L$2, 1, 0)</f>
        <v>1</v>
      </c>
      <c r="M15" s="24">
        <f>IF(Response!M15=Response!M$2, 1, 0)</f>
        <v>0</v>
      </c>
      <c r="N15" s="24">
        <f>IF(Response!N15=Response!N$2, 1, 0)</f>
        <v>1</v>
      </c>
    </row>
    <row r="16" spans="1:14" hidden="1" x14ac:dyDescent="0.3">
      <c r="A16" s="5">
        <f t="shared" si="0"/>
        <v>13</v>
      </c>
      <c r="B16" s="6">
        <f>1</f>
        <v>1</v>
      </c>
      <c r="C16" s="6" t="str">
        <f>'Section 1'!A15</f>
        <v>MIS</v>
      </c>
      <c r="D16" s="6" t="str">
        <f>'Section 1'!B15</f>
        <v>Sophomore</v>
      </c>
      <c r="E16" s="24">
        <f>IF(Response!E16=Response!E$2, 1, 0)</f>
        <v>1</v>
      </c>
      <c r="F16" s="24">
        <f>IF(Response!F16=Response!F$2, 1, 0)</f>
        <v>1</v>
      </c>
      <c r="G16" s="24">
        <f>IF(Response!G16=Response!G$2, 1, 0)</f>
        <v>1</v>
      </c>
      <c r="H16" s="24">
        <f>IF(Response!H16=Response!H$2, 1, 0)</f>
        <v>1</v>
      </c>
      <c r="I16" s="24">
        <f>IF(Response!I16=Response!I$2, 1, 0)</f>
        <v>0</v>
      </c>
      <c r="J16" s="24">
        <f>IF(Response!J16=Response!J$2, 1, 0)</f>
        <v>1</v>
      </c>
      <c r="K16" s="24">
        <f>IF(Response!K16=Response!K$2, 1, 0)</f>
        <v>1</v>
      </c>
      <c r="L16" s="24">
        <f>IF(Response!L16=Response!L$2, 1, 0)</f>
        <v>0</v>
      </c>
      <c r="M16" s="24">
        <f>IF(Response!M16=Response!M$2, 1, 0)</f>
        <v>1</v>
      </c>
      <c r="N16" s="24">
        <f>IF(Response!N16=Response!N$2, 1, 0)</f>
        <v>0</v>
      </c>
    </row>
    <row r="17" spans="1:14" hidden="1" x14ac:dyDescent="0.3">
      <c r="A17" s="5">
        <f t="shared" si="0"/>
        <v>14</v>
      </c>
      <c r="B17" s="6">
        <f>1</f>
        <v>1</v>
      </c>
      <c r="C17" s="6" t="str">
        <f>'Section 1'!A16</f>
        <v>FIN</v>
      </c>
      <c r="D17" s="6" t="str">
        <f>'Section 1'!B16</f>
        <v>Sophomore</v>
      </c>
      <c r="E17" s="24">
        <f>IF(Response!E17=Response!E$2, 1, 0)</f>
        <v>0</v>
      </c>
      <c r="F17" s="24">
        <f>IF(Response!F17=Response!F$2, 1, 0)</f>
        <v>1</v>
      </c>
      <c r="G17" s="24">
        <f>IF(Response!G17=Response!G$2, 1, 0)</f>
        <v>0</v>
      </c>
      <c r="H17" s="24">
        <f>IF(Response!H17=Response!H$2, 1, 0)</f>
        <v>1</v>
      </c>
      <c r="I17" s="24">
        <f>IF(Response!I17=Response!I$2, 1, 0)</f>
        <v>1</v>
      </c>
      <c r="J17" s="24">
        <f>IF(Response!J17=Response!J$2, 1, 0)</f>
        <v>1</v>
      </c>
      <c r="K17" s="24">
        <f>IF(Response!K17=Response!K$2, 1, 0)</f>
        <v>1</v>
      </c>
      <c r="L17" s="24">
        <f>IF(Response!L17=Response!L$2, 1, 0)</f>
        <v>1</v>
      </c>
      <c r="M17" s="24">
        <f>IF(Response!M17=Response!M$2, 1, 0)</f>
        <v>1</v>
      </c>
      <c r="N17" s="24">
        <f>IF(Response!N17=Response!N$2, 1, 0)</f>
        <v>1</v>
      </c>
    </row>
    <row r="18" spans="1:14" hidden="1" x14ac:dyDescent="0.3">
      <c r="A18" s="5">
        <f t="shared" si="0"/>
        <v>15</v>
      </c>
      <c r="B18" s="6">
        <f>1</f>
        <v>1</v>
      </c>
      <c r="C18" s="6" t="str">
        <f>'Section 1'!A17</f>
        <v>FIN</v>
      </c>
      <c r="D18" s="6" t="str">
        <f>'Section 1'!B17</f>
        <v>Sophomore</v>
      </c>
      <c r="E18" s="24">
        <f>IF(Response!E18=Response!E$2, 1, 0)</f>
        <v>1</v>
      </c>
      <c r="F18" s="24">
        <f>IF(Response!F18=Response!F$2, 1, 0)</f>
        <v>1</v>
      </c>
      <c r="G18" s="24">
        <f>IF(Response!G18=Response!G$2, 1, 0)</f>
        <v>0</v>
      </c>
      <c r="H18" s="24">
        <f>IF(Response!H18=Response!H$2, 1, 0)</f>
        <v>0</v>
      </c>
      <c r="I18" s="24">
        <f>IF(Response!I18=Response!I$2, 1, 0)</f>
        <v>1</v>
      </c>
      <c r="J18" s="24">
        <f>IF(Response!J18=Response!J$2, 1, 0)</f>
        <v>1</v>
      </c>
      <c r="K18" s="24">
        <f>IF(Response!K18=Response!K$2, 1, 0)</f>
        <v>1</v>
      </c>
      <c r="L18" s="24">
        <f>IF(Response!L18=Response!L$2, 1, 0)</f>
        <v>1</v>
      </c>
      <c r="M18" s="24">
        <f>IF(Response!M18=Response!M$2, 1, 0)</f>
        <v>1</v>
      </c>
      <c r="N18" s="24">
        <f>IF(Response!N18=Response!N$2, 1, 0)</f>
        <v>1</v>
      </c>
    </row>
    <row r="19" spans="1:14" hidden="1" x14ac:dyDescent="0.3">
      <c r="A19" s="5">
        <f t="shared" si="0"/>
        <v>16</v>
      </c>
      <c r="B19" s="6">
        <f>1</f>
        <v>1</v>
      </c>
      <c r="C19" s="6" t="str">
        <f>'Section 1'!A18</f>
        <v>FIN</v>
      </c>
      <c r="D19" s="6" t="str">
        <f>'Section 1'!B18</f>
        <v>Freshman</v>
      </c>
      <c r="E19" s="24">
        <f>IF(Response!E19=Response!E$2, 1, 0)</f>
        <v>1</v>
      </c>
      <c r="F19" s="24">
        <f>IF(Response!F19=Response!F$2, 1, 0)</f>
        <v>0</v>
      </c>
      <c r="G19" s="24">
        <f>IF(Response!G19=Response!G$2, 1, 0)</f>
        <v>1</v>
      </c>
      <c r="H19" s="24">
        <f>IF(Response!H19=Response!H$2, 1, 0)</f>
        <v>1</v>
      </c>
      <c r="I19" s="24">
        <f>IF(Response!I19=Response!I$2, 1, 0)</f>
        <v>0</v>
      </c>
      <c r="J19" s="24">
        <f>IF(Response!J19=Response!J$2, 1, 0)</f>
        <v>1</v>
      </c>
      <c r="K19" s="24">
        <f>IF(Response!K19=Response!K$2, 1, 0)</f>
        <v>1</v>
      </c>
      <c r="L19" s="24">
        <f>IF(Response!L19=Response!L$2, 1, 0)</f>
        <v>1</v>
      </c>
      <c r="M19" s="24">
        <f>IF(Response!M19=Response!M$2, 1, 0)</f>
        <v>1</v>
      </c>
      <c r="N19" s="24">
        <f>IF(Response!N19=Response!N$2, 1, 0)</f>
        <v>0</v>
      </c>
    </row>
    <row r="20" spans="1:14" hidden="1" x14ac:dyDescent="0.3">
      <c r="A20" s="5">
        <f t="shared" si="0"/>
        <v>17</v>
      </c>
      <c r="B20" s="6">
        <f>1</f>
        <v>1</v>
      </c>
      <c r="C20" s="6" t="str">
        <f>'Section 1'!A19</f>
        <v>ECON</v>
      </c>
      <c r="D20" s="6" t="str">
        <f>'Section 1'!B19</f>
        <v>Junior</v>
      </c>
      <c r="E20" s="24">
        <f>IF(Response!E20=Response!E$2, 1, 0)</f>
        <v>1</v>
      </c>
      <c r="F20" s="24">
        <f>IF(Response!F20=Response!F$2, 1, 0)</f>
        <v>1</v>
      </c>
      <c r="G20" s="24">
        <f>IF(Response!G20=Response!G$2, 1, 0)</f>
        <v>1</v>
      </c>
      <c r="H20" s="24">
        <f>IF(Response!H20=Response!H$2, 1, 0)</f>
        <v>1</v>
      </c>
      <c r="I20" s="24">
        <f>IF(Response!I20=Response!I$2, 1, 0)</f>
        <v>1</v>
      </c>
      <c r="J20" s="24">
        <f>IF(Response!J20=Response!J$2, 1, 0)</f>
        <v>0</v>
      </c>
      <c r="K20" s="24">
        <f>IF(Response!K20=Response!K$2, 1, 0)</f>
        <v>1</v>
      </c>
      <c r="L20" s="24">
        <f>IF(Response!L20=Response!L$2, 1, 0)</f>
        <v>1</v>
      </c>
      <c r="M20" s="24">
        <f>IF(Response!M20=Response!M$2, 1, 0)</f>
        <v>0</v>
      </c>
      <c r="N20" s="24">
        <f>IF(Response!N20=Response!N$2, 1, 0)</f>
        <v>0</v>
      </c>
    </row>
    <row r="21" spans="1:14" hidden="1" x14ac:dyDescent="0.3">
      <c r="A21" s="5">
        <f t="shared" si="0"/>
        <v>18</v>
      </c>
      <c r="B21" s="6">
        <f>1</f>
        <v>1</v>
      </c>
      <c r="C21" s="6" t="str">
        <f>'Section 1'!A20</f>
        <v>MRKT</v>
      </c>
      <c r="D21" s="6" t="str">
        <f>'Section 1'!B20</f>
        <v>Sophomore</v>
      </c>
      <c r="E21" s="24">
        <f>IF(Response!E21=Response!E$2, 1, 0)</f>
        <v>0</v>
      </c>
      <c r="F21" s="24">
        <f>IF(Response!F21=Response!F$2, 1, 0)</f>
        <v>1</v>
      </c>
      <c r="G21" s="24">
        <f>IF(Response!G21=Response!G$2, 1, 0)</f>
        <v>0</v>
      </c>
      <c r="H21" s="24">
        <f>IF(Response!H21=Response!H$2, 1, 0)</f>
        <v>1</v>
      </c>
      <c r="I21" s="24">
        <f>IF(Response!I21=Response!I$2, 1, 0)</f>
        <v>1</v>
      </c>
      <c r="J21" s="24">
        <f>IF(Response!J21=Response!J$2, 1, 0)</f>
        <v>1</v>
      </c>
      <c r="K21" s="24">
        <f>IF(Response!K21=Response!K$2, 1, 0)</f>
        <v>1</v>
      </c>
      <c r="L21" s="24">
        <f>IF(Response!L21=Response!L$2, 1, 0)</f>
        <v>1</v>
      </c>
      <c r="M21" s="24">
        <f>IF(Response!M21=Response!M$2, 1, 0)</f>
        <v>0</v>
      </c>
      <c r="N21" s="24">
        <f>IF(Response!N21=Response!N$2, 1, 0)</f>
        <v>1</v>
      </c>
    </row>
    <row r="22" spans="1:14" hidden="1" x14ac:dyDescent="0.3">
      <c r="A22" s="5">
        <f t="shared" si="0"/>
        <v>19</v>
      </c>
      <c r="B22" s="6">
        <f>1</f>
        <v>1</v>
      </c>
      <c r="C22" s="6" t="str">
        <f>'Section 1'!A21</f>
        <v>MRKT</v>
      </c>
      <c r="D22" s="6" t="str">
        <f>'Section 1'!B21</f>
        <v>Junior</v>
      </c>
      <c r="E22" s="24">
        <f>IF(Response!E22=Response!E$2, 1, 0)</f>
        <v>1</v>
      </c>
      <c r="F22" s="24">
        <f>IF(Response!F22=Response!F$2, 1, 0)</f>
        <v>1</v>
      </c>
      <c r="G22" s="24">
        <f>IF(Response!G22=Response!G$2, 1, 0)</f>
        <v>0</v>
      </c>
      <c r="H22" s="24">
        <f>IF(Response!H22=Response!H$2, 1, 0)</f>
        <v>0</v>
      </c>
      <c r="I22" s="24">
        <f>IF(Response!I22=Response!I$2, 1, 0)</f>
        <v>0</v>
      </c>
      <c r="J22" s="24">
        <f>IF(Response!J22=Response!J$2, 1, 0)</f>
        <v>1</v>
      </c>
      <c r="K22" s="24">
        <f>IF(Response!K22=Response!K$2, 1, 0)</f>
        <v>1</v>
      </c>
      <c r="L22" s="24">
        <f>IF(Response!L22=Response!L$2, 1, 0)</f>
        <v>1</v>
      </c>
      <c r="M22" s="24">
        <f>IF(Response!M22=Response!M$2, 1, 0)</f>
        <v>1</v>
      </c>
      <c r="N22" s="24">
        <f>IF(Response!N22=Response!N$2, 1, 0)</f>
        <v>1</v>
      </c>
    </row>
    <row r="23" spans="1:14" hidden="1" x14ac:dyDescent="0.3">
      <c r="A23" s="5">
        <f t="shared" si="0"/>
        <v>20</v>
      </c>
      <c r="B23" s="6">
        <f>1</f>
        <v>1</v>
      </c>
      <c r="C23" s="6" t="str">
        <f>'Section 1'!A22</f>
        <v>ECON</v>
      </c>
      <c r="D23" s="6" t="str">
        <f>'Section 1'!B22</f>
        <v>Sophomore</v>
      </c>
      <c r="E23" s="24">
        <f>IF(Response!E23=Response!E$2, 1, 0)</f>
        <v>1</v>
      </c>
      <c r="F23" s="24">
        <f>IF(Response!F23=Response!F$2, 1, 0)</f>
        <v>1</v>
      </c>
      <c r="G23" s="24">
        <f>IF(Response!G23=Response!G$2, 1, 0)</f>
        <v>0</v>
      </c>
      <c r="H23" s="24">
        <f>IF(Response!H23=Response!H$2, 1, 0)</f>
        <v>0</v>
      </c>
      <c r="I23" s="24">
        <f>IF(Response!I23=Response!I$2, 1, 0)</f>
        <v>1</v>
      </c>
      <c r="J23" s="24">
        <f>IF(Response!J23=Response!J$2, 1, 0)</f>
        <v>1</v>
      </c>
      <c r="K23" s="24">
        <f>IF(Response!K23=Response!K$2, 1, 0)</f>
        <v>1</v>
      </c>
      <c r="L23" s="24">
        <f>IF(Response!L23=Response!L$2, 1, 0)</f>
        <v>1</v>
      </c>
      <c r="M23" s="24">
        <f>IF(Response!M23=Response!M$2, 1, 0)</f>
        <v>1</v>
      </c>
      <c r="N23" s="24">
        <f>IF(Response!N23=Response!N$2, 1, 0)</f>
        <v>1</v>
      </c>
    </row>
    <row r="24" spans="1:14" hidden="1" x14ac:dyDescent="0.3">
      <c r="A24" s="5">
        <f t="shared" si="0"/>
        <v>21</v>
      </c>
      <c r="B24" s="6">
        <f>2</f>
        <v>2</v>
      </c>
      <c r="C24" s="5" t="str">
        <f>'Section 2'!A3</f>
        <v>MNGT</v>
      </c>
      <c r="D24" s="5" t="str">
        <f>'Section 2'!B3</f>
        <v>Freshman</v>
      </c>
      <c r="E24" s="24">
        <f>IF(Response!E24=Response!E$2, 1, 0)</f>
        <v>1</v>
      </c>
      <c r="F24" s="24">
        <f>IF(Response!F24=Response!F$2, 1, 0)</f>
        <v>0</v>
      </c>
      <c r="G24" s="24">
        <f>IF(Response!G24=Response!G$2, 1, 0)</f>
        <v>1</v>
      </c>
      <c r="H24" s="24">
        <f>IF(Response!H24=Response!H$2, 1, 0)</f>
        <v>1</v>
      </c>
      <c r="I24" s="24">
        <f>IF(Response!I24=Response!I$2, 1, 0)</f>
        <v>1</v>
      </c>
      <c r="J24" s="24">
        <f>IF(Response!J24=Response!J$2, 1, 0)</f>
        <v>0</v>
      </c>
      <c r="K24" s="24">
        <f>IF(Response!K24=Response!K$2, 1, 0)</f>
        <v>1</v>
      </c>
      <c r="L24" s="24">
        <f>IF(Response!L24=Response!L$2, 1, 0)</f>
        <v>1</v>
      </c>
      <c r="M24" s="24">
        <f>IF(Response!M24=Response!M$2, 1, 0)</f>
        <v>1</v>
      </c>
      <c r="N24" s="24">
        <f>IF(Response!N24=Response!N$2, 1, 0)</f>
        <v>1</v>
      </c>
    </row>
    <row r="25" spans="1:14" hidden="1" x14ac:dyDescent="0.3">
      <c r="A25" s="5">
        <f t="shared" si="0"/>
        <v>22</v>
      </c>
      <c r="B25" s="6">
        <f>2</f>
        <v>2</v>
      </c>
      <c r="C25" s="5" t="str">
        <f>'Section 2'!A4</f>
        <v>ECON</v>
      </c>
      <c r="D25" s="5" t="str">
        <f>'Section 2'!B4</f>
        <v>Senior</v>
      </c>
      <c r="E25" s="24">
        <f>IF(Response!E25=Response!E$2, 1, 0)</f>
        <v>1</v>
      </c>
      <c r="F25" s="24">
        <f>IF(Response!F25=Response!F$2, 1, 0)</f>
        <v>1</v>
      </c>
      <c r="G25" s="24">
        <f>IF(Response!G25=Response!G$2, 1, 0)</f>
        <v>1</v>
      </c>
      <c r="H25" s="24">
        <f>IF(Response!H25=Response!H$2, 1, 0)</f>
        <v>0</v>
      </c>
      <c r="I25" s="24">
        <f>IF(Response!I25=Response!I$2, 1, 0)</f>
        <v>1</v>
      </c>
      <c r="J25" s="24">
        <f>IF(Response!J25=Response!J$2, 1, 0)</f>
        <v>1</v>
      </c>
      <c r="K25" s="24">
        <f>IF(Response!K25=Response!K$2, 1, 0)</f>
        <v>1</v>
      </c>
      <c r="L25" s="24">
        <f>IF(Response!L25=Response!L$2, 1, 0)</f>
        <v>1</v>
      </c>
      <c r="M25" s="24">
        <f>IF(Response!M25=Response!M$2, 1, 0)</f>
        <v>0</v>
      </c>
      <c r="N25" s="24">
        <f>IF(Response!N25=Response!N$2, 1, 0)</f>
        <v>0</v>
      </c>
    </row>
    <row r="26" spans="1:14" hidden="1" x14ac:dyDescent="0.3">
      <c r="A26" s="5">
        <f t="shared" si="0"/>
        <v>23</v>
      </c>
      <c r="B26" s="6">
        <f>2</f>
        <v>2</v>
      </c>
      <c r="C26" s="5" t="str">
        <f>'Section 2'!A5</f>
        <v>MNGT</v>
      </c>
      <c r="D26" s="5" t="str">
        <f>'Section 2'!B5</f>
        <v>Sophomore</v>
      </c>
      <c r="E26" s="24">
        <f>IF(Response!E26=Response!E$2, 1, 0)</f>
        <v>1</v>
      </c>
      <c r="F26" s="24">
        <f>IF(Response!F26=Response!F$2, 1, 0)</f>
        <v>1</v>
      </c>
      <c r="G26" s="24">
        <f>IF(Response!G26=Response!G$2, 1, 0)</f>
        <v>0</v>
      </c>
      <c r="H26" s="24">
        <f>IF(Response!H26=Response!H$2, 1, 0)</f>
        <v>1</v>
      </c>
      <c r="I26" s="24">
        <f>IF(Response!I26=Response!I$2, 1, 0)</f>
        <v>1</v>
      </c>
      <c r="J26" s="24">
        <f>IF(Response!J26=Response!J$2, 1, 0)</f>
        <v>1</v>
      </c>
      <c r="K26" s="24">
        <f>IF(Response!K26=Response!K$2, 1, 0)</f>
        <v>1</v>
      </c>
      <c r="L26" s="24">
        <f>IF(Response!L26=Response!L$2, 1, 0)</f>
        <v>1</v>
      </c>
      <c r="M26" s="24">
        <f>IF(Response!M26=Response!M$2, 1, 0)</f>
        <v>0</v>
      </c>
      <c r="N26" s="24">
        <f>IF(Response!N26=Response!N$2, 1, 0)</f>
        <v>0</v>
      </c>
    </row>
    <row r="27" spans="1:14" hidden="1" x14ac:dyDescent="0.3">
      <c r="A27" s="5">
        <f t="shared" si="0"/>
        <v>24</v>
      </c>
      <c r="B27" s="6">
        <f>2</f>
        <v>2</v>
      </c>
      <c r="C27" s="5" t="str">
        <f>'Section 2'!A6</f>
        <v>MRKT</v>
      </c>
      <c r="D27" s="5" t="str">
        <f>'Section 2'!B6</f>
        <v>Junior</v>
      </c>
      <c r="E27" s="24">
        <f>IF(Response!E27=Response!E$2, 1, 0)</f>
        <v>1</v>
      </c>
      <c r="F27" s="24">
        <f>IF(Response!F27=Response!F$2, 1, 0)</f>
        <v>1</v>
      </c>
      <c r="G27" s="24">
        <f>IF(Response!G27=Response!G$2, 1, 0)</f>
        <v>1</v>
      </c>
      <c r="H27" s="24">
        <f>IF(Response!H27=Response!H$2, 1, 0)</f>
        <v>1</v>
      </c>
      <c r="I27" s="24">
        <f>IF(Response!I27=Response!I$2, 1, 0)</f>
        <v>1</v>
      </c>
      <c r="J27" s="24">
        <f>IF(Response!J27=Response!J$2, 1, 0)</f>
        <v>1</v>
      </c>
      <c r="K27" s="24">
        <f>IF(Response!K27=Response!K$2, 1, 0)</f>
        <v>1</v>
      </c>
      <c r="L27" s="24">
        <f>IF(Response!L27=Response!L$2, 1, 0)</f>
        <v>1</v>
      </c>
      <c r="M27" s="24">
        <f>IF(Response!M27=Response!M$2, 1, 0)</f>
        <v>0</v>
      </c>
      <c r="N27" s="24">
        <f>IF(Response!N27=Response!N$2, 1, 0)</f>
        <v>0</v>
      </c>
    </row>
    <row r="28" spans="1:14" hidden="1" x14ac:dyDescent="0.3">
      <c r="A28" s="5">
        <f t="shared" si="0"/>
        <v>25</v>
      </c>
      <c r="B28" s="6">
        <f>2</f>
        <v>2</v>
      </c>
      <c r="C28" s="5" t="str">
        <f>'Section 2'!A7</f>
        <v>MIS</v>
      </c>
      <c r="D28" s="5" t="str">
        <f>'Section 2'!B7</f>
        <v>Sophomore</v>
      </c>
      <c r="E28" s="24">
        <f>IF(Response!E28=Response!E$2, 1, 0)</f>
        <v>1</v>
      </c>
      <c r="F28" s="24">
        <f>IF(Response!F28=Response!F$2, 1, 0)</f>
        <v>1</v>
      </c>
      <c r="G28" s="24">
        <f>IF(Response!G28=Response!G$2, 1, 0)</f>
        <v>1</v>
      </c>
      <c r="H28" s="24">
        <f>IF(Response!H28=Response!H$2, 1, 0)</f>
        <v>1</v>
      </c>
      <c r="I28" s="24">
        <f>IF(Response!I28=Response!I$2, 1, 0)</f>
        <v>1</v>
      </c>
      <c r="J28" s="24">
        <f>IF(Response!J28=Response!J$2, 1, 0)</f>
        <v>1</v>
      </c>
      <c r="K28" s="24">
        <f>IF(Response!K28=Response!K$2, 1, 0)</f>
        <v>1</v>
      </c>
      <c r="L28" s="24">
        <f>IF(Response!L28=Response!L$2, 1, 0)</f>
        <v>1</v>
      </c>
      <c r="M28" s="24">
        <f>IF(Response!M28=Response!M$2, 1, 0)</f>
        <v>1</v>
      </c>
      <c r="N28" s="24">
        <f>IF(Response!N28=Response!N$2, 1, 0)</f>
        <v>1</v>
      </c>
    </row>
    <row r="29" spans="1:14" hidden="1" x14ac:dyDescent="0.3">
      <c r="A29" s="5">
        <f t="shared" si="0"/>
        <v>26</v>
      </c>
      <c r="B29" s="6">
        <f>2</f>
        <v>2</v>
      </c>
      <c r="C29" s="5" t="str">
        <f>'Section 2'!A8</f>
        <v>FIN</v>
      </c>
      <c r="D29" s="5" t="str">
        <f>'Section 2'!B8</f>
        <v>Freshman</v>
      </c>
      <c r="E29" s="24">
        <f>IF(Response!E29=Response!E$2, 1, 0)</f>
        <v>1</v>
      </c>
      <c r="F29" s="24">
        <f>IF(Response!F29=Response!F$2, 1, 0)</f>
        <v>1</v>
      </c>
      <c r="G29" s="24">
        <f>IF(Response!G29=Response!G$2, 1, 0)</f>
        <v>1</v>
      </c>
      <c r="H29" s="24">
        <f>IF(Response!H29=Response!H$2, 1, 0)</f>
        <v>0</v>
      </c>
      <c r="I29" s="24">
        <f>IF(Response!I29=Response!I$2, 1, 0)</f>
        <v>1</v>
      </c>
      <c r="J29" s="24">
        <f>IF(Response!J29=Response!J$2, 1, 0)</f>
        <v>0</v>
      </c>
      <c r="K29" s="24">
        <f>IF(Response!K29=Response!K$2, 1, 0)</f>
        <v>1</v>
      </c>
      <c r="L29" s="24">
        <f>IF(Response!L29=Response!L$2, 1, 0)</f>
        <v>1</v>
      </c>
      <c r="M29" s="24">
        <f>IF(Response!M29=Response!M$2, 1, 0)</f>
        <v>1</v>
      </c>
      <c r="N29" s="24">
        <f>IF(Response!N29=Response!N$2, 1, 0)</f>
        <v>1</v>
      </c>
    </row>
    <row r="30" spans="1:14" hidden="1" x14ac:dyDescent="0.3">
      <c r="A30" s="5">
        <f t="shared" si="0"/>
        <v>27</v>
      </c>
      <c r="B30" s="6">
        <f>2</f>
        <v>2</v>
      </c>
      <c r="C30" s="5" t="str">
        <f>'Section 2'!A9</f>
        <v>MIS</v>
      </c>
      <c r="D30" s="5" t="str">
        <f>'Section 2'!B9</f>
        <v>Sophomore</v>
      </c>
      <c r="E30" s="24">
        <f>IF(Response!E30=Response!E$2, 1, 0)</f>
        <v>1</v>
      </c>
      <c r="F30" s="24">
        <f>IF(Response!F30=Response!F$2, 1, 0)</f>
        <v>1</v>
      </c>
      <c r="G30" s="24">
        <f>IF(Response!G30=Response!G$2, 1, 0)</f>
        <v>1</v>
      </c>
      <c r="H30" s="24">
        <f>IF(Response!H30=Response!H$2, 1, 0)</f>
        <v>1</v>
      </c>
      <c r="I30" s="24">
        <f>IF(Response!I30=Response!I$2, 1, 0)</f>
        <v>1</v>
      </c>
      <c r="J30" s="24">
        <f>IF(Response!J30=Response!J$2, 1, 0)</f>
        <v>1</v>
      </c>
      <c r="K30" s="24">
        <f>IF(Response!K30=Response!K$2, 1, 0)</f>
        <v>1</v>
      </c>
      <c r="L30" s="24">
        <f>IF(Response!L30=Response!L$2, 1, 0)</f>
        <v>0</v>
      </c>
      <c r="M30" s="24">
        <f>IF(Response!M30=Response!M$2, 1, 0)</f>
        <v>1</v>
      </c>
      <c r="N30" s="24">
        <f>IF(Response!N30=Response!N$2, 1, 0)</f>
        <v>1</v>
      </c>
    </row>
    <row r="31" spans="1:14" hidden="1" x14ac:dyDescent="0.3">
      <c r="A31" s="5">
        <f t="shared" si="0"/>
        <v>28</v>
      </c>
      <c r="B31" s="6">
        <f>2</f>
        <v>2</v>
      </c>
      <c r="C31" s="5" t="str">
        <f>'Section 2'!A10</f>
        <v>ACCT</v>
      </c>
      <c r="D31" s="5" t="str">
        <f>'Section 2'!B10</f>
        <v>Sophomore</v>
      </c>
      <c r="E31" s="24">
        <f>IF(Response!E31=Response!E$2, 1, 0)</f>
        <v>0</v>
      </c>
      <c r="F31" s="24">
        <f>IF(Response!F31=Response!F$2, 1, 0)</f>
        <v>1</v>
      </c>
      <c r="G31" s="24">
        <f>IF(Response!G31=Response!G$2, 1, 0)</f>
        <v>1</v>
      </c>
      <c r="H31" s="24">
        <f>IF(Response!H31=Response!H$2, 1, 0)</f>
        <v>1</v>
      </c>
      <c r="I31" s="24">
        <f>IF(Response!I31=Response!I$2, 1, 0)</f>
        <v>0</v>
      </c>
      <c r="J31" s="24">
        <f>IF(Response!J31=Response!J$2, 1, 0)</f>
        <v>1</v>
      </c>
      <c r="K31" s="24">
        <f>IF(Response!K31=Response!K$2, 1, 0)</f>
        <v>1</v>
      </c>
      <c r="L31" s="24">
        <f>IF(Response!L31=Response!L$2, 1, 0)</f>
        <v>1</v>
      </c>
      <c r="M31" s="24">
        <f>IF(Response!M31=Response!M$2, 1, 0)</f>
        <v>1</v>
      </c>
      <c r="N31" s="24">
        <f>IF(Response!N31=Response!N$2, 1, 0)</f>
        <v>1</v>
      </c>
    </row>
    <row r="32" spans="1:14" hidden="1" x14ac:dyDescent="0.3">
      <c r="A32" s="5">
        <f t="shared" si="0"/>
        <v>29</v>
      </c>
      <c r="B32" s="6">
        <f>2</f>
        <v>2</v>
      </c>
      <c r="C32" s="5" t="str">
        <f>'Section 2'!A11</f>
        <v>MIS</v>
      </c>
      <c r="D32" s="5" t="str">
        <f>'Section 2'!B11</f>
        <v>Junior</v>
      </c>
      <c r="E32" s="24">
        <f>IF(Response!E32=Response!E$2, 1, 0)</f>
        <v>1</v>
      </c>
      <c r="F32" s="24">
        <f>IF(Response!F32=Response!F$2, 1, 0)</f>
        <v>1</v>
      </c>
      <c r="G32" s="24">
        <f>IF(Response!G32=Response!G$2, 1, 0)</f>
        <v>0</v>
      </c>
      <c r="H32" s="24">
        <f>IF(Response!H32=Response!H$2, 1, 0)</f>
        <v>1</v>
      </c>
      <c r="I32" s="24">
        <f>IF(Response!I32=Response!I$2, 1, 0)</f>
        <v>1</v>
      </c>
      <c r="J32" s="24">
        <f>IF(Response!J32=Response!J$2, 1, 0)</f>
        <v>1</v>
      </c>
      <c r="K32" s="24">
        <f>IF(Response!K32=Response!K$2, 1, 0)</f>
        <v>1</v>
      </c>
      <c r="L32" s="24">
        <f>IF(Response!L32=Response!L$2, 1, 0)</f>
        <v>1</v>
      </c>
      <c r="M32" s="24">
        <f>IF(Response!M32=Response!M$2, 1, 0)</f>
        <v>1</v>
      </c>
      <c r="N32" s="24">
        <f>IF(Response!N32=Response!N$2, 1, 0)</f>
        <v>1</v>
      </c>
    </row>
    <row r="33" spans="1:14" hidden="1" x14ac:dyDescent="0.3">
      <c r="A33" s="5">
        <f t="shared" si="0"/>
        <v>30</v>
      </c>
      <c r="B33" s="6">
        <f>2</f>
        <v>2</v>
      </c>
      <c r="C33" s="5" t="str">
        <f>'Section 2'!A12</f>
        <v>FIN</v>
      </c>
      <c r="D33" s="5" t="str">
        <f>'Section 2'!B12</f>
        <v>Sophomore</v>
      </c>
      <c r="E33" s="24">
        <f>IF(Response!E33=Response!E$2, 1, 0)</f>
        <v>1</v>
      </c>
      <c r="F33" s="24">
        <f>IF(Response!F33=Response!F$2, 1, 0)</f>
        <v>1</v>
      </c>
      <c r="G33" s="24">
        <f>IF(Response!G33=Response!G$2, 1, 0)</f>
        <v>0</v>
      </c>
      <c r="H33" s="24">
        <f>IF(Response!H33=Response!H$2, 1, 0)</f>
        <v>0</v>
      </c>
      <c r="I33" s="24">
        <f>IF(Response!I33=Response!I$2, 1, 0)</f>
        <v>1</v>
      </c>
      <c r="J33" s="24">
        <f>IF(Response!J33=Response!J$2, 1, 0)</f>
        <v>1</v>
      </c>
      <c r="K33" s="24">
        <f>IF(Response!K33=Response!K$2, 1, 0)</f>
        <v>1</v>
      </c>
      <c r="L33" s="24">
        <f>IF(Response!L33=Response!L$2, 1, 0)</f>
        <v>1</v>
      </c>
      <c r="M33" s="24">
        <f>IF(Response!M33=Response!M$2, 1, 0)</f>
        <v>1</v>
      </c>
      <c r="N33" s="24">
        <f>IF(Response!N33=Response!N$2, 1, 0)</f>
        <v>1</v>
      </c>
    </row>
    <row r="34" spans="1:14" hidden="1" x14ac:dyDescent="0.3">
      <c r="A34" s="5">
        <f t="shared" si="0"/>
        <v>31</v>
      </c>
      <c r="B34" s="6">
        <f>2</f>
        <v>2</v>
      </c>
      <c r="C34" s="5" t="str">
        <f>'Section 2'!A13</f>
        <v>MRKT</v>
      </c>
      <c r="D34" s="5" t="str">
        <f>'Section 2'!B13</f>
        <v>Sophomore</v>
      </c>
      <c r="E34" s="24">
        <f>IF(Response!E34=Response!E$2, 1, 0)</f>
        <v>1</v>
      </c>
      <c r="F34" s="24">
        <f>IF(Response!F34=Response!F$2, 1, 0)</f>
        <v>0</v>
      </c>
      <c r="G34" s="24">
        <f>IF(Response!G34=Response!G$2, 1, 0)</f>
        <v>1</v>
      </c>
      <c r="H34" s="24">
        <f>IF(Response!H34=Response!H$2, 1, 0)</f>
        <v>1</v>
      </c>
      <c r="I34" s="24">
        <f>IF(Response!I34=Response!I$2, 1, 0)</f>
        <v>1</v>
      </c>
      <c r="J34" s="24">
        <f>IF(Response!J34=Response!J$2, 1, 0)</f>
        <v>1</v>
      </c>
      <c r="K34" s="24">
        <f>IF(Response!K34=Response!K$2, 1, 0)</f>
        <v>1</v>
      </c>
      <c r="L34" s="24">
        <f>IF(Response!L34=Response!L$2, 1, 0)</f>
        <v>1</v>
      </c>
      <c r="M34" s="24">
        <f>IF(Response!M34=Response!M$2, 1, 0)</f>
        <v>0</v>
      </c>
      <c r="N34" s="24">
        <f>IF(Response!N34=Response!N$2, 1, 0)</f>
        <v>1</v>
      </c>
    </row>
    <row r="35" spans="1:14" hidden="1" x14ac:dyDescent="0.3">
      <c r="A35" s="5">
        <f t="shared" si="0"/>
        <v>32</v>
      </c>
      <c r="B35" s="6">
        <f>2</f>
        <v>2</v>
      </c>
      <c r="C35" s="5" t="str">
        <f>'Section 2'!A14</f>
        <v>MNGT</v>
      </c>
      <c r="D35" s="5" t="str">
        <f>'Section 2'!B14</f>
        <v>Senior</v>
      </c>
      <c r="E35" s="24">
        <f>IF(Response!E35=Response!E$2, 1, 0)</f>
        <v>0</v>
      </c>
      <c r="F35" s="24">
        <f>IF(Response!F35=Response!F$2, 1, 0)</f>
        <v>1</v>
      </c>
      <c r="G35" s="24">
        <f>IF(Response!G35=Response!G$2, 1, 0)</f>
        <v>1</v>
      </c>
      <c r="H35" s="24">
        <f>IF(Response!H35=Response!H$2, 1, 0)</f>
        <v>1</v>
      </c>
      <c r="I35" s="24">
        <f>IF(Response!I35=Response!I$2, 1, 0)</f>
        <v>1</v>
      </c>
      <c r="J35" s="24">
        <f>IF(Response!J35=Response!J$2, 1, 0)</f>
        <v>1</v>
      </c>
      <c r="K35" s="24">
        <f>IF(Response!K35=Response!K$2, 1, 0)</f>
        <v>1</v>
      </c>
      <c r="L35" s="24">
        <f>IF(Response!L35=Response!L$2, 1, 0)</f>
        <v>1</v>
      </c>
      <c r="M35" s="24">
        <f>IF(Response!M35=Response!M$2, 1, 0)</f>
        <v>1</v>
      </c>
      <c r="N35" s="24">
        <f>IF(Response!N35=Response!N$2, 1, 0)</f>
        <v>1</v>
      </c>
    </row>
    <row r="36" spans="1:14" hidden="1" x14ac:dyDescent="0.3">
      <c r="A36" s="5">
        <f t="shared" si="0"/>
        <v>33</v>
      </c>
      <c r="B36" s="6">
        <f>2</f>
        <v>2</v>
      </c>
      <c r="C36" s="5" t="str">
        <f>'Section 2'!A15</f>
        <v>ECON</v>
      </c>
      <c r="D36" s="5" t="str">
        <f>'Section 2'!B15</f>
        <v>Freshman</v>
      </c>
      <c r="E36" s="24">
        <f>IF(Response!E36=Response!E$2, 1, 0)</f>
        <v>1</v>
      </c>
      <c r="F36" s="24">
        <f>IF(Response!F36=Response!F$2, 1, 0)</f>
        <v>1</v>
      </c>
      <c r="G36" s="24">
        <f>IF(Response!G36=Response!G$2, 1, 0)</f>
        <v>1</v>
      </c>
      <c r="H36" s="24">
        <f>IF(Response!H36=Response!H$2, 1, 0)</f>
        <v>1</v>
      </c>
      <c r="I36" s="24">
        <f>IF(Response!I36=Response!I$2, 1, 0)</f>
        <v>1</v>
      </c>
      <c r="J36" s="24">
        <f>IF(Response!J36=Response!J$2, 1, 0)</f>
        <v>1</v>
      </c>
      <c r="K36" s="24">
        <f>IF(Response!K36=Response!K$2, 1, 0)</f>
        <v>1</v>
      </c>
      <c r="L36" s="24">
        <f>IF(Response!L36=Response!L$2, 1, 0)</f>
        <v>0</v>
      </c>
      <c r="M36" s="24">
        <f>IF(Response!M36=Response!M$2, 1, 0)</f>
        <v>1</v>
      </c>
      <c r="N36" s="24">
        <f>IF(Response!N36=Response!N$2, 1, 0)</f>
        <v>1</v>
      </c>
    </row>
    <row r="37" spans="1:14" hidden="1" x14ac:dyDescent="0.3">
      <c r="A37" s="5">
        <f t="shared" si="0"/>
        <v>34</v>
      </c>
      <c r="B37" s="6">
        <f>2</f>
        <v>2</v>
      </c>
      <c r="C37" s="5" t="str">
        <f>'Section 2'!A16</f>
        <v>FIN</v>
      </c>
      <c r="D37" s="5" t="str">
        <f>'Section 2'!B16</f>
        <v>Sophomore</v>
      </c>
      <c r="E37" s="24">
        <f>IF(Response!E37=Response!E$2, 1, 0)</f>
        <v>1</v>
      </c>
      <c r="F37" s="24">
        <f>IF(Response!F37=Response!F$2, 1, 0)</f>
        <v>0</v>
      </c>
      <c r="G37" s="24">
        <f>IF(Response!G37=Response!G$2, 1, 0)</f>
        <v>0</v>
      </c>
      <c r="H37" s="24">
        <f>IF(Response!H37=Response!H$2, 1, 0)</f>
        <v>1</v>
      </c>
      <c r="I37" s="24">
        <f>IF(Response!I37=Response!I$2, 1, 0)</f>
        <v>1</v>
      </c>
      <c r="J37" s="24">
        <f>IF(Response!J37=Response!J$2, 1, 0)</f>
        <v>1</v>
      </c>
      <c r="K37" s="24">
        <f>IF(Response!K37=Response!K$2, 1, 0)</f>
        <v>0</v>
      </c>
      <c r="L37" s="24">
        <f>IF(Response!L37=Response!L$2, 1, 0)</f>
        <v>1</v>
      </c>
      <c r="M37" s="24">
        <f>IF(Response!M37=Response!M$2, 1, 0)</f>
        <v>1</v>
      </c>
      <c r="N37" s="24">
        <f>IF(Response!N37=Response!N$2, 1, 0)</f>
        <v>1</v>
      </c>
    </row>
    <row r="38" spans="1:14" x14ac:dyDescent="0.3">
      <c r="A38" s="5">
        <f t="shared" si="0"/>
        <v>35</v>
      </c>
      <c r="B38" s="6">
        <f>2</f>
        <v>2</v>
      </c>
      <c r="C38" s="5" t="str">
        <f>'Section 2'!A17</f>
        <v>ACCT</v>
      </c>
      <c r="D38" s="5" t="str">
        <f>'Section 2'!B17</f>
        <v>Sophomore</v>
      </c>
      <c r="E38" s="24">
        <f>IF(Response!E38=Response!E$2, 1, 0)</f>
        <v>1</v>
      </c>
      <c r="F38" s="24">
        <f>IF(Response!F38=Response!F$2, 1, 0)</f>
        <v>1</v>
      </c>
      <c r="G38" s="24">
        <f>IF(Response!G38=Response!G$2, 1, 0)</f>
        <v>0</v>
      </c>
      <c r="H38" s="24">
        <f>IF(Response!H38=Response!H$2, 1, 0)</f>
        <v>1</v>
      </c>
      <c r="I38" s="24">
        <f>IF(Response!I38=Response!I$2, 1, 0)</f>
        <v>1</v>
      </c>
      <c r="J38" s="24">
        <f>IF(Response!J38=Response!J$2, 1, 0)</f>
        <v>1</v>
      </c>
      <c r="K38" s="24">
        <f>IF(Response!K38=Response!K$2, 1, 0)</f>
        <v>1</v>
      </c>
      <c r="L38" s="24">
        <f>IF(Response!L38=Response!L$2, 1, 0)</f>
        <v>1</v>
      </c>
      <c r="M38" s="24">
        <f>IF(Response!M38=Response!M$2, 1, 0)</f>
        <v>1</v>
      </c>
      <c r="N38" s="24">
        <f>IF(Response!N38=Response!N$2, 1, 0)</f>
        <v>1</v>
      </c>
    </row>
    <row r="39" spans="1:14" hidden="1" x14ac:dyDescent="0.3">
      <c r="A39" s="5">
        <f t="shared" si="0"/>
        <v>36</v>
      </c>
      <c r="B39" s="6">
        <f>2</f>
        <v>2</v>
      </c>
      <c r="C39" s="5" t="str">
        <f>'Section 2'!A18</f>
        <v>MRKT</v>
      </c>
      <c r="D39" s="5" t="str">
        <f>'Section 2'!B18</f>
        <v>Freshman</v>
      </c>
      <c r="E39" s="24">
        <f>IF(Response!E39=Response!E$2, 1, 0)</f>
        <v>1</v>
      </c>
      <c r="F39" s="24">
        <f>IF(Response!F39=Response!F$2, 1, 0)</f>
        <v>0</v>
      </c>
      <c r="G39" s="24">
        <f>IF(Response!G39=Response!G$2, 1, 0)</f>
        <v>1</v>
      </c>
      <c r="H39" s="24">
        <f>IF(Response!H39=Response!H$2, 1, 0)</f>
        <v>1</v>
      </c>
      <c r="I39" s="24">
        <f>IF(Response!I39=Response!I$2, 1, 0)</f>
        <v>1</v>
      </c>
      <c r="J39" s="24">
        <f>IF(Response!J39=Response!J$2, 1, 0)</f>
        <v>1</v>
      </c>
      <c r="K39" s="24">
        <f>IF(Response!K39=Response!K$2, 1, 0)</f>
        <v>1</v>
      </c>
      <c r="L39" s="24">
        <f>IF(Response!L39=Response!L$2, 1, 0)</f>
        <v>1</v>
      </c>
      <c r="M39" s="24">
        <f>IF(Response!M39=Response!M$2, 1, 0)</f>
        <v>1</v>
      </c>
      <c r="N39" s="24">
        <f>IF(Response!N39=Response!N$2, 1, 0)</f>
        <v>1</v>
      </c>
    </row>
    <row r="40" spans="1:14" hidden="1" x14ac:dyDescent="0.3">
      <c r="A40" s="5">
        <f t="shared" si="0"/>
        <v>37</v>
      </c>
      <c r="B40" s="6">
        <f>2</f>
        <v>2</v>
      </c>
      <c r="C40" s="5" t="str">
        <f>'Section 2'!A19</f>
        <v>ECON</v>
      </c>
      <c r="D40" s="5" t="str">
        <f>'Section 2'!B19</f>
        <v>Junior</v>
      </c>
      <c r="E40" s="24">
        <f>IF(Response!E40=Response!E$2, 1, 0)</f>
        <v>1</v>
      </c>
      <c r="F40" s="24">
        <f>IF(Response!F40=Response!F$2, 1, 0)</f>
        <v>1</v>
      </c>
      <c r="G40" s="24">
        <f>IF(Response!G40=Response!G$2, 1, 0)</f>
        <v>1</v>
      </c>
      <c r="H40" s="24">
        <f>IF(Response!H40=Response!H$2, 1, 0)</f>
        <v>1</v>
      </c>
      <c r="I40" s="24">
        <f>IF(Response!I40=Response!I$2, 1, 0)</f>
        <v>1</v>
      </c>
      <c r="J40" s="24">
        <f>IF(Response!J40=Response!J$2, 1, 0)</f>
        <v>0</v>
      </c>
      <c r="K40" s="24">
        <f>IF(Response!K40=Response!K$2, 1, 0)</f>
        <v>1</v>
      </c>
      <c r="L40" s="24">
        <f>IF(Response!L40=Response!L$2, 1, 0)</f>
        <v>1</v>
      </c>
      <c r="M40" s="24">
        <f>IF(Response!M40=Response!M$2, 1, 0)</f>
        <v>1</v>
      </c>
      <c r="N40" s="24">
        <f>IF(Response!N40=Response!N$2, 1, 0)</f>
        <v>1</v>
      </c>
    </row>
    <row r="41" spans="1:14" hidden="1" x14ac:dyDescent="0.3">
      <c r="A41" s="5">
        <f t="shared" si="0"/>
        <v>38</v>
      </c>
      <c r="B41" s="6">
        <f>2</f>
        <v>2</v>
      </c>
      <c r="C41" s="5" t="str">
        <f>'Section 2'!A20</f>
        <v>MNGT</v>
      </c>
      <c r="D41" s="5" t="str">
        <f>'Section 2'!B20</f>
        <v>Sophomore</v>
      </c>
      <c r="E41" s="24">
        <f>IF(Response!E41=Response!E$2, 1, 0)</f>
        <v>1</v>
      </c>
      <c r="F41" s="24">
        <f>IF(Response!F41=Response!F$2, 1, 0)</f>
        <v>1</v>
      </c>
      <c r="G41" s="24">
        <f>IF(Response!G41=Response!G$2, 1, 0)</f>
        <v>1</v>
      </c>
      <c r="H41" s="24">
        <f>IF(Response!H41=Response!H$2, 1, 0)</f>
        <v>1</v>
      </c>
      <c r="I41" s="24">
        <f>IF(Response!I41=Response!I$2, 1, 0)</f>
        <v>1</v>
      </c>
      <c r="J41" s="24">
        <f>IF(Response!J41=Response!J$2, 1, 0)</f>
        <v>1</v>
      </c>
      <c r="K41" s="24">
        <f>IF(Response!K41=Response!K$2, 1, 0)</f>
        <v>1</v>
      </c>
      <c r="L41" s="24">
        <f>IF(Response!L41=Response!L$2, 1, 0)</f>
        <v>1</v>
      </c>
      <c r="M41" s="24">
        <f>IF(Response!M41=Response!M$2, 1, 0)</f>
        <v>1</v>
      </c>
      <c r="N41" s="24">
        <f>IF(Response!N41=Response!N$2, 1, 0)</f>
        <v>1</v>
      </c>
    </row>
    <row r="42" spans="1:14" hidden="1" x14ac:dyDescent="0.3">
      <c r="A42" s="5">
        <f t="shared" si="0"/>
        <v>39</v>
      </c>
      <c r="B42" s="6">
        <f>2</f>
        <v>2</v>
      </c>
      <c r="C42" s="5" t="str">
        <f>'Section 2'!A21</f>
        <v>MIS</v>
      </c>
      <c r="D42" s="5" t="str">
        <f>'Section 2'!B21</f>
        <v>Junior</v>
      </c>
      <c r="E42" s="24">
        <f>IF(Response!E42=Response!E$2, 1, 0)</f>
        <v>1</v>
      </c>
      <c r="F42" s="24">
        <f>IF(Response!F42=Response!F$2, 1, 0)</f>
        <v>0</v>
      </c>
      <c r="G42" s="24">
        <f>IF(Response!G42=Response!G$2, 1, 0)</f>
        <v>0</v>
      </c>
      <c r="H42" s="24">
        <f>IF(Response!H42=Response!H$2, 1, 0)</f>
        <v>1</v>
      </c>
      <c r="I42" s="24">
        <f>IF(Response!I42=Response!I$2, 1, 0)</f>
        <v>1</v>
      </c>
      <c r="J42" s="24">
        <f>IF(Response!J42=Response!J$2, 1, 0)</f>
        <v>1</v>
      </c>
      <c r="K42" s="24">
        <f>IF(Response!K42=Response!K$2, 1, 0)</f>
        <v>1</v>
      </c>
      <c r="L42" s="24">
        <f>IF(Response!L42=Response!L$2, 1, 0)</f>
        <v>1</v>
      </c>
      <c r="M42" s="24">
        <f>IF(Response!M42=Response!M$2, 1, 0)</f>
        <v>1</v>
      </c>
      <c r="N42" s="24">
        <f>IF(Response!N42=Response!N$2, 1, 0)</f>
        <v>1</v>
      </c>
    </row>
    <row r="43" spans="1:14" hidden="1" x14ac:dyDescent="0.3">
      <c r="A43" s="5">
        <f t="shared" si="0"/>
        <v>40</v>
      </c>
      <c r="B43" s="6">
        <f>2</f>
        <v>2</v>
      </c>
      <c r="C43" s="5" t="str">
        <f>'Section 2'!A22</f>
        <v>MRKT</v>
      </c>
      <c r="D43" s="5" t="str">
        <f>'Section 2'!B22</f>
        <v>Sophomore</v>
      </c>
      <c r="E43" s="24">
        <f>IF(Response!E43=Response!E$2, 1, 0)</f>
        <v>1</v>
      </c>
      <c r="F43" s="24">
        <f>IF(Response!F43=Response!F$2, 1, 0)</f>
        <v>0</v>
      </c>
      <c r="G43" s="24">
        <f>IF(Response!G43=Response!G$2, 1, 0)</f>
        <v>1</v>
      </c>
      <c r="H43" s="24">
        <f>IF(Response!H43=Response!H$2, 1, 0)</f>
        <v>1</v>
      </c>
      <c r="I43" s="24">
        <f>IF(Response!I43=Response!I$2, 1, 0)</f>
        <v>1</v>
      </c>
      <c r="J43" s="24">
        <f>IF(Response!J43=Response!J$2, 1, 0)</f>
        <v>1</v>
      </c>
      <c r="K43" s="24">
        <f>IF(Response!K43=Response!K$2, 1, 0)</f>
        <v>1</v>
      </c>
      <c r="L43" s="24">
        <f>IF(Response!L43=Response!L$2, 1, 0)</f>
        <v>1</v>
      </c>
      <c r="M43" s="24">
        <f>IF(Response!M43=Response!M$2, 1, 0)</f>
        <v>1</v>
      </c>
      <c r="N43" s="24">
        <f>IF(Response!N43=Response!N$2, 1, 0)</f>
        <v>1</v>
      </c>
    </row>
    <row r="44" spans="1:14" hidden="1" x14ac:dyDescent="0.3">
      <c r="A44" s="5">
        <f t="shared" si="0"/>
        <v>41</v>
      </c>
      <c r="B44" s="6">
        <f>3</f>
        <v>3</v>
      </c>
      <c r="C44" s="5" t="str">
        <f>'Section 3'!A3</f>
        <v>MNGT</v>
      </c>
      <c r="D44" s="5" t="str">
        <f>'Section 3'!B3</f>
        <v>Freshman</v>
      </c>
      <c r="E44" s="24">
        <f>IF(Response!E44=Response!E$2, 1, 0)</f>
        <v>1</v>
      </c>
      <c r="F44" s="24">
        <f>IF(Response!F44=Response!F$2, 1, 0)</f>
        <v>1</v>
      </c>
      <c r="G44" s="24">
        <f>IF(Response!G44=Response!G$2, 1, 0)</f>
        <v>1</v>
      </c>
      <c r="H44" s="24">
        <f>IF(Response!H44=Response!H$2, 1, 0)</f>
        <v>1</v>
      </c>
      <c r="I44" s="24">
        <f>IF(Response!I44=Response!I$2, 1, 0)</f>
        <v>1</v>
      </c>
      <c r="J44" s="24">
        <f>IF(Response!J44=Response!J$2, 1, 0)</f>
        <v>1</v>
      </c>
      <c r="K44" s="24">
        <f>IF(Response!K44=Response!K$2, 1, 0)</f>
        <v>1</v>
      </c>
      <c r="L44" s="24">
        <f>IF(Response!L44=Response!L$2, 1, 0)</f>
        <v>1</v>
      </c>
      <c r="M44" s="24">
        <f>IF(Response!M44=Response!M$2, 1, 0)</f>
        <v>1</v>
      </c>
      <c r="N44" s="24">
        <f>IF(Response!N44=Response!N$2, 1, 0)</f>
        <v>1</v>
      </c>
    </row>
    <row r="45" spans="1:14" x14ac:dyDescent="0.3">
      <c r="A45" s="5">
        <f t="shared" si="0"/>
        <v>42</v>
      </c>
      <c r="B45" s="6">
        <f>3</f>
        <v>3</v>
      </c>
      <c r="C45" s="5" t="str">
        <f>'Section 3'!A4</f>
        <v>ACCT</v>
      </c>
      <c r="D45" s="5" t="str">
        <f>'Section 3'!B4</f>
        <v>Senior</v>
      </c>
      <c r="E45" s="24">
        <f>IF(Response!E45=Response!E$2, 1, 0)</f>
        <v>1</v>
      </c>
      <c r="F45" s="24">
        <f>IF(Response!F45=Response!F$2, 1, 0)</f>
        <v>0</v>
      </c>
      <c r="G45" s="24">
        <f>IF(Response!G45=Response!G$2, 1, 0)</f>
        <v>0</v>
      </c>
      <c r="H45" s="24">
        <f>IF(Response!H45=Response!H$2, 1, 0)</f>
        <v>1</v>
      </c>
      <c r="I45" s="24">
        <f>IF(Response!I45=Response!I$2, 1, 0)</f>
        <v>1</v>
      </c>
      <c r="J45" s="24">
        <f>IF(Response!J45=Response!J$2, 1, 0)</f>
        <v>1</v>
      </c>
      <c r="K45" s="24">
        <f>IF(Response!K45=Response!K$2, 1, 0)</f>
        <v>1</v>
      </c>
      <c r="L45" s="24">
        <f>IF(Response!L45=Response!L$2, 1, 0)</f>
        <v>1</v>
      </c>
      <c r="M45" s="24">
        <f>IF(Response!M45=Response!M$2, 1, 0)</f>
        <v>1</v>
      </c>
      <c r="N45" s="24">
        <f>IF(Response!N45=Response!N$2, 1, 0)</f>
        <v>1</v>
      </c>
    </row>
    <row r="46" spans="1:14" hidden="1" x14ac:dyDescent="0.3">
      <c r="A46" s="5">
        <f t="shared" si="0"/>
        <v>43</v>
      </c>
      <c r="B46" s="6">
        <f>3</f>
        <v>3</v>
      </c>
      <c r="C46" s="5" t="str">
        <f>'Section 3'!A5</f>
        <v>MNGT</v>
      </c>
      <c r="D46" s="5" t="str">
        <f>'Section 3'!B5</f>
        <v>Sophomore</v>
      </c>
      <c r="E46" s="24">
        <f>IF(Response!E46=Response!E$2, 1, 0)</f>
        <v>1</v>
      </c>
      <c r="F46" s="24">
        <f>IF(Response!F46=Response!F$2, 1, 0)</f>
        <v>0</v>
      </c>
      <c r="G46" s="24">
        <f>IF(Response!G46=Response!G$2, 1, 0)</f>
        <v>1</v>
      </c>
      <c r="H46" s="24">
        <f>IF(Response!H46=Response!H$2, 1, 0)</f>
        <v>1</v>
      </c>
      <c r="I46" s="24">
        <f>IF(Response!I46=Response!I$2, 1, 0)</f>
        <v>1</v>
      </c>
      <c r="J46" s="24">
        <f>IF(Response!J46=Response!J$2, 1, 0)</f>
        <v>1</v>
      </c>
      <c r="K46" s="24">
        <f>IF(Response!K46=Response!K$2, 1, 0)</f>
        <v>1</v>
      </c>
      <c r="L46" s="24">
        <f>IF(Response!L46=Response!L$2, 1, 0)</f>
        <v>1</v>
      </c>
      <c r="M46" s="24">
        <f>IF(Response!M46=Response!M$2, 1, 0)</f>
        <v>1</v>
      </c>
      <c r="N46" s="24">
        <f>IF(Response!N46=Response!N$2, 1, 0)</f>
        <v>1</v>
      </c>
    </row>
    <row r="47" spans="1:14" hidden="1" x14ac:dyDescent="0.3">
      <c r="A47" s="5">
        <f t="shared" si="0"/>
        <v>44</v>
      </c>
      <c r="B47" s="6">
        <f>3</f>
        <v>3</v>
      </c>
      <c r="C47" s="5" t="str">
        <f>'Section 3'!A6</f>
        <v>MRKT</v>
      </c>
      <c r="D47" s="5" t="str">
        <f>'Section 3'!B6</f>
        <v>Junior</v>
      </c>
      <c r="E47" s="24">
        <f>IF(Response!E47=Response!E$2, 1, 0)</f>
        <v>1</v>
      </c>
      <c r="F47" s="24">
        <f>IF(Response!F47=Response!F$2, 1, 0)</f>
        <v>0</v>
      </c>
      <c r="G47" s="24">
        <f>IF(Response!G47=Response!G$2, 1, 0)</f>
        <v>1</v>
      </c>
      <c r="H47" s="24">
        <f>IF(Response!H47=Response!H$2, 1, 0)</f>
        <v>1</v>
      </c>
      <c r="I47" s="24">
        <f>IF(Response!I47=Response!I$2, 1, 0)</f>
        <v>1</v>
      </c>
      <c r="J47" s="24">
        <f>IF(Response!J47=Response!J$2, 1, 0)</f>
        <v>0</v>
      </c>
      <c r="K47" s="24">
        <f>IF(Response!K47=Response!K$2, 1, 0)</f>
        <v>1</v>
      </c>
      <c r="L47" s="24">
        <f>IF(Response!L47=Response!L$2, 1, 0)</f>
        <v>1</v>
      </c>
      <c r="M47" s="24">
        <f>IF(Response!M47=Response!M$2, 1, 0)</f>
        <v>1</v>
      </c>
      <c r="N47" s="24">
        <f>IF(Response!N47=Response!N$2, 1, 0)</f>
        <v>1</v>
      </c>
    </row>
    <row r="48" spans="1:14" hidden="1" x14ac:dyDescent="0.3">
      <c r="A48" s="5">
        <f t="shared" si="0"/>
        <v>45</v>
      </c>
      <c r="B48" s="6">
        <f>3</f>
        <v>3</v>
      </c>
      <c r="C48" s="5" t="str">
        <f>'Section 3'!A7</f>
        <v>MIS</v>
      </c>
      <c r="D48" s="5" t="str">
        <f>'Section 3'!B7</f>
        <v>Freshman</v>
      </c>
      <c r="E48" s="24">
        <f>IF(Response!E48=Response!E$2, 1, 0)</f>
        <v>1</v>
      </c>
      <c r="F48" s="24">
        <f>IF(Response!F48=Response!F$2, 1, 0)</f>
        <v>1</v>
      </c>
      <c r="G48" s="24">
        <f>IF(Response!G48=Response!G$2, 1, 0)</f>
        <v>0</v>
      </c>
      <c r="H48" s="24">
        <f>IF(Response!H48=Response!H$2, 1, 0)</f>
        <v>1</v>
      </c>
      <c r="I48" s="24">
        <f>IF(Response!I48=Response!I$2, 1, 0)</f>
        <v>1</v>
      </c>
      <c r="J48" s="24">
        <f>IF(Response!J48=Response!J$2, 1, 0)</f>
        <v>1</v>
      </c>
      <c r="K48" s="24">
        <f>IF(Response!K48=Response!K$2, 1, 0)</f>
        <v>1</v>
      </c>
      <c r="L48" s="24">
        <f>IF(Response!L48=Response!L$2, 1, 0)</f>
        <v>1</v>
      </c>
      <c r="M48" s="24">
        <f>IF(Response!M48=Response!M$2, 1, 0)</f>
        <v>1</v>
      </c>
      <c r="N48" s="24">
        <f>IF(Response!N48=Response!N$2, 1, 0)</f>
        <v>1</v>
      </c>
    </row>
    <row r="49" spans="1:14" hidden="1" x14ac:dyDescent="0.3">
      <c r="A49" s="5">
        <f t="shared" si="0"/>
        <v>46</v>
      </c>
      <c r="B49" s="6">
        <f>3</f>
        <v>3</v>
      </c>
      <c r="C49" s="5" t="str">
        <f>'Section 3'!A8</f>
        <v>FIN</v>
      </c>
      <c r="D49" s="5" t="str">
        <f>'Section 3'!B8</f>
        <v>Freshman</v>
      </c>
      <c r="E49" s="24">
        <f>IF(Response!E49=Response!E$2, 1, 0)</f>
        <v>1</v>
      </c>
      <c r="F49" s="24">
        <f>IF(Response!F49=Response!F$2, 1, 0)</f>
        <v>0</v>
      </c>
      <c r="G49" s="24">
        <f>IF(Response!G49=Response!G$2, 1, 0)</f>
        <v>1</v>
      </c>
      <c r="H49" s="24">
        <f>IF(Response!H49=Response!H$2, 1, 0)</f>
        <v>1</v>
      </c>
      <c r="I49" s="24">
        <f>IF(Response!I49=Response!I$2, 1, 0)</f>
        <v>1</v>
      </c>
      <c r="J49" s="24">
        <f>IF(Response!J49=Response!J$2, 1, 0)</f>
        <v>1</v>
      </c>
      <c r="K49" s="24">
        <f>IF(Response!K49=Response!K$2, 1, 0)</f>
        <v>1</v>
      </c>
      <c r="L49" s="24">
        <f>IF(Response!L49=Response!L$2, 1, 0)</f>
        <v>1</v>
      </c>
      <c r="M49" s="24">
        <f>IF(Response!M49=Response!M$2, 1, 0)</f>
        <v>1</v>
      </c>
      <c r="N49" s="24">
        <f>IF(Response!N49=Response!N$2, 1, 0)</f>
        <v>1</v>
      </c>
    </row>
    <row r="50" spans="1:14" hidden="1" x14ac:dyDescent="0.3">
      <c r="A50" s="5">
        <f t="shared" si="0"/>
        <v>47</v>
      </c>
      <c r="B50" s="6">
        <f>3</f>
        <v>3</v>
      </c>
      <c r="C50" s="5" t="str">
        <f>'Section 3'!A9</f>
        <v>MIS</v>
      </c>
      <c r="D50" s="5" t="str">
        <f>'Section 3'!B9</f>
        <v>Freshman</v>
      </c>
      <c r="E50" s="24">
        <f>IF(Response!E50=Response!E$2, 1, 0)</f>
        <v>1</v>
      </c>
      <c r="F50" s="24">
        <f>IF(Response!F50=Response!F$2, 1, 0)</f>
        <v>1</v>
      </c>
      <c r="G50" s="24">
        <f>IF(Response!G50=Response!G$2, 1, 0)</f>
        <v>1</v>
      </c>
      <c r="H50" s="24">
        <f>IF(Response!H50=Response!H$2, 1, 0)</f>
        <v>1</v>
      </c>
      <c r="I50" s="24">
        <f>IF(Response!I50=Response!I$2, 1, 0)</f>
        <v>1</v>
      </c>
      <c r="J50" s="24">
        <f>IF(Response!J50=Response!J$2, 1, 0)</f>
        <v>0</v>
      </c>
      <c r="K50" s="24">
        <f>IF(Response!K50=Response!K$2, 1, 0)</f>
        <v>1</v>
      </c>
      <c r="L50" s="24">
        <f>IF(Response!L50=Response!L$2, 1, 0)</f>
        <v>1</v>
      </c>
      <c r="M50" s="24">
        <f>IF(Response!M50=Response!M$2, 1, 0)</f>
        <v>1</v>
      </c>
      <c r="N50" s="24">
        <f>IF(Response!N50=Response!N$2, 1, 0)</f>
        <v>1</v>
      </c>
    </row>
    <row r="51" spans="1:14" x14ac:dyDescent="0.3">
      <c r="A51" s="5">
        <f t="shared" si="0"/>
        <v>48</v>
      </c>
      <c r="B51" s="6">
        <f>3</f>
        <v>3</v>
      </c>
      <c r="C51" s="5" t="str">
        <f>'Section 3'!A10</f>
        <v>ACCT</v>
      </c>
      <c r="D51" s="5" t="str">
        <f>'Section 3'!B10</f>
        <v>Sophomore</v>
      </c>
      <c r="E51" s="24">
        <f>IF(Response!E51=Response!E$2, 1, 0)</f>
        <v>1</v>
      </c>
      <c r="F51" s="24">
        <f>IF(Response!F51=Response!F$2, 1, 0)</f>
        <v>1</v>
      </c>
      <c r="G51" s="24">
        <f>IF(Response!G51=Response!G$2, 1, 0)</f>
        <v>1</v>
      </c>
      <c r="H51" s="24">
        <f>IF(Response!H51=Response!H$2, 1, 0)</f>
        <v>0</v>
      </c>
      <c r="I51" s="24">
        <f>IF(Response!I51=Response!I$2, 1, 0)</f>
        <v>1</v>
      </c>
      <c r="J51" s="24">
        <f>IF(Response!J51=Response!J$2, 1, 0)</f>
        <v>1</v>
      </c>
      <c r="K51" s="24">
        <f>IF(Response!K51=Response!K$2, 1, 0)</f>
        <v>1</v>
      </c>
      <c r="L51" s="24">
        <f>IF(Response!L51=Response!L$2, 1, 0)</f>
        <v>1</v>
      </c>
      <c r="M51" s="24">
        <f>IF(Response!M51=Response!M$2, 1, 0)</f>
        <v>0</v>
      </c>
      <c r="N51" s="24">
        <f>IF(Response!N51=Response!N$2, 1, 0)</f>
        <v>0</v>
      </c>
    </row>
    <row r="52" spans="1:14" hidden="1" x14ac:dyDescent="0.3">
      <c r="A52" s="5">
        <f t="shared" si="0"/>
        <v>49</v>
      </c>
      <c r="B52" s="6">
        <f>3</f>
        <v>3</v>
      </c>
      <c r="C52" s="5" t="str">
        <f>'Section 3'!A11</f>
        <v>MIS</v>
      </c>
      <c r="D52" s="5" t="str">
        <f>'Section 3'!B11</f>
        <v>Junior</v>
      </c>
      <c r="E52" s="24">
        <f>IF(Response!E52=Response!E$2, 1, 0)</f>
        <v>1</v>
      </c>
      <c r="F52" s="24">
        <f>IF(Response!F52=Response!F$2, 1, 0)</f>
        <v>1</v>
      </c>
      <c r="G52" s="24">
        <f>IF(Response!G52=Response!G$2, 1, 0)</f>
        <v>1</v>
      </c>
      <c r="H52" s="24">
        <f>IF(Response!H52=Response!H$2, 1, 0)</f>
        <v>1</v>
      </c>
      <c r="I52" s="24">
        <f>IF(Response!I52=Response!I$2, 1, 0)</f>
        <v>1</v>
      </c>
      <c r="J52" s="24">
        <f>IF(Response!J52=Response!J$2, 1, 0)</f>
        <v>1</v>
      </c>
      <c r="K52" s="24">
        <f>IF(Response!K52=Response!K$2, 1, 0)</f>
        <v>1</v>
      </c>
      <c r="L52" s="24">
        <f>IF(Response!L52=Response!L$2, 1, 0)</f>
        <v>1</v>
      </c>
      <c r="M52" s="24">
        <f>IF(Response!M52=Response!M$2, 1, 0)</f>
        <v>0</v>
      </c>
      <c r="N52" s="24">
        <f>IF(Response!N52=Response!N$2, 1, 0)</f>
        <v>0</v>
      </c>
    </row>
    <row r="53" spans="1:14" hidden="1" x14ac:dyDescent="0.3">
      <c r="A53" s="5">
        <f t="shared" si="0"/>
        <v>50</v>
      </c>
      <c r="B53" s="6">
        <f>3</f>
        <v>3</v>
      </c>
      <c r="C53" s="5" t="str">
        <f>'Section 3'!A12</f>
        <v>ECON</v>
      </c>
      <c r="D53" s="5" t="str">
        <f>'Section 3'!B12</f>
        <v>Freshman</v>
      </c>
      <c r="E53" s="24">
        <f>IF(Response!E53=Response!E$2, 1, 0)</f>
        <v>0</v>
      </c>
      <c r="F53" s="24">
        <f>IF(Response!F53=Response!F$2, 1, 0)</f>
        <v>1</v>
      </c>
      <c r="G53" s="24">
        <f>IF(Response!G53=Response!G$2, 1, 0)</f>
        <v>1</v>
      </c>
      <c r="H53" s="24">
        <f>IF(Response!H53=Response!H$2, 1, 0)</f>
        <v>1</v>
      </c>
      <c r="I53" s="24">
        <f>IF(Response!I53=Response!I$2, 1, 0)</f>
        <v>1</v>
      </c>
      <c r="J53" s="24">
        <f>IF(Response!J53=Response!J$2, 1, 0)</f>
        <v>0</v>
      </c>
      <c r="K53" s="24">
        <f>IF(Response!K53=Response!K$2, 1, 0)</f>
        <v>1</v>
      </c>
      <c r="L53" s="24">
        <f>IF(Response!L53=Response!L$2, 1, 0)</f>
        <v>1</v>
      </c>
      <c r="M53" s="24">
        <f>IF(Response!M53=Response!M$2, 1, 0)</f>
        <v>0</v>
      </c>
      <c r="N53" s="24">
        <f>IF(Response!N53=Response!N$2, 1, 0)</f>
        <v>0</v>
      </c>
    </row>
    <row r="54" spans="1:14" hidden="1" x14ac:dyDescent="0.3">
      <c r="A54" s="5">
        <f t="shared" si="0"/>
        <v>51</v>
      </c>
      <c r="B54" s="6">
        <f>3</f>
        <v>3</v>
      </c>
      <c r="C54" s="5" t="str">
        <f>'Section 3'!A13</f>
        <v>MRKT</v>
      </c>
      <c r="D54" s="5" t="str">
        <f>'Section 3'!B13</f>
        <v>Sophomore</v>
      </c>
      <c r="E54" s="24">
        <f>IF(Response!E54=Response!E$2, 1, 0)</f>
        <v>1</v>
      </c>
      <c r="F54" s="24">
        <f>IF(Response!F54=Response!F$2, 1, 0)</f>
        <v>1</v>
      </c>
      <c r="G54" s="24">
        <f>IF(Response!G54=Response!G$2, 1, 0)</f>
        <v>1</v>
      </c>
      <c r="H54" s="24">
        <f>IF(Response!H54=Response!H$2, 1, 0)</f>
        <v>0</v>
      </c>
      <c r="I54" s="24">
        <f>IF(Response!I54=Response!I$2, 1, 0)</f>
        <v>0</v>
      </c>
      <c r="J54" s="24">
        <f>IF(Response!J54=Response!J$2, 1, 0)</f>
        <v>0</v>
      </c>
      <c r="K54" s="24">
        <f>IF(Response!K54=Response!K$2, 1, 0)</f>
        <v>1</v>
      </c>
      <c r="L54" s="24">
        <f>IF(Response!L54=Response!L$2, 1, 0)</f>
        <v>1</v>
      </c>
      <c r="M54" s="24">
        <f>IF(Response!M54=Response!M$2, 1, 0)</f>
        <v>1</v>
      </c>
      <c r="N54" s="24">
        <f>IF(Response!N54=Response!N$2, 1, 0)</f>
        <v>1</v>
      </c>
    </row>
    <row r="55" spans="1:14" hidden="1" x14ac:dyDescent="0.3">
      <c r="A55" s="5">
        <f t="shared" si="0"/>
        <v>52</v>
      </c>
      <c r="B55" s="6">
        <f>3</f>
        <v>3</v>
      </c>
      <c r="C55" s="5" t="str">
        <f>'Section 3'!A14</f>
        <v>MNGT</v>
      </c>
      <c r="D55" s="5" t="str">
        <f>'Section 3'!B14</f>
        <v>Senior</v>
      </c>
      <c r="E55" s="24">
        <f>IF(Response!E55=Response!E$2, 1, 0)</f>
        <v>1</v>
      </c>
      <c r="F55" s="24">
        <f>IF(Response!F55=Response!F$2, 1, 0)</f>
        <v>1</v>
      </c>
      <c r="G55" s="24">
        <f>IF(Response!G55=Response!G$2, 1, 0)</f>
        <v>1</v>
      </c>
      <c r="H55" s="24">
        <f>IF(Response!H55=Response!H$2, 1, 0)</f>
        <v>1</v>
      </c>
      <c r="I55" s="24">
        <f>IF(Response!I55=Response!I$2, 1, 0)</f>
        <v>1</v>
      </c>
      <c r="J55" s="24">
        <f>IF(Response!J55=Response!J$2, 1, 0)</f>
        <v>0</v>
      </c>
      <c r="K55" s="24">
        <f>IF(Response!K55=Response!K$2, 1, 0)</f>
        <v>1</v>
      </c>
      <c r="L55" s="24">
        <f>IF(Response!L55=Response!L$2, 1, 0)</f>
        <v>1</v>
      </c>
      <c r="M55" s="24">
        <f>IF(Response!M55=Response!M$2, 1, 0)</f>
        <v>1</v>
      </c>
      <c r="N55" s="24">
        <f>IF(Response!N55=Response!N$2, 1, 0)</f>
        <v>1</v>
      </c>
    </row>
    <row r="56" spans="1:14" x14ac:dyDescent="0.3">
      <c r="A56" s="5">
        <f t="shared" si="0"/>
        <v>53</v>
      </c>
      <c r="B56" s="6">
        <f>3</f>
        <v>3</v>
      </c>
      <c r="C56" s="5" t="str">
        <f>'Section 3'!A15</f>
        <v>ACCT</v>
      </c>
      <c r="D56" s="5" t="str">
        <f>'Section 3'!B15</f>
        <v>Sophomore</v>
      </c>
      <c r="E56" s="24">
        <f>IF(Response!E56=Response!E$2, 1, 0)</f>
        <v>1</v>
      </c>
      <c r="F56" s="24">
        <f>IF(Response!F56=Response!F$2, 1, 0)</f>
        <v>1</v>
      </c>
      <c r="G56" s="24">
        <f>IF(Response!G56=Response!G$2, 1, 0)</f>
        <v>1</v>
      </c>
      <c r="H56" s="24">
        <f>IF(Response!H56=Response!H$2, 1, 0)</f>
        <v>1</v>
      </c>
      <c r="I56" s="24">
        <f>IF(Response!I56=Response!I$2, 1, 0)</f>
        <v>0</v>
      </c>
      <c r="J56" s="24">
        <f>IF(Response!J56=Response!J$2, 1, 0)</f>
        <v>0</v>
      </c>
      <c r="K56" s="24">
        <f>IF(Response!K56=Response!K$2, 1, 0)</f>
        <v>1</v>
      </c>
      <c r="L56" s="24">
        <f>IF(Response!L56=Response!L$2, 1, 0)</f>
        <v>1</v>
      </c>
      <c r="M56" s="24">
        <f>IF(Response!M56=Response!M$2, 1, 0)</f>
        <v>1</v>
      </c>
      <c r="N56" s="24">
        <f>IF(Response!N56=Response!N$2, 1, 0)</f>
        <v>1</v>
      </c>
    </row>
    <row r="57" spans="1:14" hidden="1" x14ac:dyDescent="0.3">
      <c r="A57" s="5">
        <f t="shared" si="0"/>
        <v>54</v>
      </c>
      <c r="B57" s="6">
        <f>3</f>
        <v>3</v>
      </c>
      <c r="C57" s="5" t="str">
        <f>'Section 3'!A16</f>
        <v>FIN</v>
      </c>
      <c r="D57" s="5" t="str">
        <f>'Section 3'!B16</f>
        <v>Sophomore</v>
      </c>
      <c r="E57" s="24">
        <f>IF(Response!E57=Response!E$2, 1, 0)</f>
        <v>1</v>
      </c>
      <c r="F57" s="24">
        <f>IF(Response!F57=Response!F$2, 1, 0)</f>
        <v>1</v>
      </c>
      <c r="G57" s="24">
        <f>IF(Response!G57=Response!G$2, 1, 0)</f>
        <v>1</v>
      </c>
      <c r="H57" s="24">
        <f>IF(Response!H57=Response!H$2, 1, 0)</f>
        <v>1</v>
      </c>
      <c r="I57" s="24">
        <f>IF(Response!I57=Response!I$2, 1, 0)</f>
        <v>0</v>
      </c>
      <c r="J57" s="24">
        <f>IF(Response!J57=Response!J$2, 1, 0)</f>
        <v>1</v>
      </c>
      <c r="K57" s="24">
        <f>IF(Response!K57=Response!K$2, 1, 0)</f>
        <v>1</v>
      </c>
      <c r="L57" s="24">
        <f>IF(Response!L57=Response!L$2, 1, 0)</f>
        <v>1</v>
      </c>
      <c r="M57" s="24">
        <f>IF(Response!M57=Response!M$2, 1, 0)</f>
        <v>1</v>
      </c>
      <c r="N57" s="24">
        <f>IF(Response!N57=Response!N$2, 1, 0)</f>
        <v>1</v>
      </c>
    </row>
    <row r="58" spans="1:14" hidden="1" x14ac:dyDescent="0.3">
      <c r="A58" s="5">
        <f t="shared" si="0"/>
        <v>55</v>
      </c>
      <c r="B58" s="6">
        <f>3</f>
        <v>3</v>
      </c>
      <c r="C58" s="5" t="str">
        <f>'Section 3'!A17</f>
        <v>ACCT</v>
      </c>
      <c r="D58" s="5" t="str">
        <f>'Section 3'!B17</f>
        <v>Sophomore</v>
      </c>
      <c r="E58" s="24">
        <f>IF(Response!E58=Response!E$2, 1, 0)</f>
        <v>0</v>
      </c>
      <c r="F58" s="24">
        <f>IF(Response!F58=Response!F$2, 1, 0)</f>
        <v>1</v>
      </c>
      <c r="G58" s="24">
        <f>IF(Response!G58=Response!G$2, 1, 0)</f>
        <v>0</v>
      </c>
      <c r="H58" s="24">
        <f>IF(Response!H58=Response!H$2, 1, 0)</f>
        <v>1</v>
      </c>
      <c r="I58" s="24">
        <f>IF(Response!I58=Response!I$2, 1, 0)</f>
        <v>1</v>
      </c>
      <c r="J58" s="24">
        <f>IF(Response!J58=Response!J$2, 1, 0)</f>
        <v>1</v>
      </c>
      <c r="K58" s="24">
        <f>IF(Response!K58=Response!K$2, 1, 0)</f>
        <v>1</v>
      </c>
      <c r="L58" s="24">
        <f>IF(Response!L58=Response!L$2, 1, 0)</f>
        <v>1</v>
      </c>
      <c r="M58" s="24">
        <f>IF(Response!M58=Response!M$2, 1, 0)</f>
        <v>1</v>
      </c>
      <c r="N58" s="24">
        <f>IF(Response!N58=Response!N$2, 1, 0)</f>
        <v>1</v>
      </c>
    </row>
    <row r="59" spans="1:14" hidden="1" x14ac:dyDescent="0.3">
      <c r="A59" s="5">
        <f t="shared" si="0"/>
        <v>56</v>
      </c>
      <c r="B59" s="6">
        <f>3</f>
        <v>3</v>
      </c>
      <c r="C59" s="5" t="str">
        <f>'Section 3'!A18</f>
        <v>MRKT</v>
      </c>
      <c r="D59" s="5" t="str">
        <f>'Section 3'!B18</f>
        <v>Freshman</v>
      </c>
      <c r="E59" s="24">
        <f>IF(Response!E59=Response!E$2, 1, 0)</f>
        <v>1</v>
      </c>
      <c r="F59" s="24">
        <f>IF(Response!F59=Response!F$2, 1, 0)</f>
        <v>1</v>
      </c>
      <c r="G59" s="24">
        <f>IF(Response!G59=Response!G$2, 1, 0)</f>
        <v>0</v>
      </c>
      <c r="H59" s="24">
        <f>IF(Response!H59=Response!H$2, 1, 0)</f>
        <v>0</v>
      </c>
      <c r="I59" s="24">
        <f>IF(Response!I59=Response!I$2, 1, 0)</f>
        <v>1</v>
      </c>
      <c r="J59" s="24">
        <f>IF(Response!J59=Response!J$2, 1, 0)</f>
        <v>1</v>
      </c>
      <c r="K59" s="24">
        <f>IF(Response!K59=Response!K$2, 1, 0)</f>
        <v>1</v>
      </c>
      <c r="L59" s="24">
        <f>IF(Response!L59=Response!L$2, 1, 0)</f>
        <v>1</v>
      </c>
      <c r="M59" s="24">
        <f>IF(Response!M59=Response!M$2, 1, 0)</f>
        <v>1</v>
      </c>
      <c r="N59" s="24">
        <f>IF(Response!N59=Response!N$2, 1, 0)</f>
        <v>1</v>
      </c>
    </row>
    <row r="60" spans="1:14" hidden="1" x14ac:dyDescent="0.3">
      <c r="A60" s="5">
        <f t="shared" si="0"/>
        <v>57</v>
      </c>
      <c r="B60" s="6">
        <f>3</f>
        <v>3</v>
      </c>
      <c r="C60" s="5" t="str">
        <f>'Section 3'!A19</f>
        <v>MIS</v>
      </c>
      <c r="D60" s="5" t="str">
        <f>'Section 3'!B19</f>
        <v>Junior</v>
      </c>
      <c r="E60" s="24">
        <f>IF(Response!E60=Response!E$2, 1, 0)</f>
        <v>1</v>
      </c>
      <c r="F60" s="24">
        <f>IF(Response!F60=Response!F$2, 1, 0)</f>
        <v>1</v>
      </c>
      <c r="G60" s="24">
        <f>IF(Response!G60=Response!G$2, 1, 0)</f>
        <v>1</v>
      </c>
      <c r="H60" s="24">
        <f>IF(Response!H60=Response!H$2, 1, 0)</f>
        <v>1</v>
      </c>
      <c r="I60" s="24">
        <f>IF(Response!I60=Response!I$2, 1, 0)</f>
        <v>1</v>
      </c>
      <c r="J60" s="24">
        <f>IF(Response!J60=Response!J$2, 1, 0)</f>
        <v>1</v>
      </c>
      <c r="K60" s="24">
        <f>IF(Response!K60=Response!K$2, 1, 0)</f>
        <v>1</v>
      </c>
      <c r="L60" s="24">
        <f>IF(Response!L60=Response!L$2, 1, 0)</f>
        <v>1</v>
      </c>
      <c r="M60" s="24">
        <f>IF(Response!M60=Response!M$2, 1, 0)</f>
        <v>1</v>
      </c>
      <c r="N60" s="24">
        <f>IF(Response!N60=Response!N$2, 1, 0)</f>
        <v>1</v>
      </c>
    </row>
    <row r="61" spans="1:14" hidden="1" x14ac:dyDescent="0.3">
      <c r="A61" s="5">
        <f t="shared" si="0"/>
        <v>58</v>
      </c>
      <c r="B61" s="6">
        <f>3</f>
        <v>3</v>
      </c>
      <c r="C61" s="5" t="str">
        <f>'Section 3'!A20</f>
        <v>MNGT</v>
      </c>
      <c r="D61" s="5" t="str">
        <f>'Section 3'!B20</f>
        <v>Sophomore</v>
      </c>
      <c r="E61" s="24">
        <f>IF(Response!E61=Response!E$2, 1, 0)</f>
        <v>0</v>
      </c>
      <c r="F61" s="24">
        <f>IF(Response!F61=Response!F$2, 1, 0)</f>
        <v>1</v>
      </c>
      <c r="G61" s="24">
        <f>IF(Response!G61=Response!G$2, 1, 0)</f>
        <v>1</v>
      </c>
      <c r="H61" s="24">
        <f>IF(Response!H61=Response!H$2, 1, 0)</f>
        <v>1</v>
      </c>
      <c r="I61" s="24">
        <f>IF(Response!I61=Response!I$2, 1, 0)</f>
        <v>1</v>
      </c>
      <c r="J61" s="24">
        <f>IF(Response!J61=Response!J$2, 1, 0)</f>
        <v>1</v>
      </c>
      <c r="K61" s="24">
        <f>IF(Response!K61=Response!K$2, 1, 0)</f>
        <v>1</v>
      </c>
      <c r="L61" s="24">
        <f>IF(Response!L61=Response!L$2, 1, 0)</f>
        <v>1</v>
      </c>
      <c r="M61" s="24">
        <f>IF(Response!M61=Response!M$2, 1, 0)</f>
        <v>1</v>
      </c>
      <c r="N61" s="24">
        <f>IF(Response!N61=Response!N$2, 1, 0)</f>
        <v>1</v>
      </c>
    </row>
    <row r="62" spans="1:14" hidden="1" x14ac:dyDescent="0.3">
      <c r="A62" s="5">
        <f t="shared" si="0"/>
        <v>59</v>
      </c>
      <c r="B62" s="6">
        <f>3</f>
        <v>3</v>
      </c>
      <c r="C62" s="5" t="str">
        <f>'Section 3'!A21</f>
        <v>ECON</v>
      </c>
      <c r="D62" s="5" t="str">
        <f>'Section 3'!B21</f>
        <v>Junior</v>
      </c>
      <c r="E62" s="24">
        <f>IF(Response!E62=Response!E$2, 1, 0)</f>
        <v>1</v>
      </c>
      <c r="F62" s="24">
        <f>IF(Response!F62=Response!F$2, 1, 0)</f>
        <v>1</v>
      </c>
      <c r="G62" s="24">
        <f>IF(Response!G62=Response!G$2, 1, 0)</f>
        <v>1</v>
      </c>
      <c r="H62" s="24">
        <f>IF(Response!H62=Response!H$2, 1, 0)</f>
        <v>1</v>
      </c>
      <c r="I62" s="24">
        <f>IF(Response!I62=Response!I$2, 1, 0)</f>
        <v>1</v>
      </c>
      <c r="J62" s="24">
        <f>IF(Response!J62=Response!J$2, 1, 0)</f>
        <v>1</v>
      </c>
      <c r="K62" s="24">
        <f>IF(Response!K62=Response!K$2, 1, 0)</f>
        <v>1</v>
      </c>
      <c r="L62" s="24">
        <f>IF(Response!L62=Response!L$2, 1, 0)</f>
        <v>1</v>
      </c>
      <c r="M62" s="24">
        <f>IF(Response!M62=Response!M$2, 1, 0)</f>
        <v>1</v>
      </c>
      <c r="N62" s="24">
        <f>IF(Response!N62=Response!N$2, 1, 0)</f>
        <v>1</v>
      </c>
    </row>
    <row r="63" spans="1:14" hidden="1" x14ac:dyDescent="0.3">
      <c r="A63" s="5">
        <f t="shared" si="0"/>
        <v>60</v>
      </c>
      <c r="B63" s="6">
        <f>3</f>
        <v>3</v>
      </c>
      <c r="C63" s="5" t="str">
        <f>'Section 3'!A22</f>
        <v>ECON</v>
      </c>
      <c r="D63" s="5" t="str">
        <f>'Section 3'!B22</f>
        <v>Sophomore</v>
      </c>
      <c r="E63" s="24">
        <f>IF(Response!E63=Response!E$2, 1, 0)</f>
        <v>1</v>
      </c>
      <c r="F63" s="24">
        <f>IF(Response!F63=Response!F$2, 1, 0)</f>
        <v>0</v>
      </c>
      <c r="G63" s="24">
        <f>IF(Response!G63=Response!G$2, 1, 0)</f>
        <v>0</v>
      </c>
      <c r="H63" s="24">
        <f>IF(Response!H63=Response!H$2, 1, 0)</f>
        <v>1</v>
      </c>
      <c r="I63" s="24">
        <f>IF(Response!I63=Response!I$2, 1, 0)</f>
        <v>1</v>
      </c>
      <c r="J63" s="24">
        <f>IF(Response!J63=Response!J$2, 1, 0)</f>
        <v>1</v>
      </c>
      <c r="K63" s="24">
        <f>IF(Response!K63=Response!K$2, 1, 0)</f>
        <v>0</v>
      </c>
      <c r="L63" s="24">
        <f>IF(Response!L63=Response!L$2, 1, 0)</f>
        <v>1</v>
      </c>
      <c r="M63" s="24">
        <f>IF(Response!M63=Response!M$2, 1, 0)</f>
        <v>1</v>
      </c>
      <c r="N63" s="24">
        <f>IF(Response!N63=Response!N$2, 1, 0)</f>
        <v>1</v>
      </c>
    </row>
    <row r="64" spans="1:14" hidden="1" x14ac:dyDescent="0.3">
      <c r="A64" s="5">
        <f t="shared" si="0"/>
        <v>61</v>
      </c>
      <c r="B64" s="6">
        <f>4</f>
        <v>4</v>
      </c>
      <c r="C64" s="5" t="str">
        <f>'Section 4'!A3</f>
        <v>MNGT</v>
      </c>
      <c r="D64" s="5" t="str">
        <f>'Section 4'!B3</f>
        <v>Freshman</v>
      </c>
      <c r="E64" s="24">
        <f>IF(Response!E64=Response!E$2, 1, 0)</f>
        <v>1</v>
      </c>
      <c r="F64" s="24">
        <f>IF(Response!F64=Response!F$2, 1, 0)</f>
        <v>0</v>
      </c>
      <c r="G64" s="24">
        <f>IF(Response!G64=Response!G$2, 1, 0)</f>
        <v>1</v>
      </c>
      <c r="H64" s="24">
        <f>IF(Response!H64=Response!H$2, 1, 0)</f>
        <v>1</v>
      </c>
      <c r="I64" s="24">
        <f>IF(Response!I64=Response!I$2, 1, 0)</f>
        <v>1</v>
      </c>
      <c r="J64" s="24">
        <f>IF(Response!J64=Response!J$2, 1, 0)</f>
        <v>0</v>
      </c>
      <c r="K64" s="24">
        <f>IF(Response!K64=Response!K$2, 1, 0)</f>
        <v>1</v>
      </c>
      <c r="L64" s="24">
        <f>IF(Response!L64=Response!L$2, 1, 0)</f>
        <v>1</v>
      </c>
      <c r="M64" s="24">
        <f>IF(Response!M64=Response!M$2, 1, 0)</f>
        <v>1</v>
      </c>
      <c r="N64" s="24">
        <f>IF(Response!N64=Response!N$2, 1, 0)</f>
        <v>1</v>
      </c>
    </row>
    <row r="65" spans="1:14" x14ac:dyDescent="0.3">
      <c r="A65" s="5">
        <f t="shared" si="0"/>
        <v>62</v>
      </c>
      <c r="B65" s="6">
        <f>4</f>
        <v>4</v>
      </c>
      <c r="C65" s="5" t="str">
        <f>'Section 4'!A4</f>
        <v>ACCT</v>
      </c>
      <c r="D65" s="5" t="str">
        <f>'Section 4'!B4</f>
        <v>Senior</v>
      </c>
      <c r="E65" s="24">
        <f>IF(Response!E65=Response!E$2, 1, 0)</f>
        <v>1</v>
      </c>
      <c r="F65" s="24">
        <f>IF(Response!F65=Response!F$2, 1, 0)</f>
        <v>0</v>
      </c>
      <c r="G65" s="24">
        <f>IF(Response!G65=Response!G$2, 1, 0)</f>
        <v>1</v>
      </c>
      <c r="H65" s="24">
        <f>IF(Response!H65=Response!H$2, 1, 0)</f>
        <v>0</v>
      </c>
      <c r="I65" s="24">
        <f>IF(Response!I65=Response!I$2, 1, 0)</f>
        <v>1</v>
      </c>
      <c r="J65" s="24">
        <f>IF(Response!J65=Response!J$2, 1, 0)</f>
        <v>1</v>
      </c>
      <c r="K65" s="24">
        <f>IF(Response!K65=Response!K$2, 1, 0)</f>
        <v>1</v>
      </c>
      <c r="L65" s="24">
        <f>IF(Response!L65=Response!L$2, 1, 0)</f>
        <v>1</v>
      </c>
      <c r="M65" s="24">
        <f>IF(Response!M65=Response!M$2, 1, 0)</f>
        <v>0</v>
      </c>
      <c r="N65" s="24">
        <f>IF(Response!N65=Response!N$2, 1, 0)</f>
        <v>0</v>
      </c>
    </row>
    <row r="66" spans="1:14" hidden="1" x14ac:dyDescent="0.3">
      <c r="A66" s="5">
        <f t="shared" si="0"/>
        <v>63</v>
      </c>
      <c r="B66" s="6">
        <f>4</f>
        <v>4</v>
      </c>
      <c r="C66" s="5" t="str">
        <f>'Section 4'!A5</f>
        <v>MNGT</v>
      </c>
      <c r="D66" s="5" t="str">
        <f>'Section 4'!B5</f>
        <v>Sophomore</v>
      </c>
      <c r="E66" s="24">
        <f>IF(Response!E66=Response!E$2, 1, 0)</f>
        <v>1</v>
      </c>
      <c r="F66" s="24">
        <f>IF(Response!F66=Response!F$2, 1, 0)</f>
        <v>1</v>
      </c>
      <c r="G66" s="24">
        <f>IF(Response!G66=Response!G$2, 1, 0)</f>
        <v>1</v>
      </c>
      <c r="H66" s="24">
        <f>IF(Response!H66=Response!H$2, 1, 0)</f>
        <v>1</v>
      </c>
      <c r="I66" s="24">
        <f>IF(Response!I66=Response!I$2, 1, 0)</f>
        <v>0</v>
      </c>
      <c r="J66" s="24">
        <f>IF(Response!J66=Response!J$2, 1, 0)</f>
        <v>1</v>
      </c>
      <c r="K66" s="24">
        <f>IF(Response!K66=Response!K$2, 1, 0)</f>
        <v>1</v>
      </c>
      <c r="L66" s="24">
        <f>IF(Response!L66=Response!L$2, 1, 0)</f>
        <v>1</v>
      </c>
      <c r="M66" s="24">
        <f>IF(Response!M66=Response!M$2, 1, 0)</f>
        <v>0</v>
      </c>
      <c r="N66" s="24">
        <f>IF(Response!N66=Response!N$2, 1, 0)</f>
        <v>0</v>
      </c>
    </row>
    <row r="67" spans="1:14" hidden="1" x14ac:dyDescent="0.3">
      <c r="A67" s="5">
        <f t="shared" si="0"/>
        <v>64</v>
      </c>
      <c r="B67" s="6">
        <f>4</f>
        <v>4</v>
      </c>
      <c r="C67" s="5" t="str">
        <f>'Section 4'!A6</f>
        <v>MRKT</v>
      </c>
      <c r="D67" s="5" t="str">
        <f>'Section 4'!B6</f>
        <v>Junior</v>
      </c>
      <c r="E67" s="24">
        <f>IF(Response!E67=Response!E$2, 1, 0)</f>
        <v>0</v>
      </c>
      <c r="F67" s="24">
        <f>IF(Response!F67=Response!F$2, 1, 0)</f>
        <v>0</v>
      </c>
      <c r="G67" s="24">
        <f>IF(Response!G67=Response!G$2, 1, 0)</f>
        <v>1</v>
      </c>
      <c r="H67" s="24">
        <f>IF(Response!H67=Response!H$2, 1, 0)</f>
        <v>1</v>
      </c>
      <c r="I67" s="24">
        <f>IF(Response!I67=Response!I$2, 1, 0)</f>
        <v>1</v>
      </c>
      <c r="J67" s="24">
        <f>IF(Response!J67=Response!J$2, 1, 0)</f>
        <v>1</v>
      </c>
      <c r="K67" s="24">
        <f>IF(Response!K67=Response!K$2, 1, 0)</f>
        <v>1</v>
      </c>
      <c r="L67" s="24">
        <f>IF(Response!L67=Response!L$2, 1, 0)</f>
        <v>1</v>
      </c>
      <c r="M67" s="24">
        <f>IF(Response!M67=Response!M$2, 1, 0)</f>
        <v>0</v>
      </c>
      <c r="N67" s="24">
        <f>IF(Response!N67=Response!N$2, 1, 0)</f>
        <v>0</v>
      </c>
    </row>
    <row r="68" spans="1:14" hidden="1" x14ac:dyDescent="0.3">
      <c r="A68" s="5">
        <f t="shared" si="0"/>
        <v>65</v>
      </c>
      <c r="B68" s="6">
        <f>4</f>
        <v>4</v>
      </c>
      <c r="C68" s="5" t="str">
        <f>'Section 4'!A7</f>
        <v>MIS</v>
      </c>
      <c r="D68" s="5" t="str">
        <f>'Section 4'!B7</f>
        <v>Freshman</v>
      </c>
      <c r="E68" s="24">
        <f>IF(Response!E68=Response!E$2, 1, 0)</f>
        <v>1</v>
      </c>
      <c r="F68" s="24">
        <f>IF(Response!F68=Response!F$2, 1, 0)</f>
        <v>0</v>
      </c>
      <c r="G68" s="24">
        <f>IF(Response!G68=Response!G$2, 1, 0)</f>
        <v>1</v>
      </c>
      <c r="H68" s="24">
        <f>IF(Response!H68=Response!H$2, 1, 0)</f>
        <v>1</v>
      </c>
      <c r="I68" s="24">
        <f>IF(Response!I68=Response!I$2, 1, 0)</f>
        <v>1</v>
      </c>
      <c r="J68" s="24">
        <f>IF(Response!J68=Response!J$2, 1, 0)</f>
        <v>0</v>
      </c>
      <c r="K68" s="24">
        <f>IF(Response!K68=Response!K$2, 1, 0)</f>
        <v>1</v>
      </c>
      <c r="L68" s="24">
        <f>IF(Response!L68=Response!L$2, 1, 0)</f>
        <v>1</v>
      </c>
      <c r="M68" s="24">
        <f>IF(Response!M68=Response!M$2, 1, 0)</f>
        <v>1</v>
      </c>
      <c r="N68" s="24">
        <f>IF(Response!N68=Response!N$2, 1, 0)</f>
        <v>1</v>
      </c>
    </row>
    <row r="69" spans="1:14" hidden="1" x14ac:dyDescent="0.3">
      <c r="A69" s="5">
        <f t="shared" si="0"/>
        <v>66</v>
      </c>
      <c r="B69" s="6">
        <f>4</f>
        <v>4</v>
      </c>
      <c r="C69" s="5" t="str">
        <f>'Section 4'!A8</f>
        <v>ECON</v>
      </c>
      <c r="D69" s="5" t="str">
        <f>'Section 4'!B8</f>
        <v>Freshman</v>
      </c>
      <c r="E69" s="24">
        <f>IF(Response!E69=Response!E$2, 1, 0)</f>
        <v>1</v>
      </c>
      <c r="F69" s="24">
        <f>IF(Response!F69=Response!F$2, 1, 0)</f>
        <v>0</v>
      </c>
      <c r="G69" s="24">
        <f>IF(Response!G69=Response!G$2, 1, 0)</f>
        <v>1</v>
      </c>
      <c r="H69" s="24">
        <f>IF(Response!H69=Response!H$2, 1, 0)</f>
        <v>0</v>
      </c>
      <c r="I69" s="24">
        <f>IF(Response!I69=Response!I$2, 1, 0)</f>
        <v>1</v>
      </c>
      <c r="J69" s="24">
        <f>IF(Response!J69=Response!J$2, 1, 0)</f>
        <v>0</v>
      </c>
      <c r="K69" s="24">
        <f>IF(Response!K69=Response!K$2, 1, 0)</f>
        <v>1</v>
      </c>
      <c r="L69" s="24">
        <f>IF(Response!L69=Response!L$2, 1, 0)</f>
        <v>1</v>
      </c>
      <c r="M69" s="24">
        <f>IF(Response!M69=Response!M$2, 1, 0)</f>
        <v>1</v>
      </c>
      <c r="N69" s="24">
        <f>IF(Response!N69=Response!N$2, 1, 0)</f>
        <v>1</v>
      </c>
    </row>
    <row r="70" spans="1:14" hidden="1" x14ac:dyDescent="0.3">
      <c r="A70" s="5">
        <f t="shared" ref="A70:A103" si="1">1+A69</f>
        <v>67</v>
      </c>
      <c r="B70" s="6">
        <f>4</f>
        <v>4</v>
      </c>
      <c r="C70" s="5" t="str">
        <f>'Section 4'!A9</f>
        <v>ECON</v>
      </c>
      <c r="D70" s="5" t="str">
        <f>'Section 4'!B9</f>
        <v>Sophomore</v>
      </c>
      <c r="E70" s="24">
        <f>IF(Response!E70=Response!E$2, 1, 0)</f>
        <v>0</v>
      </c>
      <c r="F70" s="24">
        <f>IF(Response!F70=Response!F$2, 1, 0)</f>
        <v>0</v>
      </c>
      <c r="G70" s="24">
        <f>IF(Response!G70=Response!G$2, 1, 0)</f>
        <v>1</v>
      </c>
      <c r="H70" s="24">
        <f>IF(Response!H70=Response!H$2, 1, 0)</f>
        <v>1</v>
      </c>
      <c r="I70" s="24">
        <f>IF(Response!I70=Response!I$2, 1, 0)</f>
        <v>0</v>
      </c>
      <c r="J70" s="24">
        <f>IF(Response!J70=Response!J$2, 1, 0)</f>
        <v>0</v>
      </c>
      <c r="K70" s="24">
        <f>IF(Response!K70=Response!K$2, 1, 0)</f>
        <v>1</v>
      </c>
      <c r="L70" s="24">
        <f>IF(Response!L70=Response!L$2, 1, 0)</f>
        <v>0</v>
      </c>
      <c r="M70" s="24">
        <f>IF(Response!M70=Response!M$2, 1, 0)</f>
        <v>1</v>
      </c>
      <c r="N70" s="24">
        <f>IF(Response!N70=Response!N$2, 1, 0)</f>
        <v>1</v>
      </c>
    </row>
    <row r="71" spans="1:14" hidden="1" x14ac:dyDescent="0.3">
      <c r="A71" s="5">
        <f t="shared" si="1"/>
        <v>68</v>
      </c>
      <c r="B71" s="6">
        <f>4</f>
        <v>4</v>
      </c>
      <c r="C71" s="5" t="str">
        <f>'Section 4'!A10</f>
        <v>ECON</v>
      </c>
      <c r="D71" s="5" t="str">
        <f>'Section 4'!B10</f>
        <v>Freshman</v>
      </c>
      <c r="E71" s="24">
        <f>IF(Response!E71=Response!E$2, 1, 0)</f>
        <v>0</v>
      </c>
      <c r="F71" s="24">
        <f>IF(Response!F71=Response!F$2, 1, 0)</f>
        <v>0</v>
      </c>
      <c r="G71" s="24">
        <f>IF(Response!G71=Response!G$2, 1, 0)</f>
        <v>1</v>
      </c>
      <c r="H71" s="24">
        <f>IF(Response!H71=Response!H$2, 1, 0)</f>
        <v>1</v>
      </c>
      <c r="I71" s="24">
        <f>IF(Response!I71=Response!I$2, 1, 0)</f>
        <v>0</v>
      </c>
      <c r="J71" s="24">
        <f>IF(Response!J71=Response!J$2, 1, 0)</f>
        <v>0</v>
      </c>
      <c r="K71" s="24">
        <f>IF(Response!K71=Response!K$2, 1, 0)</f>
        <v>1</v>
      </c>
      <c r="L71" s="24">
        <f>IF(Response!L71=Response!L$2, 1, 0)</f>
        <v>1</v>
      </c>
      <c r="M71" s="24">
        <f>IF(Response!M71=Response!M$2, 1, 0)</f>
        <v>1</v>
      </c>
      <c r="N71" s="24">
        <f>IF(Response!N71=Response!N$2, 1, 0)</f>
        <v>1</v>
      </c>
    </row>
    <row r="72" spans="1:14" hidden="1" x14ac:dyDescent="0.3">
      <c r="A72" s="5">
        <f t="shared" si="1"/>
        <v>69</v>
      </c>
      <c r="B72" s="6">
        <f>4</f>
        <v>4</v>
      </c>
      <c r="C72" s="5" t="str">
        <f>'Section 4'!A11</f>
        <v>ECON</v>
      </c>
      <c r="D72" s="5" t="str">
        <f>'Section 4'!B11</f>
        <v>Junior</v>
      </c>
      <c r="E72" s="24">
        <f>IF(Response!E72=Response!E$2, 1, 0)</f>
        <v>0</v>
      </c>
      <c r="F72" s="24">
        <f>IF(Response!F72=Response!F$2, 1, 0)</f>
        <v>0</v>
      </c>
      <c r="G72" s="24">
        <f>IF(Response!G72=Response!G$2, 1, 0)</f>
        <v>0</v>
      </c>
      <c r="H72" s="24">
        <f>IF(Response!H72=Response!H$2, 1, 0)</f>
        <v>1</v>
      </c>
      <c r="I72" s="24">
        <f>IF(Response!I72=Response!I$2, 1, 0)</f>
        <v>1</v>
      </c>
      <c r="J72" s="24">
        <f>IF(Response!J72=Response!J$2, 1, 0)</f>
        <v>0</v>
      </c>
      <c r="K72" s="24">
        <f>IF(Response!K72=Response!K$2, 1, 0)</f>
        <v>1</v>
      </c>
      <c r="L72" s="24">
        <f>IF(Response!L72=Response!L$2, 1, 0)</f>
        <v>1</v>
      </c>
      <c r="M72" s="24">
        <f>IF(Response!M72=Response!M$2, 1, 0)</f>
        <v>1</v>
      </c>
      <c r="N72" s="24">
        <f>IF(Response!N72=Response!N$2, 1, 0)</f>
        <v>1</v>
      </c>
    </row>
    <row r="73" spans="1:14" hidden="1" x14ac:dyDescent="0.3">
      <c r="A73" s="5">
        <f t="shared" si="1"/>
        <v>70</v>
      </c>
      <c r="B73" s="6">
        <f>4</f>
        <v>4</v>
      </c>
      <c r="C73" s="5" t="str">
        <f>'Section 4'!A12</f>
        <v>ECON</v>
      </c>
      <c r="D73" s="5" t="str">
        <f>'Section 4'!B12</f>
        <v>Sophomore</v>
      </c>
      <c r="E73" s="24">
        <f>IF(Response!E73=Response!E$2, 1, 0)</f>
        <v>0</v>
      </c>
      <c r="F73" s="24">
        <f>IF(Response!F73=Response!F$2, 1, 0)</f>
        <v>0</v>
      </c>
      <c r="G73" s="24">
        <f>IF(Response!G73=Response!G$2, 1, 0)</f>
        <v>0</v>
      </c>
      <c r="H73" s="24">
        <f>IF(Response!H73=Response!H$2, 1, 0)</f>
        <v>0</v>
      </c>
      <c r="I73" s="24">
        <f>IF(Response!I73=Response!I$2, 1, 0)</f>
        <v>1</v>
      </c>
      <c r="J73" s="24">
        <f>IF(Response!J73=Response!J$2, 1, 0)</f>
        <v>0</v>
      </c>
      <c r="K73" s="24">
        <f>IF(Response!K73=Response!K$2, 1, 0)</f>
        <v>1</v>
      </c>
      <c r="L73" s="24">
        <f>IF(Response!L73=Response!L$2, 1, 0)</f>
        <v>1</v>
      </c>
      <c r="M73" s="24">
        <f>IF(Response!M73=Response!M$2, 1, 0)</f>
        <v>1</v>
      </c>
      <c r="N73" s="24">
        <f>IF(Response!N73=Response!N$2, 1, 0)</f>
        <v>1</v>
      </c>
    </row>
    <row r="74" spans="1:14" hidden="1" x14ac:dyDescent="0.3">
      <c r="A74" s="5">
        <f t="shared" si="1"/>
        <v>71</v>
      </c>
      <c r="B74" s="6">
        <f>4</f>
        <v>4</v>
      </c>
      <c r="C74" s="5" t="str">
        <f>'Section 4'!A13</f>
        <v>ECON</v>
      </c>
      <c r="D74" s="5" t="str">
        <f>'Section 4'!B13</f>
        <v>Sophomore</v>
      </c>
      <c r="E74" s="24">
        <f>IF(Response!E74=Response!E$2, 1, 0)</f>
        <v>0</v>
      </c>
      <c r="F74" s="24">
        <f>IF(Response!F74=Response!F$2, 1, 0)</f>
        <v>0</v>
      </c>
      <c r="G74" s="24">
        <f>IF(Response!G74=Response!G$2, 1, 0)</f>
        <v>1</v>
      </c>
      <c r="H74" s="24">
        <f>IF(Response!H74=Response!H$2, 1, 0)</f>
        <v>1</v>
      </c>
      <c r="I74" s="24">
        <f>IF(Response!I74=Response!I$2, 1, 0)</f>
        <v>1</v>
      </c>
      <c r="J74" s="24">
        <f>IF(Response!J74=Response!J$2, 1, 0)</f>
        <v>0</v>
      </c>
      <c r="K74" s="24">
        <f>IF(Response!K74=Response!K$2, 1, 0)</f>
        <v>1</v>
      </c>
      <c r="L74" s="24">
        <f>IF(Response!L74=Response!L$2, 1, 0)</f>
        <v>0</v>
      </c>
      <c r="M74" s="24">
        <f>IF(Response!M74=Response!M$2, 1, 0)</f>
        <v>1</v>
      </c>
      <c r="N74" s="24">
        <f>IF(Response!N74=Response!N$2, 1, 0)</f>
        <v>1</v>
      </c>
    </row>
    <row r="75" spans="1:14" hidden="1" x14ac:dyDescent="0.3">
      <c r="A75" s="5">
        <f t="shared" si="1"/>
        <v>72</v>
      </c>
      <c r="B75" s="6">
        <f>4</f>
        <v>4</v>
      </c>
      <c r="C75" s="5" t="str">
        <f>'Section 4'!A14</f>
        <v>ECON</v>
      </c>
      <c r="D75" s="5" t="str">
        <f>'Section 4'!B14</f>
        <v>Senior</v>
      </c>
      <c r="E75" s="24">
        <f>IF(Response!E75=Response!E$2, 1, 0)</f>
        <v>0</v>
      </c>
      <c r="F75" s="24">
        <f>IF(Response!F75=Response!F$2, 1, 0)</f>
        <v>0</v>
      </c>
      <c r="G75" s="24">
        <f>IF(Response!G75=Response!G$2, 1, 0)</f>
        <v>0</v>
      </c>
      <c r="H75" s="24">
        <f>IF(Response!H75=Response!H$2, 1, 0)</f>
        <v>1</v>
      </c>
      <c r="I75" s="24">
        <f>IF(Response!I75=Response!I$2, 1, 0)</f>
        <v>1</v>
      </c>
      <c r="J75" s="24">
        <f>IF(Response!J75=Response!J$2, 1, 0)</f>
        <v>0</v>
      </c>
      <c r="K75" s="24">
        <f>IF(Response!K75=Response!K$2, 1, 0)</f>
        <v>1</v>
      </c>
      <c r="L75" s="24">
        <f>IF(Response!L75=Response!L$2, 1, 0)</f>
        <v>0</v>
      </c>
      <c r="M75" s="24">
        <f>IF(Response!M75=Response!M$2, 1, 0)</f>
        <v>1</v>
      </c>
      <c r="N75" s="24">
        <f>IF(Response!N75=Response!N$2, 1, 0)</f>
        <v>1</v>
      </c>
    </row>
    <row r="76" spans="1:14" hidden="1" x14ac:dyDescent="0.3">
      <c r="A76" s="5">
        <f t="shared" si="1"/>
        <v>73</v>
      </c>
      <c r="B76" s="6">
        <f>4</f>
        <v>4</v>
      </c>
      <c r="C76" s="5" t="str">
        <f>'Section 4'!A15</f>
        <v>ACCT</v>
      </c>
      <c r="D76" s="5" t="str">
        <f>'Section 4'!B15</f>
        <v>Sophomore</v>
      </c>
      <c r="E76" s="24">
        <f>IF(Response!E76=Response!E$2, 1, 0)</f>
        <v>0</v>
      </c>
      <c r="F76" s="24">
        <f>IF(Response!F76=Response!F$2, 1, 0)</f>
        <v>0</v>
      </c>
      <c r="G76" s="24">
        <f>IF(Response!G76=Response!G$2, 1, 0)</f>
        <v>0</v>
      </c>
      <c r="H76" s="24">
        <f>IF(Response!H76=Response!H$2, 1, 0)</f>
        <v>1</v>
      </c>
      <c r="I76" s="24">
        <f>IF(Response!I76=Response!I$2, 1, 0)</f>
        <v>1</v>
      </c>
      <c r="J76" s="24">
        <f>IF(Response!J76=Response!J$2, 1, 0)</f>
        <v>0</v>
      </c>
      <c r="K76" s="24">
        <f>IF(Response!K76=Response!K$2, 1, 0)</f>
        <v>1</v>
      </c>
      <c r="L76" s="24">
        <f>IF(Response!L76=Response!L$2, 1, 0)</f>
        <v>0</v>
      </c>
      <c r="M76" s="24">
        <f>IF(Response!M76=Response!M$2, 1, 0)</f>
        <v>1</v>
      </c>
      <c r="N76" s="24">
        <f>IF(Response!N76=Response!N$2, 1, 0)</f>
        <v>1</v>
      </c>
    </row>
    <row r="77" spans="1:14" hidden="1" x14ac:dyDescent="0.3">
      <c r="A77" s="5">
        <f t="shared" si="1"/>
        <v>74</v>
      </c>
      <c r="B77" s="6">
        <f>4</f>
        <v>4</v>
      </c>
      <c r="C77" s="5" t="str">
        <f>'Section 4'!A16</f>
        <v>FIN</v>
      </c>
      <c r="D77" s="5" t="str">
        <f>'Section 4'!B16</f>
        <v>Sophomore</v>
      </c>
      <c r="E77" s="24">
        <f>IF(Response!E77=Response!E$2, 1, 0)</f>
        <v>0</v>
      </c>
      <c r="F77" s="24">
        <f>IF(Response!F77=Response!F$2, 1, 0)</f>
        <v>1</v>
      </c>
      <c r="G77" s="24">
        <f>IF(Response!G77=Response!G$2, 1, 0)</f>
        <v>1</v>
      </c>
      <c r="H77" s="24">
        <f>IF(Response!H77=Response!H$2, 1, 0)</f>
        <v>1</v>
      </c>
      <c r="I77" s="24">
        <f>IF(Response!I77=Response!I$2, 1, 0)</f>
        <v>1</v>
      </c>
      <c r="J77" s="24">
        <f>IF(Response!J77=Response!J$2, 1, 0)</f>
        <v>0</v>
      </c>
      <c r="K77" s="24">
        <f>IF(Response!K77=Response!K$2, 1, 0)</f>
        <v>1</v>
      </c>
      <c r="L77" s="24">
        <f>IF(Response!L77=Response!L$2, 1, 0)</f>
        <v>0</v>
      </c>
      <c r="M77" s="24">
        <f>IF(Response!M77=Response!M$2, 1, 0)</f>
        <v>1</v>
      </c>
      <c r="N77" s="24">
        <f>IF(Response!N77=Response!N$2, 1, 0)</f>
        <v>1</v>
      </c>
    </row>
    <row r="78" spans="1:14" hidden="1" x14ac:dyDescent="0.3">
      <c r="A78" s="5">
        <f t="shared" si="1"/>
        <v>75</v>
      </c>
      <c r="B78" s="6">
        <f>4</f>
        <v>4</v>
      </c>
      <c r="C78" s="5" t="str">
        <f>'Section 4'!A17</f>
        <v>ACCT</v>
      </c>
      <c r="D78" s="5" t="str">
        <f>'Section 4'!B17</f>
        <v>Sophomore</v>
      </c>
      <c r="E78" s="24">
        <f>IF(Response!E78=Response!E$2, 1, 0)</f>
        <v>0</v>
      </c>
      <c r="F78" s="24">
        <f>IF(Response!F78=Response!F$2, 1, 0)</f>
        <v>1</v>
      </c>
      <c r="G78" s="24">
        <f>IF(Response!G78=Response!G$2, 1, 0)</f>
        <v>1</v>
      </c>
      <c r="H78" s="24">
        <f>IF(Response!H78=Response!H$2, 1, 0)</f>
        <v>1</v>
      </c>
      <c r="I78" s="24">
        <f>IF(Response!I78=Response!I$2, 1, 0)</f>
        <v>1</v>
      </c>
      <c r="J78" s="24">
        <f>IF(Response!J78=Response!J$2, 1, 0)</f>
        <v>0</v>
      </c>
      <c r="K78" s="24">
        <f>IF(Response!K78=Response!K$2, 1, 0)</f>
        <v>1</v>
      </c>
      <c r="L78" s="24">
        <f>IF(Response!L78=Response!L$2, 1, 0)</f>
        <v>0</v>
      </c>
      <c r="M78" s="24">
        <f>IF(Response!M78=Response!M$2, 1, 0)</f>
        <v>1</v>
      </c>
      <c r="N78" s="24">
        <f>IF(Response!N78=Response!N$2, 1, 0)</f>
        <v>1</v>
      </c>
    </row>
    <row r="79" spans="1:14" hidden="1" x14ac:dyDescent="0.3">
      <c r="A79" s="5">
        <f t="shared" si="1"/>
        <v>76</v>
      </c>
      <c r="B79" s="6">
        <f>4</f>
        <v>4</v>
      </c>
      <c r="C79" s="5" t="str">
        <f>'Section 4'!A18</f>
        <v>MRKT</v>
      </c>
      <c r="D79" s="5" t="str">
        <f>'Section 4'!B18</f>
        <v>Freshman</v>
      </c>
      <c r="E79" s="24">
        <f>IF(Response!E79=Response!E$2, 1, 0)</f>
        <v>0</v>
      </c>
      <c r="F79" s="24">
        <f>IF(Response!F79=Response!F$2, 1, 0)</f>
        <v>1</v>
      </c>
      <c r="G79" s="24">
        <f>IF(Response!G79=Response!G$2, 1, 0)</f>
        <v>1</v>
      </c>
      <c r="H79" s="24">
        <f>IF(Response!H79=Response!H$2, 1, 0)</f>
        <v>0</v>
      </c>
      <c r="I79" s="24">
        <f>IF(Response!I79=Response!I$2, 1, 0)</f>
        <v>1</v>
      </c>
      <c r="J79" s="24">
        <f>IF(Response!J79=Response!J$2, 1, 0)</f>
        <v>0</v>
      </c>
      <c r="K79" s="24">
        <f>IF(Response!K79=Response!K$2, 1, 0)</f>
        <v>1</v>
      </c>
      <c r="L79" s="24">
        <f>IF(Response!L79=Response!L$2, 1, 0)</f>
        <v>0</v>
      </c>
      <c r="M79" s="24">
        <f>IF(Response!M79=Response!M$2, 1, 0)</f>
        <v>1</v>
      </c>
      <c r="N79" s="24">
        <f>IF(Response!N79=Response!N$2, 1, 0)</f>
        <v>1</v>
      </c>
    </row>
    <row r="80" spans="1:14" hidden="1" x14ac:dyDescent="0.3">
      <c r="A80" s="5">
        <f t="shared" si="1"/>
        <v>77</v>
      </c>
      <c r="B80" s="6">
        <f>4</f>
        <v>4</v>
      </c>
      <c r="C80" s="5" t="str">
        <f>'Section 4'!A19</f>
        <v>MIS</v>
      </c>
      <c r="D80" s="5" t="str">
        <f>'Section 4'!B19</f>
        <v>Junior</v>
      </c>
      <c r="E80" s="24">
        <f>IF(Response!E80=Response!E$2, 1, 0)</f>
        <v>1</v>
      </c>
      <c r="F80" s="24">
        <f>IF(Response!F80=Response!F$2, 1, 0)</f>
        <v>1</v>
      </c>
      <c r="G80" s="24">
        <f>IF(Response!G80=Response!G$2, 1, 0)</f>
        <v>1</v>
      </c>
      <c r="H80" s="24">
        <f>IF(Response!H80=Response!H$2, 1, 0)</f>
        <v>1</v>
      </c>
      <c r="I80" s="24">
        <f>IF(Response!I80=Response!I$2, 1, 0)</f>
        <v>1</v>
      </c>
      <c r="J80" s="24">
        <f>IF(Response!J80=Response!J$2, 1, 0)</f>
        <v>1</v>
      </c>
      <c r="K80" s="24">
        <f>IF(Response!K80=Response!K$2, 1, 0)</f>
        <v>1</v>
      </c>
      <c r="L80" s="24">
        <f>IF(Response!L80=Response!L$2, 1, 0)</f>
        <v>0</v>
      </c>
      <c r="M80" s="24">
        <f>IF(Response!M80=Response!M$2, 1, 0)</f>
        <v>1</v>
      </c>
      <c r="N80" s="24">
        <f>IF(Response!N80=Response!N$2, 1, 0)</f>
        <v>1</v>
      </c>
    </row>
    <row r="81" spans="1:14" hidden="1" x14ac:dyDescent="0.3">
      <c r="A81" s="5">
        <f t="shared" si="1"/>
        <v>78</v>
      </c>
      <c r="B81" s="6">
        <f>4</f>
        <v>4</v>
      </c>
      <c r="C81" s="5" t="str">
        <f>'Section 4'!A20</f>
        <v>MNGT</v>
      </c>
      <c r="D81" s="5" t="str">
        <f>'Section 4'!B20</f>
        <v>Sophomore</v>
      </c>
      <c r="E81" s="24">
        <f>IF(Response!E81=Response!E$2, 1, 0)</f>
        <v>0</v>
      </c>
      <c r="F81" s="24">
        <f>IF(Response!F81=Response!F$2, 1, 0)</f>
        <v>1</v>
      </c>
      <c r="G81" s="24">
        <f>IF(Response!G81=Response!G$2, 1, 0)</f>
        <v>1</v>
      </c>
      <c r="H81" s="24">
        <f>IF(Response!H81=Response!H$2, 1, 0)</f>
        <v>1</v>
      </c>
      <c r="I81" s="24">
        <f>IF(Response!I81=Response!I$2, 1, 0)</f>
        <v>1</v>
      </c>
      <c r="J81" s="24">
        <f>IF(Response!J81=Response!J$2, 1, 0)</f>
        <v>1</v>
      </c>
      <c r="K81" s="24">
        <f>IF(Response!K81=Response!K$2, 1, 0)</f>
        <v>1</v>
      </c>
      <c r="L81" s="24">
        <f>IF(Response!L81=Response!L$2, 1, 0)</f>
        <v>0</v>
      </c>
      <c r="M81" s="24">
        <f>IF(Response!M81=Response!M$2, 1, 0)</f>
        <v>1</v>
      </c>
      <c r="N81" s="24">
        <f>IF(Response!N81=Response!N$2, 1, 0)</f>
        <v>1</v>
      </c>
    </row>
    <row r="82" spans="1:14" x14ac:dyDescent="0.3">
      <c r="A82" s="5">
        <f t="shared" si="1"/>
        <v>79</v>
      </c>
      <c r="B82" s="6">
        <f>4</f>
        <v>4</v>
      </c>
      <c r="C82" s="5" t="str">
        <f>'Section 4'!A21</f>
        <v>ACCT</v>
      </c>
      <c r="D82" s="5" t="str">
        <f>'Section 4'!B21</f>
        <v>Junior</v>
      </c>
      <c r="E82" s="24">
        <f>IF(Response!E82=Response!E$2, 1, 0)</f>
        <v>1</v>
      </c>
      <c r="F82" s="24">
        <f>IF(Response!F82=Response!F$2, 1, 0)</f>
        <v>1</v>
      </c>
      <c r="G82" s="24">
        <f>IF(Response!G82=Response!G$2, 1, 0)</f>
        <v>1</v>
      </c>
      <c r="H82" s="24">
        <f>IF(Response!H82=Response!H$2, 1, 0)</f>
        <v>1</v>
      </c>
      <c r="I82" s="24">
        <f>IF(Response!I82=Response!I$2, 1, 0)</f>
        <v>1</v>
      </c>
      <c r="J82" s="24">
        <f>IF(Response!J82=Response!J$2, 1, 0)</f>
        <v>1</v>
      </c>
      <c r="K82" s="24">
        <f>IF(Response!K82=Response!K$2, 1, 0)</f>
        <v>1</v>
      </c>
      <c r="L82" s="24">
        <f>IF(Response!L82=Response!L$2, 1, 0)</f>
        <v>0</v>
      </c>
      <c r="M82" s="24">
        <f>IF(Response!M82=Response!M$2, 1, 0)</f>
        <v>1</v>
      </c>
      <c r="N82" s="24">
        <f>IF(Response!N82=Response!N$2, 1, 0)</f>
        <v>1</v>
      </c>
    </row>
    <row r="83" spans="1:14" x14ac:dyDescent="0.3">
      <c r="A83" s="5">
        <f t="shared" si="1"/>
        <v>80</v>
      </c>
      <c r="B83" s="6">
        <f>4</f>
        <v>4</v>
      </c>
      <c r="C83" s="5" t="str">
        <f>'Section 4'!A22</f>
        <v>ACCT</v>
      </c>
      <c r="D83" s="5" t="str">
        <f>'Section 4'!B22</f>
        <v>Sophomore</v>
      </c>
      <c r="E83" s="24">
        <f>IF(Response!E83=Response!E$2, 1, 0)</f>
        <v>1</v>
      </c>
      <c r="F83" s="24">
        <f>IF(Response!F83=Response!F$2, 1, 0)</f>
        <v>0</v>
      </c>
      <c r="G83" s="24">
        <f>IF(Response!G83=Response!G$2, 1, 0)</f>
        <v>0</v>
      </c>
      <c r="H83" s="24">
        <f>IF(Response!H83=Response!H$2, 1, 0)</f>
        <v>1</v>
      </c>
      <c r="I83" s="24">
        <f>IF(Response!I83=Response!I$2, 1, 0)</f>
        <v>1</v>
      </c>
      <c r="J83" s="24">
        <f>IF(Response!J83=Response!J$2, 1, 0)</f>
        <v>1</v>
      </c>
      <c r="K83" s="24">
        <f>IF(Response!K83=Response!K$2, 1, 0)</f>
        <v>1</v>
      </c>
      <c r="L83" s="24">
        <f>IF(Response!L83=Response!L$2, 1, 0)</f>
        <v>0</v>
      </c>
      <c r="M83" s="24">
        <f>IF(Response!M83=Response!M$2, 1, 0)</f>
        <v>1</v>
      </c>
      <c r="N83" s="24">
        <f>IF(Response!N83=Response!N$2, 1, 0)</f>
        <v>1</v>
      </c>
    </row>
    <row r="84" spans="1:14" hidden="1" x14ac:dyDescent="0.3">
      <c r="A84" s="5">
        <f t="shared" si="1"/>
        <v>81</v>
      </c>
      <c r="B84" s="6">
        <f>5</f>
        <v>5</v>
      </c>
      <c r="C84" s="5" t="str">
        <f>'Section 5'!A3</f>
        <v>MRKT</v>
      </c>
      <c r="D84" s="5" t="str">
        <f>'Section 5'!B3</f>
        <v>Senior</v>
      </c>
      <c r="E84" s="24">
        <f>IF(Response!E84=Response!E$2, 1, 0)</f>
        <v>1</v>
      </c>
      <c r="F84" s="24">
        <f>IF(Response!F84=Response!F$2, 1, 0)</f>
        <v>1</v>
      </c>
      <c r="G84" s="24">
        <f>IF(Response!G84=Response!G$2, 1, 0)</f>
        <v>1</v>
      </c>
      <c r="H84" s="24">
        <f>IF(Response!H84=Response!H$2, 1, 0)</f>
        <v>1</v>
      </c>
      <c r="I84" s="24">
        <f>IF(Response!I84=Response!I$2, 1, 0)</f>
        <v>1</v>
      </c>
      <c r="J84" s="24">
        <f>IF(Response!J84=Response!J$2, 1, 0)</f>
        <v>1</v>
      </c>
      <c r="K84" s="24">
        <f>IF(Response!K84=Response!K$2, 1, 0)</f>
        <v>1</v>
      </c>
      <c r="L84" s="24">
        <f>IF(Response!L84=Response!L$2, 1, 0)</f>
        <v>1</v>
      </c>
      <c r="M84" s="24">
        <f>IF(Response!M84=Response!M$2, 1, 0)</f>
        <v>1</v>
      </c>
      <c r="N84" s="24">
        <f>IF(Response!N84=Response!N$2, 1, 0)</f>
        <v>1</v>
      </c>
    </row>
    <row r="85" spans="1:14" hidden="1" x14ac:dyDescent="0.3">
      <c r="A85" s="5">
        <f t="shared" si="1"/>
        <v>82</v>
      </c>
      <c r="B85" s="6">
        <f>5</f>
        <v>5</v>
      </c>
      <c r="C85" s="5" t="str">
        <f>'Section 5'!A4</f>
        <v>MNGT</v>
      </c>
      <c r="D85" s="5" t="str">
        <f>'Section 5'!B4</f>
        <v>Sophomore</v>
      </c>
      <c r="E85" s="24">
        <f>IF(Response!E85=Response!E$2, 1, 0)</f>
        <v>1</v>
      </c>
      <c r="F85" s="24">
        <f>IF(Response!F85=Response!F$2, 1, 0)</f>
        <v>0</v>
      </c>
      <c r="G85" s="24">
        <f>IF(Response!G85=Response!G$2, 1, 0)</f>
        <v>0</v>
      </c>
      <c r="H85" s="24">
        <f>IF(Response!H85=Response!H$2, 1, 0)</f>
        <v>1</v>
      </c>
      <c r="I85" s="24">
        <f>IF(Response!I85=Response!I$2, 1, 0)</f>
        <v>1</v>
      </c>
      <c r="J85" s="24">
        <f>IF(Response!J85=Response!J$2, 1, 0)</f>
        <v>1</v>
      </c>
      <c r="K85" s="24">
        <f>IF(Response!K85=Response!K$2, 1, 0)</f>
        <v>1</v>
      </c>
      <c r="L85" s="24">
        <f>IF(Response!L85=Response!L$2, 1, 0)</f>
        <v>1</v>
      </c>
      <c r="M85" s="24">
        <f>IF(Response!M85=Response!M$2, 1, 0)</f>
        <v>1</v>
      </c>
      <c r="N85" s="24">
        <f>IF(Response!N85=Response!N$2, 1, 0)</f>
        <v>1</v>
      </c>
    </row>
    <row r="86" spans="1:14" hidden="1" x14ac:dyDescent="0.3">
      <c r="A86" s="5">
        <f t="shared" si="1"/>
        <v>83</v>
      </c>
      <c r="B86" s="6">
        <f>5</f>
        <v>5</v>
      </c>
      <c r="C86" s="5" t="str">
        <f>'Section 5'!A5</f>
        <v>MNGT</v>
      </c>
      <c r="D86" s="5" t="str">
        <f>'Section 5'!B5</f>
        <v>Junior</v>
      </c>
      <c r="E86" s="24">
        <f>IF(Response!E86=Response!E$2, 1, 0)</f>
        <v>0</v>
      </c>
      <c r="F86" s="24">
        <f>IF(Response!F86=Response!F$2, 1, 0)</f>
        <v>1</v>
      </c>
      <c r="G86" s="24">
        <f>IF(Response!G86=Response!G$2, 1, 0)</f>
        <v>1</v>
      </c>
      <c r="H86" s="24">
        <f>IF(Response!H86=Response!H$2, 1, 0)</f>
        <v>1</v>
      </c>
      <c r="I86" s="24">
        <f>IF(Response!I86=Response!I$2, 1, 0)</f>
        <v>1</v>
      </c>
      <c r="J86" s="24">
        <f>IF(Response!J86=Response!J$2, 1, 0)</f>
        <v>1</v>
      </c>
      <c r="K86" s="24">
        <f>IF(Response!K86=Response!K$2, 1, 0)</f>
        <v>1</v>
      </c>
      <c r="L86" s="24">
        <f>IF(Response!L86=Response!L$2, 1, 0)</f>
        <v>1</v>
      </c>
      <c r="M86" s="24">
        <f>IF(Response!M86=Response!M$2, 1, 0)</f>
        <v>1</v>
      </c>
      <c r="N86" s="24">
        <f>IF(Response!N86=Response!N$2, 1, 0)</f>
        <v>1</v>
      </c>
    </row>
    <row r="87" spans="1:14" hidden="1" x14ac:dyDescent="0.3">
      <c r="A87" s="5">
        <f t="shared" si="1"/>
        <v>84</v>
      </c>
      <c r="B87" s="6">
        <f>5</f>
        <v>5</v>
      </c>
      <c r="C87" s="5" t="str">
        <f>'Section 5'!A6</f>
        <v>MRKT</v>
      </c>
      <c r="D87" s="5" t="str">
        <f>'Section 5'!B6</f>
        <v>Freshman</v>
      </c>
      <c r="E87" s="24">
        <f>IF(Response!E87=Response!E$2, 1, 0)</f>
        <v>1</v>
      </c>
      <c r="F87" s="24">
        <f>IF(Response!F87=Response!F$2, 1, 0)</f>
        <v>0</v>
      </c>
      <c r="G87" s="24">
        <f>IF(Response!G87=Response!G$2, 1, 0)</f>
        <v>0</v>
      </c>
      <c r="H87" s="24">
        <f>IF(Response!H87=Response!H$2, 1, 0)</f>
        <v>1</v>
      </c>
      <c r="I87" s="24">
        <f>IF(Response!I87=Response!I$2, 1, 0)</f>
        <v>1</v>
      </c>
      <c r="J87" s="24">
        <f>IF(Response!J87=Response!J$2, 1, 0)</f>
        <v>1</v>
      </c>
      <c r="K87" s="24">
        <f>IF(Response!K87=Response!K$2, 1, 0)</f>
        <v>1</v>
      </c>
      <c r="L87" s="24">
        <f>IF(Response!L87=Response!L$2, 1, 0)</f>
        <v>1</v>
      </c>
      <c r="M87" s="24">
        <f>IF(Response!M87=Response!M$2, 1, 0)</f>
        <v>1</v>
      </c>
      <c r="N87" s="24">
        <f>IF(Response!N87=Response!N$2, 1, 0)</f>
        <v>1</v>
      </c>
    </row>
    <row r="88" spans="1:14" hidden="1" x14ac:dyDescent="0.3">
      <c r="A88" s="5">
        <f t="shared" si="1"/>
        <v>85</v>
      </c>
      <c r="B88" s="6">
        <f>5</f>
        <v>5</v>
      </c>
      <c r="C88" s="5" t="str">
        <f>'Section 5'!A7</f>
        <v>FIN</v>
      </c>
      <c r="D88" s="5" t="str">
        <f>'Section 5'!B7</f>
        <v>Sophomore</v>
      </c>
      <c r="E88" s="24">
        <f>IF(Response!E88=Response!E$2, 1, 0)</f>
        <v>1</v>
      </c>
      <c r="F88" s="24">
        <f>IF(Response!F88=Response!F$2, 1, 0)</f>
        <v>1</v>
      </c>
      <c r="G88" s="24">
        <f>IF(Response!G88=Response!G$2, 1, 0)</f>
        <v>1</v>
      </c>
      <c r="H88" s="24">
        <f>IF(Response!H88=Response!H$2, 1, 0)</f>
        <v>1</v>
      </c>
      <c r="I88" s="24">
        <f>IF(Response!I88=Response!I$2, 1, 0)</f>
        <v>1</v>
      </c>
      <c r="J88" s="24">
        <f>IF(Response!J88=Response!J$2, 1, 0)</f>
        <v>0</v>
      </c>
      <c r="K88" s="24">
        <f>IF(Response!K88=Response!K$2, 1, 0)</f>
        <v>1</v>
      </c>
      <c r="L88" s="24">
        <f>IF(Response!L88=Response!L$2, 1, 0)</f>
        <v>1</v>
      </c>
      <c r="M88" s="24">
        <f>IF(Response!M88=Response!M$2, 1, 0)</f>
        <v>1</v>
      </c>
      <c r="N88" s="24">
        <f>IF(Response!N88=Response!N$2, 1, 0)</f>
        <v>1</v>
      </c>
    </row>
    <row r="89" spans="1:14" x14ac:dyDescent="0.3">
      <c r="A89" s="5">
        <f t="shared" si="1"/>
        <v>86</v>
      </c>
      <c r="B89" s="6">
        <f>5</f>
        <v>5</v>
      </c>
      <c r="C89" s="5" t="str">
        <f>'Section 5'!A8</f>
        <v>ACCT</v>
      </c>
      <c r="D89" s="5" t="str">
        <f>'Section 5'!B8</f>
        <v>Sophomore</v>
      </c>
      <c r="E89" s="24">
        <f>IF(Response!E89=Response!E$2, 1, 0)</f>
        <v>1</v>
      </c>
      <c r="F89" s="24">
        <f>IF(Response!F89=Response!F$2, 1, 0)</f>
        <v>1</v>
      </c>
      <c r="G89" s="24">
        <f>IF(Response!G89=Response!G$2, 1, 0)</f>
        <v>1</v>
      </c>
      <c r="H89" s="24">
        <f>IF(Response!H89=Response!H$2, 1, 0)</f>
        <v>0</v>
      </c>
      <c r="I89" s="24">
        <f>IF(Response!I89=Response!I$2, 1, 0)</f>
        <v>1</v>
      </c>
      <c r="J89" s="24">
        <f>IF(Response!J89=Response!J$2, 1, 0)</f>
        <v>1</v>
      </c>
      <c r="K89" s="24">
        <f>IF(Response!K89=Response!K$2, 1, 0)</f>
        <v>1</v>
      </c>
      <c r="L89" s="24">
        <f>IF(Response!L89=Response!L$2, 1, 0)</f>
        <v>1</v>
      </c>
      <c r="M89" s="24">
        <f>IF(Response!M89=Response!M$2, 1, 0)</f>
        <v>0</v>
      </c>
      <c r="N89" s="24">
        <f>IF(Response!N89=Response!N$2, 1, 0)</f>
        <v>0</v>
      </c>
    </row>
    <row r="90" spans="1:14" hidden="1" x14ac:dyDescent="0.3">
      <c r="A90" s="5">
        <f t="shared" si="1"/>
        <v>87</v>
      </c>
      <c r="B90" s="6">
        <f>5</f>
        <v>5</v>
      </c>
      <c r="C90" s="5" t="str">
        <f>'Section 5'!A9</f>
        <v>MIS</v>
      </c>
      <c r="D90" s="5" t="str">
        <f>'Section 5'!B9</f>
        <v>Freshman</v>
      </c>
      <c r="E90" s="24">
        <f>IF(Response!E90=Response!E$2, 1, 0)</f>
        <v>1</v>
      </c>
      <c r="F90" s="24">
        <f>IF(Response!F90=Response!F$2, 1, 0)</f>
        <v>1</v>
      </c>
      <c r="G90" s="24">
        <f>IF(Response!G90=Response!G$2, 1, 0)</f>
        <v>1</v>
      </c>
      <c r="H90" s="24">
        <f>IF(Response!H90=Response!H$2, 1, 0)</f>
        <v>1</v>
      </c>
      <c r="I90" s="24">
        <f>IF(Response!I90=Response!I$2, 1, 0)</f>
        <v>1</v>
      </c>
      <c r="J90" s="24">
        <f>IF(Response!J90=Response!J$2, 1, 0)</f>
        <v>1</v>
      </c>
      <c r="K90" s="24">
        <f>IF(Response!K90=Response!K$2, 1, 0)</f>
        <v>1</v>
      </c>
      <c r="L90" s="24">
        <f>IF(Response!L90=Response!L$2, 1, 0)</f>
        <v>1</v>
      </c>
      <c r="M90" s="24">
        <f>IF(Response!M90=Response!M$2, 1, 0)</f>
        <v>0</v>
      </c>
      <c r="N90" s="24">
        <f>IF(Response!N90=Response!N$2, 1, 0)</f>
        <v>0</v>
      </c>
    </row>
    <row r="91" spans="1:14" hidden="1" x14ac:dyDescent="0.3">
      <c r="A91" s="5">
        <f t="shared" si="1"/>
        <v>88</v>
      </c>
      <c r="B91" s="6">
        <f>5</f>
        <v>5</v>
      </c>
      <c r="C91" s="5" t="str">
        <f>'Section 5'!A10</f>
        <v>MIS</v>
      </c>
      <c r="D91" s="5" t="str">
        <f>'Section 5'!B10</f>
        <v>Sophomore</v>
      </c>
      <c r="E91" s="24">
        <f>IF(Response!E91=Response!E$2, 1, 0)</f>
        <v>1</v>
      </c>
      <c r="F91" s="24">
        <f>IF(Response!F91=Response!F$2, 1, 0)</f>
        <v>1</v>
      </c>
      <c r="G91" s="24">
        <f>IF(Response!G91=Response!G$2, 1, 0)</f>
        <v>1</v>
      </c>
      <c r="H91" s="24">
        <f>IF(Response!H91=Response!H$2, 1, 0)</f>
        <v>1</v>
      </c>
      <c r="I91" s="24">
        <f>IF(Response!I91=Response!I$2, 1, 0)</f>
        <v>1</v>
      </c>
      <c r="J91" s="24">
        <f>IF(Response!J91=Response!J$2, 1, 0)</f>
        <v>1</v>
      </c>
      <c r="K91" s="24">
        <f>IF(Response!K91=Response!K$2, 1, 0)</f>
        <v>1</v>
      </c>
      <c r="L91" s="24">
        <f>IF(Response!L91=Response!L$2, 1, 0)</f>
        <v>1</v>
      </c>
      <c r="M91" s="24">
        <f>IF(Response!M91=Response!M$2, 1, 0)</f>
        <v>0</v>
      </c>
      <c r="N91" s="24">
        <f>IF(Response!N91=Response!N$2, 1, 0)</f>
        <v>0</v>
      </c>
    </row>
    <row r="92" spans="1:14" hidden="1" x14ac:dyDescent="0.3">
      <c r="A92" s="5">
        <f t="shared" si="1"/>
        <v>89</v>
      </c>
      <c r="B92" s="6">
        <f>5</f>
        <v>5</v>
      </c>
      <c r="C92" s="5" t="str">
        <f>'Section 5'!A11</f>
        <v>MIS</v>
      </c>
      <c r="D92" s="5" t="str">
        <f>'Section 5'!B11</f>
        <v>Sophomore</v>
      </c>
      <c r="E92" s="24">
        <f>IF(Response!E92=Response!E$2, 1, 0)</f>
        <v>1</v>
      </c>
      <c r="F92" s="24">
        <f>IF(Response!F92=Response!F$2, 1, 0)</f>
        <v>1</v>
      </c>
      <c r="G92" s="24">
        <f>IF(Response!G92=Response!G$2, 1, 0)</f>
        <v>1</v>
      </c>
      <c r="H92" s="24">
        <f>IF(Response!H92=Response!H$2, 1, 0)</f>
        <v>1</v>
      </c>
      <c r="I92" s="24">
        <f>IF(Response!I92=Response!I$2, 1, 0)</f>
        <v>1</v>
      </c>
      <c r="J92" s="24">
        <f>IF(Response!J92=Response!J$2, 1, 0)</f>
        <v>0</v>
      </c>
      <c r="K92" s="24">
        <f>IF(Response!K92=Response!K$2, 1, 0)</f>
        <v>1</v>
      </c>
      <c r="L92" s="24">
        <f>IF(Response!L92=Response!L$2, 1, 0)</f>
        <v>0</v>
      </c>
      <c r="M92" s="24">
        <f>IF(Response!M92=Response!M$2, 1, 0)</f>
        <v>1</v>
      </c>
      <c r="N92" s="24">
        <f>IF(Response!N92=Response!N$2, 1, 0)</f>
        <v>1</v>
      </c>
    </row>
    <row r="93" spans="1:14" hidden="1" x14ac:dyDescent="0.3">
      <c r="A93" s="5">
        <f t="shared" si="1"/>
        <v>90</v>
      </c>
      <c r="B93" s="6">
        <f>5</f>
        <v>5</v>
      </c>
      <c r="C93" s="5" t="str">
        <f>'Section 5'!A12</f>
        <v>FIN</v>
      </c>
      <c r="D93" s="5" t="str">
        <f>'Section 5'!B12</f>
        <v>Sophomore</v>
      </c>
      <c r="E93" s="24">
        <f>IF(Response!E93=Response!E$2, 1, 0)</f>
        <v>1</v>
      </c>
      <c r="F93" s="24">
        <f>IF(Response!F93=Response!F$2, 1, 0)</f>
        <v>1</v>
      </c>
      <c r="G93" s="24">
        <f>IF(Response!G93=Response!G$2, 1, 0)</f>
        <v>1</v>
      </c>
      <c r="H93" s="24">
        <f>IF(Response!H93=Response!H$2, 1, 0)</f>
        <v>0</v>
      </c>
      <c r="I93" s="24">
        <f>IF(Response!I93=Response!I$2, 1, 0)</f>
        <v>1</v>
      </c>
      <c r="J93" s="24">
        <f>IF(Response!J93=Response!J$2, 1, 0)</f>
        <v>0</v>
      </c>
      <c r="K93" s="24">
        <f>IF(Response!K93=Response!K$2, 1, 0)</f>
        <v>1</v>
      </c>
      <c r="L93" s="24">
        <f>IF(Response!L93=Response!L$2, 1, 0)</f>
        <v>1</v>
      </c>
      <c r="M93" s="24">
        <f>IF(Response!M93=Response!M$2, 1, 0)</f>
        <v>1</v>
      </c>
      <c r="N93" s="24">
        <f>IF(Response!N93=Response!N$2, 1, 0)</f>
        <v>1</v>
      </c>
    </row>
    <row r="94" spans="1:14" hidden="1" x14ac:dyDescent="0.3">
      <c r="A94" s="5">
        <f t="shared" si="1"/>
        <v>91</v>
      </c>
      <c r="B94" s="6">
        <f>5</f>
        <v>5</v>
      </c>
      <c r="C94" s="5" t="str">
        <f>'Section 5'!A13</f>
        <v>MIS</v>
      </c>
      <c r="D94" s="5" t="str">
        <f>'Section 5'!B13</f>
        <v>Freshman</v>
      </c>
      <c r="E94" s="24">
        <f>IF(Response!E94=Response!E$2, 1, 0)</f>
        <v>1</v>
      </c>
      <c r="F94" s="24">
        <f>IF(Response!F94=Response!F$2, 1, 0)</f>
        <v>1</v>
      </c>
      <c r="G94" s="24">
        <f>IF(Response!G94=Response!G$2, 1, 0)</f>
        <v>1</v>
      </c>
      <c r="H94" s="24">
        <f>IF(Response!H94=Response!H$2, 1, 0)</f>
        <v>1</v>
      </c>
      <c r="I94" s="24">
        <f>IF(Response!I94=Response!I$2, 1, 0)</f>
        <v>1</v>
      </c>
      <c r="J94" s="24">
        <f>IF(Response!J94=Response!J$2, 1, 0)</f>
        <v>1</v>
      </c>
      <c r="K94" s="24">
        <f>IF(Response!K94=Response!K$2, 1, 0)</f>
        <v>1</v>
      </c>
      <c r="L94" s="24">
        <f>IF(Response!L94=Response!L$2, 1, 0)</f>
        <v>1</v>
      </c>
      <c r="M94" s="24">
        <f>IF(Response!M94=Response!M$2, 1, 0)</f>
        <v>1</v>
      </c>
      <c r="N94" s="24">
        <f>IF(Response!N94=Response!N$2, 1, 0)</f>
        <v>1</v>
      </c>
    </row>
    <row r="95" spans="1:14" hidden="1" x14ac:dyDescent="0.3">
      <c r="A95" s="5">
        <f t="shared" si="1"/>
        <v>92</v>
      </c>
      <c r="B95" s="6">
        <f>5</f>
        <v>5</v>
      </c>
      <c r="C95" s="5" t="str">
        <f>'Section 5'!A14</f>
        <v>ACCT</v>
      </c>
      <c r="D95" s="5" t="str">
        <f>'Section 5'!B14</f>
        <v>Junior</v>
      </c>
      <c r="E95" s="24">
        <f>IF(Response!E95=Response!E$2, 1, 0)</f>
        <v>0</v>
      </c>
      <c r="F95" s="24">
        <f>IF(Response!F95=Response!F$2, 1, 0)</f>
        <v>1</v>
      </c>
      <c r="G95" s="24">
        <f>IF(Response!G95=Response!G$2, 1, 0)</f>
        <v>1</v>
      </c>
      <c r="H95" s="24">
        <f>IF(Response!H95=Response!H$2, 1, 0)</f>
        <v>1</v>
      </c>
      <c r="I95" s="24">
        <f>IF(Response!I95=Response!I$2, 1, 0)</f>
        <v>0</v>
      </c>
      <c r="J95" s="24">
        <f>IF(Response!J95=Response!J$2, 1, 0)</f>
        <v>1</v>
      </c>
      <c r="K95" s="24">
        <f>IF(Response!K95=Response!K$2, 1, 0)</f>
        <v>1</v>
      </c>
      <c r="L95" s="24">
        <f>IF(Response!L95=Response!L$2, 1, 0)</f>
        <v>1</v>
      </c>
      <c r="M95" s="24">
        <f>IF(Response!M95=Response!M$2, 1, 0)</f>
        <v>1</v>
      </c>
      <c r="N95" s="24">
        <f>IF(Response!N95=Response!N$2, 1, 0)</f>
        <v>1</v>
      </c>
    </row>
    <row r="96" spans="1:14" hidden="1" x14ac:dyDescent="0.3">
      <c r="A96" s="5">
        <f t="shared" si="1"/>
        <v>93</v>
      </c>
      <c r="B96" s="6">
        <f>5</f>
        <v>5</v>
      </c>
      <c r="C96" s="5" t="str">
        <f>'Section 5'!A15</f>
        <v>MNGT</v>
      </c>
      <c r="D96" s="5" t="str">
        <f>'Section 5'!B15</f>
        <v>Sophomore</v>
      </c>
      <c r="E96" s="24">
        <f>IF(Response!E96=Response!E$2, 1, 0)</f>
        <v>0</v>
      </c>
      <c r="F96" s="24">
        <f>IF(Response!F96=Response!F$2, 1, 0)</f>
        <v>1</v>
      </c>
      <c r="G96" s="24">
        <f>IF(Response!G96=Response!G$2, 1, 0)</f>
        <v>0</v>
      </c>
      <c r="H96" s="24">
        <f>IF(Response!H96=Response!H$2, 1, 0)</f>
        <v>1</v>
      </c>
      <c r="I96" s="24">
        <f>IF(Response!I96=Response!I$2, 1, 0)</f>
        <v>1</v>
      </c>
      <c r="J96" s="24">
        <f>IF(Response!J96=Response!J$2, 1, 0)</f>
        <v>1</v>
      </c>
      <c r="K96" s="24">
        <f>IF(Response!K96=Response!K$2, 1, 0)</f>
        <v>1</v>
      </c>
      <c r="L96" s="24">
        <f>IF(Response!L96=Response!L$2, 1, 0)</f>
        <v>1</v>
      </c>
      <c r="M96" s="24">
        <f>IF(Response!M96=Response!M$2, 1, 0)</f>
        <v>1</v>
      </c>
      <c r="N96" s="24">
        <f>IF(Response!N96=Response!N$2, 1, 0)</f>
        <v>1</v>
      </c>
    </row>
    <row r="97" spans="1:14" hidden="1" x14ac:dyDescent="0.3">
      <c r="A97" s="5">
        <f t="shared" si="1"/>
        <v>94</v>
      </c>
      <c r="B97" s="6">
        <f>5</f>
        <v>5</v>
      </c>
      <c r="C97" s="5" t="str">
        <f>'Section 5'!A16</f>
        <v>FIN</v>
      </c>
      <c r="D97" s="5" t="str">
        <f>'Section 5'!B16</f>
        <v>Sophomore</v>
      </c>
      <c r="E97" s="24">
        <f>IF(Response!E97=Response!E$2, 1, 0)</f>
        <v>1</v>
      </c>
      <c r="F97" s="24">
        <f>IF(Response!F97=Response!F$2, 1, 0)</f>
        <v>1</v>
      </c>
      <c r="G97" s="24">
        <f>IF(Response!G97=Response!G$2, 1, 0)</f>
        <v>1</v>
      </c>
      <c r="H97" s="24">
        <f>IF(Response!H97=Response!H$2, 1, 0)</f>
        <v>0</v>
      </c>
      <c r="I97" s="24">
        <f>IF(Response!I97=Response!I$2, 1, 0)</f>
        <v>1</v>
      </c>
      <c r="J97" s="24">
        <f>IF(Response!J97=Response!J$2, 1, 0)</f>
        <v>1</v>
      </c>
      <c r="K97" s="24">
        <f>IF(Response!K97=Response!K$2, 1, 0)</f>
        <v>1</v>
      </c>
      <c r="L97" s="24">
        <f>IF(Response!L97=Response!L$2, 1, 0)</f>
        <v>1</v>
      </c>
      <c r="M97" s="24">
        <f>IF(Response!M97=Response!M$2, 1, 0)</f>
        <v>1</v>
      </c>
      <c r="N97" s="24">
        <f>IF(Response!N97=Response!N$2, 1, 0)</f>
        <v>1</v>
      </c>
    </row>
    <row r="98" spans="1:14" x14ac:dyDescent="0.3">
      <c r="A98" s="5">
        <f t="shared" si="1"/>
        <v>95</v>
      </c>
      <c r="B98" s="6">
        <f>5</f>
        <v>5</v>
      </c>
      <c r="C98" s="5" t="str">
        <f>'Section 5'!A17</f>
        <v>ACCT</v>
      </c>
      <c r="D98" s="5" t="str">
        <f>'Section 5'!B17</f>
        <v>Sophomore</v>
      </c>
      <c r="E98" s="24">
        <f>IF(Response!E98=Response!E$2, 1, 0)</f>
        <v>1</v>
      </c>
      <c r="F98" s="24">
        <f>IF(Response!F98=Response!F$2, 1, 0)</f>
        <v>0</v>
      </c>
      <c r="G98" s="24">
        <f>IF(Response!G98=Response!G$2, 1, 0)</f>
        <v>0</v>
      </c>
      <c r="H98" s="24">
        <f>IF(Response!H98=Response!H$2, 1, 0)</f>
        <v>1</v>
      </c>
      <c r="I98" s="24">
        <f>IF(Response!I98=Response!I$2, 1, 0)</f>
        <v>1</v>
      </c>
      <c r="J98" s="24">
        <f>IF(Response!J98=Response!J$2, 1, 0)</f>
        <v>1</v>
      </c>
      <c r="K98" s="24">
        <f>IF(Response!K98=Response!K$2, 1, 0)</f>
        <v>1</v>
      </c>
      <c r="L98" s="24">
        <f>IF(Response!L98=Response!L$2, 1, 0)</f>
        <v>1</v>
      </c>
      <c r="M98" s="24">
        <f>IF(Response!M98=Response!M$2, 1, 0)</f>
        <v>1</v>
      </c>
      <c r="N98" s="24">
        <f>IF(Response!N98=Response!N$2, 1, 0)</f>
        <v>1</v>
      </c>
    </row>
    <row r="99" spans="1:14" hidden="1" x14ac:dyDescent="0.3">
      <c r="A99" s="5">
        <f t="shared" si="1"/>
        <v>96</v>
      </c>
      <c r="B99" s="6">
        <f>5</f>
        <v>5</v>
      </c>
      <c r="C99" s="5" t="str">
        <f>'Section 5'!A18</f>
        <v>MRKT</v>
      </c>
      <c r="D99" s="5" t="str">
        <f>'Section 5'!B18</f>
        <v>Junior</v>
      </c>
      <c r="E99" s="24">
        <f>IF(Response!E99=Response!E$2, 1, 0)</f>
        <v>1</v>
      </c>
      <c r="F99" s="24">
        <f>IF(Response!F99=Response!F$2, 1, 0)</f>
        <v>1</v>
      </c>
      <c r="G99" s="24">
        <f>IF(Response!G99=Response!G$2, 1, 0)</f>
        <v>1</v>
      </c>
      <c r="H99" s="24">
        <f>IF(Response!H99=Response!H$2, 1, 0)</f>
        <v>0</v>
      </c>
      <c r="I99" s="24">
        <f>IF(Response!I99=Response!I$2, 1, 0)</f>
        <v>1</v>
      </c>
      <c r="J99" s="24">
        <f>IF(Response!J99=Response!J$2, 1, 0)</f>
        <v>1</v>
      </c>
      <c r="K99" s="24">
        <f>IF(Response!K99=Response!K$2, 1, 0)</f>
        <v>1</v>
      </c>
      <c r="L99" s="24">
        <f>IF(Response!L99=Response!L$2, 1, 0)</f>
        <v>1</v>
      </c>
      <c r="M99" s="24">
        <f>IF(Response!M99=Response!M$2, 1, 0)</f>
        <v>1</v>
      </c>
      <c r="N99" s="24">
        <f>IF(Response!N99=Response!N$2, 1, 0)</f>
        <v>1</v>
      </c>
    </row>
    <row r="100" spans="1:14" hidden="1" x14ac:dyDescent="0.3">
      <c r="A100" s="5">
        <f t="shared" si="1"/>
        <v>97</v>
      </c>
      <c r="B100" s="6">
        <f>5</f>
        <v>5</v>
      </c>
      <c r="C100" s="5" t="str">
        <f>'Section 5'!A19</f>
        <v>MIS</v>
      </c>
      <c r="D100" s="5" t="str">
        <f>'Section 5'!B19</f>
        <v>Freshman</v>
      </c>
      <c r="E100" s="24">
        <f>IF(Response!E100=Response!E$2, 1, 0)</f>
        <v>1</v>
      </c>
      <c r="F100" s="24">
        <f>IF(Response!F100=Response!F$2, 1, 0)</f>
        <v>1</v>
      </c>
      <c r="G100" s="24">
        <f>IF(Response!G100=Response!G$2, 1, 0)</f>
        <v>1</v>
      </c>
      <c r="H100" s="24">
        <f>IF(Response!H100=Response!H$2, 1, 0)</f>
        <v>1</v>
      </c>
      <c r="I100" s="24">
        <f>IF(Response!I100=Response!I$2, 1, 0)</f>
        <v>1</v>
      </c>
      <c r="J100" s="24">
        <f>IF(Response!J100=Response!J$2, 1, 0)</f>
        <v>1</v>
      </c>
      <c r="K100" s="24">
        <f>IF(Response!K100=Response!K$2, 1, 0)</f>
        <v>1</v>
      </c>
      <c r="L100" s="24">
        <f>IF(Response!L100=Response!L$2, 1, 0)</f>
        <v>1</v>
      </c>
      <c r="M100" s="24">
        <f>IF(Response!M100=Response!M$2, 1, 0)</f>
        <v>1</v>
      </c>
      <c r="N100" s="24">
        <f>IF(Response!N100=Response!N$2, 1, 0)</f>
        <v>1</v>
      </c>
    </row>
    <row r="101" spans="1:14" hidden="1" x14ac:dyDescent="0.3">
      <c r="A101" s="5">
        <f t="shared" si="1"/>
        <v>98</v>
      </c>
      <c r="B101" s="6">
        <f>5</f>
        <v>5</v>
      </c>
      <c r="C101" s="5" t="str">
        <f>'Section 5'!A20</f>
        <v>ECON</v>
      </c>
      <c r="D101" s="5" t="str">
        <f>'Section 5'!B20</f>
        <v>Freshman</v>
      </c>
      <c r="E101" s="24">
        <f>IF(Response!E101=Response!E$2, 1, 0)</f>
        <v>1</v>
      </c>
      <c r="F101" s="24">
        <f>IF(Response!F101=Response!F$2, 1, 0)</f>
        <v>1</v>
      </c>
      <c r="G101" s="24">
        <f>IF(Response!G101=Response!G$2, 1, 0)</f>
        <v>1</v>
      </c>
      <c r="H101" s="24">
        <f>IF(Response!H101=Response!H$2, 1, 0)</f>
        <v>1</v>
      </c>
      <c r="I101" s="24">
        <f>IF(Response!I101=Response!I$2, 1, 0)</f>
        <v>1</v>
      </c>
      <c r="J101" s="24">
        <f>IF(Response!J101=Response!J$2, 1, 0)</f>
        <v>0</v>
      </c>
      <c r="K101" s="24">
        <f>IF(Response!K101=Response!K$2, 1, 0)</f>
        <v>1</v>
      </c>
      <c r="L101" s="24">
        <f>IF(Response!L101=Response!L$2, 1, 0)</f>
        <v>1</v>
      </c>
      <c r="M101" s="24">
        <f>IF(Response!M101=Response!M$2, 1, 0)</f>
        <v>1</v>
      </c>
      <c r="N101" s="24">
        <f>IF(Response!N101=Response!N$2, 1, 0)</f>
        <v>1</v>
      </c>
    </row>
    <row r="102" spans="1:14" hidden="1" x14ac:dyDescent="0.3">
      <c r="A102" s="5">
        <f t="shared" si="1"/>
        <v>99</v>
      </c>
      <c r="B102" s="6">
        <f>5</f>
        <v>5</v>
      </c>
      <c r="C102" s="5" t="str">
        <f>'Section 5'!A21</f>
        <v>ECON</v>
      </c>
      <c r="D102" s="5" t="str">
        <f>'Section 5'!B21</f>
        <v>Freshman</v>
      </c>
      <c r="E102" s="24">
        <f>IF(Response!E102=Response!E$2, 1, 0)</f>
        <v>1</v>
      </c>
      <c r="F102" s="24">
        <f>IF(Response!F102=Response!F$2, 1, 0)</f>
        <v>1</v>
      </c>
      <c r="G102" s="24">
        <f>IF(Response!G102=Response!G$2, 1, 0)</f>
        <v>1</v>
      </c>
      <c r="H102" s="24">
        <f>IF(Response!H102=Response!H$2, 1, 0)</f>
        <v>1</v>
      </c>
      <c r="I102" s="24">
        <f>IF(Response!I102=Response!I$2, 1, 0)</f>
        <v>1</v>
      </c>
      <c r="J102" s="24">
        <f>IF(Response!J102=Response!J$2, 1, 0)</f>
        <v>1</v>
      </c>
      <c r="K102" s="24">
        <f>IF(Response!K102=Response!K$2, 1, 0)</f>
        <v>1</v>
      </c>
      <c r="L102" s="24">
        <f>IF(Response!L102=Response!L$2, 1, 0)</f>
        <v>1</v>
      </c>
      <c r="M102" s="24">
        <f>IF(Response!M102=Response!M$2, 1, 0)</f>
        <v>1</v>
      </c>
      <c r="N102" s="24">
        <f>IF(Response!N102=Response!N$2, 1, 0)</f>
        <v>1</v>
      </c>
    </row>
    <row r="103" spans="1:14" hidden="1" x14ac:dyDescent="0.3">
      <c r="A103" s="5">
        <f t="shared" si="1"/>
        <v>100</v>
      </c>
      <c r="B103" s="6">
        <f>5</f>
        <v>5</v>
      </c>
      <c r="C103" s="5" t="str">
        <f>'Section 5'!A22</f>
        <v>ECON</v>
      </c>
      <c r="D103" s="5" t="str">
        <f>'Section 5'!B22</f>
        <v>Sophomore</v>
      </c>
      <c r="E103" s="24">
        <f>IF(Response!E103=Response!E$2, 1, 0)</f>
        <v>1</v>
      </c>
      <c r="F103" s="24">
        <f>IF(Response!F103=Response!F$2, 1, 0)</f>
        <v>1</v>
      </c>
      <c r="G103" s="24">
        <f>IF(Response!G103=Response!G$2, 1, 0)</f>
        <v>1</v>
      </c>
      <c r="H103" s="24">
        <f>IF(Response!H103=Response!H$2, 1, 0)</f>
        <v>0</v>
      </c>
      <c r="I103" s="24">
        <f>IF(Response!I103=Response!I$2, 1, 0)</f>
        <v>1</v>
      </c>
      <c r="J103" s="24">
        <f>IF(Response!J103=Response!J$2, 1, 0)</f>
        <v>1</v>
      </c>
      <c r="K103" s="24">
        <f>IF(Response!K103=Response!K$2, 1, 0)</f>
        <v>1</v>
      </c>
      <c r="L103" s="24">
        <f>IF(Response!L103=Response!L$2, 1, 0)</f>
        <v>1</v>
      </c>
      <c r="M103" s="24">
        <f>IF(Response!M103=Response!M$2, 1, 0)</f>
        <v>1</v>
      </c>
      <c r="N103" s="24">
        <f>IF(Response!N103=Response!N$2, 1, 0)</f>
        <v>1</v>
      </c>
    </row>
    <row r="104" spans="1:14" hidden="1" x14ac:dyDescent="0.3">
      <c r="A104" t="s">
        <v>35</v>
      </c>
      <c r="E104" t="e">
        <f>COUNT</f>
        <v>#NAME?</v>
      </c>
    </row>
    <row r="105" spans="1:14" x14ac:dyDescent="0.3">
      <c r="A105" s="57" t="s">
        <v>35</v>
      </c>
      <c r="B105" s="57"/>
      <c r="C105" s="57"/>
      <c r="D105" s="57"/>
      <c r="E105" s="1">
        <f>COUNTIFS(C9:C98, "ACCT", E9:E98, 1)</f>
        <v>12</v>
      </c>
    </row>
  </sheetData>
  <autoFilter ref="A3:N104" xr:uid="{4A5E76F5-357D-4E9B-BC01-DFEEFD7E0A5D}">
    <filterColumn colId="2">
      <filters>
        <filter val="ACCT"/>
      </filters>
    </filterColumn>
    <filterColumn colId="4">
      <filters>
        <filter val="1"/>
        <filter val="#NAME?"/>
      </filters>
    </filterColumn>
  </autoFilter>
  <mergeCells count="1">
    <mergeCell ref="A105:D10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7448-F41B-4C0E-8304-414192622B97}">
  <dimension ref="A1:L20"/>
  <sheetViews>
    <sheetView workbookViewId="0"/>
    <sheetView workbookViewId="1">
      <selection activeCell="A2" sqref="A2"/>
    </sheetView>
    <sheetView workbookViewId="2"/>
  </sheetViews>
  <sheetFormatPr defaultRowHeight="14.4" x14ac:dyDescent="0.3"/>
  <cols>
    <col min="2" max="2" width="26" bestFit="1" customWidth="1"/>
  </cols>
  <sheetData>
    <row r="1" spans="1:12" ht="24.6" thickTop="1" thickBot="1" x14ac:dyDescent="0.5">
      <c r="A1" s="54" t="s">
        <v>46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6"/>
    </row>
    <row r="2" spans="1:12" ht="15.6" thickTop="1" thickBot="1" x14ac:dyDescent="0.35">
      <c r="A2" s="46" t="s">
        <v>27</v>
      </c>
      <c r="B2" s="4"/>
      <c r="C2" s="38" t="str">
        <f>Response!E3</f>
        <v>Q1</v>
      </c>
      <c r="D2" s="38" t="str">
        <f>Response!F3</f>
        <v>Q2</v>
      </c>
      <c r="E2" s="38" t="str">
        <f>Response!G3</f>
        <v>Q3</v>
      </c>
      <c r="F2" s="38" t="str">
        <f>Response!H3</f>
        <v>Q4</v>
      </c>
      <c r="G2" s="38" t="str">
        <f>Response!I3</f>
        <v>Q5</v>
      </c>
      <c r="H2" s="38" t="str">
        <f>Response!J3</f>
        <v>Q6</v>
      </c>
      <c r="I2" s="38" t="str">
        <f>Response!K3</f>
        <v>Q7</v>
      </c>
      <c r="J2" s="38" t="str">
        <f>Response!L3</f>
        <v>Q8</v>
      </c>
      <c r="K2" s="38" t="str">
        <f>Response!M3</f>
        <v>Q9</v>
      </c>
      <c r="L2" s="39" t="str">
        <f>Response!N3</f>
        <v>Q10</v>
      </c>
    </row>
    <row r="3" spans="1:12" ht="15.6" thickTop="1" thickBot="1" x14ac:dyDescent="0.35">
      <c r="A3" s="47">
        <v>1</v>
      </c>
      <c r="B3" s="27" t="s">
        <v>30</v>
      </c>
      <c r="C3" s="25">
        <f>COUNTIFS(Response!$B$4:$B$103, 1, Response!O$4:O$103, 1)</f>
        <v>18</v>
      </c>
      <c r="D3" s="25">
        <f>COUNTIFS(Response!$B$4:$B$103, 1, Response!P$4:P$103, 1)</f>
        <v>17</v>
      </c>
      <c r="E3" s="25">
        <f>COUNTIFS(Response!$B$4:$B$103, 1, Response!Q$4:Q$103, 1)</f>
        <v>12</v>
      </c>
      <c r="F3" s="25">
        <f>COUNTIFS(Response!$B$4:$B$103, 1, Response!R$4:R$103, 1)</f>
        <v>12</v>
      </c>
      <c r="G3" s="25">
        <f>COUNTIFS(Response!$B$4:$B$103, 1, Response!S$4:S$103, 1)</f>
        <v>16</v>
      </c>
      <c r="H3" s="25">
        <f>COUNTIFS(Response!$B$4:$B$103, 1, Response!T$4:T$103, 1)</f>
        <v>17</v>
      </c>
      <c r="I3" s="25">
        <f>COUNTIFS(Response!$B$4:$B$103, 1, Response!U$4:U$103, 1)</f>
        <v>19</v>
      </c>
      <c r="J3" s="25">
        <f>COUNTIFS(Response!$B$4:$B$103, 1, Response!V$4:V$103, 1)</f>
        <v>18</v>
      </c>
      <c r="K3" s="25">
        <f>COUNTIFS(Response!$B$4:$B$103, 1, Response!W$4:W$103, 1)</f>
        <v>13</v>
      </c>
      <c r="L3" s="25">
        <f>COUNTIFS(Response!$B$4:$B$103, 1, Response!X$4:X$103, 1)</f>
        <v>14</v>
      </c>
    </row>
    <row r="4" spans="1:12" ht="15.6" thickTop="1" thickBot="1" x14ac:dyDescent="0.35">
      <c r="A4" s="40"/>
      <c r="B4" s="28" t="s">
        <v>31</v>
      </c>
      <c r="C4" s="25">
        <f>COUNTIFS(Response!$B$4:$B$103, 1, Response!O$4:O$103, 0)</f>
        <v>2</v>
      </c>
      <c r="D4" s="25">
        <f>COUNTIFS(Response!$B$4:$B$103, 1, Response!P$4:P$103, 0)</f>
        <v>3</v>
      </c>
      <c r="E4" s="25">
        <f>COUNTIFS(Response!$B$4:$B$103, 1, Response!Q$4:Q$103, 0)</f>
        <v>8</v>
      </c>
      <c r="F4" s="25">
        <f>COUNTIFS(Response!$B$4:$B$103, 1, Response!R$4:R$103, 0)</f>
        <v>8</v>
      </c>
      <c r="G4" s="25">
        <f>COUNTIFS(Response!$B$4:$B$103, 1, Response!S$4:S$103, 0)</f>
        <v>4</v>
      </c>
      <c r="H4" s="25">
        <f>COUNTIFS(Response!$B$4:$B$103, 1, Response!T$4:T$103, 0)</f>
        <v>3</v>
      </c>
      <c r="I4" s="25">
        <f>COUNTIFS(Response!$B$4:$B$103, 1, Response!U$4:U$103, 0)</f>
        <v>1</v>
      </c>
      <c r="J4" s="25">
        <f>COUNTIFS(Response!$B$4:$B$103, 1, Response!V$4:V$103, 0)</f>
        <v>2</v>
      </c>
      <c r="K4" s="25">
        <f>COUNTIFS(Response!$B$4:$B$103, 1, Response!W$4:W$103, 0)</f>
        <v>7</v>
      </c>
      <c r="L4" s="25">
        <f>COUNTIFS(Response!$B$4:$B$103, 1, Response!X$4:X$103, 0)</f>
        <v>6</v>
      </c>
    </row>
    <row r="5" spans="1:12" ht="15.6" thickTop="1" thickBot="1" x14ac:dyDescent="0.35">
      <c r="A5" s="41"/>
      <c r="B5" s="31" t="s">
        <v>33</v>
      </c>
      <c r="C5" s="45">
        <f>C3/(C3+C4)</f>
        <v>0.9</v>
      </c>
      <c r="D5" s="45">
        <f t="shared" ref="D5:L5" si="0">D3/(D3+D4)</f>
        <v>0.85</v>
      </c>
      <c r="E5" s="45">
        <f t="shared" si="0"/>
        <v>0.6</v>
      </c>
      <c r="F5" s="45">
        <f t="shared" si="0"/>
        <v>0.6</v>
      </c>
      <c r="G5" s="45">
        <f t="shared" si="0"/>
        <v>0.8</v>
      </c>
      <c r="H5" s="45">
        <f t="shared" si="0"/>
        <v>0.85</v>
      </c>
      <c r="I5" s="45">
        <f t="shared" si="0"/>
        <v>0.95</v>
      </c>
      <c r="J5" s="45">
        <f t="shared" si="0"/>
        <v>0.9</v>
      </c>
      <c r="K5" s="45">
        <f t="shared" si="0"/>
        <v>0.65</v>
      </c>
      <c r="L5" s="45">
        <f t="shared" si="0"/>
        <v>0.7</v>
      </c>
    </row>
    <row r="6" spans="1:12" ht="15.6" thickTop="1" thickBot="1" x14ac:dyDescent="0.35">
      <c r="A6" s="48">
        <v>2</v>
      </c>
      <c r="B6" s="30" t="s">
        <v>30</v>
      </c>
      <c r="C6" s="25">
        <f>COUNTIFS(Response!$B$4:$B$103, 2, Response!O$4:O$103, 1)</f>
        <v>18</v>
      </c>
      <c r="D6" s="25">
        <f>COUNTIFS(Response!$B$4:$B$103, 2, Response!P$4:P$103, 1)</f>
        <v>14</v>
      </c>
      <c r="E6" s="25">
        <f>COUNTIFS(Response!$B$4:$B$103, 2, Response!Q$4:Q$103, 1)</f>
        <v>14</v>
      </c>
      <c r="F6" s="25">
        <f>COUNTIFS(Response!$B$4:$B$103, 2, Response!R$4:R$103, 1)</f>
        <v>17</v>
      </c>
      <c r="G6" s="25">
        <f>COUNTIFS(Response!$B$4:$B$103, 2, Response!S$4:S$103, 1)</f>
        <v>19</v>
      </c>
      <c r="H6" s="25">
        <f>COUNTIFS(Response!$B$4:$B$103, 2, Response!T$4:T$103, 1)</f>
        <v>17</v>
      </c>
      <c r="I6" s="25">
        <f>COUNTIFS(Response!$B$4:$B$103, 2, Response!U$4:U$103, 1)</f>
        <v>19</v>
      </c>
      <c r="J6" s="25">
        <f>COUNTIFS(Response!$B$4:$B$103, 2, Response!V$4:V$103, 1)</f>
        <v>18</v>
      </c>
      <c r="K6" s="25">
        <f>COUNTIFS(Response!$B$4:$B$103, 2, Response!W$4:W$103, 1)</f>
        <v>16</v>
      </c>
      <c r="L6" s="25">
        <f>COUNTIFS(Response!$B$4:$B$103, 2, Response!X$4:X$103, 1)</f>
        <v>17</v>
      </c>
    </row>
    <row r="7" spans="1:12" ht="15.6" thickTop="1" thickBot="1" x14ac:dyDescent="0.35">
      <c r="A7" s="40"/>
      <c r="B7" s="32" t="s">
        <v>31</v>
      </c>
      <c r="C7" s="25">
        <f>COUNTIFS(Response!$B$4:$B$103, 2, Response!O$4:O$103, 0)</f>
        <v>2</v>
      </c>
      <c r="D7" s="25">
        <f>COUNTIFS(Response!$B$4:$B$103, 2, Response!P$4:P$103, 0)</f>
        <v>6</v>
      </c>
      <c r="E7" s="25">
        <f>COUNTIFS(Response!$B$4:$B$103, 2, Response!Q$4:Q$103, 0)</f>
        <v>6</v>
      </c>
      <c r="F7" s="25">
        <f>COUNTIFS(Response!$B$4:$B$103, 2, Response!R$4:R$103, 0)</f>
        <v>3</v>
      </c>
      <c r="G7" s="25">
        <f>COUNTIFS(Response!$B$4:$B$103, 2, Response!S$4:S$103, 0)</f>
        <v>1</v>
      </c>
      <c r="H7" s="25">
        <f>COUNTIFS(Response!$B$4:$B$103, 2, Response!T$4:T$103, 0)</f>
        <v>3</v>
      </c>
      <c r="I7" s="25">
        <f>COUNTIFS(Response!$B$4:$B$103, 2, Response!U$4:U$103, 0)</f>
        <v>1</v>
      </c>
      <c r="J7" s="25">
        <f>COUNTIFS(Response!$B$4:$B$103, 2, Response!V$4:V$103, 0)</f>
        <v>2</v>
      </c>
      <c r="K7" s="25">
        <f>COUNTIFS(Response!$B$4:$B$103, 2, Response!W$4:W$103, 0)</f>
        <v>4</v>
      </c>
      <c r="L7" s="25">
        <f>COUNTIFS(Response!$B$4:$B$103, 2, Response!X$4:X$103, 0)</f>
        <v>3</v>
      </c>
    </row>
    <row r="8" spans="1:12" ht="15.6" thickTop="1" thickBot="1" x14ac:dyDescent="0.35">
      <c r="A8" s="41"/>
      <c r="B8" s="35" t="s">
        <v>33</v>
      </c>
      <c r="C8" s="45">
        <f>C6/(C6+C7)</f>
        <v>0.9</v>
      </c>
      <c r="D8" s="45">
        <f t="shared" ref="D8:L8" si="1">D6/(D6+D7)</f>
        <v>0.7</v>
      </c>
      <c r="E8" s="45">
        <f t="shared" si="1"/>
        <v>0.7</v>
      </c>
      <c r="F8" s="45">
        <f t="shared" si="1"/>
        <v>0.85</v>
      </c>
      <c r="G8" s="45">
        <f t="shared" si="1"/>
        <v>0.95</v>
      </c>
      <c r="H8" s="45">
        <f t="shared" si="1"/>
        <v>0.85</v>
      </c>
      <c r="I8" s="45">
        <f t="shared" si="1"/>
        <v>0.95</v>
      </c>
      <c r="J8" s="45">
        <f t="shared" si="1"/>
        <v>0.9</v>
      </c>
      <c r="K8" s="45">
        <f t="shared" si="1"/>
        <v>0.8</v>
      </c>
      <c r="L8" s="45">
        <f t="shared" si="1"/>
        <v>0.85</v>
      </c>
    </row>
    <row r="9" spans="1:12" ht="15.6" thickTop="1" thickBot="1" x14ac:dyDescent="0.35">
      <c r="A9" s="48">
        <v>3</v>
      </c>
      <c r="B9" s="33" t="s">
        <v>30</v>
      </c>
      <c r="C9" s="25">
        <f>COUNTIFS(Response!$B$4:$B$103, 3, Response!O$4:O$103, 1)</f>
        <v>17</v>
      </c>
      <c r="D9" s="25">
        <f>COUNTIFS(Response!$B$4:$B$103, 3, Response!P$4:P$103, 1)</f>
        <v>15</v>
      </c>
      <c r="E9" s="25">
        <f>COUNTIFS(Response!$B$4:$B$103, 3, Response!Q$4:Q$103, 1)</f>
        <v>15</v>
      </c>
      <c r="F9" s="25">
        <f>COUNTIFS(Response!$B$4:$B$103, 3, Response!R$4:R$103, 1)</f>
        <v>17</v>
      </c>
      <c r="G9" s="25">
        <f>COUNTIFS(Response!$B$4:$B$103, 3, Response!S$4:S$103, 1)</f>
        <v>17</v>
      </c>
      <c r="H9" s="25">
        <f>COUNTIFS(Response!$B$4:$B$103, 3, Response!T$4:T$103, 1)</f>
        <v>14</v>
      </c>
      <c r="I9" s="25">
        <f>COUNTIFS(Response!$B$4:$B$103, 3, Response!U$4:U$103, 1)</f>
        <v>19</v>
      </c>
      <c r="J9" s="25">
        <f>COUNTIFS(Response!$B$4:$B$103, 3, Response!V$4:V$103, 1)</f>
        <v>20</v>
      </c>
      <c r="K9" s="25">
        <f>COUNTIFS(Response!$B$4:$B$103, 3, Response!W$4:W$103, 1)</f>
        <v>17</v>
      </c>
      <c r="L9" s="25">
        <f>COUNTIFS(Response!$B$4:$B$103, 3, Response!X$4:X$103, 1)</f>
        <v>17</v>
      </c>
    </row>
    <row r="10" spans="1:12" ht="15.6" thickTop="1" thickBot="1" x14ac:dyDescent="0.35">
      <c r="A10" s="40"/>
      <c r="B10" s="16" t="s">
        <v>31</v>
      </c>
      <c r="C10" s="25">
        <f>COUNTIFS(Response!$B$4:$B$103, 3, Response!O$4:O$103, 0)</f>
        <v>3</v>
      </c>
      <c r="D10" s="25">
        <f>COUNTIFS(Response!$B$4:$B$103, 3, Response!P$4:P$103, 0)</f>
        <v>5</v>
      </c>
      <c r="E10" s="25">
        <f>COUNTIFS(Response!$B$4:$B$103, 3, Response!Q$4:Q$103, 0)</f>
        <v>5</v>
      </c>
      <c r="F10" s="25">
        <f>COUNTIFS(Response!$B$4:$B$103, 3, Response!R$4:R$103, 0)</f>
        <v>3</v>
      </c>
      <c r="G10" s="25">
        <f>COUNTIFS(Response!$B$4:$B$103, 3, Response!S$4:S$103, 0)</f>
        <v>3</v>
      </c>
      <c r="H10" s="25">
        <f>COUNTIFS(Response!$B$4:$B$103, 3, Response!T$4:T$103, 0)</f>
        <v>6</v>
      </c>
      <c r="I10" s="25">
        <f>COUNTIFS(Response!$B$4:$B$103, 3, Response!U$4:U$103, 0)</f>
        <v>1</v>
      </c>
      <c r="J10" s="25">
        <f>COUNTIFS(Response!$B$4:$B$103, 3, Response!V$4:V$103, 0)</f>
        <v>0</v>
      </c>
      <c r="K10" s="25">
        <f>COUNTIFS(Response!$B$4:$B$103, 3, Response!W$4:W$103, 0)</f>
        <v>3</v>
      </c>
      <c r="L10" s="25">
        <f>COUNTIFS(Response!$B$4:$B$103, 3, Response!X$4:X$103, 0)</f>
        <v>3</v>
      </c>
    </row>
    <row r="11" spans="1:12" ht="15.6" thickTop="1" thickBot="1" x14ac:dyDescent="0.35">
      <c r="A11" s="41"/>
      <c r="B11" s="34" t="s">
        <v>33</v>
      </c>
      <c r="C11" s="45">
        <f>C9/(C9+C10)</f>
        <v>0.85</v>
      </c>
      <c r="D11" s="45">
        <f t="shared" ref="D11:L11" si="2">D9/(D9+D10)</f>
        <v>0.75</v>
      </c>
      <c r="E11" s="45">
        <f t="shared" si="2"/>
        <v>0.75</v>
      </c>
      <c r="F11" s="45">
        <f t="shared" si="2"/>
        <v>0.85</v>
      </c>
      <c r="G11" s="45">
        <f t="shared" si="2"/>
        <v>0.85</v>
      </c>
      <c r="H11" s="45">
        <f t="shared" si="2"/>
        <v>0.7</v>
      </c>
      <c r="I11" s="45">
        <f t="shared" si="2"/>
        <v>0.95</v>
      </c>
      <c r="J11" s="45">
        <f t="shared" si="2"/>
        <v>1</v>
      </c>
      <c r="K11" s="45">
        <f t="shared" si="2"/>
        <v>0.85</v>
      </c>
      <c r="L11" s="45">
        <f t="shared" si="2"/>
        <v>0.85</v>
      </c>
    </row>
    <row r="12" spans="1:12" ht="15.6" thickTop="1" thickBot="1" x14ac:dyDescent="0.35">
      <c r="A12" s="49">
        <v>4</v>
      </c>
      <c r="B12" s="30" t="s">
        <v>30</v>
      </c>
      <c r="C12" s="25">
        <f>COUNTIFS(Response!$B$4:$B$103, 4, Response!O$4:O$103, 1)</f>
        <v>8</v>
      </c>
      <c r="D12" s="25">
        <f>COUNTIFS(Response!$B$4:$B$103, 4, Response!P$4:P$103, 1)</f>
        <v>7</v>
      </c>
      <c r="E12" s="25">
        <f>COUNTIFS(Response!$B$4:$B$103, 4, Response!Q$4:Q$103, 1)</f>
        <v>15</v>
      </c>
      <c r="F12" s="25">
        <f>COUNTIFS(Response!$B$4:$B$103, 4, Response!R$4:R$103, 1)</f>
        <v>16</v>
      </c>
      <c r="G12" s="25">
        <f>COUNTIFS(Response!$B$4:$B$103, 4, Response!S$4:S$103, 1)</f>
        <v>17</v>
      </c>
      <c r="H12" s="25">
        <f>COUNTIFS(Response!$B$4:$B$103, 4, Response!T$4:T$103, 1)</f>
        <v>7</v>
      </c>
      <c r="I12" s="25">
        <f>COUNTIFS(Response!$B$4:$B$103, 4, Response!U$4:U$103, 1)</f>
        <v>20</v>
      </c>
      <c r="J12" s="25">
        <f>COUNTIFS(Response!$B$4:$B$103, 4, Response!V$4:V$103, 1)</f>
        <v>9</v>
      </c>
      <c r="K12" s="25">
        <f>COUNTIFS(Response!$B$4:$B$103, 4, Response!W$4:W$103, 1)</f>
        <v>17</v>
      </c>
      <c r="L12" s="25">
        <f>COUNTIFS(Response!$B$4:$B$103, 4, Response!X$4:X$103, 1)</f>
        <v>17</v>
      </c>
    </row>
    <row r="13" spans="1:12" ht="15.6" thickTop="1" thickBot="1" x14ac:dyDescent="0.35">
      <c r="A13" s="40"/>
      <c r="B13" s="24" t="s">
        <v>31</v>
      </c>
      <c r="C13" s="25">
        <f>COUNTIFS(Response!$B$4:$B$103, 4, Response!O$4:O$103, 0)</f>
        <v>12</v>
      </c>
      <c r="D13" s="25">
        <f>COUNTIFS(Response!$B$4:$B$103, 4, Response!P$4:P$103, 0)</f>
        <v>13</v>
      </c>
      <c r="E13" s="25">
        <f>COUNTIFS(Response!$B$4:$B$103, 4, Response!Q$4:Q$103, 0)</f>
        <v>5</v>
      </c>
      <c r="F13" s="25">
        <f>COUNTIFS(Response!$B$4:$B$103, 4, Response!R$4:R$103, 0)</f>
        <v>4</v>
      </c>
      <c r="G13" s="25">
        <f>COUNTIFS(Response!$B$4:$B$103, 4, Response!S$4:S$103, 0)</f>
        <v>3</v>
      </c>
      <c r="H13" s="25">
        <f>COUNTIFS(Response!$B$4:$B$103, 4, Response!T$4:T$103, 0)</f>
        <v>13</v>
      </c>
      <c r="I13" s="25">
        <f>COUNTIFS(Response!$B$4:$B$103, 4, Response!U$4:U$103, 0)</f>
        <v>0</v>
      </c>
      <c r="J13" s="25">
        <f>COUNTIFS(Response!$B$4:$B$103, 4, Response!V$4:V$103, 0)</f>
        <v>11</v>
      </c>
      <c r="K13" s="25">
        <f>COUNTIFS(Response!$B$4:$B$103, 4, Response!W$4:W$103, 0)</f>
        <v>3</v>
      </c>
      <c r="L13" s="25">
        <f>COUNTIFS(Response!$B$4:$B$103, 4, Response!X$4:X$103, 0)</f>
        <v>3</v>
      </c>
    </row>
    <row r="14" spans="1:12" ht="15.6" thickTop="1" thickBot="1" x14ac:dyDescent="0.35">
      <c r="A14" s="41"/>
      <c r="B14" s="29" t="s">
        <v>33</v>
      </c>
      <c r="C14" s="45">
        <f t="shared" ref="C14:L14" si="3">C12/(C12+C13)</f>
        <v>0.4</v>
      </c>
      <c r="D14" s="45">
        <f t="shared" si="3"/>
        <v>0.35</v>
      </c>
      <c r="E14" s="45">
        <f t="shared" si="3"/>
        <v>0.75</v>
      </c>
      <c r="F14" s="45">
        <f t="shared" si="3"/>
        <v>0.8</v>
      </c>
      <c r="G14" s="45">
        <f t="shared" si="3"/>
        <v>0.85</v>
      </c>
      <c r="H14" s="45">
        <f t="shared" si="3"/>
        <v>0.35</v>
      </c>
      <c r="I14" s="45">
        <f t="shared" si="3"/>
        <v>1</v>
      </c>
      <c r="J14" s="45">
        <f t="shared" si="3"/>
        <v>0.45</v>
      </c>
      <c r="K14" s="45">
        <f t="shared" si="3"/>
        <v>0.85</v>
      </c>
      <c r="L14" s="45">
        <f t="shared" si="3"/>
        <v>0.85</v>
      </c>
    </row>
    <row r="15" spans="1:12" ht="15.6" thickTop="1" thickBot="1" x14ac:dyDescent="0.35">
      <c r="A15" s="49">
        <v>5</v>
      </c>
      <c r="B15" s="27" t="s">
        <v>30</v>
      </c>
      <c r="C15" s="25">
        <f>COUNTIFS(Response!$B$4:$B$103, 5, Response!O$4:O$103, 1)</f>
        <v>17</v>
      </c>
      <c r="D15" s="25">
        <f>COUNTIFS(Response!$B$4:$B$103, 5, Response!P$4:P$103, 1)</f>
        <v>17</v>
      </c>
      <c r="E15" s="25">
        <f>COUNTIFS(Response!$B$4:$B$103, 5, Response!Q$4:Q$103, 1)</f>
        <v>16</v>
      </c>
      <c r="F15" s="25">
        <f>COUNTIFS(Response!$B$4:$B$103, 5, Response!R$4:R$103, 1)</f>
        <v>15</v>
      </c>
      <c r="G15" s="25">
        <f>COUNTIFS(Response!$B$4:$B$103, 5, Response!S$4:S$103, 1)</f>
        <v>19</v>
      </c>
      <c r="H15" s="25">
        <f>COUNTIFS(Response!$B$4:$B$103, 5, Response!T$4:T$103, 1)</f>
        <v>16</v>
      </c>
      <c r="I15" s="25">
        <f>COUNTIFS(Response!$B$4:$B$103, 5, Response!U$4:U$103, 1)</f>
        <v>20</v>
      </c>
      <c r="J15" s="25">
        <f>COUNTIFS(Response!$B$4:$B$103, 5, Response!V$4:V$103, 1)</f>
        <v>19</v>
      </c>
      <c r="K15" s="25">
        <f>COUNTIFS(Response!$B$4:$B$103, 5, Response!W$4:W$103, 1)</f>
        <v>17</v>
      </c>
      <c r="L15" s="25">
        <f>COUNTIFS(Response!$B$4:$B$103, 5, Response!X$4:X$103, 1)</f>
        <v>17</v>
      </c>
    </row>
    <row r="16" spans="1:12" ht="15.6" thickTop="1" thickBot="1" x14ac:dyDescent="0.35">
      <c r="A16" s="40"/>
      <c r="B16" s="32" t="s">
        <v>31</v>
      </c>
      <c r="C16" s="25">
        <f>COUNTIFS(Response!$B$4:$B$103, 5, Response!O$4:O$103, 0)</f>
        <v>3</v>
      </c>
      <c r="D16" s="25">
        <f>COUNTIFS(Response!$B$4:$B$103, 5, Response!P$4:P$103, 0)</f>
        <v>3</v>
      </c>
      <c r="E16" s="25">
        <f>COUNTIFS(Response!$B$4:$B$103, 5, Response!Q$4:Q$103, 0)</f>
        <v>4</v>
      </c>
      <c r="F16" s="25">
        <f>COUNTIFS(Response!$B$4:$B$103, 5, Response!R$4:R$103, 0)</f>
        <v>5</v>
      </c>
      <c r="G16" s="25">
        <f>COUNTIFS(Response!$B$4:$B$103, 5, Response!S$4:S$103, 0)</f>
        <v>1</v>
      </c>
      <c r="H16" s="25">
        <f>COUNTIFS(Response!$B$4:$B$103, 5, Response!T$4:T$103, 0)</f>
        <v>4</v>
      </c>
      <c r="I16" s="25">
        <f>COUNTIFS(Response!$B$4:$B$103, 5, Response!U$4:U$103, 0)</f>
        <v>0</v>
      </c>
      <c r="J16" s="25">
        <f>COUNTIFS(Response!$B$4:$B$103, 5, Response!V$4:V$103, 0)</f>
        <v>1</v>
      </c>
      <c r="K16" s="25">
        <f>COUNTIFS(Response!$B$4:$B$103, 5, Response!W$4:W$103, 0)</f>
        <v>3</v>
      </c>
      <c r="L16" s="25">
        <f>COUNTIFS(Response!$B$4:$B$103, 5, Response!X$4:X$103, 0)</f>
        <v>3</v>
      </c>
    </row>
    <row r="17" spans="1:12" ht="15.6" thickTop="1" thickBot="1" x14ac:dyDescent="0.35">
      <c r="A17" s="41"/>
      <c r="B17" s="34" t="s">
        <v>33</v>
      </c>
      <c r="C17" s="45">
        <f t="shared" ref="C17:L17" si="4">C15/(C15+C16)</f>
        <v>0.85</v>
      </c>
      <c r="D17" s="45">
        <f t="shared" si="4"/>
        <v>0.85</v>
      </c>
      <c r="E17" s="45">
        <f t="shared" si="4"/>
        <v>0.8</v>
      </c>
      <c r="F17" s="45">
        <f t="shared" si="4"/>
        <v>0.75</v>
      </c>
      <c r="G17" s="45">
        <f t="shared" si="4"/>
        <v>0.95</v>
      </c>
      <c r="H17" s="45">
        <f t="shared" si="4"/>
        <v>0.8</v>
      </c>
      <c r="I17" s="45">
        <f t="shared" si="4"/>
        <v>1</v>
      </c>
      <c r="J17" s="45">
        <f t="shared" si="4"/>
        <v>0.95</v>
      </c>
      <c r="K17" s="45">
        <f t="shared" si="4"/>
        <v>0.85</v>
      </c>
      <c r="L17" s="45">
        <f t="shared" si="4"/>
        <v>0.85</v>
      </c>
    </row>
    <row r="18" spans="1:12" ht="15" thickTop="1" x14ac:dyDescent="0.3">
      <c r="A18" s="17"/>
      <c r="B18" s="18" t="s">
        <v>43</v>
      </c>
      <c r="C18" s="19">
        <f xml:space="preserve"> SUM(C3:C4, C6:C7, C9:C10, C12:C13, C15:C16,)</f>
        <v>100</v>
      </c>
      <c r="D18" s="19">
        <f t="shared" ref="D18:L18" si="5" xml:space="preserve"> SUM(D3:D4, D6:D7, D9:D10, D12:D13, D15:D16,)</f>
        <v>100</v>
      </c>
      <c r="E18" s="19">
        <f t="shared" si="5"/>
        <v>100</v>
      </c>
      <c r="F18" s="19">
        <f t="shared" si="5"/>
        <v>100</v>
      </c>
      <c r="G18" s="19">
        <f t="shared" si="5"/>
        <v>100</v>
      </c>
      <c r="H18" s="19">
        <f t="shared" si="5"/>
        <v>100</v>
      </c>
      <c r="I18" s="19">
        <f t="shared" si="5"/>
        <v>100</v>
      </c>
      <c r="J18" s="19">
        <f t="shared" si="5"/>
        <v>100</v>
      </c>
      <c r="K18" s="19">
        <f t="shared" si="5"/>
        <v>100</v>
      </c>
      <c r="L18" s="19">
        <f t="shared" si="5"/>
        <v>100</v>
      </c>
    </row>
    <row r="19" spans="1:12" ht="15" thickBot="1" x14ac:dyDescent="0.35">
      <c r="A19" s="20"/>
      <c r="B19" s="21" t="s">
        <v>44</v>
      </c>
      <c r="C19" s="22">
        <f>(C3+C6+C9+C12+C15)/Response!$N$104</f>
        <v>0.78</v>
      </c>
      <c r="D19" s="22">
        <f>(D3+D6+D9+D12+D15)/Response!$N$104</f>
        <v>0.7</v>
      </c>
      <c r="E19" s="22">
        <f>(E3+E6+E9+E12+E15)/Response!$N$104</f>
        <v>0.72</v>
      </c>
      <c r="F19" s="22">
        <f>(F3+F6+F9+F12+F15)/Response!$N$104</f>
        <v>0.77</v>
      </c>
      <c r="G19" s="22">
        <f>(G3+G6+G9+G12+G15)/Response!$N$104</f>
        <v>0.88</v>
      </c>
      <c r="H19" s="22">
        <f>(H3+H6+H9+H12+H15)/Response!$N$104</f>
        <v>0.71</v>
      </c>
      <c r="I19" s="22">
        <f>(I3+I6+I9+I12+I15)/Response!$N$104</f>
        <v>0.97</v>
      </c>
      <c r="J19" s="22">
        <f>(J3+J6+J9+J12+J15)/Response!$N$104</f>
        <v>0.84</v>
      </c>
      <c r="K19" s="22">
        <f>(K3+K6+K9+K12+K15)/Response!$N$104</f>
        <v>0.8</v>
      </c>
      <c r="L19" s="22">
        <f>(L3+L6+L9+L12+L15)/Response!$N$104</f>
        <v>0.82</v>
      </c>
    </row>
    <row r="20" spans="1:12" ht="15" thickTop="1" x14ac:dyDescent="0.3"/>
  </sheetData>
  <mergeCells count="1">
    <mergeCell ref="A1:L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1bZJt1pW49WiJsqzh2AiLyORAzCLCk0uOqWe7Bk5hy8=-~+f5Qq175zc3f4I/jdBtK5Q==</id>
</project>
</file>

<file path=customXml/itemProps1.xml><?xml version="1.0" encoding="utf-8"?>
<ds:datastoreItem xmlns:ds="http://schemas.openxmlformats.org/officeDocument/2006/customXml" ds:itemID="{27642DA2-BB4B-4B97-A850-605600B5F44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Section 1</vt:lpstr>
      <vt:lpstr>Section 2</vt:lpstr>
      <vt:lpstr>Section 3</vt:lpstr>
      <vt:lpstr>Section 4</vt:lpstr>
      <vt:lpstr>Section 5</vt:lpstr>
      <vt:lpstr>Response</vt:lpstr>
      <vt:lpstr>Analysis By Major</vt:lpstr>
      <vt:lpstr>Test Table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2008-04-27T20:47:44Z</dcterms:created>
  <dcterms:modified xsi:type="dcterms:W3CDTF">2023-11-08T20:51:45Z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2023-11-08T20:51:45Z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8aaec44a-ce2d-44d1-ac6c-5b8dff99266a</vt:lpwstr>
  </property>
  <property fmtid="{D5CDD505-2E9C-101B-9397-08002B2CF9AE}" pid="7" name="MSIP_Label_defa4170-0d19-0005-0004-bc88714345d2_ActionId">
    <vt:lpwstr>cfcf2e09-a2cf-40e2-9ccc-fec67b0667ff</vt:lpwstr>
  </property>
  <property fmtid="{D5CDD505-2E9C-101B-9397-08002B2CF9AE}" pid="8" name="MSIP_Label_defa4170-0d19-0005-0004-bc88714345d2_ContentBits">
    <vt:lpwstr>0</vt:lpwstr>
  </property>
</Properties>
</file>