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40" windowHeight="6090" xr2:uid="{00000000-000D-0000-FFFF-FFFF00000000}"/>
    <workbookView xWindow="0" yWindow="0" windowWidth="14040" windowHeight="6090" activeTab="1" xr2:uid="{594871B1-CC3F-49BF-8956-9559558F78B1}"/>
  </bookViews>
  <sheets>
    <sheet name="Calc" sheetId="1" r:id="rId1"/>
    <sheet name="Taxes" sheetId="2" r:id="rId2"/>
  </sheets>
  <calcPr calcId="171027"/>
</workbook>
</file>

<file path=xl/calcChain.xml><?xml version="1.0" encoding="utf-8"?>
<calcChain xmlns="http://schemas.openxmlformats.org/spreadsheetml/2006/main">
  <c r="K11" i="1" l="1"/>
  <c r="K12" i="1" s="1"/>
  <c r="I3" i="1"/>
  <c r="I10" i="1"/>
  <c r="I9" i="1"/>
  <c r="J9" i="1" s="1"/>
  <c r="I8" i="1"/>
  <c r="I7" i="1"/>
  <c r="I6" i="1"/>
  <c r="I5" i="1"/>
  <c r="I4" i="1"/>
  <c r="K3" i="1"/>
  <c r="K10" i="1"/>
  <c r="K9" i="1"/>
  <c r="K8" i="1"/>
  <c r="K7" i="1"/>
  <c r="K6" i="1"/>
  <c r="K5" i="1"/>
  <c r="K4" i="1"/>
  <c r="J3" i="1"/>
  <c r="J10" i="1"/>
  <c r="J8" i="1"/>
  <c r="J7" i="1"/>
  <c r="J6" i="1"/>
  <c r="J5" i="1"/>
  <c r="J4" i="1"/>
  <c r="H10" i="1"/>
  <c r="H9" i="1"/>
  <c r="H8" i="1"/>
  <c r="H7" i="1"/>
  <c r="H6" i="1"/>
  <c r="H5" i="1"/>
  <c r="H4" i="1"/>
  <c r="H3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<sst xmlns="http://schemas.openxmlformats.org/spreadsheetml/2006/main" count="35" uniqueCount="27">
  <si>
    <t>Item</t>
  </si>
  <si>
    <t>Absolut Vodka</t>
  </si>
  <si>
    <t>Stolinakya Vodka</t>
  </si>
  <si>
    <t>Jim Beam Bourbon</t>
  </si>
  <si>
    <t>Jack Daniels Whiskey</t>
  </si>
  <si>
    <t>Potato Chips</t>
  </si>
  <si>
    <t>Pen</t>
  </si>
  <si>
    <t>Napkins</t>
  </si>
  <si>
    <t>Profit/
Item</t>
  </si>
  <si>
    <t>Items On Hand</t>
  </si>
  <si>
    <t>Liquor</t>
  </si>
  <si>
    <t>Food</t>
  </si>
  <si>
    <t>Other</t>
  </si>
  <si>
    <t>Avg. Units Sold Per Avg Week</t>
  </si>
  <si>
    <t>Sales Taxes</t>
  </si>
  <si>
    <t>Income Taxes</t>
  </si>
  <si>
    <t xml:space="preserve">Final Price with SalesTax </t>
  </si>
  <si>
    <t>Coca Cola</t>
  </si>
  <si>
    <t>BB's All Night Convenience Store</t>
  </si>
  <si>
    <t>Retail Price</t>
  </si>
  <si>
    <t>Category</t>
  </si>
  <si>
    <t>Reorder</t>
  </si>
  <si>
    <t>Reorder
Amount</t>
  </si>
  <si>
    <t>Ordering
Category</t>
  </si>
  <si>
    <t>Annual
Profit</t>
  </si>
  <si>
    <t>Tax Liability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</si>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</sst>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%"/>
    <numFmt numFmtId="165" formatCode="&quot;$&quot;#,##0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0" xfId="0" applyFill="1" applyBorder="1"/>
    <xf numFmtId="7" fontId="3" fillId="0" borderId="7" xfId="1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4" fillId="0" borderId="1" xfId="0" applyFont="1" applyBorder="1"/>
    <xf numFmtId="0" fontId="4" fillId="0" borderId="3" xfId="0" applyFont="1" applyBorder="1"/>
    <xf numFmtId="164" fontId="3" fillId="0" borderId="15" xfId="2" applyNumberFormat="1" applyFont="1" applyBorder="1" applyAlignment="1">
      <alignment horizontal="center"/>
    </xf>
    <xf numFmtId="9" fontId="3" fillId="0" borderId="16" xfId="2" applyFont="1" applyBorder="1" applyAlignment="1">
      <alignment horizontal="center"/>
    </xf>
    <xf numFmtId="10" fontId="3" fillId="0" borderId="17" xfId="2" applyNumberFormat="1" applyFont="1" applyBorder="1" applyAlignment="1">
      <alignment horizontal="center"/>
    </xf>
    <xf numFmtId="164" fontId="3" fillId="0" borderId="21" xfId="2" applyNumberFormat="1" applyFont="1" applyBorder="1" applyAlignment="1">
      <alignment horizontal="center"/>
    </xf>
    <xf numFmtId="164" fontId="3" fillId="0" borderId="22" xfId="2" applyNumberFormat="1" applyFont="1" applyBorder="1" applyAlignment="1">
      <alignment horizontal="center"/>
    </xf>
    <xf numFmtId="164" fontId="3" fillId="0" borderId="23" xfId="2" applyNumberFormat="1" applyFont="1" applyBorder="1" applyAlignment="1">
      <alignment horizontal="center"/>
    </xf>
    <xf numFmtId="165" fontId="3" fillId="0" borderId="18" xfId="1" applyNumberFormat="1" applyFont="1" applyBorder="1" applyAlignment="1">
      <alignment horizontal="center"/>
    </xf>
    <xf numFmtId="165" fontId="3" fillId="0" borderId="19" xfId="1" applyNumberFormat="1" applyFont="1" applyBorder="1" applyAlignment="1">
      <alignment horizontal="center"/>
    </xf>
    <xf numFmtId="165" fontId="3" fillId="0" borderId="20" xfId="1" applyNumberFormat="1" applyFont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44" fontId="3" fillId="0" borderId="13" xfId="1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7" fontId="3" fillId="2" borderId="7" xfId="1" applyNumberFormat="1" applyFont="1" applyFill="1" applyBorder="1" applyAlignment="1">
      <alignment horizontal="center"/>
    </xf>
    <xf numFmtId="7" fontId="3" fillId="2" borderId="7" xfId="0" applyNumberFormat="1" applyFont="1" applyFill="1" applyBorder="1" applyAlignment="1">
      <alignment horizontal="center"/>
    </xf>
    <xf numFmtId="0" fontId="3" fillId="2" borderId="7" xfId="1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7" fontId="3" fillId="2" borderId="8" xfId="1" applyNumberFormat="1" applyFont="1" applyFill="1" applyBorder="1" applyAlignment="1">
      <alignment horizontal="center"/>
    </xf>
    <xf numFmtId="7" fontId="3" fillId="2" borderId="8" xfId="0" applyNumberFormat="1" applyFont="1" applyFill="1" applyBorder="1" applyAlignment="1">
      <alignment horizontal="center"/>
    </xf>
    <xf numFmtId="0" fontId="3" fillId="2" borderId="8" xfId="1" applyNumberFormat="1" applyFont="1" applyFill="1" applyBorder="1" applyAlignment="1">
      <alignment horizontal="center"/>
    </xf>
    <xf numFmtId="44" fontId="3" fillId="0" borderId="31" xfId="0" applyNumberFormat="1" applyFont="1" applyFill="1" applyBorder="1"/>
    <xf numFmtId="44" fontId="7" fillId="0" borderId="30" xfId="0" applyNumberFormat="1" applyFont="1" applyBorder="1"/>
    <xf numFmtId="0" fontId="2" fillId="2" borderId="32" xfId="0" applyFont="1" applyFill="1" applyBorder="1" applyAlignment="1">
      <alignment horizontal="center" wrapText="1"/>
    </xf>
    <xf numFmtId="0" fontId="0" fillId="2" borderId="32" xfId="0" applyFill="1" applyBorder="1"/>
    <xf numFmtId="44" fontId="0" fillId="2" borderId="32" xfId="1" applyFont="1" applyFill="1" applyBorder="1"/>
    <xf numFmtId="44" fontId="0" fillId="2" borderId="32" xfId="0" applyNumberFormat="1" applyFill="1" applyBorder="1"/>
    <xf numFmtId="0" fontId="0" fillId="2" borderId="32" xfId="1" applyNumberFormat="1" applyFont="1" applyFill="1" applyBorder="1"/>
    <xf numFmtId="0" fontId="3" fillId="2" borderId="36" xfId="0" applyFont="1" applyFill="1" applyBorder="1"/>
    <xf numFmtId="0" fontId="4" fillId="2" borderId="37" xfId="0" applyFont="1" applyFill="1" applyBorder="1"/>
    <xf numFmtId="44" fontId="4" fillId="2" borderId="37" xfId="1" applyFont="1" applyFill="1" applyBorder="1"/>
    <xf numFmtId="44" fontId="4" fillId="2" borderId="37" xfId="0" applyNumberFormat="1" applyFont="1" applyFill="1" applyBorder="1"/>
    <xf numFmtId="0" fontId="4" fillId="2" borderId="37" xfId="1" applyNumberFormat="1" applyFont="1" applyFill="1" applyBorder="1"/>
    <xf numFmtId="0" fontId="4" fillId="2" borderId="35" xfId="0" applyFont="1" applyFill="1" applyBorder="1"/>
    <xf numFmtId="0" fontId="0" fillId="2" borderId="33" xfId="0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left"/>
    </xf>
    <xf numFmtId="0" fontId="7" fillId="2" borderId="33" xfId="0" applyFont="1" applyFill="1" applyBorder="1" applyAlignment="1">
      <alignment horizontal="left"/>
    </xf>
    <xf numFmtId="0" fontId="3" fillId="2" borderId="34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C1" zoomScale="130" zoomScaleNormal="130" workbookViewId="0">
      <selection activeCell="K11" sqref="K11"/>
    </sheetView>
    <sheetView workbookViewId="1">
      <selection sqref="A1:K1"/>
    </sheetView>
  </sheetViews>
  <sheetFormatPr defaultColWidth="9.140625" defaultRowHeight="12.75" x14ac:dyDescent="0.2"/>
  <cols>
    <col min="1" max="1" width="20.7109375" style="1" customWidth="1"/>
    <col min="2" max="2" width="10" style="1" customWidth="1"/>
    <col min="3" max="3" width="9.5703125" style="1" customWidth="1"/>
    <col min="4" max="4" width="9.7109375" style="1" customWidth="1"/>
    <col min="5" max="5" width="8.28515625" style="1" bestFit="1" customWidth="1"/>
    <col min="6" max="6" width="12" style="1" bestFit="1" customWidth="1"/>
    <col min="7" max="7" width="8.5703125" style="1" bestFit="1" customWidth="1"/>
    <col min="8" max="8" width="9.7109375" customWidth="1"/>
    <col min="9" max="9" width="8.7109375"/>
    <col min="10" max="10" width="9.5703125" style="1" bestFit="1" customWidth="1"/>
    <col min="11" max="11" width="13.42578125" style="1" bestFit="1" customWidth="1"/>
    <col min="12" max="16384" width="9.140625" style="1"/>
  </cols>
  <sheetData>
    <row r="1" spans="1:11" ht="18.75" thickTop="1" x14ac:dyDescent="0.25">
      <c r="A1" s="47" t="s">
        <v>18</v>
      </c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60" x14ac:dyDescent="0.25">
      <c r="A2" s="6" t="s">
        <v>0</v>
      </c>
      <c r="B2" s="5" t="s">
        <v>20</v>
      </c>
      <c r="C2" s="5" t="s">
        <v>19</v>
      </c>
      <c r="D2" s="5" t="s">
        <v>8</v>
      </c>
      <c r="E2" s="5" t="s">
        <v>9</v>
      </c>
      <c r="F2" s="5" t="s">
        <v>13</v>
      </c>
      <c r="G2" s="5" t="s">
        <v>21</v>
      </c>
      <c r="H2" s="5" t="s">
        <v>16</v>
      </c>
      <c r="I2" s="5" t="s">
        <v>22</v>
      </c>
      <c r="J2" s="5" t="s">
        <v>23</v>
      </c>
      <c r="K2" s="7" t="s">
        <v>24</v>
      </c>
    </row>
    <row r="3" spans="1:11" ht="15" x14ac:dyDescent="0.25">
      <c r="A3" s="8" t="s">
        <v>1</v>
      </c>
      <c r="B3" s="25" t="s">
        <v>10</v>
      </c>
      <c r="C3" s="26">
        <v>19.75</v>
      </c>
      <c r="D3" s="27">
        <v>9.75</v>
      </c>
      <c r="E3" s="25">
        <v>10</v>
      </c>
      <c r="F3" s="28">
        <v>20</v>
      </c>
      <c r="G3" s="4" t="b">
        <f>IF(E3&lt;=F3*1.5, TRUE, FALSE)</f>
        <v>1</v>
      </c>
      <c r="H3" s="3">
        <f>IF(B3=Taxes!A$2, Taxes!A$3, IF(B3=Taxes!B$2, Taxes!B$3, Taxes!C$3))+1*C3</f>
        <v>19.87</v>
      </c>
      <c r="I3" s="4">
        <f>IF(G3, MAX(F3, 25), 0)</f>
        <v>25</v>
      </c>
      <c r="J3" s="4" t="str">
        <f>IF(AND(B3=Taxes!A$2,G3),"high",IF(AND(G3,OR(B3=Taxes!B$2,I3&gt;100)),"medium", "low"))</f>
        <v>high</v>
      </c>
      <c r="K3" s="24">
        <f>52*(D3*F3)</f>
        <v>10140</v>
      </c>
    </row>
    <row r="4" spans="1:11" ht="15" x14ac:dyDescent="0.25">
      <c r="A4" s="8" t="s">
        <v>17</v>
      </c>
      <c r="B4" s="25" t="s">
        <v>11</v>
      </c>
      <c r="C4" s="26">
        <v>1.39</v>
      </c>
      <c r="D4" s="27">
        <v>0.89</v>
      </c>
      <c r="E4" s="25">
        <v>135</v>
      </c>
      <c r="F4" s="28">
        <v>52</v>
      </c>
      <c r="G4" s="4" t="b">
        <f t="shared" ref="G4:G10" si="0">IF(E4&lt;=F4*1.5, TRUE, FALSE)</f>
        <v>0</v>
      </c>
      <c r="H4" s="3">
        <f>IF(B4=Taxes!A$2, Taxes!A$3, IF(B4=Taxes!B$2, Taxes!B$3, Taxes!C$3))+1*C4</f>
        <v>1.39</v>
      </c>
      <c r="I4" s="4">
        <f t="shared" ref="I4:I10" si="1">IF(G4, MAX(F4, 25), 0)</f>
        <v>0</v>
      </c>
      <c r="J4" s="4" t="str">
        <f>IF(AND(B4=Taxes!A$2,G4),"high",IF(AND(G4,OR(B4=Taxes!B$2,I4&gt;100)),"medium", "low"))</f>
        <v>low</v>
      </c>
      <c r="K4" s="24">
        <f t="shared" ref="K4:K10" si="2">52*(D4*F4)</f>
        <v>2406.56</v>
      </c>
    </row>
    <row r="5" spans="1:11" ht="15" x14ac:dyDescent="0.25">
      <c r="A5" s="8" t="s">
        <v>2</v>
      </c>
      <c r="B5" s="25" t="s">
        <v>10</v>
      </c>
      <c r="C5" s="26">
        <v>16</v>
      </c>
      <c r="D5" s="27">
        <v>4</v>
      </c>
      <c r="E5" s="25">
        <v>300</v>
      </c>
      <c r="F5" s="28">
        <v>260</v>
      </c>
      <c r="G5" s="4" t="b">
        <f t="shared" si="0"/>
        <v>1</v>
      </c>
      <c r="H5" s="3">
        <f>IF(B5=Taxes!A$2, Taxes!A$3, IF(B5=Taxes!B$2, Taxes!B$3, Taxes!C$3))+1*C5</f>
        <v>16.12</v>
      </c>
      <c r="I5" s="4">
        <f t="shared" si="1"/>
        <v>260</v>
      </c>
      <c r="J5" s="4" t="str">
        <f>IF(AND(B5=Taxes!A$2,G5),"high",IF(AND(G5,OR(B5=Taxes!B$2,I5&gt;100)),"medium", "low"))</f>
        <v>high</v>
      </c>
      <c r="K5" s="24">
        <f t="shared" si="2"/>
        <v>54080</v>
      </c>
    </row>
    <row r="6" spans="1:11" ht="15" x14ac:dyDescent="0.25">
      <c r="A6" s="8" t="s">
        <v>7</v>
      </c>
      <c r="B6" s="25" t="s">
        <v>12</v>
      </c>
      <c r="C6" s="26">
        <v>2.99</v>
      </c>
      <c r="D6" s="27">
        <v>1.1399999999999999</v>
      </c>
      <c r="E6" s="25">
        <v>29</v>
      </c>
      <c r="F6" s="28">
        <v>120</v>
      </c>
      <c r="G6" s="4" t="b">
        <f t="shared" si="0"/>
        <v>1</v>
      </c>
      <c r="H6" s="3">
        <f>IF(B6=Taxes!A$2, Taxes!A$3, IF(B6=Taxes!B$2, Taxes!B$3, Taxes!C$3))+1*C6</f>
        <v>3.0475000000000003</v>
      </c>
      <c r="I6" s="4">
        <f t="shared" si="1"/>
        <v>120</v>
      </c>
      <c r="J6" s="4" t="str">
        <f>IF(AND(B6=Taxes!A$2,G6),"high",IF(AND(G6,OR(B6=Taxes!B$2,I6&gt;100)),"medium", "low"))</f>
        <v>medium</v>
      </c>
      <c r="K6" s="24">
        <f t="shared" si="2"/>
        <v>7113.5999999999995</v>
      </c>
    </row>
    <row r="7" spans="1:11" ht="15" x14ac:dyDescent="0.25">
      <c r="A7" s="8" t="s">
        <v>6</v>
      </c>
      <c r="B7" s="25" t="s">
        <v>12</v>
      </c>
      <c r="C7" s="26">
        <v>0.99</v>
      </c>
      <c r="D7" s="27">
        <v>0.66</v>
      </c>
      <c r="E7" s="25">
        <v>234</v>
      </c>
      <c r="F7" s="28">
        <v>15</v>
      </c>
      <c r="G7" s="4" t="b">
        <f t="shared" si="0"/>
        <v>0</v>
      </c>
      <c r="H7" s="3">
        <f>IF(B7=Taxes!A$2, Taxes!A$3, IF(B7=Taxes!B$2, Taxes!B$3, Taxes!C$3))+1*C7</f>
        <v>1.0475000000000001</v>
      </c>
      <c r="I7" s="4">
        <f t="shared" si="1"/>
        <v>0</v>
      </c>
      <c r="J7" s="4" t="str">
        <f>IF(AND(B7=Taxes!A$2,G7),"high",IF(AND(G7,OR(B7=Taxes!B$2,I7&gt;100)),"medium", "low"))</f>
        <v>low</v>
      </c>
      <c r="K7" s="24">
        <f t="shared" si="2"/>
        <v>514.80000000000007</v>
      </c>
    </row>
    <row r="8" spans="1:11" ht="15" x14ac:dyDescent="0.25">
      <c r="A8" s="8" t="s">
        <v>4</v>
      </c>
      <c r="B8" s="25" t="s">
        <v>10</v>
      </c>
      <c r="C8" s="26">
        <v>15.75</v>
      </c>
      <c r="D8" s="27">
        <v>8.75</v>
      </c>
      <c r="E8" s="25">
        <v>103</v>
      </c>
      <c r="F8" s="28">
        <v>59</v>
      </c>
      <c r="G8" s="4" t="b">
        <f t="shared" si="0"/>
        <v>0</v>
      </c>
      <c r="H8" s="3">
        <f>IF(B8=Taxes!A$2, Taxes!A$3, IF(B8=Taxes!B$2, Taxes!B$3, Taxes!C$3))+1*C8</f>
        <v>15.87</v>
      </c>
      <c r="I8" s="4">
        <f t="shared" si="1"/>
        <v>0</v>
      </c>
      <c r="J8" s="4" t="str">
        <f>IF(AND(B8=Taxes!A$2,G8),"high",IF(AND(G8,OR(B8=Taxes!B$2,I8&gt;100)),"medium", "low"))</f>
        <v>low</v>
      </c>
      <c r="K8" s="24">
        <f t="shared" si="2"/>
        <v>26845</v>
      </c>
    </row>
    <row r="9" spans="1:11" ht="15" x14ac:dyDescent="0.25">
      <c r="A9" s="8" t="s">
        <v>5</v>
      </c>
      <c r="B9" s="25" t="s">
        <v>11</v>
      </c>
      <c r="C9" s="26">
        <v>2.99</v>
      </c>
      <c r="D9" s="27">
        <v>1.29</v>
      </c>
      <c r="E9" s="25">
        <v>22</v>
      </c>
      <c r="F9" s="28">
        <v>123</v>
      </c>
      <c r="G9" s="4" t="b">
        <f t="shared" si="0"/>
        <v>1</v>
      </c>
      <c r="H9" s="3">
        <f>IF(B9=Taxes!A$2, Taxes!A$3, IF(B9=Taxes!B$2, Taxes!B$3, Taxes!C$3))+1*C9</f>
        <v>2.99</v>
      </c>
      <c r="I9" s="4">
        <f t="shared" si="1"/>
        <v>123</v>
      </c>
      <c r="J9" s="4" t="str">
        <f>IF(AND(B9=Taxes!A$2,G9),"high",IF(AND(G9,OR(B9=Taxes!B$2,I9&gt;100)),"medium", "low"))</f>
        <v>medium</v>
      </c>
      <c r="K9" s="24">
        <f t="shared" si="2"/>
        <v>8250.84</v>
      </c>
    </row>
    <row r="10" spans="1:11" ht="15.75" thickBot="1" x14ac:dyDescent="0.3">
      <c r="A10" s="9" t="s">
        <v>3</v>
      </c>
      <c r="B10" s="29" t="s">
        <v>10</v>
      </c>
      <c r="C10" s="30">
        <v>16.25</v>
      </c>
      <c r="D10" s="31">
        <v>9.25</v>
      </c>
      <c r="E10" s="29">
        <v>88</v>
      </c>
      <c r="F10" s="32">
        <v>29</v>
      </c>
      <c r="G10" s="4" t="b">
        <f t="shared" si="0"/>
        <v>0</v>
      </c>
      <c r="H10" s="3">
        <f>IF(B10=Taxes!A$2, Taxes!A$3, IF(B10=Taxes!B$2, Taxes!B$3, Taxes!C$3))+1*C10</f>
        <v>16.37</v>
      </c>
      <c r="I10" s="4">
        <f t="shared" si="1"/>
        <v>0</v>
      </c>
      <c r="J10" s="4" t="str">
        <f>IF(AND(B10=Taxes!A$2,G10),"high",IF(AND(G10,OR(B10=Taxes!B$2,I10&gt;100)),"medium", "low"))</f>
        <v>low</v>
      </c>
      <c r="K10" s="24">
        <f t="shared" si="2"/>
        <v>13949</v>
      </c>
    </row>
    <row r="11" spans="1:11" ht="16.5" thickTop="1" thickBot="1" x14ac:dyDescent="0.3">
      <c r="A11" s="40"/>
      <c r="B11" s="41"/>
      <c r="C11" s="42"/>
      <c r="D11" s="43"/>
      <c r="E11" s="41"/>
      <c r="F11" s="44"/>
      <c r="G11" s="44"/>
      <c r="H11" s="45"/>
      <c r="I11" s="52" t="s">
        <v>26</v>
      </c>
      <c r="J11" s="53"/>
      <c r="K11" s="33">
        <f>SUM(K3:K10)-45000</f>
        <v>78299.8</v>
      </c>
    </row>
    <row r="12" spans="1:11" ht="14.25" thickTop="1" thickBot="1" x14ac:dyDescent="0.25">
      <c r="A12" s="35"/>
      <c r="B12" s="36"/>
      <c r="C12" s="37"/>
      <c r="D12" s="38"/>
      <c r="E12" s="36"/>
      <c r="F12" s="39"/>
      <c r="G12" s="39"/>
      <c r="H12" s="46"/>
      <c r="I12" s="50" t="s">
        <v>25</v>
      </c>
      <c r="J12" s="51"/>
      <c r="K12" s="34">
        <f>IF(K11&lt;Taxes!B5, Taxes!A6, IF(K11&lt;Taxes!C5, B6, IF(K11&lt;Taxes!D5,Taxes!C6, D6)))*K11</f>
        <v>15659.960000000001</v>
      </c>
    </row>
    <row r="13" spans="1:11" ht="13.5" thickTop="1" x14ac:dyDescent="0.2"/>
    <row r="26" spans="1:10" x14ac:dyDescent="0.2">
      <c r="A26" s="2"/>
      <c r="B26" s="2"/>
      <c r="C26" s="2"/>
      <c r="D26" s="2"/>
      <c r="E26" s="2"/>
      <c r="F26" s="2"/>
      <c r="G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J31" s="2"/>
    </row>
    <row r="32" spans="1:10" x14ac:dyDescent="0.2">
      <c r="A32" s="2"/>
      <c r="B32" s="2"/>
      <c r="C32" s="2"/>
      <c r="D32" s="2"/>
      <c r="E32" s="2"/>
      <c r="F32" s="2"/>
      <c r="G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J35" s="2"/>
    </row>
  </sheetData>
  <mergeCells count="3">
    <mergeCell ref="A1:K1"/>
    <mergeCell ref="I12:J12"/>
    <mergeCell ref="I11:J1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E20" sqref="E20"/>
    </sheetView>
    <sheetView tabSelected="1" workbookViewId="1">
      <selection sqref="A1:C1"/>
    </sheetView>
  </sheetViews>
  <sheetFormatPr defaultRowHeight="12.75" x14ac:dyDescent="0.2"/>
  <cols>
    <col min="1" max="1" width="9.42578125" bestFit="1" customWidth="1"/>
    <col min="2" max="2" width="11.7109375" customWidth="1"/>
    <col min="3" max="3" width="11.28515625" customWidth="1"/>
    <col min="4" max="4" width="11.7109375" customWidth="1"/>
  </cols>
  <sheetData>
    <row r="1" spans="1:4" ht="17.25" thickTop="1" thickBot="1" x14ac:dyDescent="0.3">
      <c r="A1" s="58" t="s">
        <v>14</v>
      </c>
      <c r="B1" s="59"/>
      <c r="C1" s="60"/>
      <c r="D1" s="10"/>
    </row>
    <row r="2" spans="1:4" ht="16.5" thickTop="1" thickBot="1" x14ac:dyDescent="0.3">
      <c r="A2" s="21" t="s">
        <v>10</v>
      </c>
      <c r="B2" s="22" t="s">
        <v>11</v>
      </c>
      <c r="C2" s="23" t="s">
        <v>12</v>
      </c>
      <c r="D2" s="11"/>
    </row>
    <row r="3" spans="1:4" ht="16.5" thickTop="1" thickBot="1" x14ac:dyDescent="0.3">
      <c r="A3" s="12">
        <v>0.12</v>
      </c>
      <c r="B3" s="13">
        <v>0</v>
      </c>
      <c r="C3" s="14">
        <v>5.7500000000000002E-2</v>
      </c>
      <c r="D3" s="11"/>
    </row>
    <row r="4" spans="1:4" ht="16.5" thickTop="1" thickBot="1" x14ac:dyDescent="0.3">
      <c r="A4" s="54" t="s">
        <v>15</v>
      </c>
      <c r="B4" s="55"/>
      <c r="C4" s="56"/>
      <c r="D4" s="57"/>
    </row>
    <row r="5" spans="1:4" ht="15.75" thickTop="1" x14ac:dyDescent="0.25">
      <c r="A5" s="18">
        <v>0</v>
      </c>
      <c r="B5" s="19">
        <v>25000</v>
      </c>
      <c r="C5" s="19">
        <v>60000</v>
      </c>
      <c r="D5" s="20">
        <v>150000</v>
      </c>
    </row>
    <row r="6" spans="1:4" ht="15.75" thickBot="1" x14ac:dyDescent="0.3">
      <c r="A6" s="15">
        <v>0.05</v>
      </c>
      <c r="B6" s="16">
        <v>0.15</v>
      </c>
      <c r="C6" s="16">
        <v>0.2</v>
      </c>
      <c r="D6" s="17">
        <v>0.22500000000000001</v>
      </c>
    </row>
  </sheetData>
  <mergeCells count="2">
    <mergeCell ref="A4:D4"/>
    <mergeCell ref="A1:C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Taxes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 College of Business</dc:creator>
  <cp:lastModifiedBy>Xu Yu</cp:lastModifiedBy>
  <cp:lastPrinted>2003-05-20T19:11:25Z</cp:lastPrinted>
  <dcterms:created xsi:type="dcterms:W3CDTF">2003-05-08T19:08:55Z</dcterms:created>
  <dcterms:modified xsi:type="dcterms:W3CDTF">2017-09-16T23:11:36Z</dcterms:modified>
</cp:coreProperties>
</file>