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SMART PnV\SMART2019\10 농기평연구\2018년데이터가공\"/>
    </mc:Choice>
  </mc:AlternateContent>
  <bookViews>
    <workbookView xWindow="0" yWindow="0" windowWidth="28800" windowHeight="12630"/>
  </bookViews>
  <sheets>
    <sheet name="Sheet1" sheetId="1" r:id="rId1"/>
  </sheets>
  <definedNames>
    <definedName name="_xlnm._FilterDatabase" localSheetId="0" hidden="1">Sheet1!$M$1:$R$932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744" i="1" l="1"/>
  <c r="T722" i="1"/>
  <c r="T716" i="1"/>
  <c r="T671" i="1"/>
  <c r="T670" i="1"/>
  <c r="T608" i="1"/>
  <c r="T514" i="1"/>
  <c r="T493" i="1"/>
  <c r="T479" i="1"/>
  <c r="T5" i="1"/>
  <c r="T8" i="1"/>
  <c r="T75" i="1"/>
  <c r="T183" i="1"/>
  <c r="T220" i="1"/>
  <c r="T382" i="1"/>
  <c r="T395" i="1"/>
  <c r="T413" i="1"/>
</calcChain>
</file>

<file path=xl/sharedStrings.xml><?xml version="1.0" encoding="utf-8"?>
<sst xmlns="http://schemas.openxmlformats.org/spreadsheetml/2006/main" count="6315" uniqueCount="2667">
  <si>
    <t>검사일</t>
  </si>
  <si>
    <t>환자ID</t>
  </si>
  <si>
    <t>보호자명</t>
  </si>
  <si>
    <t>환자명</t>
  </si>
  <si>
    <t>품종코드</t>
  </si>
  <si>
    <t>품종</t>
  </si>
  <si>
    <t>생일</t>
  </si>
  <si>
    <t>성별코드</t>
  </si>
  <si>
    <t>성별</t>
  </si>
  <si>
    <t>진단일</t>
  </si>
  <si>
    <t>SE기록일</t>
  </si>
  <si>
    <t>SE</t>
  </si>
  <si>
    <t xml:space="preserve">강태훈                                  </t>
  </si>
  <si>
    <t xml:space="preserve">또또                                    </t>
  </si>
  <si>
    <t>Maltese(말티즈)</t>
  </si>
  <si>
    <t>F.Spayed(중여)</t>
  </si>
  <si>
    <t>NULL</t>
  </si>
  <si>
    <t xml:space="preserve">내복약 종료 후 1년간 양호.    그저께부터 복부 팽만.    식욕/활력 양호.  식이 관리(tablefood, 간식 제외.)    대변 본 후 항문에 핑크색 점액질 확인.    사상충은 매달 해주고 계심.  ===================================================  복수 확인.  복수천자 120cc.    검사결과 지난번 PLE때와 비슷한 양상.  익일 초음파검사. 초음파 검사 후 복수천자 추가적으로 실시 예정.  </t>
  </si>
  <si>
    <t xml:space="preserve">주혜령                                  </t>
  </si>
  <si>
    <t xml:space="preserve">담이                                    </t>
  </si>
  <si>
    <t>K.C(Korean Cat)</t>
  </si>
  <si>
    <t>M.Neutered(중남)</t>
  </si>
  <si>
    <t xml:space="preserve">  바퀴벌레약(사진) 먹고 내원. 1.5개 섭취    xylazine 총 1.3cc투약 후 15분뒤 구토  구토시 바퀴벌레약을 포함한 장판조각(가장 큰 조각3~4cm정도) 포함    #. 혈액검사  BUN, TP상승, 간수치 상승 확인   일요일 recheck  </t>
  </si>
  <si>
    <t xml:space="preserve">김경옥                                  </t>
  </si>
  <si>
    <t xml:space="preserve">뽀뽀                                    </t>
  </si>
  <si>
    <t>Poodles(푸들)</t>
  </si>
  <si>
    <t xml:space="preserve">propofol 3.2ml  butopanol 0.32ml  사용함.  </t>
  </si>
  <si>
    <t xml:space="preserve">코코                                    </t>
  </si>
  <si>
    <t xml:space="preserve">김희경                                  </t>
  </si>
  <si>
    <t xml:space="preserve">미니                                    </t>
  </si>
  <si>
    <t xml:space="preserve">CC: 건강검진 및 스켈링  1.CC:               2.HPI:               3.History  - MED;                - VAC: all booster, HWp                - TRAUMA:  - Surg:               3.ENV: indoor, alone, 산책은 1주일 2~3회           4.FOOD: hypoallergenic      *** 방사선 검사상   - bone opacity at L6-7 interverteral foramen on RL     and LT lateral to the vertebral body on VD   DDX: IVDD, spondylosis    * 초음파 검사상   - NRF   BP : 140  Urinary SG : 1.037  HR : 132  RR : 48    - 간수치 상승은 이전 피부약 장기연용에 따른 것으로 보임. 기타 다른 이상은 관찰되지 않음.     프로포폴 4.8  </t>
  </si>
  <si>
    <t xml:space="preserve">최재연                                  </t>
  </si>
  <si>
    <t xml:space="preserve">콩이                                    </t>
  </si>
  <si>
    <t>Pomeranian(포메라이안)</t>
  </si>
  <si>
    <t xml:space="preserve">  다시 다리 딛기 시작  뛸때만 살짝 딛음    양측 슬개골 탈구 현금170 추후 입원연장시 호텔비 청구    * 개인 사료(natural balance 하늘색), 장난감  </t>
  </si>
  <si>
    <t xml:space="preserve">정가원                                  </t>
  </si>
  <si>
    <t xml:space="preserve">프린스                                  </t>
  </si>
  <si>
    <t xml:space="preserve">서옥진                                  </t>
  </si>
  <si>
    <t xml:space="preserve">가을                                    </t>
  </si>
  <si>
    <t xml:space="preserve">- 저녁만 되면 헐떡임이 심함  - 노령임을 고려 내일 스켈링시 어짜피 마취전 검사가 이루어져야 하므로 내일 내원하시어 검사하실 것을 추천  ; 6월 초 대구 두류동물병원에서 초음파검사를 통해 심장/신장 양호함을 확인하였으나 재검할 수 있음을 설명  ; 최근 산책도중 똥먹은 것을 발견. 식분증과 현재증상은 크게 상관없는 것으로 보임.                </t>
  </si>
  <si>
    <t xml:space="preserve">김지혜                                  </t>
  </si>
  <si>
    <t xml:space="preserve">포포                                    </t>
  </si>
  <si>
    <t xml:space="preserve">cc : 혈변  -심한 혈변(사진상)을 보임  -feed : 수박, 블루베리, 사료, 껌, 얼음 등...  -환경 : 집 인테리어로 스트레스 많이 받음. 집안도 많이 어질러져있던 상황임  -식욕 : 많이 저하됨.  -방사선 사진상 금속성 이물이 보여 위절개 수술 하기로 함    -외음부 피부질환 치료.  -8/4 30만원 선결제하심      propofol 3ml  butopanol 0.3ml  사용함.  </t>
  </si>
  <si>
    <t xml:space="preserve">조예진                                  </t>
  </si>
  <si>
    <t xml:space="preserve">루루                                    </t>
  </si>
  <si>
    <t>Female(여)</t>
  </si>
  <si>
    <t xml:space="preserve">김지은                                  </t>
  </si>
  <si>
    <t xml:space="preserve">하마                                    </t>
  </si>
  <si>
    <t>Shih Tzu(시추)</t>
  </si>
  <si>
    <t xml:space="preserve">오늘 구토 2회, 배변 2회 배변이후 설사 변 봄  오늘 먹을거에 반응 안보임 기력없음.   강아지용 육포 늘 먹음. 사람 음식 절대 안먹임.  16일 이후 시저에 약 먹임      #.x-ray  위내 길쭉한 내용물 확인    수액처치 하며 증상호전여부 지켜보기로 함  </t>
  </si>
  <si>
    <t xml:space="preserve">이화영                                  </t>
  </si>
  <si>
    <t xml:space="preserve">슈슈                                    </t>
  </si>
  <si>
    <t xml:space="preserve">CC: nervousness, shiveriing, 식욕부진.   - 2일전부터 식욕부진. 평소와 달리 보호자님만 따라다님. 불안해함  - 5년전에도 장에서 소리도 나고, 혈변 확인.   - 4월경 스켈링 당시 특이적인 이상 확인되지 않음    #. 신체검사상 특별한 이상 확인되지 않음  #. 방사선 검사상 후두골이형성증(moderate) 확인됨    ***. 환자의 품종을 고려하여 신경계 질환 가능성 있으나 증상 경미함.  - 모니터링하실 것을 추천하였으나 보호자님 뇌압감압처치 원하시어 처치 실시하기로 하고 신장기능 평가실시  - 신장수치 상승이 확인됨  ; 현재 증상이 질소혈증에 의한 것일 수 있어 이에 대한 처치를 실시한 뒤 증상완화여부에 따라 질환 감별실시       </t>
  </si>
  <si>
    <t xml:space="preserve">민경미                                  </t>
  </si>
  <si>
    <t xml:space="preserve">백호                                    </t>
  </si>
  <si>
    <t>Jindo Dog(진도견)</t>
  </si>
  <si>
    <t>Male(남)</t>
  </si>
  <si>
    <t xml:space="preserve">초음파 검사 결과   - 방광 내벽 irregular 다소 비후: cystitis   - 그 외소견 NRF    #. 건강검진상 ALP상승, 방광염 이외에 특별한 소견 확인되지 않음  #. 전신의 발진, 농포는 구균에 의한 세균성 농피증으로 판단되며 food allergic dermatitis 혹은 Atopic dermatitis와의 감별을 위해 조직검사, 항생제감수성테스트, 알러지 검사를 의뢰함    ***. 검사이후 cyclosporin 투여를 고려할 예정이며 cyclosporin 투여를 위한 전처치로 2주간 처치를 실시  - 추후 약 처방 시 한원장과 상담후 진행할 것!~!!    프로포폴 28  </t>
  </si>
  <si>
    <t xml:space="preserve">진현호                                  </t>
  </si>
  <si>
    <t xml:space="preserve">호동                                    </t>
  </si>
  <si>
    <t>Mixed(혼합)</t>
  </si>
  <si>
    <t xml:space="preserve">우측 항문낭 파열  -총 비용 85만원 설명드림(20만원 선납)  -연락은 4576번(사모님)으로 드리기로 함  -혈압 120  </t>
  </si>
  <si>
    <t xml:space="preserve">황윤정                                  </t>
  </si>
  <si>
    <t xml:space="preserve">yan(얀)                                 </t>
  </si>
  <si>
    <t>Chihuahua(치와와)</t>
  </si>
  <si>
    <t xml:space="preserve">cc : 커피색 혈뇨  -최근 식욕 저하됨(식욕저하는 평소에도 있었음. 빈ㅎ  -마늘, 양파등에 의한 빈혈 가능성 배제할 수 없음  -양측 서혜부 탈장 보임(가끔 만지면 아파한다 하심)  -무리한 운동을 하거나 충격을 받았을 가능성은 낮다고 하심(집에만 있음)    # 초음파 검사상 자궁의 mild한확장이 보임 - 현재 생리중이라 하심    초음파 검사상 약측 서혜부 허니아 지방탈출 보임    뇨스틱 검사상 잠혈 +++ 보임    #.   Tx.  -     </t>
  </si>
  <si>
    <t xml:space="preserve">소섭                                    </t>
  </si>
  <si>
    <t xml:space="preserve">혜구                                    </t>
  </si>
  <si>
    <t xml:space="preserve">  계속 다운되어있음  오늘은 괜찮음    어제 아침 사료 먹고 휘청한적 있음. 바로 회복함     검사상 NRF   pds는 감량(0.5 bid -&gt; 0.3 sid), 당분간 처방유지    2013.3.14 코로나, 켄넬 추가  2013.4.14 종합, 광견병 추가  2013.4.1 플루 추가접종 했음  </t>
  </si>
  <si>
    <t xml:space="preserve">이란                                    </t>
  </si>
  <si>
    <t xml:space="preserve">초코                                    </t>
  </si>
  <si>
    <t>Miniature Pinscher(미니어쳐 핀셔)</t>
  </si>
  <si>
    <t xml:space="preserve">오지연                                  </t>
  </si>
  <si>
    <t xml:space="preserve">랑이                                    </t>
  </si>
  <si>
    <t xml:space="preserve">cc : 어제부터 구토  -밥 먹고 구토  -좀 전에는 맑은 액체 구토  -식욕은 좀 있어보임    -이물,  사람음식등 먹었을 가능성은 없다고 하심(평소에 관심이 별로 없다고 하심)  -사료 : 로얄캐닌 오랄 + fit + 간식캔    -내일 초음파검사 시작할때 전화드려서 검사 직후 바로 퇴원 가능하도록 조치.    #. T4 검사 : 정상범위(2.6)  #. 뇨검사   1. 비중 : 1.072   2. 뇨스틱검사     - protein(+++)     - WBC(+++)     - pH(6)    * UPC      - Uro Protein : 19mg/dL     - Uro Creatinine : &gt;350mg/dL   3. 뇨침사 검사    - Direct : crystal은 보이지 않으며, 구균정도 보임.    - Staining : 특정한 세포나 세균은 보이지 않음. 슬러지로 추정되는 것만 염색되서 보임  </t>
  </si>
  <si>
    <t xml:space="preserve">강유리                                  </t>
  </si>
  <si>
    <t xml:space="preserve">꼬치                                    </t>
  </si>
  <si>
    <t>Pug(퍼그)</t>
  </si>
  <si>
    <t xml:space="preserve">김경아                                  </t>
  </si>
  <si>
    <t xml:space="preserve">  이부프로펜 400mg* 6개 먹음. 집에서 먹고 일부 구토  병원에 내원 후  의식을 잃음    010-6407-0930  010-4011-7184  </t>
  </si>
  <si>
    <t xml:space="preserve">최윤희                                  </t>
  </si>
  <si>
    <t xml:space="preserve">다림                                    </t>
  </si>
  <si>
    <t xml:space="preserve">cc)호흡곤란    수일전부터 식욕저하, 점액변  7일 7시간동안 다른 동물병원에서 수액처치  혈액검사 했다고 진행안한다고 함, 쿠싱의심    청진 - 머머 심함  방사선 촬영 - 심비대    - 최근 체중이 크게 감소함/ 동거견이 들어온 뒤 식탐이 늘었으나 1달전부터 식욕이 감소함.   ; 2주전부터는 식욕이 더욱 감소하였으며 3~4일전부터 잠이 늘고 일어나지 않음. 소변량도 줄어듬  ; ALP 300   - HYPOALLERGENIC 사료를 먹임.    - 관절염에 대한 처방을 지속적으로 받으심.  - 안구건조증이 지속됨    - 점액변을 1회 보았으며 그이후 특별한 이상은 없음  </t>
  </si>
  <si>
    <t xml:space="preserve">최민구                                  </t>
  </si>
  <si>
    <t xml:space="preserve">분                                      </t>
  </si>
  <si>
    <t>Yorkshire Terrier(요크셔 테리어)</t>
  </si>
  <si>
    <t xml:space="preserve">혈압 150mmgHg/ HR 180회/min     방사선 검사상   흉부  Dilated heart chamber at 11~12 O'clock region (MPA and AO) on RL view   Dilated haert chamber at  11~1O'clock region (MPA and AO) on VD view   no pulmonary lesions   복부   increased soft tissue opacity and decreased serosal detail in the RT cranial abdomen (RK and RT liver reigon)   ECT  spondylosis and decreased intervertalbral region   C 2-3-4-5-6-7-T1  T 11-12  L 1-2-3    복부 초음파 검사상  전체적인 간 에코 증가   우측 외측 간엽 focal하게 종대: heterogeneous echogenicity   종대된 간엽에 의해서 우측 신장 cranial 부분 압박, 신장 전체적으로 medial 쪽으로 변위   담당 슬러지   양측 신장 피질 에코 상승     흉부 초음파 검사상   LVWd 증가 : 0.76mm   narrowed LVOT region   E:A ratio 감소: 0.58  MR,TR 없음     DDX  HCM secondary to systemic hypertension   subaortic stenosis   hepatic tumor : hepatic lymphoma           </t>
  </si>
  <si>
    <t xml:space="preserve">김석원                                  </t>
  </si>
  <si>
    <t xml:space="preserve">순돌이                                  </t>
  </si>
  <si>
    <t xml:space="preserve">-중성화 수술후 하복부에 피하출혈에 의한 멍자국 생길 수 있다고 설명드림  -2일간 내원해서 소독처치  </t>
  </si>
  <si>
    <t xml:space="preserve">한윤희                                  </t>
  </si>
  <si>
    <t xml:space="preserve">애기                                    </t>
  </si>
  <si>
    <t xml:space="preserve">CC : cough(dry), weakness, ataxia(일시적),   - 코막힘도 심함  - 보호자님께 다가가던 도중 기립 불능, 조화운동불능을 보임    #. 고혈압확인됨  #. 혈액검사상 ALP의 상승(이전에 비해 상승), 고중성지방혈증 확인됨  #. 초음파 검사상 간에코의 증가, 간비대, 담즙정체 소견, 신장의 만성적인 손상, 우측 부신의 비대가 확인됨. 방광내 슬러지    DDx.   1. Cushing dz: systemic hypertensiion, cholestasis, ALP의 상승, syncope, PU/PD/PP   2. Neurologic dz. 쿠싱과 관련 o/x  3. Pulmonary hypertension 쿠싱과 관련 o/x  4. Acute respiratory obstruction : 증상과 불일치  5. Arrhythmias  6. hypothyroidism     </t>
  </si>
  <si>
    <t xml:space="preserve">곽차영                                  </t>
  </si>
  <si>
    <t xml:space="preserve">콩지                                    </t>
  </si>
  <si>
    <t xml:space="preserve">유윤화                                  </t>
  </si>
  <si>
    <t xml:space="preserve">깜지                                    </t>
  </si>
  <si>
    <t>Miniature Schnauzer(미니어쳐 슈나우져)</t>
  </si>
  <si>
    <t xml:space="preserve">  평소 산책시 배뇨 조금씩 자주, 그저께 산책시 배뇨 마지막 피 확인  어제 집에서 소변에 피가 약간 섞여 있음  당근 , 오이, 수박 먹고 물을 잘 안먹음    방광결석 및 요도 결석에 의한 혈뇨로 보여짐    올해초 간에 hypoechoic한 다수의 nodule 및 건강상태 체크 위해  10/3 복부 정밀초음파 예정(정)    - 토(10/5) OP예정       </t>
  </si>
  <si>
    <t xml:space="preserve">이동현                                  </t>
  </si>
  <si>
    <t xml:space="preserve">팔자                                    </t>
  </si>
  <si>
    <t>Labrador Retriever(래브라도 리트리버)</t>
  </si>
  <si>
    <t xml:space="preserve">CC 포말성 구토    어제저녁 귀가해보니 울타리 및 여러가지 기물 파손  밤새 오심 및 포말성 구토 , 켁켁거림  내원시에도 2~3차례 포말성 구토 보임    - 12시 방사선 재촬영 후 보호자분께 상태 연락드리기로  - 문제될 소인이 보이면 내시경 후 내시경이물 제거 및 수술 권유  - 대형견종 특성상 지저분해보일수 있지만 오연/ 식도 손상 가능성도 배재할수는 없음.     286000 수납완료  </t>
  </si>
  <si>
    <t xml:space="preserve">김우남                                  </t>
  </si>
  <si>
    <t xml:space="preserve">토르                                    </t>
  </si>
  <si>
    <t xml:space="preserve">CC: seizure, vomiting  - 오늘 새벽에 사람약을 먹었음  - 전일 발작을 보임. 약 먹은 이후로 크게 혼났으며, 내원 바로 직전 발작. 이후 구토 2회  - 사람약 먹은 양은 극소량임    - 이전 발작 병력 없음    - 익일 MRI 촬영 예정  ; 촬영 전 가능한 검사 실시하기로 함  </t>
  </si>
  <si>
    <t xml:space="preserve">김세은                                  </t>
  </si>
  <si>
    <t xml:space="preserve">예삐                                    </t>
  </si>
  <si>
    <t xml:space="preserve">  9/9, 9/10  아이 혼자 있었던 적이 있음.   자율 급식.   사료 : 갤러리아 백화점  유기농 강아지 사료. 간식.   2일 전에       컨디션은 양호.   2일 전 부터 설사.     건강검진 + 치과방사선, 스케일링.     </t>
  </si>
  <si>
    <t xml:space="preserve">배은주                                  </t>
  </si>
  <si>
    <t xml:space="preserve">배웅                                    </t>
  </si>
  <si>
    <t>Japanese Spitz(제페니즈 스피츠)</t>
  </si>
  <si>
    <t xml:space="preserve">CC)  오늘 갑자기 혈변, 2회 소량  내원후 항문에서 선혈이 흘러나옴  식욕은 비슷, 행동 정상  Tx)  입원후 수액처치      - 전일 구토 1회. 식욕은 평소에도 감소되어 있음  - food : 아침애.   ; 아침애   </t>
  </si>
  <si>
    <t xml:space="preserve">이민정                                  </t>
  </si>
  <si>
    <t xml:space="preserve">완두                                    </t>
  </si>
  <si>
    <t xml:space="preserve">CC: depression  - 2시간 접에 양파 섭취  - NRF    - 입원하여 수액처치 및 흡착 치료 진행하며 모니터링할 것을 추천하였으며 보호자님 집에서 지켜보시겠다고 하심  - AKTIVAIT 처방    &lt;전화문의&gt;  - 기력없고 구토 1회 했다고 하심  - 지켜보시며 구토 혹은 활력감소 지속 시 내원하시라 안내    Plan. 익일 CBC 체크  </t>
  </si>
  <si>
    <t xml:space="preserve">이지용                                  </t>
  </si>
  <si>
    <t xml:space="preserve">돌쇠                                    </t>
  </si>
  <si>
    <t>Persian Cat(페르시안 고양이)</t>
  </si>
  <si>
    <t>- 엉킴추가 20000  - 좋아하던 사료가 수입이 안되서 식욕 감소  - 최근 좀 외로웠음  - 글로블린 수치상승 체크위해 건강검진 실시    방사선 검사상 신장 크기 감소 보임(2015년 7월 5.3 2016년 6월 4.7)  6개월 전에비해 체중감소 10%     집에서 음식 잘 안먹고 운동성 낮으며 음수량이 적다고하심    현재 상태로 iris staging 하기는 어려우나 1기또는 2a기로 판단되며 진행방지를 위해 EPA, DHA 형태로 구성된</t>
  </si>
  <si>
    <t xml:space="preserve">김계형                                  </t>
  </si>
  <si>
    <t xml:space="preserve">코난                                    </t>
  </si>
  <si>
    <t xml:space="preserve">010-8972-5394  010-5364-5394  마취 전 연락드리기로 함(문자)    금일 건강검진 실시하고 내일 스케일링 실시예정      &lt;안과검사&gt;                 우안         좌안  stt            17            16  안압           9             11  각막염색    -              -  plr             +              +  각막상태 양측 모두 양호 / 충혈, 발적, 색소침착 없음                </t>
  </si>
  <si>
    <t xml:space="preserve">권은희                                  </t>
  </si>
  <si>
    <t xml:space="preserve">달리                                    </t>
  </si>
  <si>
    <t xml:space="preserve"> cc ; 스케일링  - 술전검사 설명드렸고, 스케일링은 오후 2~3시경 들어갈예정  - 귀 더러웠음 ; 스케일링 시, 귀청소함 --&gt; 일주일 뒤 잇몸상태 check 시, 귀상태 같이 체크  - 폴리싱과 구강 소독은 서비스로 해드림  - 치석 심각한 편이라, 구강소독과 내복약 일주일치 처방합니다  - 다음번 스케일링 시에는 꼭 치과 엑스레이 찍으시기로 함.  </t>
  </si>
  <si>
    <t xml:space="preserve">김용훈                                  </t>
  </si>
  <si>
    <t xml:space="preserve">복남이                                  </t>
  </si>
  <si>
    <t>토이푸들</t>
  </si>
  <si>
    <t xml:space="preserve">CC: lethargy, comatose  - 내원 당시 뇌신경반사 소실상태. 심박/호흡만 유지되는 상태였음  - 체온은 32.4도으로 확인됨    - 응급처치 실시.  ; IV catheterization. O  </t>
  </si>
  <si>
    <t xml:space="preserve">한효연                                  </t>
  </si>
  <si>
    <t xml:space="preserve">두두                                    </t>
  </si>
  <si>
    <t xml:space="preserve">1.CC: DYSPNEA, panting, exercise intolerance       2.HPI:               3.History  - MED;                - VAC:                - TRAUMA:  - Surg: 작년 초 액와부 지방종 제거술, 작년 말 방광결석 수술 실시  3.ENV: 최근 산책은 자제함          4.FOOD:       - 흥분하면 호흡곤란, 기침, 기절, 2~3번 반복  - 소변을 시원하게 못봄. dribling  -   </t>
  </si>
  <si>
    <t xml:space="preserve">김소연                                  </t>
  </si>
  <si>
    <t xml:space="preserve">공이                                    </t>
  </si>
  <si>
    <t xml:space="preserve">유영선                                  </t>
  </si>
  <si>
    <t xml:space="preserve">뿌꾸                                    </t>
  </si>
  <si>
    <t xml:space="preserve"># CC금일 반복적 구토    #. history  - 이사하면서 4~5일 동안 동물병원 호텔 후 지난주 토요일 집에 데리고 오심 -&gt;일요일 구토 1회 , 물설사 -&gt; 그 후 월요일 컨디션 회복 잘먹고 잘놀음   - 금일 정상변 확인 후 외출-&gt; 집에 돌아와보니 하얀거품구토 2,3군데. 식욕 없음, 기력없음 좋아하는 그리니즈, 덴티스, 후코명태에도 관심보이지 않음  - 그리니즈, 덴티스 어릴때부터 먹이심, 후코명태 저번달부터 먹임 . 사료(내츄럴발란스 duck)보다는 간식을 좋아함  - 평소 반복적으로 보이는 구토(사료먹었을때, 덴티스먹었을때, 물마셨을때에도 보여짐)에 대한 원인을 찾고 싶어함-&gt; 이전 다니던 병원에서 강아지는 원래 구토를 자주 한다고 하는 말에 화가나있음  - 어릴때부터 다니던 병원에도 몇일씩 입원하거나 , 치쿠치쿠에 맡겼던적 있었으나 집에와서 아팠던적 없었음  - 이번 동물병원 호텔 맡길때, 강아지는 원래 호텔하면 아프다고 말했다함-&gt; 그렇게 미리부터 말하는것과, 호텔 후 집에와서 정말로 아픈점에 대해 화가나 있음   - 병원 호텔중 구토 1회 보인뒤 밥잘먹고 잘놀았다함, 병원 여자 간호사에게 으르렁 거렸다함(원래 여자 좋아하는데 뿌꾸한테 뭔가 나쁜짓을 한건 아닌지 의심중) -&gt; 수의사에게 들은내용        </t>
  </si>
  <si>
    <t xml:space="preserve">송인억                                  </t>
  </si>
  <si>
    <t xml:space="preserve">코리                                    </t>
  </si>
  <si>
    <t xml:space="preserve">CC: vomiting  - 식욕은 있으나 구토 반복, 배뇨/배변 조절 안됨  - 보호자님 안락사 요청하시어 상태 확인 및 최소한의 처치를 실시한 뒤 안락사 할 것을 추천함  - PU/PD  - 주말부터 활력 크게 감소  - 폭발적인 구토, 변은 양호함.  </t>
  </si>
  <si>
    <t xml:space="preserve">반혜승                                  </t>
  </si>
  <si>
    <t xml:space="preserve">토토                                    </t>
  </si>
  <si>
    <t xml:space="preserve">1.CC:  bloody diarrhea, depression              2.HPI: 이틀전부터 활력 감소.           3.History  - MED;                - VAC: 1달전 추가접종. 심장사상충 매달 3일  - TRAUMA:   - Surg:               3.ENV:             4.FOOD: 사료를 1일 1회 자율급식. 간식자주 먹음.      - 저녁.새벽에 먹는 스타일. 금일 식욕은 확인되지 않음. 저하된 것으로 추정    #. 신체검사상 중증의 복부 통증 확인됨. 방귀를 자주 낌  #. 혈액검사상 큰 변화는 없으나 HCT의 경도의 상승, TP/ALB의 정체로 보아 HGE 초기 일 것으로 보여 입원조치함  #. 방사선 상 특별한 이상 없음    *** 금일 오후 늦게까지 NPO, 투약 후 익일 증상에 따라 퇴원조치할 예정. 정상 변 확인 후 퇴원 혹은 설사 지속 시 추가적인 검사 요    퇴원 내복약  -메트로, 베아제, 베네박 bid 3일    - 상태 양호할 경우 귀치료 및 미용 실시예정    165      </t>
  </si>
  <si>
    <t xml:space="preserve">정재원                                  </t>
  </si>
  <si>
    <t xml:space="preserve">누리                                    </t>
  </si>
  <si>
    <t xml:space="preserve">CC; 미용후 상태 체크  - 배뇨 배변은 확인함. 이상 없음  - 퇴원당일은 먹었으나, 그 다음날 부터 식욕 감소  - 소파에서 감각과민증세를 보이다가 굴러 떨어지는 등의 증상    #.  현재 보행장애 보임 / 전정기관 장애 의심되는 증상. 걷다가 쓰러짐.   PLR DIR/INDIR 양측 positive.    Palpebral reflex 확인됨.   head tilt확인됨.   shiverring확인    ***. 현재 혈검상에서 특이적인 소인은 보이지 않습니다. 1일정도 상태 체크 위해 병원에서 수액처치 및 cage rest 진행합니다.       ***. 현재 임상증상과 연관되어 추측할 만한 내용이 적습니다. 우선 당일 입원처치를 해드리기로 했습니다.     </t>
  </si>
  <si>
    <t xml:space="preserve">허지영                                  </t>
  </si>
  <si>
    <t xml:space="preserve">꼬지                                    </t>
  </si>
  <si>
    <t xml:space="preserve">CC: lethargy,  - 전일 저녁까지 설사를 보였으나 식욕은 확인되었음. 이전 발작등의 증상 없음  - 환자 목넘김은 있어 저혈당 추정  - 혈당검사상 저혈당 확인됨    *** 응급처치로 당가 수액 처치함. 환자 의식 돌아왔으나 보횅 및 기립이상을 보임  - 환자의 연령을 고려할 때 특별한 증상 없이 저혈당 가능성 적을것으로 보임  - 발작으로 인한 저혈당 가능성 있으며   </t>
  </si>
  <si>
    <t xml:space="preserve">이영숙                                  </t>
  </si>
  <si>
    <t xml:space="preserve">민트                                    </t>
  </si>
  <si>
    <t xml:space="preserve">  아침에 음식을 일부러 급여해 보셨는데 호박+야채죽, 과일주스, 고구마, 요플레 급여.   7시 급여 후 1시간 뒤 다 토해냄 .  고기 좋아해서 종종 주시는데 고기주니까 심하게 거부함  외출했다가 돌아올때 간혹 토하는 경우는 있었음.  금일 아침 정상이지만 끝부분이 약간 묽은변     상복부 통증호소. 금일 췌장염 검사 실시  </t>
  </si>
  <si>
    <t xml:space="preserve">안성재                                  </t>
  </si>
  <si>
    <t xml:space="preserve">마초                                    </t>
  </si>
  <si>
    <t>Russian Blue Cat(러시안 블루 고양이)</t>
  </si>
  <si>
    <t xml:space="preserve">  3층 창문으로 떨어짐   </t>
  </si>
  <si>
    <t xml:space="preserve">김우리                                  </t>
  </si>
  <si>
    <t xml:space="preserve">하쿠                                    </t>
  </si>
  <si>
    <t>친칠라</t>
  </si>
  <si>
    <t xml:space="preserve">-어제 3회 구토, 오늘 2회 구토함  -이물 가능성은 높지 않음  -이전부터 배뇨장애 증세를 보였으며 어제 오늘 배뇨확인 못함  -fic  -1주일 정도 입원처치 말씀드림  </t>
  </si>
  <si>
    <t xml:space="preserve">안미영                                  </t>
  </si>
  <si>
    <t xml:space="preserve">보리                                    </t>
  </si>
  <si>
    <t xml:space="preserve">CC: 간비대검진  - 오후 2시 이후로 설사는 하지 않음  - 식욕은 여전히 없음    - 스테로이드 투여 및 최근 대장염에 의한 간비대일 가능성 있음  ; 이전과 비슷한 소견만 확인됨.     - Samylin  추천함  - 3일 뒤 상태 봐서 신경계약 재투여  </t>
  </si>
  <si>
    <t xml:space="preserve">백이주                                  </t>
  </si>
  <si>
    <t xml:space="preserve">꿈                                      </t>
  </si>
  <si>
    <t xml:space="preserve">CC: diarrhea(watery, brown), no vomiting  - 어제 저녁 참치 한캔 먹고 난 뒤 설사를 보임  - 최근 연변이 지속되고, 식욕절폐, 간식에도 관심없음. 어제 참치캔 관심있었음.  - PU/PD  - 환자가 BCS 1/5의 악액질임에도 복부팽만이 있고 intact female인 점등을 보아 pymetra 가능성이 있을 것으로 보임    #. 검사상 pyometra 확인됨    *** 혈소판 감소증이 확인되어 수술의 위험성 설명. 신장의 모습도 만성적인 손상 및 endotoxemia 에 의한 손상 가능성 있음  - 수술시 방광과 자궁경의 유착 소견 확인됨  ; 최대한 자궁의 원위부까지 제거하였으나 추후 이에 대한 모니터링 필요함    propofol 2.3ml  butopanol 0.23ml  사용함.  </t>
  </si>
  <si>
    <t xml:space="preserve">강동우                                  </t>
  </si>
  <si>
    <t xml:space="preserve">호야                                    </t>
  </si>
  <si>
    <t xml:space="preserve">cc :  구토, 설사  -어제까지는 식욕 있었으나 지속적인 구토, 설사 보임  -설사에서 혈액성 설사 보임    -뇨비중 : 1.030  -upc : 0.5 이하    -꼬리 염증부 체크 요망!!!    010.6720.6735 여기로 연락드리세요.  </t>
  </si>
  <si>
    <t xml:space="preserve">하수연                                  </t>
  </si>
  <si>
    <t xml:space="preserve">콩                                      </t>
  </si>
  <si>
    <t>spitz(스피츠)</t>
  </si>
  <si>
    <t xml:space="preserve">김형찬                                  </t>
  </si>
  <si>
    <t xml:space="preserve">1.CC: abnormal gait, stupor, weakness               2.HPI: 금일 귀가한 뒤로 일어서지 못하고 비틀 댐. 비정상적인 의식상태를 보임  3.History  - MED;                - VAC: 4차 접종(2일전)           - TRAUMA: 전일 싱크대에서 떨어뜨림. 수주전 문에 낀 이후로 이상 보행 보인 적 있음  - Surg:               3.ENV:             4.FOOD:       #. 신경검사상 전지 반응 감소가 후지에 비해 두드러짐. 뇌신경 반사상 안검반사 감소되어 있음.  #. 빈맥 200bpm 확인됨    #. 혈액검사상 중증의 간수치 상승, CPK상승, GGT의 상승, 고빌리루빈혈증이 확인됨.  #. 방사선 검사상 우측 폐엽의 폐포패턴이 관찰되었으며, 우측 상복부의 선예도 소실(mild)이 확인됨. 중등도의 후두골이형성증  #. 초음파 검사상  #. 뇨검사상   #. 홍역 검사상 음성 확인됨    *** 전일 싱크대에서 떨어진 것으로 인해 폐출혈이 발생했을 가능성이 있으며, 간수치 상승 및 CPK 상승 등은 과도한 발작으로 발생했을 수 있음  - 타박 가능성 있음.   - 후두골이형성증이 금번 스트레스로 인해 발현되었을 가능성이 있음  - 폐출혈로 인해 마취가 불가하여 2일간 우선 폐출혈 및 뇌압감압을 실시. Mannitol 배제    </t>
  </si>
  <si>
    <t xml:space="preserve">박선정                                  </t>
  </si>
  <si>
    <t xml:space="preserve">방울이                                  </t>
  </si>
  <si>
    <t xml:space="preserve">1.CC: 치석이 많이 낌. 입냄새              2.HPI:               3.History  - MED; none               - VAC: all boostered(HWp done)               - TRAUMA: none  - Surg: none              3.ENV: indoor(alone), 산책은 자주 하지는 못함.            4.FOOD: 네츄럴코어, 치석예방껌.     - 겨울에 여행갈 때 각막손상이 있었음. 당시 계속 염색이 사라지지 않음    #. 신체검사상 서혜부의 표재성 농피증 확인됨  #. 치과 검사상 경도의 치석 확인됨  #. 안과 검사  - NRF.  - 눈물량 low margin  - 형광염색상 좌안의 경도의 각막 결손 확인되나 만성 병변으로 보임. 포러스 처방 예정  #. 혈액검사상 경도의 질소혈증 확인됨  #. 방사선 검사상 양측 신장 결석(경증)이 확인됨  #. 초음파 검사상 신장결석/방광결석 이외에 소견 확인되지 않음.  #. 뇨검사상 뇨비중의 경미한 감소 확인됨    - 네츄럴 코어에서 나오는 캔 사료 급여중. BUN  상승은 이와 관련했을 가능성 있음  - 익일 수액처치 충분히 적용한 뒤 스켈링 예정  </t>
  </si>
  <si>
    <t xml:space="preserve">김정민                                  </t>
  </si>
  <si>
    <t xml:space="preserve">테디                                    </t>
  </si>
  <si>
    <t>Italian Greyhound(이탈리안 그레이하운드)</t>
  </si>
  <si>
    <t xml:space="preserve">좌측후지 어제 10회 이상 파행보임    #. 방사선  - 검사상 탈구의 정도는 비슷    신체검사시 좌측 슬개골 탈구시 환원은 힘든 상황    수술시 2주 입원 시키실 예정. 1/20 수술예약  추후 중성화 수술 추천드림    하운드종 특성상 마취 위험성에 대해서 이야기 나눔.   수술 중 지속적 체온체크와 술후 전해질 체크 및 교정 필요    프로포폴 8.7    </t>
  </si>
  <si>
    <t xml:space="preserve">조현제                                  </t>
  </si>
  <si>
    <t xml:space="preserve">첼리                                    </t>
  </si>
  <si>
    <t xml:space="preserve">권예림                                  </t>
  </si>
  <si>
    <t xml:space="preserve">졸리                                    </t>
  </si>
  <si>
    <t xml:space="preserve">최근 구토 설사 있었음  금일 낮에 약간 비틀 거림  마직막 발정 온지 꽤지남    건강검진 진행함  - 초음파 검사상에서 자궁 수종 확인 됨  - 이외 특이 사항 없음  - 보호자분께 자궁 수종이 있는 상태임을 고지함. 이외에는 보호자분과의 연락이 원할하지 않아 안내드리지 못함(비용, 입원 기간, 치료과정, 예후 등에 대해 연락 드리고 수술 여부를 확정 하여야 합니다. 비용은 건강검진 및 자궁 수종 수술, 입원3일 비용 포함하여 잡아 두었으니 이대로 안내 해주세요. 금일은 건강검진비용으로 29만원만 안내되었습니다)  </t>
  </si>
  <si>
    <t xml:space="preserve">김경미                                  </t>
  </si>
  <si>
    <t xml:space="preserve">나나                                    </t>
  </si>
  <si>
    <t>-어제 귀가후 에도 아무것도 먹지 않고,편안하게 있지를 못하고,안절부절 거실을 왔다갔다 함  -새벽녘부터 물을 자주 먹고 ,침흘리는 것처럼 입 주변이 축축하고,계속 침을 질질 흘림  -변을 약간 젤리같고,끈적거리는설사를 함(혈변같은 변) -사진첨부  -새벽 7시경 물과,거품섞인  구토를 했음  -물은 계속 많이 먹음    -보호자분께 어제는 단순 구토처치였으나 오늘은 추가적인 검사들이 진행될 수 있다고 설명드림   오전에 cbc,전해질,chemistry</t>
  </si>
  <si>
    <t xml:space="preserve">이미경                                  </t>
  </si>
  <si>
    <t xml:space="preserve">꽃님                                    </t>
  </si>
  <si>
    <t xml:space="preserve">평소 변비, 높은곳을 잘 못올라감  건강검진상 이상 없을경우 스케일리 실시예정  목욕 요청하심    뇨비중 : 1.054    1. 방사선 검사상 폐 전엽, 우중엽 일부에 간질패턴 보여서 향후 추적검사 예정  2. 치과 방사선 검사상 특이소견은 없으나 좌측 하악 작은어금니 우측 상악 작은어금니 잇몸이 낮아진 모습은 보이나 아직 발치할 정도는 아니어서 항생제 처방  3. 변비는 락툴로스 처방 가능하나 먹이기 어렵고 끈적거림 심해서 좀 지켜보기로 함  4. 초음파 검사상 신장의 노화 보이나 아직 혈액검사상 이상소견은 없음 - 엑티베이트 추천  </t>
  </si>
  <si>
    <t xml:space="preserve">문수진                                  </t>
  </si>
  <si>
    <t xml:space="preserve">제니                                    </t>
  </si>
  <si>
    <t xml:space="preserve">문자) 안녕하세요 잠실on동물병원  제니 담당수의사입니다. 애기는  컨디션은 꾸준히 체크 중입니다. 저녁 처치 받고 현재 심박, 호흡은 안정적으로 유지되며 자고 있습니다. 따라서 내일 오후 3시 즈음에 mri촬영할 예정입니다.   앞으로 계획은 밤12시 쯤에 방사선촬영 더 들어갈 예정이며 결과는 야간진료 선생님이 전화드리겠습니다.    현재는 괜찮지만, 만약  애기 컨디션이 나빠진다면 새벽에 추가 방사선 촬영을 진행하게됩니다.   궁금하신 사항이 있으시면 언제든 전화주세요.          ------------------------------------------------------------------  낙상 ) 20분. 떨어지면서 모서리에 머리 뒤를 부딪힘   1.5m 정도의 높이   부딪히고 나서 바로 의식을 잃음  이전에 신경증상 보인적 없음.     ##. COMS 확인    </t>
  </si>
  <si>
    <t xml:space="preserve">김누리                                  </t>
  </si>
  <si>
    <t xml:space="preserve">까비                                    </t>
  </si>
  <si>
    <t xml:space="preserve">CC: 스켈링 및 기침  - 지난 4월 예은동물병원에서 건강검진 받았으며 기관허탈 및 간수치 상승 정도를 진단받았음  - 보호자님이 스켈링을 강력히 원하시어 마취 전 검사 후 스켈링 실시하기로 함  - 환자가 보이는 마른 기침은 우선 심질환이나 폐실질의 문제보다는 기관지 허탈 혹은 상부호흡기 이상에 따른 마른 기침으로 판단됨  ; 마취 시 후두경 검사로 확인하기로 함    #. 혈액검사상 ALP의 경미한 상승이 확인됨  #. 방사선 검사상 간비대 및 디스크 의심소견이 확인됨  #. 초음파 검사상 신장의 만성적인 손상 확인됨  #. 혈압은 135mmHg     *** 스켈링을 위한 마취를 하기에 크게 위험하지 않은 개체인 것으로 보임  - 충분한 수액처치 후 진행하기로 함    - 스켈링 후 실혈로 인한 빈혈.  - 하악 골절 가능성  - 신장수치 상승 가능성  - 서맥등으로 인한 심마비 가능성 언급    propofol 4.8ml  butopanol 0.48ml  butopanol 추가사용 0.48ml  사용함.  </t>
  </si>
  <si>
    <t xml:space="preserve">홍현주                                  </t>
  </si>
  <si>
    <t xml:space="preserve">캔디(예약받지마세요)                    </t>
  </si>
  <si>
    <t xml:space="preserve">  CC 발작    -2년전 MRI 검사 실시 뇌수막염 진단. 치료멍멍에 3일간 입원 후 퇴원     - 어젯밤 11시부터 6회 정도의 발작보이다 새벽 3시경 내원  - 내원당시 환자 alert, 호흡 안정화된 모습보임  - 일단 기본적 혈액검사 실시(검사비12만. 비용안내됨), 발작시 추가적 혈액검사 실시될 수 있음  - 최소 3일간 입원처치 하기로 함    - 새벽3-아침까지 3회 발작(처치표 기록 확인)    내일 한원장님께 아이 인수인계 하겠다 하였음. 담당원장이 있는지 확인하고 맡기고 감. 010-4746-9240(아버님)  아버님 직접 오셔서 상담하고 싶다함.  아침에도 전화와서 본인이 오면 담당원장이 있는지 확인하심  저녁10시 이전에 오신다 했음      내복약 3일 처방  zoninsamide 10  famo 1  udca 5  bid 3days  --------------------------------    - 14년 11월 3개월치 처방받은 이후 추가 처방 받지 않음  - 임의로 약을 중단하심  - 한달에 1회 정도로 발작을 보였음.   - 약을 중단한       </t>
  </si>
  <si>
    <t xml:space="preserve">유연아                                  </t>
  </si>
  <si>
    <t xml:space="preserve">아로미                                  </t>
  </si>
  <si>
    <t xml:space="preserve">CC: 심질환 체크  - cough 새벽에, 잠은 잘 잠.   - 이전 희망동물병원을 다녔으나 24시간 관리 가능한 병원을 찾아 내원하심    #. 방사선 검사상  #. 초음파 검사상   #. 혈압 검사상 경도의 고혈압 확인됨(미약한 흥분으로 인한 것으로 보임)  #. 혈액검사상 경도의 질소혈증, hemoconcentration 소견 확인됨  ; 이뇨제 투여로 인한 것으로 보임    *** 증상이 경미하고 현재 조절이 잘 되고 있는 환자로 기본적인 약물로 처치하고 모니터링 하기로 함    Rx. Furosemide 2mg/kg, Benazepril 0.25mg/kg, Spironolactone 1mg/kg bid PO    Plan. 3일 뒤 재진  - 3일 뒤 신장수치 및 전해질 수치 모니터링        </t>
  </si>
  <si>
    <t xml:space="preserve">심길후                                  </t>
  </si>
  <si>
    <t xml:space="preserve">복덩이                                  </t>
  </si>
  <si>
    <t>Bernese Mountain Dog(버니즈 마운틴 도그)</t>
  </si>
  <si>
    <t xml:space="preserve">9:30 41.5 / 230  10:00 39.9 / / 150/160  10:15 39.2  10:30 38.6  11:00 38.2    10:30 dexa 4amp/  O2 supply/    010-3600-3261  </t>
  </si>
  <si>
    <t xml:space="preserve">문진영                                  </t>
  </si>
  <si>
    <t xml:space="preserve">이용희                                  </t>
  </si>
  <si>
    <t>Alascan Malamute(알라스칸 말라뮤트)</t>
  </si>
  <si>
    <t xml:space="preserve">윤금순                                  </t>
  </si>
  <si>
    <t xml:space="preserve">바우                                    </t>
  </si>
  <si>
    <t xml:space="preserve">미용후 재진  진료까지 끝나면 연락드려야 함.  7시 퇴근하고 오시기로 함(연락은 달라세요)  2~3일 전부터 컥컥거린다 함. 심장쪽 진료도 함께 봐달라함.    145    -왼쪽 귀 발적이 심하고,이도가 부어 있음   오른쪽 귀 농성 분비물이 가득차 있어 이도가 관찰되지 않을 정도    - 기침증상과 관련하여 평소 있던 심장병의 증상일 수 있음을 설명  ; 보호자님과 상의하여 검사 진행한 뒤 약 처방 시작하기로 함  </t>
  </si>
  <si>
    <t xml:space="preserve">이춘희                                  </t>
  </si>
  <si>
    <t xml:space="preserve">쮸니                                    </t>
  </si>
  <si>
    <t xml:space="preserve">CC: diarrhea, bloody, depression  - 2주전 묽은변을 보임. 동물병원에서 지사제 처방 받았으나 연변은 지속됨.  - 금일 조카가 와서 과도한 스트레스를 받은 이후 십여차례 설사, 피설사를 보임.    - 사료, 간식, 사람음식 자주 급여  - 기관 협착이 중증으로 간헐적인 약물 복용. 급하게 먹거나 흥분할 때 구토를 보이기도 함.    - 낯선 환경에 과민하게 반응. 흥분을 보임    </t>
  </si>
  <si>
    <t xml:space="preserve">이정숙                                  </t>
  </si>
  <si>
    <t xml:space="preserve">가람                                    </t>
  </si>
  <si>
    <t xml:space="preserve">CC: 구토, 혈변  - 월요일부터 시커먼변-&gt;혈변을 봄.   - 식욕은 없음. 사료 조금.   - 월요일 2~3일전 아이스크림 막대를 씹어먹음.     #. 초음파   - 상부 십이지장 일부 경련성 변화   - 췌장 부위 mild 한 echo 상승 있으나 주변부 echo 변화 없음     </t>
  </si>
  <si>
    <t xml:space="preserve">김지현                                  </t>
  </si>
  <si>
    <t xml:space="preserve">하풍                                    </t>
  </si>
  <si>
    <t xml:space="preserve"># 초음파 검사상   - 복강 림프 노드 비대 : 장간막 림프 노드로 생각됨   - 소장분절들이 fluid 로 확장돼 있음   - 소장벽 비대 없지만, mucus층 에코 높아져 있음    ddx  - abdominal lymphadenopathy   - gastroenteritis     </t>
  </si>
  <si>
    <t xml:space="preserve">이효숙                                  </t>
  </si>
  <si>
    <t xml:space="preserve">미미                                    </t>
  </si>
  <si>
    <t xml:space="preserve">CC : 금일 저녁 먹은 이후 배가 빵빵함, 호흡이 가쁘고 기립하지 못함    history   - 금일 저녁 먹은 이후 갑자기 호흡이 가쁘고 구토  - 최근 식욕은 정상,  - 지난주 생리종료     * 혈액검사, 방사선, 초음파 검사 실시 예정이나 호흡이 너무 가쁘고 기립 어려워 산소처치 및 안정화 유도    #. 빈호흡, 개구호흡, 기립하지 못함, 복부팽창   #. 방사선 검사상 개구호흡으로 인한 위팽만 확인, 장내 가스음영확인  #. azotemia, 혈당치 상승, sodium저하 및 potassium 상승(7.5)확인  혈구검사상 leukocytosis, RBC,혈색소 및 HCT mild한 감소 확인     ***. 전해질 검사 결과 및 azotemia, 혈당치 상승 및 임상증상을 토대로 애디슨Dz에 준해 처치 실시.  초음파 검사 실시 전까지 pyometra배재할 수 없음    Tx. NS 25ml/h, cepha 30mg/kg iv, dexa 5mg 투여    Plan.  오전중 초음파 검사 실시. 애디슨/PM 감별 요망    275000원 선납(~입원비까지)  </t>
  </si>
  <si>
    <t xml:space="preserve">김희선                                  </t>
  </si>
  <si>
    <t xml:space="preserve">1.CC: cough(wet), dyspnea            2.HPI: 이리온동물병원에서 심장병에 대한 관리를 받고 있으셨음  - 기침이 증가하여 병원을 바꿔야 하는 상황에서 1주일간 약을 먹이지 않으셨음   - 식욕도 감소  3.History  - MED; 심장약을 지속적으로 복용 중                - VAC: HWp               - TRAUMA:  - Surg: 작년 1월 1일 항문낭 제거수술. 심장병과 관련 진단도 받으심  3.ENV: indoor(alone), 산책은 거의 하지 않음            4.FOOD:      방사선 검사 결과   - VD 상 좌심방 좌심실 비대   - 우측 폐 후엽 soft tissue opacity: 폐렴으로 인한 consolidation 이나 방광 tumor 전이 가능성 있음     초음파 검사 결과   - 간 에코 다소 상승   - 방광내 hyperechoic calculi and mass with irregular margin at caudodorsal region   - 양측 신장 결석     심초음파 검사 결과     - thickened mitral valve   - mild MR on color flow doppler and CW   - enlarged LA: La: AO raito : 1.8   - mild TR   - decreaed FS: about 43%   - enlarged LVIDd and LVIDs: volume overload and systolic dysfunction     -  우측 폐 후엽 영역 heterogeneous soft tissue echo w/ hyperechoic gas echo.    ***. 심질환의 경우 수축력 악화로 인해 증상 심해진 것으로 보이며 장기간의 휴약도 영향을 미쳤을 것으로 판단됨  - 초음파 검사상 확인된 방광종양은 TCC 일것으로 보이며 치료를 받는다 하여도 평균 6개월~12개월의 기대수명을 보임  - 익일 내원하여 추가적인 설명 들으실 예정        </t>
  </si>
  <si>
    <t xml:space="preserve">표서희                                  </t>
  </si>
  <si>
    <t xml:space="preserve">설리                                    </t>
  </si>
  <si>
    <t xml:space="preserve">- 현금 160/ 카드 180 에 하시기로 함  </t>
  </si>
  <si>
    <t xml:space="preserve">성연희                                  </t>
  </si>
  <si>
    <t>Schnauzers( 슈나우져)</t>
  </si>
  <si>
    <t xml:space="preserve">1.CC: 얼굴부종 및 발진              2.History  - MED;세균성 피부염으로 4~5살까지 반복적으로 투약, 계속 끊고 있다가(작년 2월 스켈링 하면서) 간이 좋지 않다고 해서 약 처방 받아 꾸준히 먹이심, 간약(작년2월 스켈링시점부터) 및 알러지약(어제부터) 투약               - 작년 여름 쿠싱(이상없음), 갑상선 항진증 진단. 많이 수면을 취하는 편   - 그저께 일하는 병원(보호자분이 애견미용사)에 풀어 놓으셨다가 집에 온 다음날 새벽 구토(사료) 2회, 얼굴 두드러기 및 부종 동반   - 영등포 우신동물병원  혈액검사, 소변검사, x-ray, 초음파 검사 실시-&gt;간 종양, 비장 종양, 폐 전이로 보이는 병변 확인  알러지의해 호흡 안좋아질수 있으니 입원하자 하셨다 함 -&gt; 검사 후 집에 귀가했다가 저녁에 다시 병원데리고 가서 1일 입원  1주 정도 항생제 먹이고 재검해서 종양/염증 감별 하자고 했다함  3.FOOD:  1년령 l/d처방 받아 먹이심(1년동안).  괜찮아져서 처방식 끊음 -&gt;현재 l/d(2년전부터 다시 먹이기 시작) , 브로콜리 말린 것. 그이외에는 먹이지 않음       - 진단을 위한 검사 실시 예정    </t>
  </si>
  <si>
    <t xml:space="preserve">박미소                                  </t>
  </si>
  <si>
    <t xml:space="preserve">시나몬                                  </t>
  </si>
  <si>
    <t>Bedlington Terrier(베드링톤 테리어)</t>
  </si>
  <si>
    <t xml:space="preserve">접종 및 사상충완료 되어있다고 하나 정확한 날짜 다시 확인해야함      외출 8시외출 10시 귀가  10시 집에 오니 낑낑대고 안절부절 못함.  70%카카오 초코렛 섭식. 먹은 양과 시간은 정확히 알수 없음    타 병원에 내원해 구토유발했으나 실패. 수액 맞고 귀가. 내일 혈액검사 예정되어있었음  집에서 새벽 1시쯤 걷다 넘어짐     #. 내원당시 과흥분상태, restless, 심박 체온 항진상태  #. 혈액검사상 혈소판 미약한 감소와 전해질 불균형보임 . 그밖의 이상 확인되지 않음     - 내일 NPO  - 전해질, cbc재검 후 일요일 오후 out    금일 비용 수납완료(198000)  </t>
  </si>
  <si>
    <t xml:space="preserve">홍예진                                  </t>
  </si>
  <si>
    <t xml:space="preserve">조이                                    </t>
  </si>
  <si>
    <t>Coton de Tulear(꼬통 드 툴레아)</t>
  </si>
  <si>
    <t xml:space="preserve">19만원에 해드리기로 함  </t>
  </si>
  <si>
    <t xml:space="preserve">윤정미                                  </t>
  </si>
  <si>
    <t xml:space="preserve">파페                                    </t>
  </si>
  <si>
    <t>Exotic Shorthair Cat(엑죠틱 숏헤어 고양이)</t>
  </si>
  <si>
    <t xml:space="preserve">이지덕                                  </t>
  </si>
  <si>
    <t xml:space="preserve">김홍민                                  </t>
  </si>
  <si>
    <t xml:space="preserve">빠삐                                    </t>
  </si>
  <si>
    <t xml:space="preserve">CC: panting  - 최근 아무 이유없이 panting을 보임. 긁는 증상  - 8월 1일 오랜기간 심장사상충을 하지 않은 상태에서 애드보킷을 실시함  ; 4월부터 심장사상충 하지 않음  - 최근 식욕이 저하됨.     - 6월경 생리. 교배시도하였으나 실패함  - 1회차에 외음부 종창이 확인되어 2차 교배시도하지 않음    - 최근     - 현금 70만원  </t>
  </si>
  <si>
    <t xml:space="preserve">김예림                                  </t>
  </si>
  <si>
    <t xml:space="preserve">아롱이                                  </t>
  </si>
  <si>
    <t xml:space="preserve">cc : 오늘 호흡이 가빠지면서 내원  -병력 : 포도먹고 신부전 진단받은적 있음(2~3년 전)  -배뇨 확인 안됨  -혈압 : 210  -식욕, 음식섭취, 확인안됨  -신부전 확인됨  -뇨비중 1.019  -뇨스틱 : 특이소견 없음  -당일 수납 완료  </t>
  </si>
  <si>
    <t xml:space="preserve">박지혜                                  </t>
  </si>
  <si>
    <t>Abyssinian Cat(아비시니아 고양이)</t>
  </si>
  <si>
    <t xml:space="preserve">기초접종 완료. 심장사상충 안한지 꽤 시간경과    금일 화장실에 오래 앉아있는모습 확인  병원에 데리고 오려고 가방에 밀어넣을때 소변봄  병원에서 보정시에도 소변봄    전에도 유사 증상 보임 3개월전쯤. 컨베니아 투약 후 호전    그밖에 전반적인 컨디션은 양호  어릴때부터 구토는 매우 자주 하는 편.    건사료+ 습사료(가끔) 급여      blood ++  pro +   pH 6  leu +++    금일 비용 완납. 나머지 퇴원시 수납  </t>
  </si>
  <si>
    <t xml:space="preserve">김지민                                  </t>
  </si>
  <si>
    <t xml:space="preserve">빠찡코                                  </t>
  </si>
  <si>
    <t>Pekingese(페키니즈)</t>
  </si>
  <si>
    <t xml:space="preserve">CC nystagmus, head tilt, ataxia    - 오늘 아침 구토. 식욕 거의 없음. 증상 보여 바로 내원  - 이전에 증상 보인적 없음  - murmur 無    #. 혈액검사 mild 간수치 상승    *** 신경증상 원인과 치료 방향결정, 예후 판단을 위해 MRI촬영 결정. 금일 촬영시 척추 함께 촬영    - 병원 내원시 계속 배뇨는 보이나 자발적인 모습이 아닌 밀려나오는 듯한 양상 확인    #. MRI  1) 뇌  - 좌측 고실 음영 증가. 중이염의한 전정이상  - 나이(12세 이상 노령견) 고려시 특발성 전정이상 가능성   *** 중이염 준해 치료 . 병변의 진행 막기 위해 투약이 추천될 수 있으나 현재 보여지는 증상 잔존 가능성 있음     2) IVDD(multiple)  - C6-7  압박 심함. 전지 강직, pain유발 가능  - T11-12-13-L1-L2 4부위 압박이 두드러지며 그중 T11-12   disc 탈출 가장 심각(50%이상압박)      1일 입원비 8~9 만원   </t>
  </si>
  <si>
    <t xml:space="preserve">서혜원                                  </t>
  </si>
  <si>
    <t xml:space="preserve">cc : 구토, 설사  -어제 세벽부터 구토, 설사, 식욕없음  -활력 저하 보임  -족발을 많이 먹은적 있음  -  </t>
  </si>
  <si>
    <t xml:space="preserve">신정헌                                  </t>
  </si>
  <si>
    <t xml:space="preserve">똘똘이                                  </t>
  </si>
  <si>
    <t xml:space="preserve">CC. 가쁜 호흡(새벽 3시경 확인)    작년겨울. 호흡이 좋지 않아 병원 내원시 MVI진단  1달 전 병원 옮김. 기침 심해짐.   금일 아침부터 약 먹이지 못함. 오늘 처음병원가서 약 타오실 예정이었다고 함    이뇨제, 강심제 처방, 혈압 높다고 들으심     - 혈액검사상 큰이상없음  - x-ray검사  우측 폐엽 폐부종 및 심장비대 확인    금일 오후 호흡 안정화 되는대로 정과장님 심초음파 실시 후 약처방  금일 입원비까지(275000) 수납    *** 중증의 CHF 로 인해 폐수종에 이은 폐출혈이 발생함. 수축능이 현저히 떨어져 cardiogenic shock 이 발생한 것으로 판단됨  - 이뇨제의 집중적인 투여에도 불구 폐출혈이 발생함에 따라 Nitroglycerin patch 부착  - 내원 당시 저혈압으로 patch로 인한 저혈압이 유발할 수 있고 cardiogenic shock의 개선을 위해 dopamine 투여  Tx. Furosemide 4mg/kg(호흡 개선때까지, 호흡개선되지 않을 경우 6mg/kg 으로 증량, Pimobendan 1/4T bid PO  -dopamine 5ug/kg/min CRI, 앤지덤 패치 1/8  - ECG/BP monitoting    PM 4. 호흡은 오전보다는 개선되었으나 호흡곤란 지속됨. 방사선상 폐출혈소견은 개선되지 않음  - 이뇨제 증량함. 6mg/kg(1 ample), 앤지덤패치 1/4로 교체    PM 9.  호흡은 점차 개선. 방사선상 소견은 이전과 유사함. 혈압은 80~90정도 유지    PM 10. 호흡 크게 개선. 처방 유지      </t>
  </si>
  <si>
    <t xml:space="preserve">주정숙                                  </t>
  </si>
  <si>
    <t xml:space="preserve">다루                                    </t>
  </si>
  <si>
    <t xml:space="preserve">CC:  - 8시 삼겹살 먹음. 10시경 목욕.  - 이후 구토를 4회를 하면서 변을 봄.   - 간헐적 구토 병력 확인됨.   - 심장사상충 약 먹고 경련한 적 있음.  </t>
  </si>
  <si>
    <t xml:space="preserve">하예지                                  </t>
  </si>
  <si>
    <t xml:space="preserve">쿠리                                    </t>
  </si>
  <si>
    <t>Siamese Cat(샴 고양이)</t>
  </si>
  <si>
    <t xml:space="preserve">CC : 치과 진료    - 2일 정도(월요일 오후) 건사료 먹지 않음. 5일전부터 사료량이 줄어들고 있었음  - 습식캔(간식)는 잘 먹음  - 변을 일주일에 한번 치우셔서 아직 확인 못하심(지난 금요일에는 괜찮음) : 변 체크하고 오심(약간 무른변 상태)  - 최근 변을 제대로 마무리 못 지어서 그런지 변 냄새가 남  - 노는건 좋음  - 음수량은 적은편(거의 관찰되지 않음)  - 귀 긁거나 하지 않음. 닦아줄때 많이 더럽지 않음    </t>
  </si>
  <si>
    <t xml:space="preserve">윤요섭                                  </t>
  </si>
  <si>
    <t xml:space="preserve">CC:   </t>
  </si>
  <si>
    <t xml:space="preserve">엘리스정                                </t>
  </si>
  <si>
    <t xml:space="preserve">노리                                    </t>
  </si>
  <si>
    <t xml:space="preserve">-좌측 lcpd로 FHNO 실시  -총 비용은 160만원정도 설명드렸으며 8/18 100만원 선수납하심(현금수납시 할인 문의하심)    -퇴실전 반드시 HG/FL 실시할것!!!!(8/26)  </t>
  </si>
  <si>
    <t xml:space="preserve">김상묵                                  </t>
  </si>
  <si>
    <t xml:space="preserve">별                                      </t>
  </si>
  <si>
    <t xml:space="preserve">- 금일 스켈링 및 호텔  - 최근 설사가 잦음. 금일 구토 1회. 심장사상충은 꾸준히 먹이셨으나     - 엉덩이쪽 미용 손봐달라고 말씀하심  - 하트 가드       뇨스틱 검사  -잠혈반응 있음   빌리루빈 2+   케톤 1+   단백질 3+   PH 1+    뇨비중 검사   1.058    프로포폴 5.2  부토파놀 0.52  </t>
  </si>
  <si>
    <t xml:space="preserve">손민지                                  </t>
  </si>
  <si>
    <t xml:space="preserve">밍키                                    </t>
  </si>
  <si>
    <t xml:space="preserve">-한달전 송파 이리온에서 FB수술로 장절제술을 하셨다고 함.  -방광염을 의심하고 계심  -평소 음수량이 적고 건사료 먹고있음  -소변을 잘 못본지는 2주정도 지남  -사료 : 내츄럴코어 혼합  -초음파검사상 PKD 보임(좌신이 더 많이 진행되있음)  -하부요로기 증후군 설명드렸으며 향후 관리가 중요하다고 설명드림  </t>
  </si>
  <si>
    <t xml:space="preserve">좌혜선                                  </t>
  </si>
  <si>
    <t xml:space="preserve">으쌰                                    </t>
  </si>
  <si>
    <t>웰시코키</t>
  </si>
  <si>
    <t xml:space="preserve">cc; 금식 이후로도 오심을 느낌  - 활력은 나쁘지 않으나, 자꾸 구토하려는 자세  - 변상태 양호(본원에서 확인)    *.지속적인 구토증세 - 혈액검사 방사선 초음파 전해질 체크 필요    #. 체온 39.7  #. 복통호소 - 상복부 쪽  #. 혈검상 이상수치 없음  -   ;    ***. 수액처치 받으면서 상태 확인할 예정  -     Tx. (병원에 내원하여 처치실에서 실시한 처치를 기술)  Rx. (퇴원 시 실시한 처방에 대해 기술)    Plan. (앞으로 어떤 식으로 처치를 할 것인지, 몇일 후 내원할 것인지, 몇일 후 안부전화를 할 것인지. 만약 호전되지 않으면 어떤 식으로 접근할 것인지에 대해 기술)  약 : 메트로, 베스타제  </t>
  </si>
  <si>
    <t xml:space="preserve">김미영                                  </t>
  </si>
  <si>
    <t xml:space="preserve">삼식이                                  </t>
  </si>
  <si>
    <t xml:space="preserve">-오후에 구토 2회 정도. 내용물은 모르심.  -신장결석을 희망병원에서 진단 받으셨음.  -19일 검사결과 피검사, 초음파 검사결과를 알려주셨다고 함.  -  -CC  안구진탕. 10시 반정도에 관찰. 그 전부터 있었을 수 있다.   심장이 안좋다는 이야기를 1년전에 들으심.  활력은 일주일 정도전 부터 떨어지기 시작함.  체온은 정상이나 복부의 체온은 떨어져있음.    Rx. 약물처치, 수액처치   </t>
  </si>
  <si>
    <t xml:space="preserve">김홍규                                  </t>
  </si>
  <si>
    <t xml:space="preserve">사월                                    </t>
  </si>
  <si>
    <t xml:space="preserve">우측 항문낭 파열    양측 제거 고지.    양측해서 총비용 120+ 고지.        </t>
  </si>
  <si>
    <t xml:space="preserve">곽주아                                  </t>
  </si>
  <si>
    <t xml:space="preserve">자자                                    </t>
  </si>
  <si>
    <t xml:space="preserve">등쪽 지방종 제거  </t>
  </si>
  <si>
    <t xml:space="preserve">신지윤                                  </t>
  </si>
  <si>
    <t xml:space="preserve">후추                                    </t>
  </si>
  <si>
    <t xml:space="preserve">1.CC: 건강검진              2.HPI:               3.History  - MED;                - VAC:                - TRAUMA:  - Surg:               3.ENV:             4.FOOD:       - 최근 배뇨시 결석 덩어리가 나옴.  - 오줌 받아오심  - 2011년 스투루바이트, 다음해에 칼슘옥살레이트 . 최근까지 없었으나 금번 배뇨시 결석 나옴    - 신장결석(9.95mm), 간비대, 비장비대, 방광슬러지, 고지혈증    #. 신체검사상 BCS 6/9의 약간의 과체중. 중등도의 치석/치주염,  좌측 하악의 선홍색 종괴(1cm), 우측 턱아래 피부의 종괴(5mm), 흉부 좌측의 연부조직성 종괴가 확인됨  #. 혈액화학검사상 경도의 ALP 증가 이외에 특이적인 소견 없음(노령견 정상 소견)  #. 방사선 및 초음파 소견  - Objective 참조  #. 종합뇨검사  - 혈뇨, 저장뇨, 알칼리뇨 확인됨.  - 뇨침사검사상 다수의 비정형 크리스탈이 확인됨.  - 뇨세포학 검사상 다수의 염증세포와 방광상피세포, 다수의 구균이 확인됨  #. 갑상선 호르몬 검사상 정상 2.0   #. 결석 검사 : 성보에 의뢰  #. 심장사상충 검사 : 음성    1. 비장종괴  - 비장에서 발견된 저에코성 종괴는 이전 초음파 검사상 확인되지 않는 소견으로 악성 종양 여부 확인을 위해 CT 검사 및 조직검사, 예방적 적출이 필요함    2. 간종괴  - 간에서 확인된 다수의 종괴는 노령성 변화일 수 있으나 1개의 종괴가 비장 종괴와 유사한 양상을 보여 역시 CT 검사 및 조직검사가 필요할 것으로 보임.    3. 세균성 방광염  - 중증의 세균성 방광염이 확인되었으며 이에 대한 적극적인 치료를 실시해야 함    4. 신장결석  - 신장 결석이 이전에 비해 크게 증가하였으나 통증 및 신장기능에 영향을 미치고 있지 않음. 장기적인 추적조사가 필요함    ***. 비장 및 간의 종괴를 악성종양과 감별할 필요가 있어 월요일 CT/조직검사 예정.  - 결과에 따라 수술/항암치료/완화치료 결정할 예정    ***. 세균성 방광염의 경우 항생제 처치 후 1주일 뒤 재검(뇨검사). 개선 없을 시 항생제 감수성 검사 실시  ***. 신장 결석의 경우 현재 증상 없어 지켜보되, 장기적인 모니터링이 필요함. 뇨비중 감소한 상태로 사료의 영향 무시할 수 없으나 초음파상 신기능 손상 가능성 있으므로 추후 모니터링 요    Rx. Cephalexin 20mg/kg, Ciprofloxacin 10mg/kg bid PO    - 7일 뒤 재진  - 월요일 이안 동물영상의학센터 예약  - 일요일 저녁 내원하여 수액처치 후 월요일 촬영 예정. 촬영 2시 예약(오전 예약 차있음)  </t>
  </si>
  <si>
    <t xml:space="preserve">최연수(엄마유미진)                      </t>
  </si>
  <si>
    <t xml:space="preserve">쿡희                                    </t>
  </si>
  <si>
    <t>-집에가서 저녁에 설사.  짙은 갈색양   -퇴원후 먹이신건 없다고 하심.  -구토 수회, 내원당시(AM5:00)에도 구토를 2회함.   -활력 없음. 복부 압진시 통증은 없으나 항시 힘을 주고 있음.  -모니터링 후 20일 처치 하기로 함.  -새벽 비용청구 없음.    #. sono  위내 액체 저류, SI spasm, LI 장액 저류 및 확장소견    금일 조영검사 실시 3hr경과까지 위내 조영제 내려가지 않음. 중간중간 조영재 토해냄   다시 처</t>
  </si>
  <si>
    <t xml:space="preserve">박양우                                  </t>
  </si>
  <si>
    <t xml:space="preserve">구름                                    </t>
  </si>
  <si>
    <t xml:space="preserve">CC : 스케일링   - 2살때쯤에 스케일링 이후에 통증 호소가 있었음.   - 구토, 설사 없었음.    - 사료는 그렇게 잘 먹지 않고, 고구마, 감자, 닭가슴살 말린 것을 간식으로 주시는 편    * 스케일링 전 전화를 드렸으나 받지않으심(15:00)   - 안녕하세요 잠실on동물병원입니다. 구름이 마취전 검사에서 이상 없었고, 이제 스케일링 들어갈 예정입니다. 끝나고 마취에서 깨면 다시 연락드리겠습니다.    * 스케일링 후 보호자 연락(16:25)   - 스케일링 잘 끝났고, 마취에서 잘 깼다고 말씀드림.   - 수액 좀 더 맞고 저녁 7시 이후에 데리러 오시라고 말씀드림.    #. 오후 6시 20분경 : 구름이가 병원내에서 배뇨를 시원하게 하지 못함. 케이지 밖에 풀어줘도 소량 오줌이 똑똑 떨어지는 정도만 나옴. 배변은 잘함.   - 이와 관련해서 집에서도 그런지 물어볼려고 보호자분께 전화드렸으나 받지 않으심(18:35). 내원하셨을 때 문진이 필요한 상황.  ------&gt;  집에서 오줌 시원하게 한번에 많은 양 잘 본다고 하심,               평소 소심하고 겁 많은 편이라, 병원있는 동안 긴장해서 배뇨곤란 왔을 가능성 고려..   ------&gt; 식이도 간식은 아주 소량, 사료를 주식으로 꾸준히 잘 먹고 있다고 하심/              현재 습식사료 네츄리스 급여하고 계심 (우리병원에서 기호성좋다고 추천).              건식 사료가 치아건강에 더 좋고, 아이가 식욕이 왕성한 편은 아니므로, 더 나이들고 식욕 떨어질때를 생각해서, 다 먹이시고 난 후 건식 급여하시는 게 좋겠다고 말씀드림  ------&gt; 한달전 건대대학병원에서 건강검진 받으셨다고 함 ; 특이사항 발견되지 않음    </t>
  </si>
  <si>
    <t xml:space="preserve">강연미                                  </t>
  </si>
  <si>
    <t xml:space="preserve">정은주                                  </t>
  </si>
  <si>
    <t xml:space="preserve">쮸                                      </t>
  </si>
  <si>
    <t xml:space="preserve">CC: buthalmos(OD), 상공막충혈, 안내염증  - 수개월전부터 커짐  - 눈물만 투여하였음  - 이전 병원에서 백내장/녹내장 진단받았으나 특별한 조치 취하지 않음    #. 눈물량 정상이며. 형광염색상 특별한 이상 없음  #. 직접검안경상 양안의 각막변성 확인됨. slit 검사상 우안은 확인되지 않음. 좌안의 중증의 aqueous flare 확인됨  #. 안압검사 : 15/20  #. 안구초음파 검사  - 우안의 렌즈 전방탈구 확인됨. 초자체 염증산물 및 망막박리 가능성 있음  - 좌안의 안내염 소견 중증으로 확인됨    *** 양안의 안내염이 상당한 수준으로 확인됨. 우안은 렌즈탈구로 인해 녹내장이 발생한 것으로 추정되나 전후관계 명확하지 않음  - 3일이상 입원처치하며 모니터링 예정  - 우안의 경우 개선 가능성에 대한 확답 할 수 없음  ; 최악의 경우 통증 완화를 위한 안구적출 설명  - 좌안의 경우 안내염이 중증으로 적절한 치료가 이뤄지지 않을 경우 우안과 같이 녹내장 발생하여 실명할 가능성 있어 꾸준히 치료받으실 것을 추천함  - 치료를 위한 검사상 NRF  ; 경도의 고혈압 확인됨. 추후 모니터링    Tx. Mannitol 1g/kg sid IV, Furosemide 2mg/kg, bid, tramadol 4mg/kg, bid IV  - Dozolamide tid OD, Timolol bid OD, Ofloxacin bid OU, Predforte qid IU, 라큐 6회이상    Plan. 3일 뒤 경과에 따라 추가입원여부 결정  </t>
  </si>
  <si>
    <t xml:space="preserve">정경애                                  </t>
  </si>
  <si>
    <t xml:space="preserve">또봉이                                  </t>
  </si>
  <si>
    <t xml:space="preserve">CC 스켈링  - 코골이 심해짐, 한살 이 후 체중증가와 함께 증상 심해짐  - 머리위, 몸통 피부 자주 긁고 발적과 함께 털 많이 빠짐. 최근 가족들이 사람음식을 준뒤로 증상 시작됨    *** 과하게 흥분하지 않은 상태에서도 코골이 증상 보여지며, 단두종증후군 증상중 하나인 연구개 노장이 어느정도 진행되었을 것으로 판단,  금일 마취 진행시 연구개 노장 정도 체크 예정  체중증가와 연구개 노장이 지속적으로 진행될 경우 호흡곤란 유발 가능성 있으며  추후 증상완화를 위해 체중감량 절대적임   연구개 노장 심해질 경우 수술까지도 가능할 수 있음    *** 피부 병변완화위해 식이관리와 피부영양제 지속적 급여 추천함    신장, 간 수치 높은 부분있어 수액 충분히 맞은뒤 스켈링 예정이며 3일뒤 혈액검사 recheck     Tx. PDS SC(삽관에 의한 부종 완화를 위해)    *. 보호자 상담 내역   - 간 수치 상승이 있으므로 재검 하셔야 됨.   - 치아 상태는 양호. 유치 3개 발치.   - 연구개 노장문제가 심각함. 반드시 체중 관리 필요함.   - 4일 뒤 혈액 재검 예정(월요일은 보호자분 시간 안되심). 그 날 사상충 예정(산책이 거의 없으므로 단독제제로도 가능)   - 피부는 병원내 확인시 각질등이 일어나지 않으므로 집에서 지켜보시되 각질등이 다시 일어나면 피부 영양제 먹여보시기로 함.  </t>
  </si>
  <si>
    <t xml:space="preserve">윤숙경                                  </t>
  </si>
  <si>
    <t xml:space="preserve">유로                                    </t>
  </si>
  <si>
    <t xml:space="preserve">  1주 전부터 잘 못먹음. 구토시 혈액 섞여나옴  사료량 반이상 감소, 간식은 먹음    </t>
  </si>
  <si>
    <t xml:space="preserve">시저                                    </t>
  </si>
  <si>
    <t>Norwegian forest cat(노르웨이숲)</t>
  </si>
  <si>
    <t xml:space="preserve">슈                                      </t>
  </si>
  <si>
    <t xml:space="preserve">  건강검진 실시  </t>
  </si>
  <si>
    <t xml:space="preserve">한미정                                  </t>
  </si>
  <si>
    <t xml:space="preserve">하니                                    </t>
  </si>
  <si>
    <t xml:space="preserve">1.CC: panting               2.HPI:               3.History  - MED; 3주간 피부약 복용              - VAC: HW               - TRAUMA:  - Surg:               3.ENV:             4.FOOD:      - 5살 경 시력상실을 일으킴  - 코골음이 있음.  - 이전에 비해 운동량 감소. exercise intolerance    #. 신체검사상 시력소실(이전 서울대에서 유전질환 진단받음), 하마종 초기, 양쪽 외이염 및 이도의 협소, BCS 4/5의 과다체중, 앞다리 UMN sign이 확인됨  #. 혈액검사상 ALT/ALP/GGT의 증가, 고중성지방혈증, 고인혈증, 고칼슘혈증이 확인됨. 경도의 빈혈 확인됨  #. 혈압검사상 경도의 고혈압 확인됨. 155mmHg  #. 방사선 검사상 pectus excarvatum(mild), 기관저형성 및 기관협착 1기, 간비대, 소견이 확인됨  #. 초음파 검사상 신장의 낭종(우측), 양측 신장의 만성적인 손상, 담즙정체, 간비대, 췌장의 부종 및 만성 염증 소견이 확인됨.  #. ERD 검사상 초기 신장질환 low positive 확인됨.  #. 뇨검사상 단백뇨 1+, urine SG: 1.022, pH: 7.0 이 확인됨    *** 호흡곤란의 원인은 기관저형성 및 기관협착, 연구개 노장, 인후두부종으로 인한 것으로 최근 체중증가로 인해 증상 심해진 것으로 보임. 우선 병원내에서 처치하고 약 처방하나 증상 없을 경우 약 먹지 말 것  - 체중감량 지시. Renal 사료 2/3컵 하루에 나눠 줄 것.  - 간비대 및 간수치 증가는 피부약으로 인한 것일 수 있으나 1주일 후 재검하여 모니터링 할 예정  - 신장낭종 및 만성 신장 손상은 Renal(베트컴) 및 Renal 사료를 통해 조절할 것  - 췌장염은 증상 없으나 추후 급성 췌장염 진행할 수 있으니 식이조절 철저히 할 것    Rx. 간보호제 및 소염제/항생제 처방    plan. 1주일 뒤 혈액검사 및 혈압 재검. 이상 있을 시 호르몬 검사 할 예정  </t>
  </si>
  <si>
    <t xml:space="preserve">박청자                                  </t>
  </si>
  <si>
    <t xml:space="preserve">산쵸                                    </t>
  </si>
  <si>
    <t xml:space="preserve">최근 식욕이 좋고 나쁨이 반복되어 보호자분과 통화했었는데 평소에도 그랬다 하심  -어제 저녁에 식욕이 생겨서 밥을 핸드피딩 하였으나 많이 먹지는 않음  -오늘 아침 식욕 없고 계속 잠만 잠  -운동성 확실이 떨어져서 반응 체크해보니 반응 떨어짐  -혈압이 매우 낮고 심박도 느려진 상태  -수액처치, 응급처치 후 모니터링 실시  -보호자분과 상의하여 검사 실시    -검사결과 췌장염 양성이며 multi-organic failure가 의심됨  -보호자분께 예후는 좋지 않을 가능성 높다고 설명드림  </t>
  </si>
  <si>
    <t xml:space="preserve">조남순                                  </t>
  </si>
  <si>
    <t xml:space="preserve">미돌                                    </t>
  </si>
  <si>
    <t>-금일 혈변으로 내원(내원하기 전 2회에서 3회정도)    -몇일전부터 변이 묽어졌다고 함(지난 3년간 한번도 그런적이 없다고 하심)  -특별히 문제가 될만한 음식물을 주셨다거나 하진 않음    3가지 가능성에 대해 말씀드림  -나이가 3세 경이고,접종이 다 끝났기 때문에 전염성 질환일가능성은 떨어지나 설명은 드림  -음식물 섭취에 의한 가능성도 있다고 말씀 드림(얼마전 사과를 주셨다고 함 또 여러가지 채소류를 가끔 주신다고 함)  -혹 단순 설사가 아</t>
  </si>
  <si>
    <t xml:space="preserve">은비                                    </t>
  </si>
  <si>
    <t xml:space="preserve">샴푸                                    </t>
  </si>
  <si>
    <t>Turkishangora(터키쉬 앙고라)</t>
  </si>
  <si>
    <t xml:space="preserve">김정선                                  </t>
  </si>
  <si>
    <t>심장(Cardiology)</t>
  </si>
  <si>
    <t>폐수종(Pulmonary Edema)</t>
  </si>
  <si>
    <t xml:space="preserve">CC:   - 밥을 먹다 기절함  - 방사선 사진 상 폐수종 확인됨  - 귀 패치 붙이고 응급처치 받으심    </t>
  </si>
  <si>
    <t xml:space="preserve">전세은                                  </t>
  </si>
  <si>
    <t xml:space="preserve">소복이                                  </t>
  </si>
  <si>
    <t>Dachshunds(닥스훈트 )</t>
  </si>
  <si>
    <t xml:space="preserve">1.CC: 포도중독,            2.HPI: ㅈ2시간 전 포도 반송이 섭취 이후 증상 없음              3.History  - MED; 피부약. 4주간 복용. 호전을 보이던 중 최근 악화. 1주일 간 다시 복용                - VAC: all booster, HWp               - TRAUMA:   - Surg:               3.ENV: indoor(alone),산책은 1주에 2~3회  4.FOOD: 일반사료. 영양제       - 최근 1년간 정밀검사 병력 없음    #. 방사선상 위내 포도로 추정되는 내용물 확인되어 구토 유발 처치 실시. 과산화수소 이용 2회 실시  - 대부분의 포도는 나왔을 것으로 추정  - 금일 오후 초음파/뇨검사 실시. 저녁 7시경 혈액검사 실시  - 검사 결과 나올 시 바로 연락주세요  ; 이전과 비교하여 수치 증가/감소 하는지. 전해질 이상 있는지만 체크.   ; 3일간 입원 및 수액처치 실시. 9월 2일 혹은 3일 퇴원예정. 금일 검사 후 결과에 따라 추가 검사 여부 결정    - 현재 식욕 양호. 특이사항 없음    </t>
  </si>
  <si>
    <t xml:space="preserve">하루                                    </t>
  </si>
  <si>
    <t xml:space="preserve">CC 식욕저하      최근 사료를 잘 먹지 못함  계속 흘림    PE  심한 구내염 확인되어 스케일링 및 치과치료 지시됨  </t>
  </si>
  <si>
    <t xml:space="preserve">짜루                                    </t>
  </si>
  <si>
    <t xml:space="preserve">  피를 흘림    비중: 1.018    </t>
  </si>
  <si>
    <t xml:space="preserve">먼지                                    </t>
  </si>
  <si>
    <t xml:space="preserve">이종화                                  </t>
  </si>
  <si>
    <t xml:space="preserve">다온                                    </t>
  </si>
  <si>
    <t xml:space="preserve">2일전 구토하고 현재까지 식욕 없음  3일전 찐 고구마 많이 먹은것, 새로운 개껌 준것 외에 이물 가능성은 높지 않음    -방사선검사상 특이소견 없음  -외관검사상 전신적 피부홍반 관찰됨  -혈액검사상 탈수 외 특이소견 없음    -일시적인 출혈성위장염이 있었을것으로 의심됨  -현재 추가적 출혈소견은 많이 의심되지 않아서 내복약 처방하고 지켜보기로 함    -내일까지 식욕 없거나 전신홍반 증가하거나 다른 이상소견 보이면 입원처치,초음파검사 안내드림  </t>
  </si>
  <si>
    <t xml:space="preserve">손보미                                  </t>
  </si>
  <si>
    <t xml:space="preserve">라떼                                    </t>
  </si>
  <si>
    <t xml:space="preserve">cc : 구토    - 구토 4회, 마지막 구토에서는 분홍빛 거품 나옴(혈액으로 보임)  - 원래 하루 2회 급여하는데 저녁은 먹지 않음  - 나뭇잎 혹은 화장지 먹었을 가능성 있어요  -     - 혈액검사 : NRF  - 청진 : NRF  - 방사선 : NRF    - 주사 처치만 하고 지켜보기로 함  </t>
  </si>
  <si>
    <t xml:space="preserve">최혜현                                  </t>
  </si>
  <si>
    <t xml:space="preserve">초롱                                    </t>
  </si>
  <si>
    <t xml:space="preserve">  Tx MPSS 10mg/kg tranexamic acid, vit K, sucralfate  </t>
  </si>
  <si>
    <t xml:space="preserve">유혜정                                  </t>
  </si>
  <si>
    <t xml:space="preserve">마키                                    </t>
  </si>
  <si>
    <t xml:space="preserve">cc:집 주변 병원에서 하부요로기증군 진단받았으나 요 카테타 연결안되어 내원  - 내원당시 활력이 매우 떨어진 상태임  - 2일전부터 활력이 매우 떨어져있었음  - 방광에서 100ml 혈뇨 제거 후 방광세척 실시  </t>
  </si>
  <si>
    <t xml:space="preserve">석수민                                  </t>
  </si>
  <si>
    <t xml:space="preserve">난이                                    </t>
  </si>
  <si>
    <t xml:space="preserve">#. 방사선   - NRF    #. 초음파  - 양측 신장 수질 에코 상승     DDX: nephritis    혈압 140~150  청진상 이상 없음.      뇨검사   SG : 1054  Protein : ++  Blood : +  Bilirubin : +  pH : 8    -  </t>
  </si>
  <si>
    <t xml:space="preserve">이유림                                  </t>
  </si>
  <si>
    <t xml:space="preserve">CC:  - 들어올릴 때마다 낑낑거림. 식욕부진.  - 구석에서 떨림. 만질 때 비명도 지름        ; 푸들이 어린 나이에 디스크 자주 걸릴 수 있음을 안내(1층, 한원장). 너무 과도한 움직임/운동이 원인일 수 있음    -보호자분께 디스크 질환에 대한 전반적이 설명드렸고,MPSS주사처치 받고 케이지 레스트 하면서 최소 3일정도는 지켜보자고 말씀드림  -식욕이나 활력도 감소했다고 말씀드렸으나 내원당시에는 활력이 돌아왔다고 보호자분이 말씀하셨고, 입원중에도 식욕이나 활력은 좋은 상태  -혈액 검사상에서 이상은 없었고,방사선 촬영결과 가스가 많이 차 있는 것이 확인됨  -통증으로 인한 과호흡으로 찬 가스로 추정됨    </t>
  </si>
  <si>
    <t xml:space="preserve">우성우                                  </t>
  </si>
  <si>
    <t xml:space="preserve">까봉이                                  </t>
  </si>
  <si>
    <t>신장(Nephrology)</t>
  </si>
  <si>
    <t>선천성 및 발달성 신장 질환(Congenital and Developmental Renal Diseases)</t>
  </si>
  <si>
    <t xml:space="preserve">CC: mal odor in mouth  - 신장이 안 좋다고 말씀들으심.   - 동네병원에서 혈액/소변검사 결과 선척적인 신장기능 이상을 진단받았으며 이리온에서 초음파상 신장의 이상을 확인하여 사료교체   - 검진 후 혈변, 구토를 보임. 특별한 임상 증상은 현재 확인되지 않음. 구취 및 치주염에 대한 검진 및 치료를 원하심    #. 신체검사상 BCS 2/5의 마른체형. 구내 요취 확인됨  #. 혈액검사상 중증의 질소혈증, 고인혈증, 경도의 빈혈 확인됨  #. 방사선 검사상 NRF  #. 초음파 검사상 신장위축(양측), 신장의 불규칙한 경계, 피-수질부의 불명확한 경계가 확인됨  #. 혈압검사상 130mmHg의 혈압 확인됨  #. 뇨검사상 뇨비중urine Sg: 1.012 pH: 5 negative     *** 유년기에 신장수치 상승과 관련하여 신부전에 대한 진단을 받은 것으로 보아 선천성 신장 이형성증으로 진단함  - 일반적인 경우 2년정도의 예후를 보이며 osteopathy를 보일 수도 있음.  - 현재 2살 2개월로 현재 수치로 보아 1년 미만의 예후 보일 것으로 판단됨  - 식이조절, 보조제 투여가 필요할 것으로 보임    Rx. Azodyl 1T/day sid PO, Kremezin 200mg/dog bid PO  - 식이조절이 힘들것으로 보임. 처방식 처방하지 않음    Plan. 3주 뒤 recheck. 2주뒤 recheck  할 예정이었으나 추석관계로 뒤로 미룸    </t>
  </si>
  <si>
    <t xml:space="preserve">김현정                                  </t>
  </si>
  <si>
    <t xml:space="preserve">1.CC:               2.HPI:               3.History  - MED;                - VAC:                - TRAUMA:  - Surg:               3.ENV:             4.FOOD:       - 2일전부터 식욕감소. 귀가 후 연변, 구토를 보임  - 전일 검은색 구토가 보임.  - 평소 안먹던 고기를 다량 급여  - 3~4개월전 발정.     urine S.G: 1.014  ph: 5  protein: +   glucose: ++  </t>
  </si>
  <si>
    <t xml:space="preserve">김성은                                  </t>
  </si>
  <si>
    <t xml:space="preserve">또자                                    </t>
  </si>
  <si>
    <t xml:space="preserve">수요일 퇴원 예정)목요일 오전    - 50만원 추가 결제 완료    propofol 3.5ml  butopanol 0.35ml  사용함.  </t>
  </si>
  <si>
    <t xml:space="preserve">노현정                                  </t>
  </si>
  <si>
    <t xml:space="preserve">비비                                    </t>
  </si>
  <si>
    <t>-CC: 5층에서 떨어진것으로 추정. 그 후 12시간동안 야외에 방치 되었다 발견.          무기력함. muzzle 부위에 피부 손상.  -Physical Examination:   체온 36'c, 심박수 빠름, 운동실조, 무기력.     탈수에 의한 점막건조, 구강점막 창백(CRT 측정 불가능), 피부 긴장도 매우 감소.    촉진시 통증을 보이는 곳은 없음.    사지 말단 매우 차가움.  -Accessment.   낙상에 의한 외상판단: 촉</t>
  </si>
  <si>
    <t xml:space="preserve">김희정                                  </t>
  </si>
  <si>
    <t xml:space="preserve">오늘 큰 개한테 물려서 내원  -내원당시 매우 흥분한 상태이며 양안 산동상태로 내원  -큰 개가 물어서 집어던져서 높이 떠있다 떨어졌다 하심  -혈압 : 140  </t>
  </si>
  <si>
    <t xml:space="preserve">전혜민                                  </t>
  </si>
  <si>
    <t xml:space="preserve">사랑이                                  </t>
  </si>
  <si>
    <t>A.Cocker Spaniel(아메리카 코커)</t>
  </si>
  <si>
    <t xml:space="preserve">스케일링 + 흉부피하mass 제거차 내원    #-혈액검사상 특이소견 없음   -초음파 검사상 비장에 작은 cyst 보임   -청진상 murmur 들려서 심장초음파 실시   -심장사상충 검사 : 음성    #. 심장 초음파  - LA 내 midl 한 regurgitant flow 확인됨.      :LA 면적의 30% 이하     : CW 상 incomplete envelope shape   - FS: 40% 정도로 normal range 내에 있음   - LA/AO = 1.2 정도로 정상     심장 기능이나, 구조적 변화 없는 상태에서 MR 만 있는 MVI 초기 상태로 생각됨.     일단 ramipril과 spironolacton + 엑티베이트 사용하고(sid AM) 1주 후 스케일링 및 mass 제거 실시하기로 함(2주 이내 실시해야 혈액검사 재검 없다고 안내드림)    향후 3개월 간격 심장재검 안내드림    ***심장 초음파 비용이 너무 비싸고 검사비 너무 비싸다고 컴플레인 하심      -다음번 내원시 검사비가 다시 청구되는것이 아니라고 설명드렸으며 스케일링+조직제거, 검사 총 60만원 안내드렸던 부분에서 오늘 검사비중 심장초음파, 내복약, 엑티베이트 제외한 나머지 금액에 대한 차액만 지불하시면 된다고 안내드림     -조직검사는 안하시기로 하심     -다음번 스케일링, 지방종 제거차 내원시 213,000원수납하시면 됨(60만원중 조직검사비 10만원 제외, 금일검사비 287,000원 제외한 금액이며 금일 검사한 심장초음파, 내복약은 지난번 말씀드린 금액과 별도라고 안내드림), 단 mass가 혈관 유입등 쉽게 제거하기 어려울경우 다시 suture 할 수 있으며 치아상태가 매우 안좋아서 발치할경우 추가비용 있을 수 있다고 꼭 고지해주시기 바랍니다.     -김원장 출산문제로 부재할수 있으며 심장은 한원장, 스케일링 및 mass 제거는 최원장님이 진행해주실거라고 안내드림         </t>
  </si>
  <si>
    <t xml:space="preserve">김하나                                  </t>
  </si>
  <si>
    <t xml:space="preserve">콩알이                                  </t>
  </si>
  <si>
    <t xml:space="preserve">CC:  - 2주전에 새벽에 낑낑거림을 발견함. 입에 침을 흥건히. 강직 증상. 눈에 초점이 없음. 구토도 병행  - 마비 증상으로 확인됨. 전지는 정상, 후지는 보행장애. 약화 증상 확인됨  - 이후 정상적인 생활을 하였으나, 또 다시 후지부전마비 증상이 보임  - 배뇨   </t>
  </si>
  <si>
    <t xml:space="preserve">김민서                                  </t>
  </si>
  <si>
    <t xml:space="preserve">순이                                    </t>
  </si>
  <si>
    <t xml:space="preserve">CC: cough. dry  - 수일간 기침 보임. 콧물  - 밤에 더 심함  - 기절하거나 운동불내성 없음  </t>
  </si>
  <si>
    <t xml:space="preserve">김주희                                  </t>
  </si>
  <si>
    <t xml:space="preserve">미코                                    </t>
  </si>
  <si>
    <t xml:space="preserve">엉킴추가10.000    -pro BNP kit 설명드림, -&gt; 올초에 하셨다고 하심  -접종완료, 추가접종은 쭉 해주시다가 올해 안하셨다고 하심, 오늘은 마취미용 진행하고 다음에 추가접종 하시기로 하심  - 미용 후 사상충적용할것  </t>
  </si>
  <si>
    <t xml:space="preserve">지윤경                                  </t>
  </si>
  <si>
    <t xml:space="preserve">짱이                                    </t>
  </si>
  <si>
    <t xml:space="preserve">CC: 우측 전지 종괴  - 2~3주전부터 종괴가 커지고 궤양이 생김.  - 2~3달전부터 다리를 절음. 지역동물병원에서   - 최근 급격히 설사를 보임. 체중감소.     - PU/PD, 식욕정상. 소변색은 무색투명.     #. 신체검사상 7%이상의 탈수, BCS 1/5 cachexia, 우측 후지 4번째 발가락의 괴사 소견이 확인됨  #. 혈액검사상 중증의 고혈당, ALP의 증가 확인됨. 탈수를 고려할 때 빈혈 발생할 가능성 있음  #, 방사선 검사상 NRF  #. 초음파 검사상 요추하림프절의 종대, 부신의 크기 증가(high margin)이외 특이소견 확인되지 않음  #. 세포학 검사상 다수의 염증세포 및 구균 확인됨. 림프절에서도 reactive lymph node 소견이 확인됨  #. 뇨검사상 당뇨 확인됨 urine sg: &gt; 1.050  glucose: +++  pH: 5      *** 최근 체중감소가 중증으로 진행된 것으로 보아 당뇨가 1차적인 원인으로 판단되며 이로 인한 상처치유지연 및 세균감염에 의한 종기가 지간에 발생한 것으로 보임.  ; bone lysis 가 확인되어 이에 대한 절단을 고려할 수 있으나 우선 염증 완화한 뒤 지켜보기로 함  ; 췌장염 확인되어(cPLi) strong positive 이에 대한 치료 병행  *** 췌장염성 당뇨 감별할 수 없음. 심한 혈변을 보여 급성 괴사성 출혈성 췌장염이 발생했을 수 있으며 이에 대해 보호자님께 설명 후 적극적인 치료해보실 것을 추천할 예정    Tx. Cepha tid, Metro bid, 마로비벤 tid, Cimetidine tid,   - Vit K 1mg/kg, Tranexamic acid 10mg/kg bid SC  - 2시간마다 혈당체크  </t>
  </si>
  <si>
    <t xml:space="preserve">이시우                                  </t>
  </si>
  <si>
    <t xml:space="preserve">앵두                                    </t>
  </si>
  <si>
    <t>안과(Ophthalmology)</t>
  </si>
  <si>
    <t>이첨판폐쇄부전(Mitral valve insufficiency)</t>
  </si>
  <si>
    <t xml:space="preserve">CC: buthpthlamous  - 전일부터 눈에 통증 및 우안을 보임.   - OD 상공막 충혈, 육안상으로 안구돌출이 확인됨  - OS 각막변성, 안구건조증 추정. 다량의 눈분비물 확인됨    - IOP 44/18  - IOP 40/15(15:00)&lt;OD/OS&gt;  - PLR : not detected  - Menace : -/-  - Palpebral : +/+    - STT :  &gt;15mm/&lt;5mm  - IOP :     42/18  mmHg  - Eyeball : enlarged/NRF(OU)  - Eyelid : NRF(OU)  - Conjunctiva :  edema/NRF(OU)  - Cornea : severe pigmentation/severe pigmentation, dryed(OU)  - Anterior chamber/Iris/Lens/Vitreous/Retina : not detected (OU)    #. 안초음파 검사상 양안의 초자체내 염증산물이 과량으로 확인됨. 망막 확인되지 않음  #. 혈액검사상 NRF  #. 흉부방사선 검사상 심비대 확인됨    ***. 우안의 녹내장 발생. 시력소실 우려. 응급상황으로 판단 처치 실시  - 보호자님 환자의 분리불안을 우려 입원치료 원치 않으심  - 저녁 9시반까지 경과 불량할 경우 입원치료 하기로 함.  - 이뇨제 반복 투여 및 안약 처방에도 호전되지 않아 MPSS 처방 실시  - MPSS 처방 후 안압 하강  - 저녁 9시 퇴원. 익일 내원하여 안압체크 할 것    Rx. Manitol 1g/kg, Furosemide 2mg/kg,   - Dozolamide bid, Timolol bid OD  - Pred forte qid, ofloxacin qid, 라큐 6times/day OU  - 옵티뮨 bid OS    **. 장기적인 예후 불량. 6개월이내 재발 가능성 있음. 수술 혹은 안구 적출의 방법 제시  - 환자 심질환 및 스트레스 요소 많아 호르몬 질환 감별 요  - 고혈압관련 모니터링도 필요할 것으로 보임  </t>
  </si>
  <si>
    <t xml:space="preserve">이동훈                                  </t>
  </si>
  <si>
    <t xml:space="preserve">산타                                    </t>
  </si>
  <si>
    <t xml:space="preserve">-가끔씩 뇨중에 혈액 보임  -현재 식욕 활력 정상  -영상진단상 결석 보임  -총 비용은 85만원 청구하기로 함(입원비 포함)(김원장)  -40만원 선수납하심  프로포폴:6.45   부토파놀:0.645  </t>
  </si>
  <si>
    <t xml:space="preserve">윤현숙                                  </t>
  </si>
  <si>
    <t xml:space="preserve">루비                                    </t>
  </si>
  <si>
    <t xml:space="preserve">-어제부터 밥 잘 안먹고 활력 저하되어 내원(한끼만 먹음). 원래 잘 먹음. 맛난것도 많이 줌  -변은 묽은변  -어제 처음으로 치즈볼 간식 많이 먹었고 치킨(사람용)도 먹음  -계속 떨고 이상해서 내원  -우선 위장관계 질환에 준해 치료 실시  -수액처치 실시하고 내일 오후에 전화드리고 퇴원여부 결정예정    -----------------------------------------------------    오전 세레니아 투약 후 오후 2차례 구토 </t>
  </si>
  <si>
    <t xml:space="preserve">서고은별                                </t>
  </si>
  <si>
    <t xml:space="preserve">꼬막이                                  </t>
  </si>
  <si>
    <t>-9/13 아침 뇨를 치워준 이후로 뇨를 보지 않음.    -2달 전부터 방광염으로 치료를 받음. 당일 요배출시키는 치료를 받았다고 하시고 입원을 하진 않음.  -시스테이드 처방 받아 한달 정도 복용. 처방식으로 C/D  -로얄캐닌사료를 먹이시다가 2달반 전 정도부터 내츄럴5 제품(오가델리)을 먹이심 그 후 방광염 발생.   -C/D 로 바꾼후에 증상을 보이지 않다가 사료가 떨어져 남은 내츄럴5제품을 먹이신지 1주일 정도 되심.  -C/D 바꾸신 후에는</t>
  </si>
  <si>
    <t xml:space="preserve">유연주                                  </t>
  </si>
  <si>
    <t xml:space="preserve">애란                                    </t>
  </si>
  <si>
    <t>-오늘 점심경에 갑자기 보행실조를 보임  -이물 가능성 배제할 수 없음  -연락처 : 010-9597-8228  -최근에 동거견(궁)이 마당에서 무언가 먹고 경련후 폐사했다 하심  -우선 중독 가능성, 신경증상 가능성 말씀드렸으며 검사후 공격적인 처치 실시 말씀드림  -집에 아이비(허브)를 키우고 계셔서 중독 가능성 설명드림   : 아이비에 의한 폐사 가능성은 낮으며 과량섭취시 구토, 설사, 호흡곤란, 저혈압, 쇽 등을 유발할 수 있음  혈압 : 120</t>
  </si>
  <si>
    <t xml:space="preserve">김정례                                  </t>
  </si>
  <si>
    <t xml:space="preserve">미찌                                    </t>
  </si>
  <si>
    <t xml:space="preserve">홍승연                                  </t>
  </si>
  <si>
    <t xml:space="preserve">앤디                                    </t>
  </si>
  <si>
    <t xml:space="preserve">S) 지속적인 감돈포피.   금일 저녁 고기급여를 다량 하고 나서 헉헉대고 힘들어해서 데려오심    O) 청진상 특이사항 없음   복압촉진시 항진 있으나 원내 배변 후에 조금 완화    A) 과식에 의한 복부팽만감이 원인일 가능성 높음. 소화제 처치 원하신다면 드리겠지만, 드라마틱한 효과를 기대할 수는 없음을 고지.    데려가셔서 구토, 설사등의 임상증상이 나타나면 재내원 할 예정.   지금은 집에서 생식기를 넣어주었기 때문에 더이상 증상이 없었으나, 수시로 포피밖으로 나오는게 답답해 하십니다. 추후에 증상 나타날때 다시한번 체크하는것을 권고.    ------------------------------------------------------------------------------------  아침9시에 헥헥거림과 불안증세가 지속되어 재내원    -&gt; 복부방사선은 완료했으며, 스텝들이 출근하면 혈액검사/복부초음파 까지 완료한다음 원장님이 결과  알려드리기로 함. 그 외 추가적인 검사가 필요하다면 다시 전화드릴것  </t>
  </si>
  <si>
    <t xml:space="preserve">백진경                                  </t>
  </si>
  <si>
    <t xml:space="preserve">1.CC: sciling.               2.HPI: 식욕양호. circling.을 가끔 보임. 최근 인지기능장애 의심됨               3.History  - MED; 백내장안약 점안중. 루비날 75  - VAC: all booster, 광견병은 내년 봄 예정. HWp(레볼루션)               - TRAUMA:   - Surg: 6-7살에 중성화수술. 등쪽 종괴 제거술.                3.ENV: infoor(alone). maltese키웠으나 2년 전 사망            4.FOOD: science diet. light.      - 작년 봄에 스케일링 하심.   - 소변검사 3개월에 1회 실시중. (희망동물병원)    #. 혈액검사상 NRF  #.  </t>
  </si>
  <si>
    <t xml:space="preserve">여승주                                  </t>
  </si>
  <si>
    <t xml:space="preserve">금일 검사상  우측 상악 작은어금니 흡수성 병소 보이나 치아뿌리가 양호하여 유지시킴  -내복약 1주 복용하기로 하였으며 주기적인 관리 안내드림  </t>
  </si>
  <si>
    <t xml:space="preserve">땡초                                    </t>
  </si>
  <si>
    <t xml:space="preserve">CC:depression, anorexia, tachypnea  - 최근 2~3일간 힘이 없고, 식욕이 없음. 구토, 설사는 없음. 이전에 구토 설사 했으나 최근에는 보이지 않음  - 금일 변 색이 짙고 연했음  - 호흡이 가쁨    #. 신체검사상 pale mucous membrane, petechia in buccal membrane이 확인됨  #. 혈액검사상 경도의 빈혈, 중증의 혈소판 감소증이 확인됨. 저단백혈증/저알부민혈증이 확인되었음.   - 혈액도말 검사상 혈소판 수의 현저한 감소가 확인됨(0-5/oif)  #. 방사선 검사상  -심장이 좌측 전엽쪽으로 변위된 상태   -현재 pneumonia 또는 과거 pneumonia 등의 history로 생긴 협착 가능성 있음   -비장 변연이 blunt 해 짐   #. 초음파 검사상   - 간 전반적으로 에코 증가   - 비장 변연이 blunt 해짐     *** 최근 확인된 증상은 혈소판감소증에 의한 출혈(위장관 출혈 추정)로 인한 것으로 보임,   - 응고계 검사 검사 결과에 따라 다를 수 있으나 우선 IMT로 가진단 하고 치료 진행하기로 함    Tx. PDS 1mg/kg, Famotidine 1mg/kg, UDCA 5mg/kg, Doxycycline   </t>
  </si>
  <si>
    <t xml:space="preserve">이용수                                  </t>
  </si>
  <si>
    <t xml:space="preserve">urine S.G: 1.024  RBC: ++  WBC: +++  pH: 7    안녕하세요. 미미는 검사결과 중증의 방광결석 및 세균성방광염이 진단되었습니다. 세균성방광에 대한 치료를 진행한 뒤 방광결석 수술을 진행해야 할 것으로 보이며 방광염치료를 위해  연휴기간동안 수액처치와 항생제처치를 실시할 예정입니다.  궁금하신 점 있으시면 편하신 시간에 연락주세요. 참고로 수술전 마취전 검사상 이상은 확인되지 않았습니다. 감사합니다  </t>
  </si>
  <si>
    <t xml:space="preserve">김보람(김영숙)                          </t>
  </si>
  <si>
    <t xml:space="preserve">뽀대                                    </t>
  </si>
  <si>
    <t xml:space="preserve">포폴 21.6  추가포폴 21.6  부토파놀 1.08  추가부토파놀 1.08  </t>
  </si>
  <si>
    <t xml:space="preserve">김성철                                  </t>
  </si>
  <si>
    <t xml:space="preserve">포도                                    </t>
  </si>
  <si>
    <t xml:space="preserve">심장사상충 키트검사 : 음성  </t>
  </si>
  <si>
    <t xml:space="preserve">김선희                                  </t>
  </si>
  <si>
    <t xml:space="preserve">김하늘                                  </t>
  </si>
  <si>
    <t xml:space="preserve">1.CC: Lt. forelimb paralysis         2.HPI:               3.History  - MED; 피부약.3개월간 약 복용  - VAC: all booster, HWp               - TRAUMA: None  - Surg: 요도결석,               3.ENV: indoor(w/ a dog)             4.FOOD: u/d table food.     #. 신체검사상 중증의 발적, 피부늘어짐, 안구혼탁, 각막변성, 등부 탈모, 피부 변색, greezy 한 피부상태등이 확인됨  #. 신경검사상 좌측의 편측부전마비 확인됨. 뇌신경검사는 양호하나 검사 미실시항목 일부 있음    **. 골절, 탈구등의 정형외과 질환보다는 두경부의 신경계 질환이 의심되어 MRI추천함. 호르몬 질환(부신피질기능항진증, 갑상선기능저하증)에 의한 신경계질환 가능성도 있음  - 마취전 검사와 병행하며 검사가능 여부 확인하기로 함    #. 혈액검사상 경도의 백혈구 증가증(stress leukogram 추정), ALP, 혈당, CPK의 상승이 확인됨 ;; 쿠싱증후군 및 신경계 질환 가능성 있음  #. 방사선 검사상 디스크 의심 소견 확인됨 ; 이전 디스크 질환의 흔적일 수 있으며 증상과 일치하지 않음  #. 초음파검사상 NRF  #. 뇨검사상 NRF    *** 호르몬 질환 가능성 있으나 전신적인 중증 질환 확인되지 않음. 증상의 원인을 확인하기 위해서는 MRI 검사가 필수적이며 정확한 진단을 위해 호르몬 검사도 병행할 것을 추천  - 보호자님 고민하신 뒤 전화주시기로 함      </t>
  </si>
  <si>
    <t xml:space="preserve">노선종                                  </t>
  </si>
  <si>
    <t xml:space="preserve">- FLUTD  -뇨 스틱검사 : 잠혈 +++ / 단배질 ++ / 백혈구 ++  </t>
  </si>
  <si>
    <t xml:space="preserve">최은한                                  </t>
  </si>
  <si>
    <t xml:space="preserve">-7~8개월간 심장약 먹음  -오늘저녁부터 PANTING이 심하고 세벽 2시경부터 seizure  -내원당시 체온 43도  -응급처치로 propofol로 진정, lasix 2mg/kg iv  -심장사상충 검사 : 음성      </t>
  </si>
  <si>
    <t xml:space="preserve">선우욱                                  </t>
  </si>
  <si>
    <t xml:space="preserve">1.CC: dry cough(honking cough)           2.HPI:               3.History  - MED; 기관지 허탈, 간보호제,                 - VAC: all booster(no HWp)               - TRAUMA:  - Surg: 슬관절수술, 중성화               3.ENV: indoor(w/ a dog)            4.FOOD: dry food w/ 밥. 고구마    - 흥분시 기침이 심해짐. 흥분하지 않아도 기침. 기침이 심해진지는 2~3일.   - 1주일에 1회. 10-20븐 가량 산책.   - 동거견(13살)도 기침  - 계단 오르다가 갑자기 떨어짐. syncope 추정    #. 방사선 검사상 bronchial collapse w/ tracheal collapse, 간비대 확인됨  #. 심초음파 검사상 NRF. 복부초음파 검사상 비장내 다수의 종괴, 담즙정체, 신장의 만성적인 손상, 부신크기는 정상으로 확인됨  #. 혈액검사상 ALP 상승, 고콜레스테롤혈증/중성지방혈증 확인됨  #. 혈압검사사 180mmHg가 확인됨.    ***. 기침의 원인은 cardiogenic이 아닌 기관/기관지 허탈 과 함께 기관지염이 발생했을 가능성 있음  - 다만 부신피질기능항진증의심소견이 확인되어 이에 대한 감별 후 스테로이드 사용할 것  - 비장 종괴는 senile nodular hyperplasia 일 가능성 있으나 1달 후 재검 예정(초음파재검)  - 혈압은 신장 및 호르몬과의 연관성 있어 5일 뒤 호르몬 검사와 함께 재검    Rx. Doxycycline 5mg/kg, theophylline 15mg/kg, Bromhexine 2mg/kg bid PO for 5 days    Plan. 5일 후 recheck  - 5일 후 호르몬 검사  </t>
  </si>
  <si>
    <t xml:space="preserve">안혜리                                  </t>
  </si>
  <si>
    <t xml:space="preserve">하몽                                    </t>
  </si>
  <si>
    <t>-1시간 전쯤 섭취. 감기약 1알 먹음  -내원당시 몸을 부르르 계속 떰  -과산화 수소 3cc/kg,물 4cc 먹여 강제 구토 시켰고, 4회 정도 구토함  -혈액 검사 결과 K+수치 약간 상승(산증에 왔을 수 있다고 설명드렸고,따라서 몸을 떤걸수도 있다고 설명드림)  -오후 4시경 흡착제 50cc먹였으나 또다시 구토함  -오후 7시 현재 컨디션은 좋아보이고,활력도 좋음(현재 컨디션은 나빠보이지 않으나 약이 흡수되면서 혈액검사상 다른 변화가 있을 수 있</t>
  </si>
  <si>
    <t xml:space="preserve">임형진                                  </t>
  </si>
  <si>
    <t xml:space="preserve">봉이                                    </t>
  </si>
  <si>
    <t xml:space="preserve">  신장수치 상승으로 금일 수액처치 후 익일 퇴원  퇴원시 3일분 내복약 OUT  3일뒤 신장, 전해질 recheck    - 재진일 전에 주간 수액 맞추러 오실건지 체크  - 약먹이는것 가루털어 넣어서 / 습식사료(맛난캔사료)약간에 약섞어서 / 캡슐해서 먹이던지  - 최대한 물 많이 먹도록(캔 잘 먹으면 캔에 물타서)  - 재진일에 혈액검사(신장, 전해질) 재검 있습ㄴㅣ다.    정과장님 엑스레이 보면서 좋아진거 확인시켜주세요  </t>
  </si>
  <si>
    <t xml:space="preserve">박서희                                  </t>
  </si>
  <si>
    <t xml:space="preserve">테리                                    </t>
  </si>
  <si>
    <t xml:space="preserve">#. CBC  혈소판 증가 확인(104-&gt;195)    </t>
  </si>
  <si>
    <t xml:space="preserve">강성주                                  </t>
  </si>
  <si>
    <t xml:space="preserve">어제 새벽 구토 확인. 변을 여러 군데 쌈.  어제 이후 아무것도 먹지 못하고 기력 없음    양말 스타킹 먹은적 있음. (작년. 그이전에도 수차례)  그때는 똥으로 나왔다함  사료 유기농 사료 먹임   </t>
  </si>
  <si>
    <t xml:space="preserve">윤수희                                  </t>
  </si>
  <si>
    <t xml:space="preserve">노랑이                                  </t>
  </si>
  <si>
    <t xml:space="preserve">-방광염 소견이 보임(FIC)  -소변을 계속 못보고,한두 방울씩 외음부에 소변이 맺혀있었음  -화장실에서 소변을 보려고 시도는 하나 잘되지 않아 계속 왔다갔다하며 계속 울음  -식욕은 있고,음수도 함      history taking  -백신을 하지 않았음(구충 이외에는)  -중성화 한지 1년(중성화 한 이후에 살이 많이 찌기 시작함)  -건사료(오가델리),간식(1주일에 한번 급여)     방사선 검사,초음파 검사,뇨스틱 검사 시행  -방사선 검사 </t>
  </si>
  <si>
    <t xml:space="preserve">민보영                                  </t>
  </si>
  <si>
    <t xml:space="preserve">짱아                                    </t>
  </si>
  <si>
    <t xml:space="preserve">CC: 해마루 동물병원에서 CRF를 진단 하여 내원  - 내원 당시 lethargy 상태  - 산증 충분히 교정되지 추가적인 교정실시  - 항경련제 처방 제외  - 항생제 및 칼슘제 제외  - 화농성 비루에 대한 대증처치 실시  - 해마루에서 실시하지 않은 방사선 및 초음파 검사 익일 실시 예정    ***. 해마루에서 충분히 수액처치 실시한 것으로 보이며 신장수치 떨어지고 뇨량도 충분하여 예후 양호할 것으로 보임.  - 컨디션 회복에 중점을 두고 비루해결을 위한 액티피드 처방  - 항경련제로 인해 depression되었을 가능성에 대비하여 이를 제외  - 안구건조증에 대한 처치 실시    </t>
  </si>
  <si>
    <t xml:space="preserve">남이                                    </t>
  </si>
  <si>
    <t xml:space="preserve">2-3일 정도   어제 보니까 피 섞인 토   2-3일 정도는 까만토.     오늘 아침에 핑크색 구토.     식욕 정상. 설사는 없음 (정확하지는 않음)   활력 나쁘지 않음     어제 오늘 사이에 구토. 4회.     코텍스 하나, 플루 맥스 2개챙겨가심. (결제 내일)     #. 방사선   - NRF    #. 초음파   - 위 내용물 있으나 법 먹은 상태여서 이물 감별 되지 않음   - 우측 신장 뒷쪽 복강 에코 상승.   - 림프노드라고 생각되는 mass 확인되며, 주변 에코 상승   - 췌장 에코 heterogenous.   - 양측 신장 피질 에코 상승    #. 혈액검사   -NRF    국소적인 복막염, 췌장염 의심되는 상태이나, 위 장관계 염증 확실히 rul-out 할 수 없을 것으로 생각됨. 입원, 주사 처치하면서 증상호전 여부 지켜볼 예정       </t>
  </si>
  <si>
    <t xml:space="preserve">상실이                                  </t>
  </si>
  <si>
    <t xml:space="preserve">이경애                                  </t>
  </si>
  <si>
    <t xml:space="preserve">1.CC: seizure(tonic clonic), salivation, vocalization  2.HPI: 3년 전 여름에 비올때 최초로 발작증상을 보였으며 천둥/번개, 예방접종, 스트레스를 받을 때 주로 발작을 보임.   - 1달 전 무릎 높이 낙상 후 1일 발작 14회 발생. 이후 증상 완화  - 전일 발톱을 깍은 이후 스트레스를 받고, 금일 교회 다녀온 뒤 다수의 발작증상을 보인것으로 추정. 이후 증상은 개선. 저녁때 증상 재발. 이전과 달리 증상이 개선되지 않고 악화  3.History  - MED; none  - VAC: no booster(2 years ago)               - TRAUMA:  - Surg:               3.ENV: indoor(alone)             4.FOOD:    -     </t>
  </si>
  <si>
    <t xml:space="preserve">이동열                                  </t>
  </si>
  <si>
    <t xml:space="preserve">금동                                    </t>
  </si>
  <si>
    <t xml:space="preserve">  엉덩이쪽 염증  추가접종 none  심장사상충 9월까지 매달 실시(먹는약)    아침 먹지 않음    PE  흉부 방사선 심장 size변화는 크지 않음  혈압 높고(180), 심잡음 확인    propofol 5.7ml  butopanol 0.57ml  butopanol 추가분 0.57ml  사용함.  </t>
  </si>
  <si>
    <t xml:space="preserve">손병관                                  </t>
  </si>
  <si>
    <t xml:space="preserve">  CC 금일 오후부터 동거견과 같이 구토를 보임    계속 거품, 헛구역질 보임(화학약품 냄새 느껴짐)   변에서 회충 확인    접종 안되어있음    신장수치 상승. 방사선, 초음파 검사는 수액맞춘뒤 증상보고 결정하시겠다고 함  오후에 전화 주시기로 함  입원비 격리입원 66000  </t>
  </si>
  <si>
    <t xml:space="preserve">김지헌                                  </t>
  </si>
  <si>
    <t xml:space="preserve">분양말티                                </t>
  </si>
  <si>
    <t xml:space="preserve">오혜진                                  </t>
  </si>
  <si>
    <t>혈액-면역(Hematology-Immunology)</t>
  </si>
  <si>
    <t>빈혈-산화제유도성(Anemia, Oxidant-induced)</t>
  </si>
  <si>
    <t xml:space="preserve">CC 켁켁거리며 하얀 거품 분비물    - 메론일부(씨는 제거되었음) 로 추정되는 것 뱉어냄  - 변에 점액질 섞여있는듯 한 모습보임    PE  복부 통증 호소    #. 방사선  특이소견 없음    #. 초음파  소화기 이상소견 확인되지 않음    *** 병원에 있는중 소변에 무언가 섞여있는 모습보여 소변검사 실시하기로 함  병원에 있는 중 구토, 설사는 없고 유연 확인되어 지속적으로 속이 불편한거 같다고 말씀드렸음    금일 병원에서 환자의 상태 지켜본뒤 익일 퇴원예정  퇴원시 소변검사 소견과 병원에서 지내는 중 상태 어땠는지 말씀드리면 됩니다.  퇴원시 내복약 3일분 조제해주세요      --------------------------------------------------------------------------  뇨검사에서 빌리루빈, 유로빌리루빈을 의심할 만한 결과 확인됩니다. 백혈구 없으며, 단백뇨확인되어  UPC 진행  침사검사에서 다량의 적혈구 발견되므로, 혈액검사 진행합니다.  </t>
  </si>
  <si>
    <t xml:space="preserve">김경실                                  </t>
  </si>
  <si>
    <t>삼첨판 폐쇄부전(Tricuspid insufficiency)</t>
  </si>
  <si>
    <t xml:space="preserve">1.CC: dyspnea            2.HPI: 2주전 동네병원에서 심장병 진단받고 약 먹고 있음. 약먹었음에도 불구 증상 개선되지 않음  - 문정탑동물병원  - 식욕저하로 인해 고구마 닭가슴살을 먹임.   - 이빨이 안좋음               3.History  - MED; 2주전 약 처방               - VAC:                - TRAUMA:  - Surg:               3.ENV:             4.FOOD:       #. 신체검사상 muffled heart sound. 좌측 하악림프절(?)로 추정되는 종괴가 확인됨  #. 방사선 검사상 흉수로 인한 흉곽내 장기 확인되지 않음.  #. 혈액검사상ㄴ       늦은 밤이라 문자 보냅니다. 환자의 증상이 안정적으로 유지되는 듯 하였으나 호흡이 다시 가빠졌습니다. 엑스레이상 소견은 이전과 비슷한 수준이지만 혹시 새벽중 안좋아지면 즉시 연락드리겠습니다. 밤 늦은 시간 연락드렸네요. 안녕히 주무세요. 감사합니다.  </t>
  </si>
  <si>
    <t xml:space="preserve">박영미                                  </t>
  </si>
  <si>
    <t xml:space="preserve">단비                                    </t>
  </si>
  <si>
    <t xml:space="preserve">하루종일 안먹고 기운이 없음  다른 병원에서 진료받고 오후 6시쯤 약먹였음.  자궁축농증 의심된다는 얘기를 들었음.  입원중 구토한번(하얀 거품)  혈액검사 필요성에 대해 설명, 진행  </t>
  </si>
  <si>
    <t xml:space="preserve">하나                                    </t>
  </si>
  <si>
    <t xml:space="preserve">석기순                                  </t>
  </si>
  <si>
    <t xml:space="preserve">별이                                    </t>
  </si>
  <si>
    <t xml:space="preserve">사상충은 올해 한번 하심    1.CC: cough,  2.HPI: no syncope,흥분할 때 기침이 심함. 오전에 출퇴근 시 기침.          - 올 1월에 이사오심. 치료멍멍 동물병원에서 심장질환 진단받음. 최근 연동물병원에서 약처방받음       - 약을 먹을 때마다 변이 연해짐.  - 심장질환 때문에 치석제거를 하지 못함  3.History  - MED;                - VAC: 여름되기 전에 한번 하심.                 - TRAUMA:  - Surg:                3.ENV: indoor(alone)             4.FOOD: 노령견용. 사이언스다이어트 노령견용, small bite, w/ can     #. 신체검사상 systolic murmur 확인됨.   #. 방사선 검사상 VHS 10,5  #. 심초음파 검사상  #. 혈액검사(연동물병원) 상 NRF    *** 환자는 1년전 치료멍멍에서 심장질환을 진단받은 후 최근 잠실로 이사와 연동물병원에서 처치를 받았으며 약 복용시 마다 점액변을 본다하여 약을 중단하기를 반복하였음  - 최근 기침증상이 시작되어 이에 대한 정밀진단을 위해 내원함  - 검사상 NYHA class II 의 심질환 확인되어 이에 대한 처치를 실시함  - 이전 병원에서의 aminopylline 처치가 설사를 유발할 수 있으며 이를 제외하며 약 처방 실시함. 증상 모니터링 할 예정  - 안구건조증이 확인(OD/OS 13/8). 약 처방함    Rx. Furosemide 2mg/kg, Spironolactone 1mg/kg bid PO  - Ramipril 0.125mg/kg sid PO PM  - 프레드포르테 bid, 옵티뮨 bid OU, 라큐아 6 times/day    Plan. 3일 뒤 recheck  - 신장/전해질, 혈압 검사 예정      </t>
  </si>
  <si>
    <t xml:space="preserve">이동철                                  </t>
  </si>
  <si>
    <t xml:space="preserve">꼬미                                    </t>
  </si>
  <si>
    <t xml:space="preserve">정현지                                  </t>
  </si>
  <si>
    <t xml:space="preserve">핑키                                    </t>
  </si>
  <si>
    <t xml:space="preserve">남솔지                                  </t>
  </si>
  <si>
    <t xml:space="preserve">요가                                    </t>
  </si>
  <si>
    <t xml:space="preserve">1.CC: 우안 반사이상              2.HPI:     -약 4개월 전쯤에 좌안 각막손상으로 치료받음  -1~2주전에 식욕부진으로 치료받으심  -그당시 검사상 복막염 소견이나 혈액검사상 이상소견 없었음           3.History  - MED;                - TRAUMA:2~3주전에 충격받은적이 있음  - Surg:               3.ENV: 속초에 있는 동물병원에서 키우던 고양이이며 보호자분은 그 병원 간호사로 근무한 병력 있음            4.FOOD: 현재는 식욕이 왕성하지는 못하지만 조금씩 급여중  5. 두개골 방사선 검사 : 특이소견 없음  6. 형광염색검사 : 음성 / 췌장염검사 : 음성  7. COMMENT :    - 우안 반사저하로 MRI 검사 추천드렸으며 얼마전 혈액 검사에서 아밀라아제 수치가 많이 높았다 하셔서 혈액검사 추천드림   - 보호자분께서 우선 혈액검사만 진행 원하셔서 혈액검사만 실시해드림    -보행조차 어려운 상태였으나 몇일전부터 보행이 정상으로 돌아오고 그때부터 식욕이 조금씩 좋아지고 있다 하심  -mri 검사를 진행하지 못한 상태에서 약 사용은 오히려 해가 될 가능성 있음을 고지함  -우선 보호자분 동의하에 약 처방 하였으며 거주지가 속초여서 추가 투약은 tapering 해서 택배발송 하기로 함  약 : pds0.5, 세파, 파모 bid 7일        </t>
  </si>
  <si>
    <t xml:space="preserve">김성준                                  </t>
  </si>
  <si>
    <t xml:space="preserve">마카롱                                  </t>
  </si>
  <si>
    <t xml:space="preserve">정미란                                  </t>
  </si>
  <si>
    <t xml:space="preserve">찡이                                    </t>
  </si>
  <si>
    <t xml:space="preserve">#. sono  복강내 장기 intact확인    # x-ray  Lt iliac fx. Rt sacreilliac lux 확인    자발배뇨없음.   1. 요로의 파열  2. 골반골절을 포함한 근육과 주변조직 손상 의한 조직 부종에 수반된 통증 및 압박  3. 배뇨 신경손상( 이부분은 수술 후 모니터링 필요)    역행성요로조영술 실시 추천  수술 및 1주 입원시 200만원정도 비용 고지드림  </t>
  </si>
  <si>
    <t xml:space="preserve">민미영                                  </t>
  </si>
  <si>
    <t xml:space="preserve">아리                                    </t>
  </si>
  <si>
    <t xml:space="preserve">이도 분비물 전과 비슷한 정도    3일뒤 재내원  2일뒤 오시겠다 함  </t>
  </si>
  <si>
    <t xml:space="preserve">김정환                                  </t>
  </si>
  <si>
    <t xml:space="preserve">구월이                                  </t>
  </si>
  <si>
    <t xml:space="preserve">  1.CC: watery diarrhea(bloody) ,  2.HPI: 오전까지 식욕 양호. 산책도중 구토, 혈변을 보임.  - 전일 삼겹살 먹었음. 이전에도 삼겹살 먹은 적은 있음  -               3.History  - MED;                - VAC: all done             - TRAUMA:  - Surg:               3.ENV:              4.FOOD: 사료, 사람먹은 것, 사람과자    - 복통을 보임  - 파보/코로나/지알디아 음성 확인됨  - cPLi 검사 음성  - 복부 방사선 검사 이전 동물병원에서 실시    보호자분 연락처 : 김묘용 010-7107-1992 여기로 사진전송 및 연락 요하심  </t>
  </si>
  <si>
    <t xml:space="preserve">이진희                                  </t>
  </si>
  <si>
    <t xml:space="preserve">지난주 미용후 뒷다리를 심하게 떨음  원래 뒷다리를 떨긴했으나     일주일간 사료는 먹지 않음. 원래는 사료 잘 먹음  아침부터 위액 구토    #. 혈액검사상 중등도의질소혈증 확인됨. 고인혈증  #. 영상진단학 검사 : PACs 참조  #. 뇨검사상 중증의 단백뇨 및 저장뇨 확인됨. UPC 검사상 11.2 확인됨    ***. 환자는 신장이형성증 환자로 이전 검사상에서도 질소혈증이 확인되어 적극적인 검사 실시할 것을 추천하였으며 금일 구토로 인해 정밀 검사 실시함  - 검사상 중증의 단백뇨로 보아 사구체신염/아밀로이드증등의 가능성 있으며 이에 대한 검사 필요할 수 있음  - 보호자님과 상의하여 진행할 예정임    Rx. Ramipril 0.125mg/kg, sid PO  - Metronidazole 10mg/kg, bid IV  - Sucralfate tid PO  - Cerenia 1mg/kg sid SC    - 월요일까지 모니터링. i/d 급여  </t>
  </si>
  <si>
    <t xml:space="preserve">임보경                                  </t>
  </si>
  <si>
    <t xml:space="preserve">이쁜이                                  </t>
  </si>
  <si>
    <t xml:space="preserve">cc; 양측 눈 이상  요근래 끈적이는 눈물 / 눈꼽 다량  더 심하다고 느껴지심  좌측 눈에 눈꼽 눈둘레로 많음    #. 안충 발견   결막 충혈, 부종은 없음  ---------------------  처치 후 ) 대략 40마리에 가까운 개채 확인됨.     ***. 매우 많은 개체가 확인되므로 마취 후 직접 개체 제거가 필요합니다. 보호자님의 요청으로 스케일링도 함께 진행합니다. 잇몸상태는 양호하므로, 추가 내복약은 필요 없습니다.     안충 제거 이후 약간의 충혈/부종이 확인되나, 각막상태 양호하므로 포러스 점안 합니다.   남아있는 개체 제거를 위해 애드보킷  적용.      비용적인 부분에서 지속적으로 할인을 요청하셔서 ghp -&gt; prap로 전환. 전체 비용에서 입원비를 빼드린다고 말씀드렸습니다. 원래 비용은 44만원정도 나오시지만, 이번에 한해 33만64300원으로 안내를 드렸습니다.         </t>
  </si>
  <si>
    <t xml:space="preserve">김미연                                  </t>
  </si>
  <si>
    <t xml:space="preserve">아지                                    </t>
  </si>
  <si>
    <t xml:space="preserve">케타민 : 10 cc    프로포폴 14.9  부토파놀 1.49  </t>
  </si>
  <si>
    <t xml:space="preserve">손보현                                  </t>
  </si>
  <si>
    <t xml:space="preserve">꼬마                                    </t>
  </si>
  <si>
    <t xml:space="preserve">박경애                                  </t>
  </si>
  <si>
    <t xml:space="preserve">소호                                    </t>
  </si>
  <si>
    <t xml:space="preserve">1.CC: weakness, anorexia, vomiting  2.HPI: 전일 저녁까지는 잘 먹었음              - 소변을 보고 싶은데도 일어나지 못함  - weakness, vomiting  - 밤새 배에서 꾸르륵 소리가 남. 오전에는 나지 않음.   3.History  - MED;                - VAC:                - TRAUMA:   - Surg: 2년 전 자궁축농증 수술.               3.ENV: indoor  4.FOOD: Renal 1년 반  w/ 닭고기, 배추, 닭가슴살,    - 10일 전 수액처치 받으심  - 안내염, 각막손상을 방지하는 안약을 넣고 계심. 항생제 혹은 포러스, 라큐아 추정    - 신체검사상 우측 상복부 통증 호소. pale mucous membrane, weakness, corneal edema(OS)  - 신경검사상 좌측 전지 반응 감소(. 후지 우측 편향시 안구진탕(수평, slow)    #. 혈액검사상 경도의 빈혈(10/14 HCT 50%), 중등도의 질소혈증(이전 BUN 60, CRE 4.5), 간수치 상승(이전에 비해 2배 이상, 10배 이상)이 확인됨  ; 탈수교정 후 빈혈 더 심해질 것으로 보임. 질소혈증은 이전에 비해 증가하였으나 크레아티닌 감소.   #. 방사선 검사상 중등도의 후두골 이형성증, 우측 상복부 soft tissue density 증가, 양측 신장 결석, 척추변형증 확인됨  #. 초음파 검사상 Chronic renal injury, renal cyst, renal calculi, 췌장의 부종 및 염증 소견, focal peritonitis  소견 확인됨  #. cPLi 검사상 strong positive, 혈중 lipase, amylase 모두 증가함    ***. 만성신장질환에 의한 급성췌장염이 발생한 것으로 보임. 이로 인한 빈혈, 신장수치 증가, 간수치증가가 확인됨.   - 췌장염의 경우 상기 수치 증가 및 빈혈과 같은 혈액학적 이상이 있을 경우 예후 불량하며 환자의 경우 만성 신부전증이 중증인 상태로   - 신경증상의 경우 단독 혹은 췌장염 관련 증상일 수 있음. 단독일 경우 페키니즈 특유의 지주막 낭종 혹은 소뇌압박의 증상일 것으로 보임  - 다발성 장기부전, SIRS 발생가능성 있으며 혈장치료를 포함한 적극적인 치료할 것을 추천함  - 좌측 각막부종 확인되어 이에 대한 처치 병행. 염색결과 약간의 염색상 보이나 경미함    Tx.   - FFP transfusion 5ml/kg/day, bid CRI   - Fluid therapy 20ml/hr, 네프리솔 bid IV for 3 days  - Metronidazole 15mg/kg, bid IV, Enrofloxacin 5mg/kg sid SC  - Cimetidine 10mg/kg tid IV, Cerenia sid SC  - Tramadol 4mg/kg tid IV    plan. 3일간 혈장치료를 위한 입원처치  - 3일 후 췌장염 경과에 따라 추가 입원필요함        </t>
  </si>
  <si>
    <t xml:space="preserve">서규환                                  </t>
  </si>
  <si>
    <t xml:space="preserve">재롱                                    </t>
  </si>
  <si>
    <t xml:space="preserve">CC:   - 사과를 먹고 배가 빵빵해짐  - 구토하고 연변을 보임  ; 얼마전에도 사과 먹고 구토 보임  - food : 일반사료, 과일 가끔 먹음.    #. 신체검사상 복부팽만감.     - 보호자님이 아버님께 감추기 위해 수액처치를 중단하고 데리고 가시길 요청하심  - 본원에서는 노령견임을 감안 최소 1일간의 수액처치를 실시하라고 말씀드렸으나 보호자님이 간곡히 요청하여 퇴원조치함        -   </t>
  </si>
  <si>
    <t xml:space="preserve">김희진                                  </t>
  </si>
  <si>
    <t xml:space="preserve">꼬맹이                                  </t>
  </si>
  <si>
    <t xml:space="preserve">1.CC: depreesion, weakness,          2.HPI: 1달전부터 흥분했을 때 켁켁거림, 기침, syncope 까지 진행.   - 지역병원에서 방사선 사진상 심비대 소견. 심장병 약을 처방받음  - 식욕감소, 구토,  설사도 반복  - 구토는 1달 전부터, 식욕감소. 1주전 심장질환 진단받고 1주전부터 약 먹음  3.History  - MED;                - VAC:                - TRAUMA:  - Surg:               3.ENV:             4.FOOD:       #. 혈액검사사 중등도의 질소혈증, 간수치의 중등도 증가, 고인혈증, CPK의 증가가 확인됨. 백혈구 증가증도 확인됨  #. 방사선 검사상 심비대(우심), 흉수, 복부디테일 감소, 간비대 소견이 확인됨  #. 초음파 검사상  #. 췌장염 양성 확인됨  #. 심장사상충 검사상     *** 췌장염   </t>
  </si>
  <si>
    <t xml:space="preserve">이화숙                                  </t>
  </si>
  <si>
    <t xml:space="preserve">금순이                                  </t>
  </si>
  <si>
    <t xml:space="preserve"># 초음파 검사 결과   - hetergeneous liver echogenicity w/ mutiple hypoechoic nodules   - GB sludge     DDX  nodular hyperplasia   hepatitis   hepatic cirrhosis   </t>
  </si>
  <si>
    <t xml:space="preserve">박지민                                  </t>
  </si>
  <si>
    <t xml:space="preserve">도토리                                  </t>
  </si>
  <si>
    <t xml:space="preserve">CC: anorexia  - 좌측전지 파행.   - 전일 갑작스런 파행.  - 최근 식욕이 크게 증가. shivering 이 지속됨    - 지난번 내원시 체온 39.9도. 금일 40.7도  </t>
  </si>
  <si>
    <t xml:space="preserve">송태호                                  </t>
  </si>
  <si>
    <t xml:space="preserve">찌루                                    </t>
  </si>
  <si>
    <t xml:space="preserve">  CC 재진    - 로얄캐닌 인도어 주문해서 새로옴  - 사료 바꾼뒤로 한달동안 8-9번 구토 확인됨  - 전체적인 컨디션 양호  - 혈액섞인 구토 확인    #. 방사선  - 신장 결석 사이즈 경미한 증가, opacity증가    #. 초음파  우신 echogenicity 증가, contour 변화, size감소    #. 혈압 180정도  #. 소변검사  UPC 정상 , cystine결정, 혈구 확인              </t>
  </si>
  <si>
    <t xml:space="preserve">김슬아                                  </t>
  </si>
  <si>
    <t xml:space="preserve">- 분리불안 호소. 정서적 불안감 +    1.CC: 목이 쉬었다고 함.  2.HPI: 금일 목이 쉬었음. 자던 중 수면상태에서 호흡이 가빠짐               3.History  - MED; none, Calmax                - VAC: no booster, no HWp                - TRAUMA: none  - Surg: 중성화수술  3.ENV: indoor(alone), 산책은 거의 하지 않음         </t>
  </si>
  <si>
    <t xml:space="preserve">강혜지                                  </t>
  </si>
  <si>
    <t xml:space="preserve">대추                                    </t>
  </si>
  <si>
    <t xml:space="preserve">현재 생리중    지난주 심장사상충예방함    #. 방사선   - NRF    #. 초음파  - 좌측 난소 cyst 확인되나, 생리중인것과 연관되어 이상 소견 아닌 것으로 생각됨   - 그 외 NRF    구강   - 양측, 상 하악 canine teeth 유치     피부   - 하복부 허벅지 않쪽으로 붉은 papules   </t>
  </si>
  <si>
    <t xml:space="preserve">양지혜                                  </t>
  </si>
  <si>
    <t xml:space="preserve">꼭지                                    </t>
  </si>
  <si>
    <t xml:space="preserve">1.CC:               2.HPI: 발작증상 없음. 3년전 MRI 촬영 후 찍은 적 없음.               3.History  - MED; Furosemide 0.8,mg/kg, Zonisamide 7mg/kg, Enrofloxacin 3mg/kg, Famotidine 0.5mg/kg, UDCA 5mg/kg, Silymarine 5mg/kg, PDS 0.3mg/kg, 마로비벤 5mg/kg, Ivermec 0.6mg/kg(0.2ml)               - VAC:                - TRAUMA:  - Surg:               3.ENV:             4.FOOD: 일반, no 간식, 약먹을때 단호박 찐거 먹이심    - 3년간 뇌수두증/후두골이형성증 치료를 받으심.  - 10월경 혈액검사 마지막으로 진행함. 당시 췌장염수치가 높았음    #. 신체검사상 pot belly, thin skin이 확인됨  #. 혈액검사상 경도의 질소혈증, GGT의 증가, 고지혈증, ALP의 증가가 확인됨  #. 뇨검사상 단백뇨 확인됨. UPC 검사상 정상. 정상 뇨비중 확인됨  #. 방사선 검사상 간비대소견 확인됨. 폐실질의 석회화 소견.   #. 초음파 검사상 담낭점액낭종 확인됨. 간에코 증가, 간비대, 양측 신장의 만성적인 손상이 확인됨  #. 췌장염 수치 검사상 수치 증가 확인되었으나 췌장염 수치의 증가임을 확인할 수 없음.  #, 혈압 정상    ***. 스테로이드 장기연용환자로 담낭점액낭종이 확인됨에 따라 스테로이드 감량을 추천  - 신장기능 정상으로 이뇨제 증량, 항경련제 추가, 이뇨제 추가  - 1주일간 모니터링  - 추후 스테로이드 중단 후 ACTH 검사 예정    Rx. Furosemide 1.25mg/kg, Methazolamide 5mg/kg, Omeprazole 0.5mg/kg, Zonisamide 10mg/kg, Levetriacetam 20mg/kg, UDCA 5mg/kg, ciprofloxacin 15mg/kg, bid PO    ***.   -     </t>
  </si>
  <si>
    <t xml:space="preserve">정민경                                  </t>
  </si>
  <si>
    <t xml:space="preserve">럭키                                    </t>
  </si>
  <si>
    <t xml:space="preserve">-초코렛 섭취(커피가 들어간 초코렛을 160g 먹었다 하심)  -언제 먹었는지는 알 수 없으나 외출후 집에와보니 초코렛 다 먹고 구토한 상태임  -내원해서 구토유발 처치하였고 수액처치 실시  -활성탄 먹이고 혈액검사 실시  -약 : 암포젤(식전) 3일 / 파모, 세파 bid 5일  </t>
  </si>
  <si>
    <t xml:space="preserve">김보선                                  </t>
  </si>
  <si>
    <t xml:space="preserve">미정                                    </t>
  </si>
  <si>
    <t>Unknow</t>
  </si>
  <si>
    <t xml:space="preserve">김채원                                  </t>
  </si>
  <si>
    <t xml:space="preserve">뽀미                                    </t>
  </si>
  <si>
    <t xml:space="preserve">안녕하세요. 뽀미 수술일정 변동사항여부 체크차 연락드렸습니다. 금주 수술예약이 있는데 변동사항 있으시면 연락주시기 바랍니다. 감사합니다.    프로포폴 7.5  부토파놀 0.75 사용      </t>
  </si>
  <si>
    <t xml:space="preserve">김상현                                  </t>
  </si>
  <si>
    <t xml:space="preserve">득대                                    </t>
  </si>
  <si>
    <t xml:space="preserve">정은욱                                  </t>
  </si>
  <si>
    <t xml:space="preserve">유복화                                  </t>
  </si>
  <si>
    <t xml:space="preserve">둥이                                    </t>
  </si>
  <si>
    <t xml:space="preserve">가로수동물병원에서 pyometra진단받고 내원    1.CC: depression, anorexia            2.HPI: 1주전부터 사료 먹지 않음, 힘없이 누워있음        3.History  - MED; none              - VAC:              - TRAUMA:  - Surg: none              3.ENV:             4.FOOD:     #. 혈액검사상 중증의 leukocytosis 확인. PCV 30 이하  BUN, CRE, P 증가 확인   metabolic acidosis확인  #. 저혈압, 저체온 확인    - 공격적인 항생제 처치 및 산증교정 실시    ***. 익일 오전 혈액검사 재진. 빈혈수치 및  leukocytosis, 혈압 개선여부에 따라 수술여부 결정  수술이 최대한 빨리 진행되어야 할것으로 여겨지나 현재 환자의 상태가 마취를 견뎌낼수 없을것으로 판단되며 처치 후 교정여부에 따라 수술실시 .    -   - 수술시 수혈 동시 진행될 수 있음 고지  - 예후가 좋지 않을것으로 여겨짐      -Butopanol. 0.65ml, 0.65ml, 0.65ml                   total 1.95ml 투여  </t>
  </si>
  <si>
    <t xml:space="preserve">최희애                                  </t>
  </si>
  <si>
    <t xml:space="preserve">  - 2시간전  77% dark chocolate 25g가량 섭취  - 근강직, 약간의 진전과 고체온, 심박수 증가. 모습보임. 호흡은 가쁘지 않음  - mental alert.    *** 전해질교정 및 수액처치 위해 입원    2일 오후 심박, 혈압, 체온 등 컨디션 체크후 이상없으면 퇴원  이상시 1일 입원 추가    나갈때 피부알러지약 지어서 out(약값 은 청구하시면 됩니다.)  약 : pds0.5, 세파, 파모 bid 3일  </t>
  </si>
  <si>
    <t xml:space="preserve">이분말이                                </t>
  </si>
  <si>
    <t xml:space="preserve">민지원                                  </t>
  </si>
  <si>
    <t xml:space="preserve">레오                                    </t>
  </si>
  <si>
    <t>호흡기(Respiratory)</t>
  </si>
  <si>
    <t>후두골이형성증(occipital dysplasia)-severe</t>
  </si>
  <si>
    <t xml:space="preserve">CC: pale mucous memb. weankess  - 갑자기 걷지 못함.   -   - 출퇴근을 같이 했었으나 최근 혼자 집에 둠  </t>
  </si>
  <si>
    <t xml:space="preserve">임현숙                                  </t>
  </si>
  <si>
    <t xml:space="preserve">다롱이                                  </t>
  </si>
  <si>
    <t xml:space="preserve">1.CC: hindlimb paresis  -: 8시에 산책하고 돌아온 뒤 집에서 목욕하였으며 이후 weakness, shivering, panting을 보임  - 이후 급격히 증상이 진행되어 병원에 내원한 뒤 후지강직, 페니스 돌출이 확인됨    - 산책 후 특이적인 병력 없음    #.신경검사상 양측 후지 UMN sign이 확인  - panniculus reflex는 L2이상에서 확인. L2이하 피부 감각 없음  - 좌측 deep pain 소실. 우측 deep pain 확인됨  #. 방사선 검사상 T13-L1, L1-L2의 디스크공간 좁아짐이 확인되었으나 특이적이지 않음    *** 후지마비-부전마비 증상이 확인됨에 따라 흉요추-요추 부 척수손상/질환이 의심됨  - 디스크 가능성이 있으나 품종/병력을 고려할 때 타 질환과의 감별 요  DDx. FCE(fibrocartilaginous embolic myelopathy)/myelitis/myelomalasia/Infection/Tumor/idiopathic/etc.  - 오전까지 MPSS 30mg/kg-&gt;15mg/kg-&gt;15mg/kg-&gt;10mg/kg 등 투여 후 MRI 촬영예정  - 항산화제 투여    Rx. MPSS IV   - Cephradine 30mg/kg tid IV, Cimetidine 10mg/kg tid IV, Sucralfate 5ml tid PO  - AKtivate 1 cap/dog bid PO  - Tramadol 4mg/kg IV once  - Fluid therapy 14ml/hr  - Urethral cathetrization    Plan. MRI 오전 중 촬영 후 결정    Progress  - AM 2:30 UMN sign이 사라지고 LMN sign으로 바뀜. Deep pain 양측 후지 모두 소실  - panting 지속됨  - AM 9:30 유연과다 확인됨    *** MRI 소견  - T11-12 사이 디스크 확인되지 않으나 탈출로 인한 디스크의 척수강내 영상은 확인되지 않음  - T11 body의 위쪽으로 조영증강을 보이고 T2상 신호증가를 보이는 mass(?)가 척수를 압박하고 있으며 주변 실질의 변성이 확인됨. 변성의 경우 infarction 소견이 있음  - 종합해볼 때 type1 디스크 탈출로 인한 척수손상에 의한 hemorrhage, hematoma 가능성 있으며 허혈성 손상 및 FCE의 병발 가능성이 있음. 금일 수술을 통해 감압 실시한 뒤 적극적인 내과적 처치가 필요할 것으로 보임    CSF - TP: 0.1 g/dl  </t>
  </si>
  <si>
    <t xml:space="preserve">김원예                                  </t>
  </si>
  <si>
    <t xml:space="preserve">기침을 한지 보름.   식욕 저하  혈액검사 한지 몇년 경과     생리하면 한달정도 함. 유선종양 가지고 있음  10월 중순경.    #.PE   MGT, 심한 기침    #. x-ray   -흉부: BC, TC, MPA bulging 확인  -복부: 자궁확인 필요, 간비대, 골밀도 떨어짐    *** 쿠싱 및 자궁상테 체크를 위해 초음파 검사 추천드렸으나 거부하심  자궁의 문제일 경우 빠르게 예후가 불량할수 있음. 사망까지 이를 수 있음    </t>
  </si>
  <si>
    <t xml:space="preserve">오영희                                  </t>
  </si>
  <si>
    <t xml:space="preserve">이아리                                  </t>
  </si>
  <si>
    <t xml:space="preserve">CC: vomiting  - 3~4회를 보임. 개껌을 10시에 급여.   -1.CC:               2.HPI:               3.History  - MED; none               - VAC: all booster(Hwo)               - TRAUMA: head trauma, 뇌수두증, 두개골골절,   - Surg:              3.ENV: indoor(alone)  4.FOOD: u/d, w/ 껌      - 이전에 2.8 kg 였음, 최근 체중감소가 확인됨      *뇨검사  -비중: 1.018  -뇨스틱   빌리루빈: +   pH: 9     </t>
  </si>
  <si>
    <t xml:space="preserve">전혜준                                  </t>
  </si>
  <si>
    <t xml:space="preserve">쿠키                                    </t>
  </si>
  <si>
    <t xml:space="preserve">1.CC: anorexia, 혈변               2.HPI:   그저께부터 기운없고, 양측눈 노란눈꼽, anorexia  금일 오전 혈변  원래 조용한 편이나 유독 기운없어보임               3.History  1년전 마지막 생리 확인하심  - MED; 2달전 마지막 구충(먹는약)               - VAC: 추가접종 2개월전                - TRAUMA:  - Surg:               3.ENV:             4.FOOD:  z/d 먹임 + 우유껌. 고기먹이지 않음     #. PE  murmur확인되지 않음.   저체온, 혈압측정되지 않음. 심한 shivering    #. 혈액검사상 심한탈수 및 전해질 불균형 확인. BUN수치 증가 확인    #. sono   자궁 두께 및 내막 비후확인.   신장 echo상승확인  췌장 확장 및 hypoechoic한 모습이 관찰됨    #. cPLI kit : negative    자궁이상이 의심되나 현재 증상과 직접적인 연관은 없어보이며 현재 주증인 혈변과 기력저하 심한 탈수가 먼저 개선되어야 할것으로 여겨짐  췌장의 초음파상 변화 확인되어 키트검사 하였으나 키트상 췌장염 확인되지 않음  내분비 질환 배재할 수 없음    입원처치 하며 증상 개선이 필요할 것으로 여겨짐  </t>
  </si>
  <si>
    <t xml:space="preserve">성은영                                  </t>
  </si>
  <si>
    <t xml:space="preserve">1.CC: 복부팽만              2.HPI: 어제 중성화 수술하고 , 종양 떼어내고 (술전검사 20~30, 수술비 60) 바로퇴원  조직검사 (박형우) 4개의 종양 중 하나 맡김  부정맥 있다고 들음. 혈액검사 결과가 좋으니 심초음파 보지 않고 수술하겠다했음  배피부가 얇아서 쿠싱 의심된다 했다함    어제 배뇨확인. 금일 식욕 양호                3.History    - MED;                - VAC:                - TRAUMA:  - Surg:               3.ENV:             4.FOOD:       #. 혈액검사상 전해질 imbalance확인. 그밖에 NRF  #. sono   비장mass확인    *** 수술 후 입원관리 잘 안된것으로 보임. 최소 2일정도 입원처치하며 배뇨상태, 술부소독, 수액처치하며지켜보기로    정과장님 주간에 초음파(부신포함)보고 저랑 통화 후 보호자분 상담해 주세요   초음파 검사상 우측 상복부 십이지장과 신장 사이에 복수가 보였었는데 저녁에 다시 재검시 복수가 줄어든 소견 보임  </t>
  </si>
  <si>
    <t xml:space="preserve">김은혜                                  </t>
  </si>
  <si>
    <t xml:space="preserve">이슬이                                  </t>
  </si>
  <si>
    <t xml:space="preserve">2년전 자궁축농증 수술.  좌측 안구 아래 부종. 치근단 농양으로 추정  치근단 농양 치료 추천드림    따님은 하자고 하고 어머니는 편히 죽게하자고 하고 의견이 분분함   7일 낮에 중지를 모아 오시기로    치료 하기로 결정하시면 11/8 실시  누가 하냐고 물어서 제가 한다고 함    *** 일단 입원처치하며 수액 및 항생제 치료로 치근단 농양 수술시 필요한 체력을 확보하자고 말씀드림  - 치주농양이 의심되는 상황에서 타질환가능성, 마취안정성평가를 위해 검사 실시하기로 함.   ; 검사 결과 만성신장질환(우측은 신장 위축. 거의 기능하지 않음. 좌측의 기능으로 버티는 것으로 보임. 초음파상 췌장염 크게 의심되나 임상증상 없어 만성췌장염 가능성 있음. 경미한 빈혈 있으며 이는 신장질환에 의한 것으로 보임.  ; 심장/간/신장/폐 기능은 마취를 할 수 있는 수준이나 마취 후 급성신부전증 및 췌장염 발생 가능성 있음. 다만 현재 치주농양의 경우 발치 이외에 다른 대안이 없는 만큼 노령임을 보아 마취위험성이 있으나 발치를 할 것을 추천함. 남은 여생의 삶의 질을 고려할 것을 보호자님께 설명.   ; 익일 발치 실시하기로 하였으며 환자 전치 발치 고려할 정도인 만큼 총 비용 150-200만원 고지. 발치 다음날 퇴원예정  ; 익일 3~4시 경 발치한다하였으나 한원장 돌아오는 6시 이후에 하셔도 됩니다.    </t>
  </si>
  <si>
    <t xml:space="preserve">밍구                                    </t>
  </si>
  <si>
    <t xml:space="preserve">1.CC: dyspnea             2.HPI: 금일 오전부터 기침증상을 보임  - 2일 전 산책도중 힘들어 함. 3일 전 식욕부진.              3.History  - MED: none. 시럽을 약간 먹이심(금일 오전)  - VAC: no HWp               - TRAUMA:  - Surg:               3.ENV:      4.FOOD:       - 두루 동물병원에 내원할 당시 심한 호흡곤란이 확인되어 즉시 내원함  </t>
  </si>
  <si>
    <t xml:space="preserve">윤기정                                  </t>
  </si>
  <si>
    <t>American Shorthair Cat(아메리칸 숏 헤어 고양이)</t>
  </si>
  <si>
    <t>-이리온(송파점) 동물병원에서 신부전 4기 진단받으심  -현재 bid로 100ml씩 피하수액 집에서 해주시고 계심  -사료는 k/d 잘 안먹어서 레날로 바꾸고 잘 먹는다 하심  -현재 아조딜, 크레메진, 암포젤, 혈압약 주시고 있다 하심  -혈압 110(커프 3호)  -체중관리 중요성 설명드림  -빈혈 보이나 수액을 계속 투여중이어서 epo 사용에 대해서는 모니터링 후 실시예정  -암포젤(캡슐1/2 bid), 혈압약(베나제프릴 0.5mg/kg sid),</t>
  </si>
  <si>
    <t xml:space="preserve">김희중                                  </t>
  </si>
  <si>
    <t xml:space="preserve">복돌이                                  </t>
  </si>
  <si>
    <t xml:space="preserve">-2일전 저녁에 치킨 먹고 그 이후로 식욕 절폐  -오늘사료 조금 먹고 바로 구토함  -방사선 검사상 간비대 보임  -초음파검사상    : 우측, 좌측 상복부 에코 증가 한 상태+ 췌장 음영 두꺼워진 상태로 췌장염 의심됨    : 양측 부신 비대    : 방광 벽비후+ irregular - 방광염   : 간에코 증가 비대 - 쿠싱에 의한 steroid hepatopathy 가능    : 양측 신장 피질 에코 상승     urine S.G: 1.019  </t>
  </si>
  <si>
    <t xml:space="preserve">이주현                                  </t>
  </si>
  <si>
    <t xml:space="preserve">송이                                    </t>
  </si>
  <si>
    <t xml:space="preserve">최준혁                                  </t>
  </si>
  <si>
    <t xml:space="preserve">카에라                                  </t>
  </si>
  <si>
    <t xml:space="preserve">-범백혈구감소증으로 치료받으심(3주전)  -식욕이 없고 강제급여 하면 구토함  -활력저하  -11/7 수혈받으심(수혈후 활력은 매우 향상된 상태임)  -혈액검사상 빈혈이 보이고 췌장염 키트검사상 양성  -입원처치(진통, 항구토, 항생제처치, 수액처치 등 말씀드림)  </t>
  </si>
  <si>
    <t xml:space="preserve">김현주                                  </t>
  </si>
  <si>
    <t xml:space="preserve">순딩이                                  </t>
  </si>
  <si>
    <t xml:space="preserve">CC : 식욕저하, 구토    - 5일전부터 사료를 먹지 않음. 다음날 죽을 써주니 먹음  - 2일전에 아이가 계속 안 먹어서 소세지와 비스켓을 먹이심  - 어제 근처 마트를 갔다가 동물약국에서 약을 사다가 먹였더니 조금 먹으려고 하다가 구토함  - 물을 먹고도 어제부터 토함  - 사료는 10년째 같은 사료를 먹이고 계시며, 병원에서 주는 샘플 사료를 조금씩 섞어주심  - 아이 안 먹어서 근처 병원 갔다가 간단한 신체검사 후 입이나 목에 문제가 없다고 이야기 듣고 오심  - 평소에 윤신근 동물병원에 다님  - 안 먹는 동안에도 산책을 한시간 정도씩 했음  - 가끔씩 삼겹살, 치킨 등 밥 먹을 때 안타까워서 안주려고 하시다가도 조금씩 주신다고 하심  - 3~4년 전에 중성화 하심  </t>
  </si>
  <si>
    <t xml:space="preserve">하미자                                  </t>
  </si>
  <si>
    <t xml:space="preserve">뽀삐                                    </t>
  </si>
  <si>
    <t>Boston Terrier(보스톤 테리어)</t>
  </si>
  <si>
    <t>------------------한원장    ***. 보호자와 통화하여 익일 오전까지 구토 여부 확인 후 퇴원하기로 함  - 일반적으로 벌에 물렸을 때 발생하는 빈혈은 없으나 간수치 상승을 고려하여 췌장염등이 발생했을 수 있음. 익일 오전까지 모니터링 후 퇴원 예정    -------------------------------    CC : vomiting, anorexia  -어제 오후부터 10회정도 구토하고 식욕 없음  -변은 정상  -피부 벌레물린</t>
  </si>
  <si>
    <t xml:space="preserve">김빈나                                  </t>
  </si>
  <si>
    <t xml:space="preserve">뽀꿈이                                  </t>
  </si>
  <si>
    <t xml:space="preserve">-오늘 바퀴벌레 약을 먹고 구토함  -입원처치 및 혈액검사 말씀드렸으나 스트레스를 많이 받을것 같아서 집에서 흡착제 먹이신다 하심  -약 : 활성탄, / 암포젤, 파모티딘  -이상소견 보이면 바로 내원 말씀드림      -이상소견 보여서 내원하심.  -구토, 설사 반복하며 설사는 투명한 젤양.  -혈액검사상 간수치의 상승, 저칼륨혈증, CBC상 특이사항은 없음.  -N/S수액 처치    </t>
  </si>
  <si>
    <t xml:space="preserve">최미경                                  </t>
  </si>
  <si>
    <t xml:space="preserve">최쿠쿠                                  </t>
  </si>
  <si>
    <t>-오늘 갑자기 구토 활력소실.  -보행은 정상  -어제 고기 많이 먹음  -구토는 2회, 설사는 3~4회 함  -췌장염 키트검사 : 양성  -입원치료(평균5~7일) 설명드렸으며 항생제, 진통제, 금식처치, 항혈청 등 설명드림  -집이 거리가 있어서 우선 퇴원시키고 내일 보시고 오신다 하심  -주 : 세레니아, 엔로, 트라마돌  -해피콜 문자 : 안녕하세요. 쿠쿠 좀 어떤지 연락드렸습니다. 오늘 상태 꼭 확인해주시고 복부에 mass도 의심되기 때문에 반드</t>
  </si>
  <si>
    <t xml:space="preserve">김경혜                                  </t>
  </si>
  <si>
    <t xml:space="preserve">시드니                                  </t>
  </si>
  <si>
    <t>-어제까지는 조금씩 식욕이 있었음  -외음부 삼출물도 보임  -오늘음 금식상태  -보호자분께 수술중 회복 안될 가능성 설명드림  -총 비용 50만원에 해드리기로 함    방사선 검사 결과   방광 앞쪽부터 간 영역 바로 뒤쪽까지 양쪽 복부에 tubular 한 mass effect   이로 인해 소장 대부분이 복부 전방으로 변위   흉부 심장 앞쪽 2-3번째 흉골 위 산모양의 mass : sternal lymphadenopathy   VD 상 우측 폐영역</t>
  </si>
  <si>
    <t xml:space="preserve">이복자                                  </t>
  </si>
  <si>
    <t xml:space="preserve">몽이                                    </t>
  </si>
  <si>
    <t xml:space="preserve">1.CC:               2.HPI: 월곡동에서 건강검진 받으실 때 심장/폐의 이상을 확인되어 정밀 검사를 위해 내원함  - 1달전부터 쇠약해짐, 구토, 설사   - 복부 팽만캄  - 11월 7일 월곡동동물병원에서 검사를   - 1살령에 후지마비를 보임. 이후 개선되었고               3.History  - MED;                - VAC:                - TRAUMA:  - Surg:               3.ENV:             4.FOOD: 사료,w/간식, 치즈,      - 월곡동에서 동물병원  - 심장사상충 검사상 이상 없음.     복수  -비중 : 1.030  </t>
  </si>
  <si>
    <t xml:space="preserve">김마루                                  </t>
  </si>
  <si>
    <t xml:space="preserve">마루                                    </t>
  </si>
  <si>
    <t xml:space="preserve">안압 : OD 18 / OS 17  STT : OD 19 / OS 19  뇨 비중 : 1.048  고관절 재평가 요함  </t>
  </si>
  <si>
    <t xml:space="preserve">안정현                                  </t>
  </si>
  <si>
    <t xml:space="preserve">용녀                                    </t>
  </si>
  <si>
    <t>French Bulldog(프렌치 불독)</t>
  </si>
  <si>
    <t xml:space="preserve">cc : 1주전 계단에서 굴러떨어짐  -후지파행    전에도 2층 높이에서 떨이진 적도 있고 바늘먹고 구토한적도 있고 뱀에 물려서 치료받은적도 있다고 하심    방사선 검사상 흉추에 이상소견 보임  -선천적 이상일지 외상에 의한 문제일지 확인 어려움  -일단 하루 보기로 하고 MRI 촬영여부 결정하기로 함  -3일간 입원처치예정    ***혈액검사상 심한 빈혈 보여서 빈혈에 의한 이상 가능성 있음  -빈혈 심해서 수혈 실시(혈액형 검사상 1.1 확인)  -췌장염 음성    초음파 검사상 림프절 커져있고 비장종대 보임  -림프종 가능성 배제할 수 없음    공혈견 혈액 pcv 78%  </t>
  </si>
  <si>
    <t xml:space="preserve">백지현                                  </t>
  </si>
  <si>
    <t xml:space="preserve">말랑이                                  </t>
  </si>
  <si>
    <t>American Curl Cat(아메리칸 컬 고양이)</t>
  </si>
  <si>
    <t xml:space="preserve">소변을 잘 못눔.   2달전에 카테터 삽입경험있음  약을 못먹이고 병원에 가서 주사 맞음    계속 어느정도의 혈뇨 보임      #. 초음파  양측신장 pelvis 확장. 방광주변 및 복강내 복수 소견  복수 주변 연부조직 echo상승    #. 혈액검사  leukocytosis  BUN, CRE 상승    #. 소변검사  SG 1.032  운동성이 활발한 여러종류의 균 확인  스트루바이트 결정 확인  알칼리성뇨 확인    ***. 요로 폐색에 의한 복수 및 신장수치가 상승된 것으로 보임  방광내 감염 확인, 상행감염 가능성 배재할 수 없음.    - 신장 수치 및 컨디션 모니터링 필요  - 익일 카테터 장착 후 뇨색 변화양상 확인할 것  - 항생제 공격적으로 사용  - 개선없을 경우 뇨 항생제 배양검사 실시    - 입원 3~5일 . 감염정도 및 증상개선 여부에 따라 입원기간은 길어질 수 있음  </t>
  </si>
  <si>
    <t xml:space="preserve">김영옥                                  </t>
  </si>
  <si>
    <t xml:space="preserve">깜뎅이                                  </t>
  </si>
  <si>
    <t xml:space="preserve">CC : 혈변    - 2일전부터 계속 떨음  - 2일전부터 거의 먹지 않음. 물도 거의 먹지 않음  - 오늘 오후(8시)시간 간격으로 혈변을 봄. 점점 혈변이 심해짐. 혈변에 좁쌀 같은 것이 보임.  - 추가접종 매년 해주고 계심  - 사료 한달 전에 바꾸심. 자율급식하시며 식욕 좋았었음  - 활력도 좋았으나 현재 기운도 없음  - 강아지 간식  - 닭 가슴살 삶아서 가끔 주심.  - 사람 먹는거 안 주심  - 오른쪽 눈에 하루에 약 4회정도 눈꼽을 닦아줘야 할 정도로 눈꼽이 많이 낌  - 좌측 눈에 하얀 점이 일주일 전부터 생김  - 산책은 매일 하심. 동네 한바퀴.  </t>
  </si>
  <si>
    <t xml:space="preserve">성지연                                  </t>
  </si>
  <si>
    <t xml:space="preserve">별님이                                  </t>
  </si>
  <si>
    <t xml:space="preserve">1.CC: mal odor in oral, 우측 귀의 외이염              2.HPI:  - 5월에 다시 혈뇨를 보여 병원에서 진료를 봤으며 이후 혈뇨는 멈추었음. 최근 초음파 검사상 결석 확인됨  - 스켈링 이후에도 구취가 지속됨               3.History  - MED;                 - VAC: all booster, HWp              - TRAUMA:  - Surg: 요도성형술               3.ENV: indoor. 1일 3~4회. 양이 많다.            4.FOOD: u/d, s/d. 양념되지 않은 고기. 구워서. 양배추    - 3주전 shivering. 으르렁 거림.    #. 혈액검사상 NRF  #. 방사선 검사상 방광내 다수의 결석(2mm이하)이 확인됨  #. 초음파 검사상 요도내 슬러지, 방광내 다수의 결석, 방광벽의 비후 확인됨  #. 뇨검사상 산성뇨, 소수의 strucite 결정,     - 100mmHg(3번 커프)  </t>
  </si>
  <si>
    <t xml:space="preserve">양윤희                                  </t>
  </si>
  <si>
    <t xml:space="preserve">쎄나                                    </t>
  </si>
  <si>
    <t xml:space="preserve">CC) 설사, 혈변    S)   BAR   MMC : pink   CRT &lt; 1 sec   FP : normal   구강 점막 약간 끈적거리나 추가적인 탈수 소견 없음   항문 주위의 혈흔은 관찰되지 않았음   auscultation : NRF    O)   추가적인 chemistry/CBC 검사 필요   am 4:30 까지 혈변 없음   5% 탈수 소견    Pl)   4/1 am 10:00 chemistry/CBC/eletrolyte 재검사   보호자에게 검사 결과 통보/ 회복 상태 통보    Tx)   N/S 5ml/kg/hr   vit K : 5mg/kg SC   metronidazole 15mg/kg show IV   cimetidine 10mg/kg slow IV    * 추가적인 사항   am 2:00 설사 1회  </t>
  </si>
  <si>
    <t xml:space="preserve">문미진                                  </t>
  </si>
  <si>
    <t xml:space="preserve">몽냥이                                  </t>
  </si>
  <si>
    <t>-성대수술한지 1개월도 지나지 않음  -수술후 가끔씩 켁켁거리고 물 먹다 일부 토하기도 함  -오늘 구토(사료 전부)해서 내원  -입원해서 수액처치 하면서 모니터링 실시예정  -혹시 의심되는 소견 보이면 보호자분께 안내드리고 검사하기로 함  -연구개 노장 등 성대수술 후 발생되는 문제 체크 요망  -혈당, 탈수등 여러가지 상황으로 쇼크 가능성도 말씀드림  -내일 오후 2시경 초음파 검사 후 전화드려서 설명드리기로 함    1.CC: vomiting, d</t>
  </si>
  <si>
    <t xml:space="preserve">김해원                                  </t>
  </si>
  <si>
    <t xml:space="preserve">만두                                    </t>
  </si>
  <si>
    <t xml:space="preserve">1.CC: seizure           2.HPI: 2주전에 처음 발작하고 그 이후로 식욕부진이 있었으며 어제 다시 발작함  -동거견이 두마리 더 있어서 정확하지는 않으나 혈뇨 가능성도 있음  -3개월전 다른 강아지를 분양받아서 스트레스를 많이 받았을것으로 예상됨  -어려서부터 신경증상 소인이 있었음(보행이상, 자세이상 등이 있었음); 한쪽으로 치우쳐 걷는 증상. 한쪽으로 돌돌말고 자는 증상  3.History  - MED; none        - VAC:                - TRAUMA: none  - Surg:               3.ENV: indoor w/ 2 dogs, 최근 분양  4.FOOD: 평소 밥을 잘 먹는 편임.    -자세유지를 못함, PLR 정상  -치아상태는 매우 불량함  -MRI 검사 말씀드렸으나 일단 검사는 안하시기로 하심  -일단 입원처치, 뇌압강하처치, 스테로이드 처치 실시하기로 하였으며 검사상 추가검사가 필요하거나 다른 소견이 보이면 전화드려서 처치방법 상의드리기로 함  -3일정도+ 입원 설명드림    #. 신경검사상 전지 UMN sign 증가 확인됨  - 추가 문진상, 발작 중 tonic seizure, hypermetria는 확인되었으며 의식은 명확  #. 방사선 검사상 중증의 후두골 이형성증, 뇌수두증 소견이 확인됨. 두개골내 suture line 혹은 Fx. line 확인됨  - 방광결석 소견 확인됨.  #. 혈액검사상 저혈당, 저칼륨혈증 확인됨    *** 최근 스트레스 요인으로 기저질환의 증상 발현되었을 것으로 추정되나 MRI 검사를 통해 확진할 것을 추천  - 최근 두부충격 받은 적 없는지 여부 문진하였으나 확인되지 않음. suture line 이 Lateral 상에서 뚜렷하여 Fx. line 과 감별이 요구됨  - 후두골이형성증에 따른 뇌수두증, 척수공동증 가능성 있으며 증상을 고려하여 소뇌압박, 탈출의 증상과 일치함.  - 3일간 뇌압감압 처치 및 스테로이드 처치로 일부 증상 경감할 수 있으나 진단이 불확실한 상태에서 예후판단이 어려울 것으로 보임    Tx. Fluid therapy 5% D/S w/ 30mEq/L KCl 5ml/hr  - Mannitol 1g/kg sid IV PM 2:00 for 3 days, Furosemide 2mg/kg bid IV   - MPSS 10mg/kg tid IV 1st day, 5mg/kg tid 2nd day  -&gt; 경구제 전환  - Sucralfate 3cc tid PO before food  - Enrofloxacin 5mg/kg sid SC PM  - Famotidine 1mg/kg, UDCA 5mg/kg bid PO (3일치)    Plan. 2일 뒤 간/신장, 전해질 검사.   - 증상 호전 및 부작용 없을 시 토요일 저녁 혹은 일요일 오전 퇴원 예정  </t>
  </si>
  <si>
    <t xml:space="preserve">history  -기관지 협착  -2주 전부터 자궁에서 분비물이 나옴  -이전에 다니던 병원에서 심초음파도 봤었는데 큰 이상 없다고 들었다 하심  -외상성 폐출혈, 종양, 심원성 폐수종 가능성 모두 말씀드렸으며 자궁축농증 등 많은 가능성 설명드림  -금일 수차례 심폐소생술에도 반응 보이지 않아 폐사  </t>
  </si>
  <si>
    <t xml:space="preserve">유민영                                  </t>
  </si>
  <si>
    <t xml:space="preserve">로또                                    </t>
  </si>
  <si>
    <t>Miniature Bull Terrier(미니어쳐 불 테리어)</t>
  </si>
  <si>
    <t xml:space="preserve">김민석(김유미)                          </t>
  </si>
  <si>
    <t xml:space="preserve">CC : 우측 후지 부전 마비    집에서 똑바로 서지 못하고 주저 앉음. 우측 후지의 부전 마비 증상을 호소함    내원 시 보행검사에서는 큰 문제점이 없었으나 신경검사상 약간의 반응 지연이 있음    방사선 검사 결과와 과거 병력을 고려 하였을 때 IVDD 의심되어 입원 처치 받기로 함    과거 피부 문제로 인해 스테로이드를 장기간 복용한 병력이 있으며 이전 내원 중 검사상 간수치가 크게 상승한 모습이 보여짐에 따라 이번 입원 기간 동안 다시 혈액검사를 통해 간수치 평가 하기로 함(ALP 수치가 여전히 높음)    보호자 분께서 지인분 시츄에서의 녹내장을 보신 후 호야의 눈상태도 걱정하셔서 안과 검사 진행하기로 함    최근 피부 알러지가 다시 심해짐.   2013년 12월에 본원에서 실시한 알러지 검사상 곰팡이 및 진드기에 대한 감수성이 확인 되었음.  계절적 영향으로 습도가 높아 짐에 따라 곰팡이등의 번식이 활발해져 심해 질 수 있으며 이러한 알러젠의 경우 회피가 거의불가능 하므로 복용약 처방 받아 관리하셔야 할 수 있다고 말씀드림    입원은 2~3일 가량 말씀드림    안압검사 24일오후 1시 OD 14, OS 17  STT : 13 / 14  형광염색검사 : OD : mild focal / OS : mild difuse lesion   전화상담 : 최근들어 눈꼽양이 증가했다고 하심. 처치표에 라큐, 항생안약 추가처방.    </t>
  </si>
  <si>
    <t xml:space="preserve">조승환                                  </t>
  </si>
  <si>
    <t xml:space="preserve">호구                                    </t>
  </si>
  <si>
    <t xml:space="preserve">#. 금일 전해질 대부분 개선됨  - 일시적인 저혈당 확인됨  </t>
  </si>
  <si>
    <t xml:space="preserve">홍준기                                  </t>
  </si>
  <si>
    <t xml:space="preserve">수프                                    </t>
  </si>
  <si>
    <t xml:space="preserve">이화임                                  </t>
  </si>
  <si>
    <t xml:space="preserve">1.CC: 배뇨곤란              2.HPI: 어제 저녁 지속적인 panting, shivering, anorexia, hindlimbs weakness, 전일 배변 1회               3.History  - MED;                - VAC:                - TRAUMA:  - Surg: 고관절, 슬개골 탈구 수술, 유선종양수술(양성, 5년전), 질안에 종괴제거술(2년전)             3.ENV: indoor(alone)            4.FOOD:       - 항문주위 종괴, 복벽의 종괴,   </t>
  </si>
  <si>
    <t xml:space="preserve">정세진                                  </t>
  </si>
  <si>
    <t xml:space="preserve">햇살                                    </t>
  </si>
  <si>
    <t xml:space="preserve">1.CC: mal odor in oral               2.HPI: 3~4일전부터 구취가 심해짐. 10일전쯤부터 식욕절폐, 물도 먹지 않음. 당뇨도 있음.   - 설탕물/소금물을 먹여 기력은 약간 회복  - 1달전 미용 후부터 컨디션 악화. 턱주변 근육 경련. 턱관절에 염발음.   - 귀가 안좋고 시력이 확인되지 않음  - 입천장 주변 검은 종괴가 의심됨  - 소변은 확인되지 않음. 변의 거의 보지 않음(2일전 변상태 양호.)   - 사료를 씹지 못하고 그대로 뱉어내는 듯. 2일 전 소고기 소량 급여  3.History  - MED;                - VAC: no booster               - TRAUMA:   - Surg: 3년 관절수술. 무릎관절 수술 받으심. 방화동 동물병원  3.ENV: indoor(alone)            4.FOOD: 이전에는 사료만 급여    - 입근처를 만지지 못하게 함  - 3~4년 전 기본적인 검사상 당뇨/시력소실(백내장)/deafness  - 2년전부터 감각이 무뎌짐  - 1년 전 발작 2회. 3년 전부터 근경련(1일 1회정도 head shaking 빠르게)  - 식욕은 확인되나 먹지 못하는 것으로 추정      SG 1.015    </t>
  </si>
  <si>
    <t xml:space="preserve">박호연                                  </t>
  </si>
  <si>
    <t xml:space="preserve">올리비아                                </t>
  </si>
  <si>
    <t xml:space="preserve">장지윤                                  </t>
  </si>
  <si>
    <t xml:space="preserve">오디                                    </t>
  </si>
  <si>
    <t>Beagle(비글)</t>
  </si>
  <si>
    <t xml:space="preserve">-외이염, 피부병으로 약 2주간 약을 먹음(약을 자주 먹음), 약 먹으면 피부 좋아짐(스테로이드 복용한것으로 보임)  -이전 병원에서 알러지 아토피 진단 받으심  -올 여름부터 상태가 더욱 심해짐  -1~2개월전에 곰팡이검사, 안과검사 한적은 있음  -최근들어 운동성 떨어지고 수면시간은 길어짐    *뇨검사  -비중: 1.017  -뇨스틱: pH 7.0    *알러지 키트검사상 양성  </t>
  </si>
  <si>
    <t xml:space="preserve">태원진                                  </t>
  </si>
  <si>
    <t xml:space="preserve">몽실                                    </t>
  </si>
  <si>
    <t xml:space="preserve">수납완료  </t>
  </si>
  <si>
    <t xml:space="preserve">방실                                    </t>
  </si>
  <si>
    <t xml:space="preserve">김병철                                  </t>
  </si>
  <si>
    <t xml:space="preserve">바바                                    </t>
  </si>
  <si>
    <t xml:space="preserve">CC : 초콜릿 섭취   - 밤 9시경에 초콜릿 섭취 : 순수 초콜릿 1/3정도(손바닥정도 크기)   - 새벽 1시경에 구토. 구토시 초콜릿 나왔음.    #. 검사상 특이사항 없음.    *. 먹은지 4시간이 지나서 따로 구토 처치는 하지 않았으며, 바로 기본 검사 후 수액처치 들어감. 청진상 이상이 없으므로 유지 2배로 24시간 정도 수액 처치 할 예정.     &lt;317,500원 수납하고 가심 - 10월 11일 새벽 1시 30분쯤&gt;  </t>
  </si>
  <si>
    <t xml:space="preserve">안지영                                  </t>
  </si>
  <si>
    <t xml:space="preserve">14일 밤 ~ 18일 오전 퇴실.    개인사료 있으며 하루 두번 1/4컵씩 플라스틱 뚜껑에 줄것  (오목한 밥그릇에는 밥을 못먹는다 합니다)    15일 건강검진 진행(낭선생님) 후  보호자분께 결과 간단히 통보 후 화요일 퇴실시 자세히 설명 드리기로함.  기본 검진 진행하며 혹시나 특이사항 발견될 시 전화통화후 추가검사 가능 설명드림.    **IVDD의심 환자 이므로 호텔&amp;건강검진&amp;미용 시 보정에 신경써 주세요.  **양측 슬개골 탈구 수술경험 있습니다.    결제는 퇴원하는날 진행하기로 함.  </t>
  </si>
  <si>
    <t xml:space="preserve">원선남                                  </t>
  </si>
  <si>
    <t xml:space="preserve">-현재 식욕 전혀 없으며 구토, 불안, 복통등 증세가 지속되어 이물에 의한 폐색이 의심되어 조영촬영 실시  -이전에 키우시던 아이가 노령견이었는데 갑자기 폐사한 경험이 있으셔서 걱정을 많이 하심  -조영촬영상 이상없으면 추가검사 실시하기로 함  -조영촬영검사상 소장내 이물이 강하게 의심되는 소견이 있어서 일요일 수술예정      방사선 검사 결과   위배출 시간 지연: 한시간째 소장의 대부분이 확인되어야 하나 위에서 넘어 가지 않음   5시간 30분째 </t>
  </si>
  <si>
    <t xml:space="preserve">김현준                                  </t>
  </si>
  <si>
    <t xml:space="preserve">윌리                                    </t>
  </si>
  <si>
    <t xml:space="preserve">CC : 구토    구토 및 식욕 감소로 내원  전날 키위 먹음  구토물에서 키위 배출    평소 먹지 않던 과일 섭취 시 급성의 위염 및 십이지장염이 발생할 가능성이 있으며 그동안 외이염 치료를 위해 진균제를 오래 복용한 이력이 있는 만큼 초음파 검사 실시 해보기로 함    초음파 검사 결과 간 음영이 상승하였고 담낭벽의 비후 및 슬러지, mucocele 의심 소견 있어 혈액검사 실시(위 및 십이지장, 방광은 NRF)  혈액검사 결과 간수치 매우 상승    슈나우져가 담관계질환에 이환될 확률이 높고 검사상 수치가 매우 상승되어 있고 mucocele의 경우 급성의 경과를 보일 수 있는 점을 고려 하여 입원 처치 하기로 함  </t>
  </si>
  <si>
    <t xml:space="preserve">김태환                                  </t>
  </si>
  <si>
    <t xml:space="preserve">태리                                    </t>
  </si>
  <si>
    <t xml:space="preserve">1.CC: dyspnea              2.HPI:         - 12/13 저녁 7시에 퇴근 하신후 호흡이 가쁜걸 확인/  -근처 병원에 내원하셨으나 간이 부어있다는 소견을 들으시고 귀가.  -호흡이 나아지지 않아서 내원하심.        3.History  - MED;                - VAC: all booster               - TRAUMA:  - Surg:               3.ENV: indoor           4.FOOD: natural balance, 간식을 많이 먹는 편  - 6시 Lasix 2mg/kg 로 투여. 배뇨 없음.  - 7시30분 Lasix 2mg/kg 재 투여.   - 혈액검사상 WBC상승을 제외하면 NRF  - 최근들어 운동불내성 관찰되었다 하심    #. 심청진상 murmur 폐청진상 crackle sound 확인됨  #. 흉부 방사선 검사상 폐수종/폐출혈 소견 확인됨    *** 산소처치 후 이뇨제 처치 실시함  - 오전 중 이뇨제 반복처치에도 불구 환자의 호흡 악화됨. 객혈 확인됨  - 정오 12시경 CPA 발생하여 이에 대한 처치 실시    - 처치 변경    Tx. Furosemide 4mg/kg every 2 hr. IV  - Imidapril 0.1ml/kg sid PO  - Nitroglyceride patch 1/4 every 6 hr  - O2 supplement  - ECG monitoring  - Dopamine 0.125ug/kg/min CRI    **. 증상 개선되었으나 폐출혈 소견 여전히 확인됨    - 혈액검사상 저칼륨혈증 확인되어 이에 대한 교정 실시  - 오후 촬영한 복부 방사선 검사상 이전과 비교 큰 차이 없음  - 처치 새벽중 유지. 익일 오전 재평가 예정      </t>
  </si>
  <si>
    <t xml:space="preserve">강시내                                  </t>
  </si>
  <si>
    <t xml:space="preserve">주몽                                    </t>
  </si>
  <si>
    <t xml:space="preserve">      011-388-8743  </t>
  </si>
  <si>
    <t xml:space="preserve">김은숙                                  </t>
  </si>
  <si>
    <t xml:space="preserve">타병원에서 올해 여름 x-ray촬영. G2~3기 진단 받음  양쪽 다리 모두 한다리씩  뛰다가 다리를 들음  걷다가 주저앉고 다리를 부들부들 떠는 빈도 증가    #. PE  슬개골 내측으로 변위되어있고 환원이 어려운 상태    #. x-ray   tibia 내측으로 휘어있으며 관절 내측 meniscus부분이 눌려있는 상태.   우측 tibia의 전방 변위확인 전십자인대 손상이 의심됨    *** 우측 antirotational suture 실시. 좌측은 수술시 확인 후 실시여부 결정        프로포폴 7.2  부토파놀 0.72  </t>
  </si>
  <si>
    <t xml:space="preserve">도태희                                  </t>
  </si>
  <si>
    <t>빈혈-면역매개성(IMHA; Immune-mediated Hemolytic Anemia)</t>
  </si>
  <si>
    <t xml:space="preserve">저번주에도 여행다녀오시면서 집에와서는 괜찮아보임.  이번주 내내 기력이 없는 느낌  귀가 잘 안들리는 것처럼 느껴지심 몇달전부터   최근들어 배변/배뇨가 가려지지 않음 (최근에 묽은 변도 보임)  간혹 맑은 구토   금일 간식 먹이심.    - 최근 수년간 혈액검사를 실시한 적 없음. 최근 종양 수술 받으신 적 있음  ; 당시엔 혈액검사상 큰 문제가 없었음  - 기운 없어진 건 수개월 되었으며, 최근 며칠은 다리에 힘도 없고, 간식도 달라고 하지 않음.  - 식욕도 없음.    - IMHA 발생한 상태  - 확인된 신부전, 부신종대등으로 보아 치료 시 합병증으로 사망할 가능성 상당히 높음  - 스테로이드 및 면역억제제 투여를 통해 개선 시도할 수 있으나 정상적인 환자도 치료 중 잘못될 가능성이 높은 만큼 치료가 쉽지 않을 가능성 높음  - IMHA의 발생 원인은 명확하지 않음. 4Dx로 감염성 원인을 배제할 수 있지만 정확한 원인은 확인할 수 없음    Dx. CRD/IMHA    - IMHA 의 진행속도를 확인하기 위해 입원   - 약물치료로 인한 신부전의 악화, 췌장염, 혈전 발생 가능성 있음    Rx.  - IVIgG 0.5g/dog bid IV  - Enoxaprin SC  - PDS 1mg/kg, Omeprazole 1.0mg/kg sid am PO, Doxycycline 2.5mg/kg, Metronidazole 7.5mg/kg bid PO  - Sucralfate 5ml/dog tid PO  - O2 supplement  - Kremezin 200mg/dog bid PO  - Sevelarmer    - RI 값 : 1.08  reticulocyte 7개/200개        </t>
  </si>
  <si>
    <t xml:space="preserve">아루                                    </t>
  </si>
  <si>
    <t>- 사료 이외에 급여하지 않음  - 찔긴것을 먹지 못함  - 발치  문자  안녕하세요. 아루는 잠시 후 발치에 들어가겠습니다. 방사선 검사상 아래턱뼈가 염증에 의해 많이 녹아있어서 골절되어있을 가능성이 있어보입니다. 자세한 내용은 수술후에 설명드리도록 하겠습니다. 감사합니다.    방사선 검사   우측 상복부 간 영역에 담낭 결석, 담관 결석으로 생각되는 음영   gastric axis 후방편위: 간비대   외측상 thoracic inlet 위치 tra</t>
  </si>
  <si>
    <t xml:space="preserve">지혜선                                  </t>
  </si>
  <si>
    <t xml:space="preserve">퍼피                                    </t>
  </si>
  <si>
    <t xml:space="preserve">1.CC:               2.HPI:       - 병원 입원 후 스트레스를 받음  - 최근  새벽 2시에 깨워 사료를 달라고 조름. 소변량도 많고 체중도 감소하여 이에 대한 조절을 위해 내원함  - 이전에 피카소 동물병원을 다녔음. 당시 당뇨 진단받고 로얄 동물메디컬 센터에서 조절 중          3.History  - MED; 란투스 0.03ml SC, after dinner, 로얄동물메디컬센터(한만길)         - VAC:                - TRAUMA:  - Surg:               3.ENV: indoor(w/ a dog, 여자아이, 결석이 있음. 10살령, 약간 적극적임)           4.FOOD: weight control(1컵 반/끼, 1일 2회 급여)       </t>
  </si>
  <si>
    <t xml:space="preserve">오승희                                  </t>
  </si>
  <si>
    <t xml:space="preserve">몽쉘                                    </t>
  </si>
  <si>
    <t xml:space="preserve">  금일 MGT상담 과 술전검사 실시    #. 혈액검사 및 방사선 검사상 이상소견 발견되지 않음    #. 초음파  비장내 혈종 or mass 확인       내일 오전중 오셔서 중성화 수술 및 유선종양 수술(우측 전적출) 실시예정(90~100추가발생)  탈장수술 필요시 실시    수술시 비장내 mass 육안 확인 실시 하기로 함    </t>
  </si>
  <si>
    <t xml:space="preserve">CC: 켁켁거림  - 전일 저녁부터 기침 심해짐. 식욕은 양호. 컨디션은 저하되어 있음  - 다음/다뇨는 없음. 흥분할 때 기침이 심해짐.     혈압 : 80~100    #. 방사선 상 심비대  #. 초음파상 자궁/난소낭종, MVI, 간에코 증가, 담낭 확장 확인됨    #. 혈액검사상 NRF    - 입원 처치 후 목요일 퇴원 예정  </t>
  </si>
  <si>
    <t xml:space="preserve">김소진                                  </t>
  </si>
  <si>
    <t xml:space="preserve">찐이                                    </t>
  </si>
  <si>
    <t xml:space="preserve">1.CC: 건강검진.         2.HPI: 최근 소변을 자주 봄. 소변색은 아주 맑고 양도 많음. 최근 보리차를 먹은 이후 음수량이 상당히 늘어남  3.History  - MED; none, 글루콘  - VAC: all booster,   - TRAUMA:  - Surg: 작년에 결석 수술실시.               3.ENV:  indoor w/ a dog 자년9월에 동거견이 입양된 이후 동거견과 성격차이가 있음  4.FOOD:   - 노원구 우솔동물병원에 다니셨음  - 이전에 방광염 2회 확인됨. 결석수술 이후 2~3개월 단위로 초음파 검사,.  ; 녹농균이 감염되었음  - 담낭의 슬러지 확인되어 2~3개월간 약물 복용,  - 2년 전부터 건강검진을 실시하셨음  - 슬개골 탈구가 있어서 글루콘 복용 중  - 가끔 후지약화 증상을 보인 적이 있음  - 스트레스 시 눈물이 많이 남  - zymox 를 꾸준히 뿌려준 이후로 귓병은 개선. 최근에는 특별한 처치 없이 양호함  - 털과 발에 습진이 약간 있음    #.    #. 방사선   등쪽 피부 (at T8-L3 level) 석회화된 병변   좌측, 우측 슬관절 관절낭액에 의해 fat pad 압박 (우측 &gt; 좌측)   후두공 이형성 (severe)      #. 초음파   담낭 내 슬러지  그 외 NRF    #. DDX  occipital dysplasia   degenerative arthritis   calcinosis cutis     - 36만원에 해드리기로 했습니다.  </t>
  </si>
  <si>
    <t xml:space="preserve">해니                                    </t>
  </si>
  <si>
    <t xml:space="preserve">집에서 이물(나무조각) 여러개 먹은것이 의심되어서 내원.    구토, 내시경, 입원후 지켜보기 방법 설명드렸으며 내시경으로 일단 제거하기로 함  </t>
  </si>
  <si>
    <t xml:space="preserve">임주현                                  </t>
  </si>
  <si>
    <t xml:space="preserve">천희                                    </t>
  </si>
  <si>
    <t xml:space="preserve">-구토로 내원  -27일 4번 18일 3-4번 구토함    ** Tx. cerenia   </t>
  </si>
  <si>
    <t xml:space="preserve">유키                                    </t>
  </si>
  <si>
    <t xml:space="preserve"> - 심장사상충 키트 검사 : 음성  </t>
  </si>
  <si>
    <t xml:space="preserve">정민교                                  </t>
  </si>
  <si>
    <t xml:space="preserve">애교                                    </t>
  </si>
  <si>
    <t xml:space="preserve">1.CC: 항문낭염             2.HPI: 9월경부터 항문낭의 염증이 심해 내과적인 처치를 실시하였으며 최근 항문낭 짤 시 피가 많이 나와 내원              3.History  - MED; 9-11월까지 스테로이드 약 복용. 현재는 간보호제만 투여함  - VAC: all booster(Hwp)               - TRAUMA:   - Surg:               3.ENV: indoor(alone)             4.FOOD: 사료. 변도 잘 보는 편    - rough skin    </t>
  </si>
  <si>
    <t xml:space="preserve">권순정                                  </t>
  </si>
  <si>
    <t xml:space="preserve">진아리                                  </t>
  </si>
  <si>
    <t xml:space="preserve">CC 다리재진, HG,FL, 스켈링    PE  결막염 심해짐. 우측 화농성 눈꼽 확인  충혈 확인  발바닥 발적 확인    #. 방사선  NRF      금일 스케일링 실시하며 여포 제거     </t>
  </si>
  <si>
    <t xml:space="preserve">조수형                                  </t>
  </si>
  <si>
    <t xml:space="preserve">뽀야                                    </t>
  </si>
  <si>
    <t xml:space="preserve">  프로포폴 9.2  </t>
  </si>
  <si>
    <t xml:space="preserve">루블                                    </t>
  </si>
  <si>
    <t xml:space="preserve">cc; 부동자세  생식기쪽 상처  지속적인 울음  잘 다니던 아이가 갑자기 움직이지 않음  요즘들어 다른 아이들과 계속 싸우고 다님    #. 방사선내 과다팽창된 방광확인   초음파상 확장된 방광안에 슬러지 확인됨   채뇨(120cc)시 혈액양의 오줌 확인   뇨검사 - 혈액/단백뇨/ 백혈구 확인            direc - 활주하는 세균들 확인            indirec - 약간의 슬러지만 확인됨    tx) butophanol sc amocra iv tramadol iv    8시에 교정수액 절반완료 나머지는 5시간(유지속도 2배)에 걸쳐서 교정할 예정     ***. 혈액검사상 산증/azotemia 보이므로 채뇨해서 방광을 비운 다음, 교정 후에 상태보며 뇨카테터 장착. 만약 장착하지 않고도 스스로 배뇨할 수 있으면 방광염 치료를 하겠지만 아예 폐색이 생긴 거라면 카테터 장착을 해야 합니다. 상태 안정화 되면 초음파 진행도 말씀드림   혈액검사 결과 및 치료 방향은 최원장님께 들으시겠다고 하심.  </t>
  </si>
  <si>
    <t xml:space="preserve">김연진                                  </t>
  </si>
  <si>
    <t xml:space="preserve">* 폐렴 재진  * x-ray 검사상 흉수 확인 되어 원인에 대한 추가 검사 하기로 함  * 1/5~1/6 입원하여 검사 진행하기로 함  * 검사 항목(고양이 건강검진 항목과 병행)  1 혈액검사(종합, 전해질, CBC)  2. 방사선 촬영(흉복부)  3. 초음파(복부)  4. 갑상선 호르몬 검사(T4)  5. 흉수 검사(천자 후 검사)  6. ProBNP    * 검사 비용은 총 450000에 해드리기로 함(입원비 포함)    방사선 검사상   -우측 전엽, 중엽 사이 fissure line 확인   -우측 중엽쪽 삼각형 soft tissue opacity 확인   -VD 상 caudal 쪽 mediastinum 영역 삼각형 모양의 fluid 의심     DDX: 우측 흉수, 중엽 collapse, mediastinal fluid     초음파 검사상   - 방광내 떠다니는 슬러지  -신장 피질 에코 mild하게 상승     -     </t>
  </si>
  <si>
    <t xml:space="preserve">김태영                                  </t>
  </si>
  <si>
    <t xml:space="preserve">예롱                                    </t>
  </si>
  <si>
    <t>Golden Retriever(골든 리트리버)</t>
  </si>
  <si>
    <t xml:space="preserve">CC: 상담    - 이전 길 종합동물병원에서 관리 받으심  - 배고파하거나 배부르면 구토를 보임  - 스켈링 요  - 신체검사상 심잡음(G3-4/6)이 확인됨    - 보호자님 건강검진 및 스케링 원하셔서 스켈링에 심초비만 추가한 56만 6천원에 종합검진 후 심초/치과방사선/스켈링 해드리기로 함    - 보호자님 비용 부담 있으심  - 마취 시 미용/목욕 원하심  </t>
  </si>
  <si>
    <t xml:space="preserve">체리                                    </t>
  </si>
  <si>
    <t xml:space="preserve">강은이                                  </t>
  </si>
  <si>
    <t xml:space="preserve">1.CC:  2.HPI:    - 최근 좌측으로 rolling, torticolis, 쓰러짐. 목덜미 촉진 시 예민함. 한쪽으로 기울며 걸어감  - 심장약은 지속적으로 병원에서 약을 먹고 있음. 주기적인 혈액검사 실시. 이상 없음  - 가끔씩 헐떡임을 보임  - 최근 혈변을 본 적 있음. 현재는 정상.  - 식욕은   3.History  - MED; torsemide 0.1mg/kg               - VAC: all booster. Hwp  - TRAUMA:  - Surg:               3.ENV: indoor(alone), 산책은 매일 실시. 변을 밖에서 봄. 평소 잠만 자는 스타일.          4.FOOD: 사료, w/ 육포, 소고기      - 우측 겸부의 mass 확인됨. 2~3년간 서서히 크기 증가함    #. 혈액검사상 경도의 질소혈증 확인됨  #. 초음파 검사상 LA;Ao ratio 2:1 로 이전에 1.5:1에 비해 증가  ; 우측 겸부의 mass는 주변 조직과 잘 분리되어 있고 혈관신생 확인되지 않아 좀 더 모니터링 하기로 함  #. 최근 증가한 신경 증상은 원인이 경추 1-2번의 탈구로 인한 것으로 치료책은 없음    *** 4주간 처방 동일하게 유지 한 뒤 질소혈증 지속 여부에 따라 신장보조제 처방할 예정        </t>
  </si>
  <si>
    <t xml:space="preserve">이수복                                  </t>
  </si>
  <si>
    <t xml:space="preserve">뚱                                      </t>
  </si>
  <si>
    <t>Bichon Frish(비숑 프리제)</t>
  </si>
  <si>
    <t xml:space="preserve">CC: 후지파행.    3개월전 애견학교 입학(남양주)  면회를 갔다가   3시간 전쯤 허리높이에서 떨어뜨림    애견학교에 같이 있는 병원, 다른 병원 두군데 내원하였으나  골절, 칼슘부족 등 상반된 다른 진단을 받았으며  본원 내원.    우측 후지 TCA 확인되었으며 수술하기로 함  -향후 부작용으로 성장에 일부 영향을 받을 수 있으며 슬개골 탈구증 발생 가능성 말씀드림  -십자인대 손상등 가능성에 대해서는 수술시 확인하기로 함  </t>
  </si>
  <si>
    <t xml:space="preserve">황소영                                  </t>
  </si>
  <si>
    <t xml:space="preserve">바기라                                  </t>
  </si>
  <si>
    <t xml:space="preserve">-오늘 5회정도 구토했는데 모래가 나옴(어제 산책하면서 모래를 먹은것 같다 하심)  -설사했는데 혈변처럼 보임(붉은빛이 보임)  -모래에 의해 장벽이 상처를 입은것으로 보이며 모래 배변 확인 후 퇴원예정      보호자분 연락처 545-2929(약국)    - 구토, 혈변 지속됨. 변에 모래/자갈 섞어 나옴  - 방사선 검사상 모래의 이동 확인되지 않음  - 초음파 검사상 결장 주변 지방에코 증가 및 일부 복막염 소견 확인됨. 췌장염 가능성 있음  - </t>
  </si>
  <si>
    <t xml:space="preserve">이정욱                                  </t>
  </si>
  <si>
    <t xml:space="preserve">찬비                                    </t>
  </si>
  <si>
    <t xml:space="preserve">1.CC: letharge, comatose               2.HPI: 전일 구토를 보였으며 금일 출근때까지 구토 이외에 특별한 이상 없었으나 퇴근 시 현재 상태로 발견됨              3.History  - MED; 피부약 장기 복용 중              - VAC: all booster, HWp  - TRAUMA:   - Surg: 뒷다리 수술. 탈장수술(작년 유선종양 수술 실시)  3.ENV: indoor(alone), 산책은 거의 안함            4.FOOD:        - 신체검사상 유연, 저체온 PLR 소실, 신경반사 소실상태. 간헐적인 근경련 확인됨  </t>
  </si>
  <si>
    <t xml:space="preserve">지수정                                  </t>
  </si>
  <si>
    <t xml:space="preserve">포미                                    </t>
  </si>
  <si>
    <t xml:space="preserve">- 어렸을 때부터 1년에 1회 정도 발작  - 금일 퇴근 뒤 사지강직상태로 발견.  ; 이후 3~4회 발작. 강도도 심함  ; 6개월~1년에 1회 발작은 모니터링할 수 있으나 1일 2회이상의 발작(*cluster seizure)는 신경증상의 중등도 이상을 설명하며 전신적인 작용을 일으킬 수 있어 반드시 치료를 요함.     1.CC: seizure(사지 강직 증상을 보임)            2.HPI:               3.History  - </t>
  </si>
  <si>
    <t xml:space="preserve">최형임                                  </t>
  </si>
  <si>
    <t xml:space="preserve">보호자분과 상의하여 혈액검사 실시하고 mpss 처치하기로 함(mri 검사 원치 않으셔서 위험성 설명, 동의받음)  -경련 지속시 프로포폴 cri 말씀드림  </t>
  </si>
  <si>
    <t xml:space="preserve">정유정                                  </t>
  </si>
  <si>
    <t xml:space="preserve">맹구                                    </t>
  </si>
  <si>
    <t xml:space="preserve">CC : 설사    - 목요일, 토요일에 혈변 : 목요일에 혈변양이 많았음(딸기잼 색깔)  - 활력 좋음  - 금일은 물 설사  - 식욕 좋음  - 사료 : 코스트코 일반 사료  - 집에서 이물을 먹는지 안 먹는지는 알 수 없음    - 눈물량 검사 : OD - 21mm, OS - 20mm  </t>
  </si>
  <si>
    <t xml:space="preserve">꼬기                                    </t>
  </si>
  <si>
    <t xml:space="preserve">-좌측 둔부에 피부염 소견 보여서 내원  -6개월 전에 작은 사마귀같은것이 보였는데 이번에 미용하면서 발견하심  -둔부가 불편해서인지 보행이 약간 부자연스러움  -입원은 1일정도 말씀드렸으나 상태 봐서 결정하기로 함  -피부 종양부는 제거 후 조직검사 의뢰 말씀드림  -수술시 스케일링도 해달라 하심    -혈액검사상 수치가 높아서 보호자분과 통화 후 초음파검사 실시하고 수술여부 결정요망  </t>
  </si>
  <si>
    <t xml:space="preserve">이우진                                  </t>
  </si>
  <si>
    <t xml:space="preserve">마들이                                  </t>
  </si>
  <si>
    <t xml:space="preserve">전일 오후 초코렛 섭취(카카오75% 통째로 드심)  그일 14시경 증상 발견하여 근처 병원에서 수액 처치 및 진정제 투여 받음    입원 가능한 병원으로 오시고자 본원에 내원    혈액 검사상 전해질 불균형 심함, 간수치 미약한 상승, CPK상승      빠른 속도로 교정 수액 맞으면서 테오브로민 중화및 전해질 불균형 해소할 예정(지속적으로 혈액검사 진행하여 수액 조절 하기로 함)    간 및 췌장에 2차적으로 문제를 유발 할 수 있으므로 초음파 검사 실시할 예정    신경의 손상이 심할 경우 후유증이 남을 수 있다고 고지함.    </t>
  </si>
  <si>
    <t xml:space="preserve">김현숙                                  </t>
  </si>
  <si>
    <t xml:space="preserve">미소                                    </t>
  </si>
  <si>
    <t xml:space="preserve">i/d 평소와 같이 먹었으나 금일 점액질에 피섞인 변을 봄  보나 온뒤로 스트레스 받는것처럼 보임. 최근에는 많이 좋아짐    금일 선혈이 섞인 혈변을 3회 정도    초음파 검사 결과   - 소장 전반적으로 spams확인되나, 장벽 이상 없는 상태       </t>
  </si>
  <si>
    <t xml:space="preserve">이샛별                                  </t>
  </si>
  <si>
    <t>-우측 유선부분이 많이 붓고,기력이 저하되어 내원    -내원당시 우측 유선부분에 딱딱하게 덩어리진 것이 만져지고,다른 유선에도 붓기가 있고, 유선종양으로 추정되는 알갱이들이 만져지는 상태. 체온은 40.1도였음  -유선부분을 짜보니 유즙이 나오지는 않는 상태  -보호자분께서는 2-3일전부터 우측 유선부분에 오톨톨한게 만져졌고,하루 이틀만에 폭발적으로 크기가 커지고,아파하기 시작했다고 말씀하심    -보호자분께는 유선염이나,유선종양등의 가능성을 말씀드림</t>
  </si>
  <si>
    <t xml:space="preserve">이서윤                                  </t>
  </si>
  <si>
    <t xml:space="preserve">통통                                    </t>
  </si>
  <si>
    <t xml:space="preserve">- 금일 혈액검사 결과 혈소판 감소증 외에는 특별한 이상 없음  ; 혈변을 다량 본것과 달리 적혈구 감소되지 않아 출혈성 위장염 가능성 있음    - 현재까지 특별한 이상 없었으나 익일 초음파 재검 후 특별한 이상 없을 시 퇴원 예정    - 2일간의 입원비(110,000원) + 혈액검사 50% 할인(55,000원) + 내복약 비용만 내시기로 함    </t>
  </si>
  <si>
    <t xml:space="preserve">김선영                                  </t>
  </si>
  <si>
    <t xml:space="preserve">마틴                                    </t>
  </si>
  <si>
    <t xml:space="preserve">CC: MRI 촬영  - 오전마다 shivering. 식욕은 양호  - 목 주변 촉진시 예민함 호소    #. 마취전 검사상 신장수치 상승이 확인되어 기타 소견이 있는지 확인하기 위해 초음파/뇨검사 실시  ; 특별한 이상 확인되지 않음. 신장기능이상 배제됨    #. 마취전 검사 후 MRI 촬영  </t>
  </si>
  <si>
    <t xml:space="preserve">이지나                                  </t>
  </si>
  <si>
    <t xml:space="preserve">미르                                    </t>
  </si>
  <si>
    <t xml:space="preserve">21일 목욕(당일 여러번 목욕했음)이후로 배뇨후 하복부에 모래를 뭍이고 나옴  -목욕 후 활력저하 보임  -식욕 저하  -콧물 보이고 재채기도 보임    #방사선 검사상 신장결석, 소간증 보여서 건강검진 실시    upc : 0.07    검사상 특이소견은 없음  -향후 6개월 단위 추적검사 요함  -뇨검사상 잠혈 보이고 백혈구 증가 보여서 초기fic 가능성 보임  -내일 내원하시면 c/d multicare stress, cystaid, calmax cat 추천드리기.    </t>
  </si>
  <si>
    <t xml:space="preserve">전수빈                                  </t>
  </si>
  <si>
    <t xml:space="preserve">전다솜                                  </t>
  </si>
  <si>
    <t xml:space="preserve">1.CC: Vomit              2.HPI: 사정이 있어 할머니 집에 맡긴지 4~5일정도 된 상황.             그동안 사과 귤 등을 많이 먹었으며             할머니께서 있는동안 아침저녁으로             '알로에마임 효본정' 이라는 비타민제 꾸준히 주심.             기타 다른 이물섭취 가능성은 낮음.             어제 점심쯤 사과를 얇게저민것을 먹은 후 구토를 5회정도 함.             거품양의 구토를 함.             그뒤로는 구토가 없으나 식욕이 없으며 활력이 많이 떨어짐.             다섯시경 변을 봤으나 건강한 변을 봄.              3.History  - MED; None               - VAC:  booster None. (Heartworm none)             - TRAUMA:  - Surg:                ** 병원을 거의 안오시다가 오랜만에 오신듯함. 기본적인 체크가 전혀 안되있는 상황.  3.ENV: 주변 환경이 변한 상황에서 4~5일을 지냄.            4.FOOD: 주로 일반사료 먹였으나(어떤사료인지 파악 안된다 하심)                 사료먹는양이 매우 적었음.  5.Physical Examination:  - 활력감소, 피부긴장도 감소.  - 복부 통증 미약하게 있음(약간 힘주는 정도)  - 치아 치석이 매우 심한상태     (몇개의 이빨은 빠진상태이며 심한 치주염 때문에 대부분의 치아 흔들림.      사료먹는데 문제가 있었을듯 함.)  - 눈의 노령성 변화 의심    (녹내장일 경우 그로인한 구토일 가능성도 있음)  - 청진상 murmur는 없음.  - 체온 정상.    * CBC검사상 WBC 수치 상승. (치석에 의한 가능성 많음??)  * 간수치 전반적인 상승. 전해질검사 NRF.    ** 수액 맞으며 지켜보기로 함. 추가적인 검사 필요할 수 있다고 고지드림.      수지에서 오신거라 빠른 퇴원을 원하셔서 감안하여 퇴원시기 결정해 드리기로 함.  ** 앞으로 사료는 유동식으로 주시라고 말씀 드렸으며      구토증상이 완화되고 정상회복이 된다면 치아에 대해서 조치가 시급하다고 말씀 드림.    **보호자 고지 없이 새벽에 안압체크 해봄. OS:12 / OD:15    금일 수납 완료.  </t>
  </si>
  <si>
    <t xml:space="preserve">홍고은                                  </t>
  </si>
  <si>
    <t xml:space="preserve">무스                                    </t>
  </si>
  <si>
    <t xml:space="preserve">cc ; 설사  - 지난 화요일부터 4일째 설사 ; 완전 수양성 설사에서 점액성으로 변화함, 금일 약간의 혈액성 설사도 보임  - 주말 가족여행 중 바베큐 ; 돼지고기와 소세지 섭취  - 구토는 없음  - 활력은 크게 저하되지 않음  - 내원 직후, 점액성 혈액성 설사 관찰됨  - 경미한 탈수 관찰됨    #. 췌장염 kit검사상 음성  #. 청진시 murmur 의심됨 ; 보호자분께 흉부 방사선 촬영 추천드림 -&gt; 가족들과 상의후 전화주시겠다고 함  #. 혈액검사상, 특이사항 발견되지 않음.    plan.  - 장염에 준하여 주사처치와, 수액처치 받으며, 정상변 볼때까지 입원예정    </t>
  </si>
  <si>
    <t xml:space="preserve">김명숙                                  </t>
  </si>
  <si>
    <t xml:space="preserve">복이                                    </t>
  </si>
  <si>
    <t>-저녁 10시경부터 경련 보이고 운동실조 보임  -평소 식사 못해서 강제급여 함(사료는 안먹어서 강제급여 함 - 1년 넘게 지속)  -2개월전에 혈액검사 했었는데 신장 재검 해보자고 했다고 하심  -mri 검사 필요성 설명드렸으나 비용문제로 안하시기로 하심  -위험성은 있으나 비 감염성 뇌질환에 준해 치료하기로 함  -간, 신장등 대사성 질환이 문제일 수 있어서 검사후 내일 치료방향 결정예정    방사선 검사 결과   - occipital dysplas</t>
  </si>
  <si>
    <t xml:space="preserve">정민준                                  </t>
  </si>
  <si>
    <t xml:space="preserve">강치                                    </t>
  </si>
  <si>
    <t xml:space="preserve">CC : 중성화    - 같이 키우는 민주가 다시 생리가 시작되서 강치 중성화 하러 오심  - 설사, 구토 없음  - 식욕 좋음  </t>
  </si>
  <si>
    <t xml:space="preserve">박진희                                  </t>
  </si>
  <si>
    <t xml:space="preserve">탕탕                                    </t>
  </si>
  <si>
    <t xml:space="preserve">전소연                                  </t>
  </si>
  <si>
    <t xml:space="preserve">뽀심이                                  </t>
  </si>
  <si>
    <t xml:space="preserve">김보영                                  </t>
  </si>
  <si>
    <t xml:space="preserve">1.CC: diarrhea         2.HPI:         - recovery 캔 급여 후 설사 증상 나타남  - 대략 1년 가량 지속성 항생제로 구내염 치료 받고 계심(이롬동물병원)  - 치료 중 임에도 최근 구내염 control 안됨       3.History  - MED;                - VAC: none              - TRAUMA:  - Surg:    3.ENV: indoor (동거묘 20마리 가량)     4.FOOD: 최근 식욕저하로 인해 recovery 캔으로 강제 급여    - 백혈구 수치 매우 낮음  - 혈소판 수치 낮음  - BUN CRE 수치 높음  - 초음파 검사 하여 신장평가 권유 드림(이롬동물병원에서 하시기로 함)  - 입원하여 수액 맞으면서 전해질 및 탈수 교정 하고 금일 오후에 퇴원하셔서 이롬에서 초음파 받는 것도 괜찮을 거라 말씀드렸으나 거부하심...  - 피하주사(세파, 트라마돌) : 당장 보리가 아파하니 뭔가 처치를 해달라고 하여 진통제임을 고지 하고 주사함, 정확한 설사의 원인에 대한 평가가 이루어지지 않은 상태에서 사실 추가적인 항생제는 의미 없을 수 있다고 설명 드렸으나 보호자 분이 원하셔서 주사함    - 금일 이롬동물병원으로 혈액검사 결과 보내드린 후 전화 연락 드리기로 함.  </t>
  </si>
  <si>
    <t xml:space="preserve">김용성                                  </t>
  </si>
  <si>
    <t xml:space="preserve">희망                                    </t>
  </si>
  <si>
    <t>-전에도 결석 진단 받으시고 내복약 처방받고 좋아졌다 하심(1년전쯤)  -집에서 움직이지 못한채로 선혈수준의 혈뇨를 봄  -식욕 없음    -혈액검사상 IMHA가 가진단되며 환축이 빈혈이 심해서 수혈 실시    -혈액형 검사상 1.1 확인  -4DX 키트검사상 바베시아 음성    -pcv35% 목표로 농축적혈구 115ml 4시간에 걸쳐 투여    -수혈이 반복될 수 있는 가능성 설명드렸으나 1회까지만 하시기로 함  -리브감마는 2일정도 or 추가 설명드</t>
  </si>
  <si>
    <t xml:space="preserve">김유진                                  </t>
  </si>
  <si>
    <t>-어제 저녁 9시에서 12시경 보호자분이 자고 있는 사이 가방에 있던 초코바 한줄 정도를 섭취함   &amp; 보호자 가족 분이 다른 일로 화가 나서 다리쪽을 폭행하여 아파한다고 함    -내원 당시 컨디션이나 활력은 좋았으나, 과하게 흥분한 상태, 다리 쪽에 통증은 크게 호소하지 않았음    -먹은 초크렛은 다크 초코렛 성분은 아니고,젤리 같은 것이 섞여 있던 초코바  -과거에도 초코렛 섭취 경험이 있어 동물병원에서 강제구토 시킨 적이 있었다고 함    -초</t>
  </si>
  <si>
    <t xml:space="preserve">곽성희                                  </t>
  </si>
  <si>
    <t xml:space="preserve">나무                                    </t>
  </si>
  <si>
    <t>Unknow(알수없음)</t>
  </si>
  <si>
    <t>-금일 새벽 발작을 일으켜서 내원(과거에는 발작을 일으킨 적이 없었음)  -이번주 내내 식욕이 없고,체중이 줄어듬,배를 만지면 불편해하는 듯함  -발작의 원인은 1)뇌의 이상 2)심장의 이상 3)간의 이상 등등이 있을 수 있다고 설명드림    (보호자분께서 예방접종을 1차 까지만 하시고 더이상 하시지 않았음)  -방사선 촬영 결과 심장이 커지고,흉수가 차 있는 것이 확인됨  -보호자분께는 FIP나 심장병의 가능성도 있다고 말씀드림    -기본적인 혈액검</t>
  </si>
  <si>
    <t xml:space="preserve">김미숙                                  </t>
  </si>
  <si>
    <t xml:space="preserve">달봉                                    </t>
  </si>
  <si>
    <t xml:space="preserve">-2일전 차량이동중 구토  -그 이후로 식욕, 활력 좋았으나 2일전 저녁부터 shivering이 보이고 식욕 없어서 내원  -체온이 높아서 혈액검사 방사선 촬영 실시  -혈액검사상 백혈구 수치가 높고 탈수가 심하며 방사선 검사상 폐야가 께끗하지 않아서 폐렴에 준해서 치료 실시  -치료는 정상체온 확인 후 wbc 떨어진것 보고 퇴원하기로 함  </t>
  </si>
  <si>
    <t xml:space="preserve">천희은                                  </t>
  </si>
  <si>
    <t xml:space="preserve">1.CC: Ataxia, hyperesthesia               2.HPI: 처음 넘어갔을 때는 보행은 정상이었으나 3번째 넘어진 이후로는   ; 1~2년 전 목이 아파서 병원에 내원. 당시에도 AAI  3.History  - MED;                - VAC: all booster(HWp)               - TRAUMA:  - Surg:               3.ENV: indoor(alone)          4.FOOD: Royal canin         </t>
  </si>
  <si>
    <t xml:space="preserve">이영근                                  </t>
  </si>
  <si>
    <t xml:space="preserve">-지난주 수요일 수술 후(중성화) 상태가 좋지 않아서 내원하심  -식욕없고 구토가 지속됨  -구토 : 처음에는 노란 구토물~현재는 초콜렛색  -성동종합동물병원에서 수술함  -5일째 feeding zero  -배뇨확인 못함  </t>
  </si>
  <si>
    <t xml:space="preserve">이보라                                  </t>
  </si>
  <si>
    <t xml:space="preserve">말티                                    </t>
  </si>
  <si>
    <t xml:space="preserve">김미진                                  </t>
  </si>
  <si>
    <t>후두골이형성증(occipital dysplasia)</t>
  </si>
  <si>
    <t xml:space="preserve">RI.   R% 14%  RI       Rx. Fluid therapy 5% D/S 7ml/hr  - Dexamethasone 1mg/kg IV  - Cimetidine 10mg/kg tid IV, Metronidazole 10mg/kg bid IV  - Sucralfate 3cc tid PO  - 철분제제 1T/dog bid PO    </t>
  </si>
  <si>
    <t xml:space="preserve">김혜원                                  </t>
  </si>
  <si>
    <t xml:space="preserve">토리                                    </t>
  </si>
  <si>
    <t>- 기침은 약 먹고 덜했음  - 요미와 함께 놓아주세요.   - 사료만 주면 안먹어요. 다른 간식(고기류)와 함께 급여    - 건강검진.    DC. NE 84%, LY 4% MO 10%, Band 2%    -혈압 120, 심박 144, 호흡수 30    -안압 OS 13, 오른쪽 OD 15  -양쪽 눈 모두 눈꼽이 많이 끼는 상태    -뇨비중 1.022  -뇨스틱 검사 Protein +1,나머지는 정상, ph 8    -오른쪽 귀 뒤 각질이 일어</t>
  </si>
  <si>
    <t xml:space="preserve">알맹이                                  </t>
  </si>
  <si>
    <t xml:space="preserve">1.CC: 건강검진. 피부질환, 항문낭 냄새가 너무 심함  2.HPI: 평소에 피부질환이 잦고(과일을 중지한 뒤 소양감 크게 감소함)              3.History  - MED; none                - VAC: all booster, HWp               - TRAUMA: none  - Surg: 중성화수술               3.ENV: indoor w/ 8 dogs, 5 cats, 산책하지 않음.             4.FOOD: mobility w/ 고구마, 맨밥 조금. 1주일에 1회 약간의 table food    - 홍역 이환되어 3개월 가량 입원치료. 휴유증은 확인되지 않음  - 코카와 비글 믹스  - 평소 킁킁거림이 심함. 최근 자주 목에 걸린 것처럼 사래걸리는 듯한 느낌?  - 위드펫 동물병원에서 행동교정 치료 실패  - 미용 후 발적 및 두드러기 확인됨. 미용 1주일까지 소양감 호소  - 체중이 증가하였다 최근 감소하는 추세,많이 찐적은 없음  - 정상 음수,배뇨.       #. 신체검사상 항문낭 과다분비, 복부에 papule, pustule, rough coat.    #. 방사선 검사상 - NRF   #. 초음파 검사상 - 방광내 떠다니는 부유물 확인 (small and hyperechoic) / 방광벽 정상   #. 혈액검사상 유의적인 이상 확인되지 않음  #. 혈압검사는 환자의 거부로 측정할 수 없음    ***. 환자의 방광내 슬러지 확인하였으나 초기 방광염으로 판단되어 음수량 늘일 것을 지시  - 피부와 관련하여 알러지성 피부염 우려 있으므로 저알러지성 사료로 바꾸고 피부약 투약하기로 함  - 5일 후 recheck  - Coatex 가져가심      </t>
  </si>
  <si>
    <t xml:space="preserve">이혜인                                  </t>
  </si>
  <si>
    <t xml:space="preserve">CC : MRI 촬영   - history는 11월 13일자 전화상담 내역 참고    #. 2014년 7월 31일자 방사선 촬영한것을 보면 severe key hole sign 관찰됨.    *. 금일 발작과 관련해서 MRI 촬영 예정. 촬영을 위한 마취전 검사를 이용해서 큰 문제가 없다면 2주뒤 스케일링 진행할 예정임.  </t>
  </si>
  <si>
    <t xml:space="preserve">순정                                    </t>
  </si>
  <si>
    <t xml:space="preserve">루키                                    </t>
  </si>
  <si>
    <t xml:space="preserve">눈 상태는 비슷한 상태로 생각됨.     안약 적용 후 증상 호전 없는 상태로   치과 검사, 스켈링, 발치 통해 치과 치료 병행하면서 지켜 보자고 말씀드림.       *. 마취전 검사상 좌신 결석 확인되어 복부 초음파 검사, 뇨검사, UPC 검사 진행   - 검사상 방광 결석 우신 pelvis 결석, 좌신 결석 확인됨.   - 좌신 결석이 요관 폐색 일으키지 않는 상태.   - 신장 에코 상승된 상태, 간에코 상승된 상태.   - 뇨 검사상 crystal, 세균 확인되지 않음   - UPC 정상.     * 보호자 통화   - 초음파 검사상 신장, 방광 결석 확인된 상태이나 신장 기능 많이 떨어지지 않은 상태로 마취 이상 없어서 스켈링 진행   - 스켈링 완료. 스켈링 과정중 피 많이 났으면 잇몸 염증 심한 상태로 생각됨   - 다행히도 치과 방사선 검사 결과 어금니, 송곳니 뿌리쪽 이상 없음   - 상악 어금니 뿌리쪽 이상 발견되어 발치 진행.   - 마취는 잘 깻으며, 나머지 자세한 사항은 내일 설명들으시면 될 것 같습니다.   (2시 이후에 내원 예정)   </t>
  </si>
  <si>
    <t xml:space="preserve">안석                                    </t>
  </si>
  <si>
    <t xml:space="preserve">CC: dystocia  - 세번째 출산  - 두마리 출산 후 12시간째 출산 기미가 없음  - 복부가 팽만한 느낌  - 하혈이 지속      #. 방사선 상 4마리 남아있음  #. 초음파 검사상 3마리의 심박 180회 이상으로 확인되었으나 나머지 1마리의 심박이 확인되지 않음    *** 제왕절개 실시  - 제왕절개 당시 2마리의 심박이 얕았으며 1마리와 관련 응급처치 실시    - 금일 오전 9시 현재 환자 및 산자 모두 상태 양호  ; 아내분께 연락 왔으나 다른 남자 보호자님 연락되지 않음  ; 퇴원가능함을 문자로 안내함. 금일 중 퇴원예정    프로포폴 4.3  부토파놀 0.43  </t>
  </si>
  <si>
    <t xml:space="preserve">해피                                    </t>
  </si>
  <si>
    <t xml:space="preserve">1.CC: 건강검진,   2.HPI: 요통. 운동감소              3.History  - MED; 소염제. 20일전까지 복용                - VAC: all booster, HWp              - TRAUMA: none  - Surg: 슬개골탈구 수술.               3.ENV: indoor            4.FOOD: mobility. ANF(organic)    - 작년 8월경 입안에 종양이 확인됨. 고령으로 스켈링도중 확인.   - 피부 종양이 반복적으로 발생. adenoma 가능성  - 집에서는 거의 움직임 없음.    # 안압: od 23/ os 20    # 초음파 검사상   RT and LT kidney: increased cortical echogenicity   hyperechic opacity in ther diverticulum of LK   LIver: mildly increased echo   GB: hyperehoic gall bladder stone and bile duct stone   RT cranial abdomen: increased serosal echo and decreased pancrease echo     # 방사선 검사상  focally decresed serosal detail at RT cranial abdomen   linear bone opaicty in the RT liver area   multiple small bone oapcity at the kidney area on the RL view   decreased intervertebral space at L 1-2 and L3-4 , T11-12 and C 5-6-7  spondylosis at L3-4   increased tracheal wall opacity and bronchial pattern (age related 가능성 높음)  small bone opacity at the RT stifle joint space on the Lateral view     DDX  choledochelithiasis   cholelithiasis   renal calculi   IVDD and spondylosis   pancreatitis   focal peritonitis   nephritis (interstitial or glomerular)     # 안구 초음파   - 양측 안구 수정체  미약하게 고에코성의 선상음영 : 백내장  - 양측 안구 유리체내에 희미한 에코성의 막성 변성 : vitreal degeneration or endopthalmus    - 허리, 경부의 디스크질환  - 경한 췌장염  - 노령성 백내장, 안내염  - 하마종(ranula).     Rx. Gabapentin 3mg/kg sid PM,   - 스피졸 0.05T/kg, Famotidine 0.5mg/kg, UDCA 5mg/kg, bid PO    *** 특별한 이상 확인되지 않으나 최근 입냄새 심해지고 하마종 혹은 구강종양 가능성 있어 이에 대한 정밀 검사를 위해 익일 스켈링 및 치과치료 실시하기로 함  ; 치과방사선 후 발치 및 스켈링 해주세요  ; 구강 내 종양이 있을 경우 조직검사 예정. 하마종의 경우 마사지를 통해 밀어넣어볼 예정이나 여의치 않을 경우 그냥 둘 예정  ; 피부종양들 중 제거가능한 것들은 제거해주세요  -&gt; 청구 최원장님이 올려주세요.  - 월요일 퇴원예정  </t>
  </si>
  <si>
    <t xml:space="preserve">민성림                                  </t>
  </si>
  <si>
    <t xml:space="preserve">초롱이                                  </t>
  </si>
  <si>
    <t xml:space="preserve">1.CC: ataxia, torticolis  2.HPI: 전일부터 기립불능. 귀가 시 자고 있었으며 금일 새벽부터 증상 악화  - 2~3주전부터 구석에 가서 소리지름.  - 수주전부터 circling, incoordination.  - 식욕, 활력은양호. 인지기능은 이전에 비해 감소하였으나 주인분을 알아보거나 하는 것은 가능.              - 발작 병력 없음  3.History  - MED; none  - VAC: 나이들어서는 no booster        - TRAUMA: 1달 전에 산책하다 계단에서 구른 적 있음  - Surg: 유년기 슬개골 탈구 수술  3.ENV: indoor, alone, 산책은 거의 하지 않음.  4.FOOD: 습식사료, w/ table food,    - 2개월 전 미용 후 입주변 부종, 꼬리가 말리고, 벽을 타고 다님. 좌측편측보행  - 평소 우측 후지 불편  - 음수, 배뇨, 배변은 정상.    #. 신체검사상 PLR 소실. 다량의 눈분비물, 침흘림, 심잡음murmur G4/6이 확인됨  #. 혈압검사 측정되지 않음  #. 혈액검사상 CPK의 상승이 확인됨. 경도의 전해질 불균형 확인됨  #. 방사선 검사상 중증의 후두골 이형성증이 확인됨.    ***. 환자는 2개월전부터 지속적인 신경증상을 보인 것으로 확인됨.   - 종양, 염증등의 감별진단 있을 수 있으나 보호자님이 MRI 촬영에 소극적이어서 일단 후두골이형성증에 따른 뇌압상승에 대한 처치만을 우선 실시    Rx. Mannitol 1g/kg sid IV AM  - MPSS 10mg/kg, tid IV(저녁부터). cimetidine 10mg/kg tid IV  - Enrofloxacin 5mg/kg, Metronidazole 10mg/kg bid IV  - Fluid therapy NaCl w/ 30mEq/L KCl, 5ml/hr     #. 보호자분과 통화 내용  정상혈압. 탈수 교정됨  심장 판막 부전 좌심, 우심 모두 존재하는 상태  좌심 판막 부전이 우심보다는 심한상태, 기능도 약간 떨어진 상태  </t>
  </si>
  <si>
    <t xml:space="preserve">전세희                                  </t>
  </si>
  <si>
    <t xml:space="preserve">팡팡                                    </t>
  </si>
  <si>
    <t xml:space="preserve">내시경 검사 실시 하여 이어폰 캡 제거함.   castration 실시    하루간 입원 처치 하면서 변 상태 확인 하기로 함  5/16저녁 퇴원 예정    프로포폴:0.93  부토파놀:0.2  </t>
  </si>
  <si>
    <t xml:space="preserve">한상민                                  </t>
  </si>
  <si>
    <t xml:space="preserve">머핀                                    </t>
  </si>
  <si>
    <t xml:space="preserve">CC : 혈변   - 오늘 낮에 설사 발견   - 빨간 혈액성 설사를 봄(많은 양은 아니나, 혈액이 많이 섞였다고 느끼심)    #. 체중 감소 조금 있음.  #. 점막상태 심하진 않으나 mild 하게 창백한 느낌(잇몸이 착색되서 눈가 밑 점막 상태 확인시)  #. 체온 정상범위  #. 복부 촉진시 복압 상승 및 경미한 통증 호소.  #. 체온 잴때 설사변이 뭍어나옴(혈액은 보이지 않음)  #. 혈액 검사상 NRF(경미한 출혈의심은 됨 PLT 낮고, MCV 증가).  #. 방사선상 NRF    Tx. 킹벨린 SC    Plan.   - 내일이랑 모래 i/d 캔만 급여. 내복약 처치. 3일뒤 재진  </t>
  </si>
  <si>
    <t xml:space="preserve">정다이                                  </t>
  </si>
  <si>
    <t xml:space="preserve">호두                                    </t>
  </si>
  <si>
    <t xml:space="preserve">CC: Hind limbs paralysis  History Taking:24일 이사 하시면서 증상 발견.  이날 이사도중 어떠한 충격을 받았을 것으로 보호자는 추정.  평소에 보호자품에 뛰어올라 안기는것을 좋아하였으나 웅크리고 행동을 취하지 않음.  24일 저녁부터 보호자님 증상 인지.  25일 걸음거리가 양쪽으로 빠지듯이 미끄러지며 걸음.  동물 병원 내원 후 슬개골탈구 진단 받으신 후 수술을 위해 다른병원에 내원 후  디스크 의심됨을 확인.  그날밤 주저앉고 못걷게 됨.  소변은 병원으로 이동하기 전에도 확인을 하였으며  대변은 25일 아침 확인한 후 한번도 확인 못함.    vaccianation: 작년 4월에 boosting, HWp done    *신체검사   Deep pain 확인: 보호자 앞에서는 확연하게 고개를 돌리며 쳐다봄                          입원 두시간 경과후 체크시 고개를 들고 조금 쳐다보는 정도에 낮은목소리로 pain에 맞춰 낑낑댐.   Back pain 확인: T10~L3 사이 정도에서 강한 반응은 아니나 배에 살짝 힘을 주고 몸을 떠는 반응을 보임    </t>
  </si>
  <si>
    <t xml:space="preserve">최유진                                  </t>
  </si>
  <si>
    <t xml:space="preserve">루나                                    </t>
  </si>
  <si>
    <t xml:space="preserve">CC: vaginal discharge  History Taking:   작년 10월초 경 출산.  외음부에 적갈색 삼출물이 보여서 전화문의후 내원.  PU/PD 없음, 활력, 열감(체온상승), 식욕, 변 상태 모두 정상.  복부 팽만을 보이며 출산후 살이 많이 찐 상태.    초음파 검사상 방광벽 비후, Left kidney 에코 증가 소견.  방광천자 시도 하였으나 소변양이 많지 않은걸로 판단되어   하루 입원하며 금일 소변 검사 후 연락드리기로 함.    2~3시경 연락을 드리기로 함.     * 초음파 추가 비용은 받지 않고 뇨검사 진행 후     추가적인 검사가 필요할 경우 보호자 연락 후 진행하기로 함.    # 초음파 재검 결과   - 방광, 신장 이상 없음   - 자궁체, 좌측 자궁 확인되며, 자궁체 다소 echo 상승하고 두꺼워져 있으며,     좌측 자궁 내 small fluid 로 생각되는 관광내 저에코 확인   - 양측 난소는 통통한 타원형에 난포로 의심되는 저에코성의 내용물 포함하고 있음     : 난소와 자궁의 형태로 발정 전기나 발정 사이기 정도의 자궁과 난소로 생각할 수도 있으나,   open type pyometra 배제할 수 없는 상태로 보임    </t>
  </si>
  <si>
    <t xml:space="preserve">조나현                                  </t>
  </si>
  <si>
    <t xml:space="preserve">앙                                      </t>
  </si>
  <si>
    <t xml:space="preserve">1.CC: 치과치료(스켈링 및 발치) 위해 내원              2.HPI:               3.History  - MED;             - VAC:                - TRAUMA:  - Surg: 어릴때 2회 결석 수술 실시. 1년전 소변검사 이후 소변검사 하지 않음                3.ENV:             4.FOOD:     1년전 사료 안먹고 사료먹으면 토해서 밥+야채 먹이니 구토 없고 잘 먹어 현재까지 1년간 식이 유지    - 치과치료 위해 내원하였으나 엑스레이 검사시 양측 신장 결석, 방광결석, 담도계 석회화 보여 건강검진, 배설성 요로조영 실시 하기로 함    #. 방사선  양측신장 결석, 좌측 요관결석, 방광결석  담도 석회화     #. EU  2h까지 모니터 좌측 신장 기능 떨어지지만 기능하고 있으며 요관결석 이후 진행은 잘 확인되지 않음. 방광에 조영제가 확인되는걸로 보아 일부 개통된 부분으로 뇨는 배설되고 있음  우측신장의 경우 1시간이후 신장의 음영만 약간 증가되고 2시간까지 조영제 배설은 전혀 확인되지 않음. 기능을 하지 않음    #. sono  양측 신장 pelvis 약간의 수신증  좌측 신장 echo 상승, 우측 신장 위축, 피질, 수질경계 확인어려움. 구조적인 변형과 위축으로 보아 기능을 할 수 없는 상태인것으로 여겨짐  담관과 담낭내 석회화 및 결석 확인, 간실질 에코???    #. 혈액검사  BUN CRE P 수치 상승, Na 상승. 전해질수치는 아직까지는 양호한 편이나 만성신부전 소견 보임  간수치 특히 ALP, Bil 상승으로 보아 간 기능 저하가 우려됨    #. 뇨검사  단백뇨 확인. 뇨비중 저하, 크리스탈 확인  뇨농축능력 떨어짐      - 신장 수치 떨어지는 정도, 신장이 어디까지 유지될 수 있는지 확인위해 주간 수액 맞으러 오시기로 함. 주간에 최대한 오래 두고 저녁에 데려가시라 함  - 담낭 석회화(담석?) 로 담낭 파열이 우려되는 상황. 신장이 건강하였다면 담낭 제거술이 즉각 지시되나 환자 상태가 마취를 견뎌낼수 없는 상황임. 신장 상태에 따라 추후 마취 관련 수술 고려 예정  - 구취 및 치아상태는 발치가 필요한 상황이나 현재 실시할 수 없음    Tx.   - 신장수치 떨어지는 시점까지 주간 수액처치 실시  - renal advance 1스푼/1일  - 크레메진 1포-&gt; 10포로 소분해 bid처방    - 앞으로 꾸준한  신장보조제 투여와 정기적인 신장 모니터링 실시 를 통해 환자의 신장 질환 진행을 늦춰줄 수 있도록  - 신장/ 간 의 병리학적 변화가 중등도 이상 진행되어 생존기간 1년 이내일 수 있으며 황달, 발작, 빈혈 등 예후 좋지 않을 수 있음        </t>
  </si>
  <si>
    <t xml:space="preserve">달콩이                                  </t>
  </si>
  <si>
    <t xml:space="preserve">1.CC: 건강검진               2.HPI: 최근 체중감소가 두드러짐. 식욕,활력 감소. 보행, hypermetria.   - 주사 맞고 발작한 적 있음. 스트레스 받고 나서 2회. 스트레스에 취약함           3.History  - MED;                - VAC:                - TRAUMA:  - Surg:               3.ENV:             4.FOOD:       - 1달전에 비해 1.7kg. 최근 활력 많이 감소      USG : 1.056    Dx.  - Skull fracture, open fontanelle, occipital dysplasia(moderate to severe)  - Cholestasis, sludge in GB(severe)  - Chronic renal disease  - Adrenomegaly(Rt&gt;Lt)  - Syringomyelia(TDx)  - Pallelar luxation(bilateral, lat.), stifle joint subluxation  </t>
  </si>
  <si>
    <t xml:space="preserve">이경희                                  </t>
  </si>
  <si>
    <t>-어제 접종 실시  -집에서 우측으로 circling + 3회정도 seizure  -외상 가능성은 없다하심  -말티즈의 유전적 질환으로 뇌수두증 가능성 설명드렸으며 후두공 이형성, 감염 등 여러가지 가능성 설명드림  -우선 체온이 낮아서 체온을 높여주고 방사선 촬영 후 전화드려서 추가적인 치료방향 결정하기로 함    DDx.  - Occipital dysplasia, chiari, Hydrocephalus  - CDV  - Drop accident  -</t>
  </si>
  <si>
    <t xml:space="preserve">김미화                                  </t>
  </si>
  <si>
    <t xml:space="preserve">1.CC: 안과검사              2.HPI: 최근 좌안이 혼탁해짐. 혼탁해진 지는 상당시간 소요됨.         3.History  - MED; 눈물, 충혈, 안구건조증 진단. 귀항생제                - VAC: no booster, HWp               - TRAUMA: none  - Surg: castration, 각막플랩을 실시함, 이개혈종 수술(1년)  3.ENV: indoor, alone, 산책은 거의 안함. 이전에는 1주일에 1회            4.FOOD: 유기농. 피부알러지사료        - 5년 전부터 피부질환을 호소  ; 다른 병원에서 지속적인 치료를 받음. 4군데를 다니셨음  ; 저알러지사료 hypoallergenic, COATEX  ; 호르몬질환.    #. STT 19/26#. OP 11/34-43#. 형광염색상 이상 없음   # 안구 초음파 검사 결과   OS  - floatinng and echogenic lesions in the vitreous chamber   - small V shaped echo in teh vetreous chamber.(attached posterorly to the optic disc)   OD  - loatinng and echogenic lesions in the vitreous chamber    DDX  - retinal detachmnet - vetreal degenration - vetreal hemarrhage - endophthalmitis     방사선 검사 결과   - T5 level 의 subcutaneous region 에 석회화된 병변   - 방광 결석   - L2~6 level의 복부 중앙 soft tissue opacity 증가, serosal detail 경미하게 감소   - L4-5, L6-7 intervertebral foramen 에 석회화된 병변     초음파 검사 결과   - 방광벽 비후, 방광 내벽 불규칙   - hyperechoic cystic calculi 방광 후방부터 urethral region 까지   - small hyperechic lesion 방광의 ventral 쪽에 gas음영으로 생각되는 영상확인   - 양측 신장 수, 피질 에고 상승, 피질에 hyperehoic spots   - liver echo 상승   - gall bladder sluge   - 비장머리 부분에 hypoechoic round lesion   - 방광의 caudoventral region 부터 우측 신장 caudal region 까지 heterogenous mass 확인      2cm 정도의 thickness이며, hyperechoic nodule 부분과 hypoechoic 한 영역이 섞여 있는 무  정형의 형태.   - 우측 adrenal gland 의 cranial pole 비대 : 대략 8mm    DDX  cystitis w/ cystic calculi   dystrophic calification of renal cortex   nephritis   cushing's dz   adrenal gland hyperplaia   nodular hyperplasia of spleen   steroid hepatopahty   abdominal tumor : prostatic tumor or mesenteric or   calcinosis cutis   IVDD     Tx. Mannitol 1g/kg, sid IV  - MPSS 10mg/kg sid IV  - Trusopt(dorzolamide) tid OS  - 항생제, 소염제, 인공눈물 투여할 예정  ; 익일 보호자님이 안약 가져오시면 처방할 예정    ***. 건강검진 결과, 양안의 안내염, 좌안의 녹내장, 우안의 각막변성등이 확인되었음  - 좌안은 녹내장으로 인한 망막박리 발생한 것으로 보이며 이로 인한 시력소실이 확인됨. 안내염  도 중증으로 안내염 관리를 통해 녹내장의 악화를 지연시켜야 함.   - 우안은 안내염이 중증으로 추후 녹내장 발생가능성이 높으므로 안내염 관리에 집중해야 하나   각막변성으로 보아 첩모로 인한 각막손상 가능성이 있으므로 스테로이드 투여 시 주의를 주어야   할 것으로 보임  ; 안구와 관련한 이상에서 초점은 우안의 안내염 관리를 통한 녹내장 예방이며 이와 함께 안약점  안으로 좌안의 안압이 조절될 수 있도록 처방할 예정    1. 방광염, 방광결석  - 방광내 결석이 확인되었으며 이로 인한 방광염 또한 확인됨. 뇨검사상 스트루바이트 crystal이   확인된 것으로 보아 스트루바이트 결석일 것으로 추정됨. 빠른 시일안에 수술적 교정을 실시할 것을 추천함. 다만 용해가 가능한 결석이므로 용해할 수 있을 가능성 설명  2. 디스크 질환  - 디스크 질환을 앓았을 것으로 추정. 체중조절, 운동제한 추천  3. 만성신장질환  - 현재 혈액검사상 수치는 정상이나 초음파상 뇨검사상 신장기능약화가 추정되므로 장기적인 관리가 필요할 것으로 보임  4. 복강내 종양  - 방광 복측으로 종괴가 확인되었으며 전립선 혹은 잠복고환 유래일 가능성이 있으나 정확한 진단을 위해 CT 검사가 필요할 것으로 보임. 크기가 상당하여 수술적 교정이 필요할 것으로 보임  5. 부신종대  - 우측 부신의 크기가 종대되어 있으며 이에 대한 감별진단이 필요할 것으로 보임.   6. 치주염, 치석  7. 피부질환  - 감염 소견 없음. 전신질환 혹은 만성 피부질환에 의해 발생한 것으로 보이며 피부영양제, Vit A 투여가 필요할 것으로 보임    ***. 상기 검사를 바탕으로 치료 계획 수림  - 일단 부신피질 기능항진증에 대한 검사를 우선 실시할 것. LDDST 예정    1안. CT 검사 후 전이 여부 없을 시 종괴제거/방광결석제거술을 실시. 조직검사 및 결석검사 의뢰하는 방안  2안. 일단 현재 전이 여부 확인되지 않아 종괴제거/방광결석제거술을 실시하고 조직검사 결과 악성으로 확인될 경우 CT 검사를 실시하는 방안,    - 이 두가지 방법 중 택 1 할 것을 추천함    - 일단 고민하는 동안 녹내장 치료에 매진하기로 함    - 익일 내원시   1. 안압측정  2. Mannitol 1g/kg sid IV  3. 보호자가 가져온 안약이 항생안약인지, 소염제 안약인지에 따라 약 처방 실시  - 트루솝은 사월이 것으로 까논 안약 약봉투박스 안에 있습니다.  - 항생안약 및 소염제, 인공눈물 안약은 보호자가 가져 올 경우 그대로 처방합니다.  - 트루솝 tid OU 항생안약 qid OU, 소염제 bid OU, 라큐아 qid OU\par - 청구는 안압 11,000원, 이뇨제 22,000원 외 처방되는 안약입니다. 트루솝은 전날 수납하셨습니다.  - 안압 측정 후 한원장에게 카톡 주세요. 보호자님께 최대한 일찍 데려오셔서 만니톨 맞고 최대한 늦게 데려가시라 안내해드렸습니다.  </t>
  </si>
  <si>
    <t xml:space="preserve">jj                                      </t>
  </si>
  <si>
    <t xml:space="preserve">지난주 초부터 심해짐. 2~3개월 전부터 약간씩 다리를 들음  약 처방 받으신 뒤로 살짝 걷고 살짝 뛰기도    오후 3시 이후 재내원 하시기로 ,수술시 스켈링    #.x-ray  좌측 후지 외측 meniscus 손상. 잘걷는것처럼 보여도 다리의 물리적 손상이 진행됨    내일 입원 및 스켈링 실시  </t>
  </si>
  <si>
    <t xml:space="preserve">김유경                                  </t>
  </si>
  <si>
    <t xml:space="preserve">쁜                                      </t>
  </si>
  <si>
    <t xml:space="preserve">3    SG 1.049  upc 0.22    #. 혈액검사상 NRF  ; 이전에 확인되었던 AG ratio 및 신장수치 상승은 확인되지 않음  #. 뇨검사상 경도의 잠혈/단백뇨/백혈구 확인도었으나 뇨비중 정상으로 신장기능 이상 없는 것으로 보임. 방광염도 경미한 수준으로 당장의 치료가 요구되는 상황은 아님.  #. 방사선/초음파 소견  #. UPC 0.22  #. 갑상선 검사 2.2    ***. NRF    </t>
  </si>
  <si>
    <t xml:space="preserve">양아름                                  </t>
  </si>
  <si>
    <t xml:space="preserve">알콩                                    </t>
  </si>
  <si>
    <t>-내원하기 2시간 전 케트라진정(항히스타민제)먹고 내원  -집에서 약을 모아둔 박스를  보호자분 가족께서 떨어뜨렸는데 조금 지난 뒤에 약이 모아진 장소를 뒤지고 하얀약을 먹고 있는 것을 발견   따라서 추가적으로 다른 약을 섭취할 수도 있었을 상황    -내원하고 바로 과산화수소 3cc/kg으로 구토시켰고, 혈액 검사 진행  -구토내용물은 사료와 소량의 간식 뿐이었음    -혈액검사 결과 전해질등은 정상범위였으나, ALT 193, AST 53,ALP 7</t>
  </si>
  <si>
    <t xml:space="preserve">윤혜성                                  </t>
  </si>
  <si>
    <t xml:space="preserve">두리                                    </t>
  </si>
  <si>
    <t xml:space="preserve">세리                                    </t>
  </si>
  <si>
    <t xml:space="preserve">  </t>
  </si>
  <si>
    <t xml:space="preserve">황경숙                                  </t>
  </si>
  <si>
    <t xml:space="preserve">딸기                                    </t>
  </si>
  <si>
    <t xml:space="preserve">민동현                                  </t>
  </si>
  <si>
    <t xml:space="preserve">일구                                    </t>
  </si>
  <si>
    <t>Japanese Chin(제페니즈 친)</t>
  </si>
  <si>
    <t xml:space="preserve">CC : depression, vomit(혈액성)    - 금일 아침 부터 anorexia, 내원 직전 혈액 섞인 구토  - 대소변 상태는 괜찮음.  - 나이가 들면서 점점 기운이 없어지긴 하나 평소보호자 분들이 느끼시기에 갑작스런 증상 발현은 그동안 없었음.  - 평소에 일반 사료 및 table food, 고기, 대추, 사과 등 먹여 왔으며 이번 구토에서도 그런 음식물들 같이 나옴      &lt;신체검사&gt;  체온 : 39.1  murmur 없음  경도의 복부 통증    &lt;방사선 검사&gt;  심장 및 폐음영은 NRF (약간의 심비대 소견이 있으나 매우 경미함)  VD : 우측 상복부의 mass effect  Lateral : 전방의 mass effect  우측 상복부에 이물 소견 있음    &lt;혈액검사&gt;  간수치 매우 높음  T.billirubin 높음    &lt;ddx&gt;  hepatic neoplasia  pancreatic neoplasia  hepatitis  pancreatitis    - 정확한 감별을 위해 추가적인 검사를 진행 할 것을 권유 드렸으나 좀더 지켜 보시겠다고 함  - 종양으로 확인 되더라도 노령임을 감안 할 때 수술은 힘들 수 있으나 식이 및 내과적 처치를 통한 관리가 아이의 삶의 질에 도움이 될 수 있으며 이는 정확한 감별이 선행되어야 효과적일 수 있으므로 반드시 추가 검사 받으 셨으면 좋겠다고 말씀드림.  - 당장 먹을 만한 약을 처방 받길 원하셔서 위장관 보호제 처방(구토 처치)  - 처방식으로 로얄 캐닌 hepatic 사가심    </t>
  </si>
  <si>
    <t xml:space="preserve">최민석                                  </t>
  </si>
  <si>
    <t xml:space="preserve">가리                                    </t>
  </si>
  <si>
    <t xml:space="preserve">cc : 지속적인 혈변으로 더샾 동물병원에서 진료받으심.  2~3일 전부터 설사를 했었는데 현재는 혈변을 봄(처음에는 점액변에서 시작하여 점점 심해져서 혈변을 보고 선혈이 보인다 하심)    식욕 : 정상  활력 : 정상  방사선 검사상  특이소견 없다고 들었다 하심    식욕 활력 정상이고 방사선상 특이소견 없는 상태여서 대장염에 준해 입원후 수액처치등 내과적 처치 실시하기로 하였으며 내일 방사선 촬영 후 내원하셔서 이물 가능성 등에 대해 설명드리고 이물 가능성이 높으면 초음파 검사, 조영촬영등이 필요하다고 설명드림.  구토 없고 식욕 좋아서 췌장염 가능성은 낮으나 신장질환등 다른 원인이 있을 가능성도 설명드림    내과적 처치만 실시할 경우 3일정도 입원처치 실시하고 3일 입원할경우 총 20만원정도의 비용이 소요된다고 설명드림  추가적인 검사 필요할경우 말씀드리고 진행하기로 하였으며 비용설명등 드리기로 함  ----------------------------------------------------------------------------  #. 혈액검사상 큰이상 없음  #. 초음파 검사 결과 (시호.초음파 소견에 사진이 들어감)  - 좌측 하복부 desecending colon으로 생각되는 장분절 벽비후, 장벽 내 gas음영   - 좌측 하복부 방광 앞쪽 focal peritonitis (hyperechoic fat echogecnitiy + 소량의 복수)   - 전립성 전체적인 에코 증가, 다수의 degenerative cysts  - 방광내 hyperechoic 부유물      DDX  - intestinal perforation w/ focal peritonitis   - severe colitis   -prostatic hyperplasia   - prostitis     ***. descending colon 장벽에 염증이 있으며, 그 주변부 복막염 진행  - 토요일 초음파 재진시 호전여부 확인  - 설사 멎는대로 중성화 수술 하시라고 했음(알겠다고 하셨음)  - 몇일전 양파한조각과 이어폰 먹은적있음. 양파때문에 걱정하셔서 혈액검사상 아직 이상없고 혈뇨 및 빈혈증상 보일시 말씀드리고 검사하겠다 했음  </t>
  </si>
  <si>
    <t xml:space="preserve">오수경                                  </t>
  </si>
  <si>
    <t xml:space="preserve">시호                                    </t>
  </si>
  <si>
    <t xml:space="preserve">  PO   - am12 PO   - pm6 간영양제, 액티베이트  - pm12 PO      CBC, TP,ALB    5일 내복약 2/16까지, samylin out  </t>
  </si>
  <si>
    <t xml:space="preserve">권도우                                  </t>
  </si>
  <si>
    <t xml:space="preserve">동동이                                  </t>
  </si>
  <si>
    <t xml:space="preserve">CC: 기침, 구토,  - 1일에 2회가량 실시  - 3일 처방약 복용 후 증상 완화  - 소변을 자주 봄  - 4 cats  - 식욕은 양호. 체중이 빠진 것 같은 느낌  - 최근 2주 정도 기침을 실시    #. 방사선 검사   - dialted LA on VD showing valentine shaped heart   - dilated PV on lateral view  - fissure line between RT middle and caudal lung lobe   - interstitial and bronchial pattern through the lung field    #. 심초음파   -small pericardial effusion  around LV on 4-chamber view   - no thickened mitral valve   - dilated LA : LA/Ao ratio = 3.5 ~4.0  - IVSd,s : normal range   - VSd,s: normal range   -fs: 42% (within normal range)   - E/A ratio: 3.22  - mitral regurgitant flow on color flow doppler: &gt;50%  - mitral regurgitant flow on CW: envelope shape and as dense as mitral inflow   - tricuspid regurgitant flow on CW     DX  congestive heart failure   MVI and TVI   pericardial effusion   pleural effusion   pulmonary edema     DDX  restrictive cardiomyopathy   unclassified cardiomyopathy       </t>
  </si>
  <si>
    <t xml:space="preserve">이영희                                  </t>
  </si>
  <si>
    <t xml:space="preserve">로리                                    </t>
  </si>
  <si>
    <t>간질-특발성()</t>
  </si>
  <si>
    <t xml:space="preserve">-새벽 2시 30분쯤 내원   금일 구토 1회 하였고, 보호자분이 아기 혀를 가지고 낮 시간에 잡았다 뺏다 몇번 장난을 함   그 이후로 오후에 혀가 말리는 듯한 증상이 1-2회 있었고, 새벽 시간에도 1-2회 혀가 말리고 침을 흘리는 증상이 반복되어서 내원   1차적으로 방사선 촬영 시행하였고, 방사선 촬영 결과 큰 이상 소견은 보이지 않음   그러나 강직이나,발작,경련등 그밖에 신경증상이 있을 수 있으므로 잘 지켜보시라고 하고, 구토에 대한 처치만 </t>
  </si>
  <si>
    <t xml:space="preserve">히로                                    </t>
  </si>
  <si>
    <t>British Shorthair Cat(브리티쉬 숏헤어 고양이)</t>
  </si>
  <si>
    <t xml:space="preserve">#. 방사선   - 이상 없음     #. 초음파  - 특이사항 없음   </t>
  </si>
  <si>
    <t xml:space="preserve">주신정                                  </t>
  </si>
  <si>
    <t xml:space="preserve">토끼                                    </t>
  </si>
  <si>
    <t xml:space="preserve">알러지 약 3일 분 먹고 안먹임.     양쪽귀 어제부터 긁음. 양측이도 발적 약간의 부종    검사 후 2시에 한원장님 전화주세요    - 마취 전 검사상 특별한 이상 확인되지 않음  - 치과 방사선 사진 상 치주상태 양호하여 발치 실시하지 않음    - 피부 종괴 제거함. 조직검사 의뢰    - 심장사상충 검사 및 HGFL 실시함    프로포폴 3.25  부토파놀 0.325  </t>
  </si>
  <si>
    <t xml:space="preserve">최은주                                  </t>
  </si>
  <si>
    <t xml:space="preserve">알콩이                                  </t>
  </si>
  <si>
    <t xml:space="preserve">식욕부진이 심화되어 습식사료도 잘 안먹음    forl : 우측 하악 작은어금니  치수노출 : 좌측 하악 canine    치과방사선 검사상 골육종 의심됨    건대 윤헌영 교수님 리퍼 추천드림  -원하실경우 진통제 처방예정  </t>
  </si>
  <si>
    <t xml:space="preserve">김민주                                  </t>
  </si>
  <si>
    <t xml:space="preserve">새롬                                    </t>
  </si>
  <si>
    <t xml:space="preserve">불편해 한지 2주 경과    사료: 관절사료. 야채(오이, 무, 가지..등)  관절영양제 주지 않음    #. 방사선  십자인대 파열, tibia 전방으로 변위  슬개골 내측 변위, 관절낭액 증가  </t>
  </si>
  <si>
    <t xml:space="preserve">이민선                                  </t>
  </si>
  <si>
    <t xml:space="preserve">보보                                    </t>
  </si>
  <si>
    <t xml:space="preserve">- 첫 생리   - 2달 주기로 구토 증상.   </t>
  </si>
  <si>
    <t xml:space="preserve">황서영                                  </t>
  </si>
  <si>
    <t xml:space="preserve">메시                                    </t>
  </si>
  <si>
    <t xml:space="preserve">CC: soft feces                 2.HPI: 1주일 전부터 증상. 도우미 아주머니의 table food 섭취 가능성이 있음. 최근 연변이 더욱 심해짐  3.History  - MED;                - VAC: no booster, 지난달까지 매번                - TRAUMA:  - Surg:               3.ENV: indoor(alone), 산책은 자주는 못하심            4.FOOD: 로얄캐닌 어덜트, w/ 치즈, 닭가슴살, 강아지 간식     - 펫스파크  - 변이 연함. 종합적인 검사 원하심     * 분변 검사 : 다수의 간균 확인 됨.  * 뇨검사 : nrf    #. 신체검사상 특별한 이상 없음. restlessness, 가 확인됨. 아직 소변을 가리지 못함. 정신 없음  #. 혈액검사상 GGT의 미약한 상승, CPK의 상승이 확인됨.  #. 혈압검사상 80mmHg의 저혈압이 확인됨  #. 방사선 검사상 중등도-중증의 후두골 이형성증이 확인됨.   #. 초음파 검사상 NRF    ***. 상기 검사상 소화기 증상을 일으킬만한 특이적인 이상이 확인되지 않음에 따라 일단 일시적인 소화기 장애로 보고 대증처치 실시함.   - 환자가 평소에 보이는 과도한 반응 및 이상 행동들과 관련하여 행동학적 이상에 대한 진단 전에 신경학적인 접근이 우선시되야 하며 특히 후두골 이형성증이 확인됨에 따라 이에 대한 검진을 받아보실 것을 추천함    Plan. 3일 후 recheck.  - 7~14일 뒤 건강검진 결과 안내 예정     </t>
  </si>
  <si>
    <t xml:space="preserve">구한나                                  </t>
  </si>
  <si>
    <t xml:space="preserve">야니                                    </t>
  </si>
  <si>
    <t xml:space="preserve">CC:  - 금일 오전 구토, 발정기가 있음.  - 다음    프로포폴  2.4  </t>
  </si>
  <si>
    <t xml:space="preserve">백서영                                  </t>
  </si>
  <si>
    <t xml:space="preserve">아돌이                                  </t>
  </si>
  <si>
    <t xml:space="preserve">1.CC:  건강검진, 스켈링           2.HPI:               3.History  - MED;                - VAC:                - TRAUMA:  - Surg:               3.ENV: INDOOR(ALONE), 산책은 자주 못함            4.FOOD: 라메르.,     - 건강검진 겸 스켈링 진행 예정  - 검사상 특별한 이상 확인되지 않음  ; 세포학 검사상 epidermal cyst 로 확인됨    - 스켈링 후 폴리싱 실시함          </t>
  </si>
  <si>
    <t xml:space="preserve">오슬로                                  </t>
  </si>
  <si>
    <t xml:space="preserve">컨베니아 서비스 해드림  </t>
  </si>
  <si>
    <t xml:space="preserve">서미란                                  </t>
  </si>
  <si>
    <t xml:space="preserve">CC: fall down  - 4층 창문에서 뛰어내림  - 내원 당시 환자의 우측 잎가에 혈흔이 확인되었으며 긴장된 상태로 보호자님께 변을 봄  - 일단 환자를 진료실 내에서 진정 시킨 뒤 추후 접근하였을 때는 아주 순한 개체로 확인됨    - 혈액 채취 후 Dexa, Cepha, Tramado 투여함    #. 혈액검사상 전해질 불균형 및 ALT/AST/ALP/CPK의 상승이 관찰됨  #. 방사선 검사상 폐 우측 후엽의 폐출혈 소견 확인됨. tibial fracture(distal part)가 확인됨.  #, 일단 propofol 진정 후 bandage 실시.  - 수액 주며 모니터링  - 익일 외과 원장님께 인계할 예정    Tx. Furosemide 2mg/kg, IV, Vit K 1mg/kg, Tranexamic acid 10mg/kg, SC  - 4시간 단위 방사선 촬영 예정  - 최소 3일정도 안정화 후 수술 진행 예정. 보호자님 유합지연 걱정하셔 1주일이내에 수술하면 괜찮다 설명    월초에 바르는구충 실시  27일 오전 혈액검사 간수치 체크, 항체검사 실시  1주 입원 외고정 140만원 실시    * 초음파 검사상   -NRF  </t>
  </si>
  <si>
    <t xml:space="preserve">조미연                                  </t>
  </si>
  <si>
    <t xml:space="preserve">1.CC: hematochezia, vomiting, shivering  2.HPI: 금일 5회 구토,               3.History  - MED; none                - VAC: no booster, no HWp               - TRAUMA:   - Surg: 제왕절개, 자궁적출, 3년전 쯤. 당시 특별한 이상 없음               3.ENV: indoor w/ a dog, 산책은 거의 없음.            4.FOOD: 사료, 가끔 사람 먹는 것. 우유     - 금일 구토와 함께 다량의 혈괴와 담즙을 구토함. 특이적인 병력 없음. 식이변화 없음.   - 보호자님 하루 정도 집을 비웠을 뿐 별다른 특이사항 없음    #. 혈액검사상 경도의 hemoconcentration소견 및 PCV의 상승(상대적으로 TP/ALB은 정상). 평소 기침 등 호흡기 장애가 있어 polycythermia가 어느정도 이해는 됨. AST/CPK의 상승이 확인됨  #. 방사선 검사상 우측 상복부 연부조직밀도 증가한 것으로보여 초음파 정밀검사 추천함    - 1일간 입원 뒤 익일 초음파 예정. 정과장님 설명 후 추후 재진 한원장 잡을 것  - 정과장님 초음파 후 한원장님 전화줴요    #. 초음파상   - 양측 신장 diverticulum 에 결석   - 우측 상복부 췌장 영역 지방 에코 다소 상승.     * 췌장염 키트 말씀드렸으나, 원치 않으심  보호자분 비용부담으로 퇴원   약 먹여 보시고, 구토 다시 보이면 다시 병원 내원 예정   </t>
  </si>
  <si>
    <t xml:space="preserve">이유진                                  </t>
  </si>
  <si>
    <t xml:space="preserve">나비                                    </t>
  </si>
  <si>
    <t xml:space="preserve">설사는 멈춤  평소 건사료 대신 습식사료 먹고있음  병원에서 진료 받아본 적 없어서 스트레스 주의!!!!    1. 췌장염 ; 양성  2. 심비대  3. 고빌리루빈혈증(황달)    *얼마전 식욕부진 있었던 것이 췌장염에 의한것인지 확실치는 않으나 현재 식욕 양호하여 만성 췌장염에 준해 증상 없으면 치료는 특별히 하지는 않는다고 안내드림  *고빌리루빈혈증 보이는데 식욕부진에 의해서 생겼을 가능성이 있으니 일단 잘 먹어야 한다고 안내드림  *방사선 검사상 심비대는 노령성 변화로 보임  *식욕 정상이고 특이소견 없으면 일단 엑티베이트 먹여보시라고 안내드림    </t>
  </si>
  <si>
    <t xml:space="preserve">박진아                                  </t>
  </si>
  <si>
    <t xml:space="preserve">1.CC:   자다가 발작 함(1회). 하얀토를 보임. 한쪽으로 몸이 꺾인듯한 모습 보임   2.HPI:   키운지2년경과  과민성 장염, 작년 4월부터 구토 자주 함 (뇌에 이상이 있을수도 있다는 얘기 들었다함)          8개월전 혈액검사, 심한 구토 설사 보임   1월 초음파 검사, 비장 mass, 담낭 슬러지  확인  3.History  - MED;                - VAC:                - TRAUMA:  - Surg:  성대수술             3.ENV:             4.FOOD:  i/d 건사료+캔사료    #. 우측 신경반응 무뎌져 있음. 청진시 심박 불규칙  #. 혈액검사 NRF  #. 두개 x-ray : 후두골 이형성증, 두개내 detail소실  뇌수두증, 두개내 부종에 의해 두개내 detail소실 되었을 수있음.   후두골 이형성증이라는 선천적 소인에 의해 두개내 질환 발생하였을 가능성 높으며,     - 현재 상태(증상은 미약하나 병변과 비례하지 않을수있음), 투약여부 결정, 예후 판단을 위해 MRI추천.      - 감압처치 위해 기본 3일 입원 추천. 다니시던 병원있어서 옮길가능성 있음.   금일 검사비만 수납. 1일 입원비77000(감압22000+입원55000 )고지  병원옮기시는 경우 이메일로 자료전송해드리겠다고 함    </t>
  </si>
  <si>
    <t xml:space="preserve">  유선종양수술, 스켈링, mass제거(머리)    조직검사 유무 확인 필요  </t>
  </si>
  <si>
    <t xml:space="preserve">바니                                    </t>
  </si>
  <si>
    <t xml:space="preserve">혈압재측정 예정    치석 다량 (어금니 송곳님 위주)     *뇨검사  비중: 1.05  pH: 8      #. 방사선   - gastric axis : caudoventral displacemnet : microhepatica   - no RT rib at 13th thoracic vertebrae: lumbarization      #. 초음파   - 간 영역이 rib cage 안으로 많이 들어가 있으나, 에코 형태자체에는 이상 없음    프로포폴: 12.5     </t>
  </si>
  <si>
    <t xml:space="preserve">김민형                                  </t>
  </si>
  <si>
    <t xml:space="preserve">멍순이                                  </t>
  </si>
  <si>
    <t xml:space="preserve">  잘먹지 못함.  매월 일정금액 지급하고 위탁소에서 키우고 있음  돌봐줄 수 없는 상황과 비용 때문에 안락사 고민하심    익일 포폴 마취하 정과장님 방사선 검사 바랍니다.  익일 현금 20만원 선납하러 오신다고 했음.   상담은 일요일에 최원장과 하기로함. 면회도 일요일에 시켜드리겠다 함  </t>
  </si>
  <si>
    <t xml:space="preserve">CC : 구토    - 가끔씩 음식물을 먹고 그대로 토함  - 어제 저녁을 먹고 음식물을 토한 후, 다시 노란색 위액을 토함  - 어제 토한 이후 사료 끊으셨다가 오늘 아침 점심 줬을 때는 토하지 않음  - 저녁에 밥을 먹고 다시 토함  - 물은 잘 먹음    신체검사 : 체온(39.5도), 복부통증 없음  x-ray : 신장 크기가 살짝 작아보임. 소화기에 뚜렷한 문제가 관찰되지 않음  전해질 : 이상없음  CBC : WBC 낮음(4.8K)  chemistry : 이상없음    Tx. 세레니아 주사, I/d 캔    - 지속적인 구토시 초음파 검사가 요구됨.  </t>
  </si>
  <si>
    <t xml:space="preserve">류지영                                  </t>
  </si>
  <si>
    <t xml:space="preserve">딱지                                    </t>
  </si>
  <si>
    <t xml:space="preserve">  빈호흡, 유연, 혀에 청색증 보이며 내원  1시간전 딱딱한 가래떡 준뒤 빈호흡보임    #.x-ray  검사상 식도 입구부분 삼각형모양의 이물확인    #. 혈액검사  간수치 상승확인    - 검사원치 않았으나 마취 후 complication우려해 혈액검사 실시. 간수치 상승이 확인되었으며 초음파검사 및 지속적 치료 하셔야 한다고 말씀드림  - 프로포폴 2cc투여하였으나 마취가 잘깨지 않았으며, 식도 입구- epiglottis사이 끼어있던 이물 제거 후 주변 점막 부종 의해 호흡곤란 야기될수 있어 금일 입원처치 실시  - 간에 대한 검사 및 치료 필요성에 대해 재차 강조할 필요 있음    이물제거 후 dexa, cepha투여    프로포폴: 1.67  </t>
  </si>
  <si>
    <t xml:space="preserve">서우영                                  </t>
  </si>
  <si>
    <t xml:space="preserve">전화 통화 : 밤 사이에 총 4회 설사를 관찰됨. 복부 통증은 아직 있지만 마지막으로 7시에 설사후 현재까지는 설사가 진정된 상태. 구토는 병원 내원 이후 현재까지 나타나고 있지 않음. 우선 오늘 2시까지 상태 지켜보고 그 사이에 아이 지속적으로 설사가 있다며 다시 한 번 초음파를 통해 아이 복부 확인 필요.    *. 보호자 통화(19:30)   - 방금 (혈액 소량 섞인) 설사를 다시 했음   - 어제 말씀드린대로 혈액검사를 진행하고, 금일 퇴원은 힘드시고, 좀 더 입원이 필요한 상황.    #. 혈액검사   - CBC 검사에서 PLT가 낮아서 도말을 해서 보니, 간간히 혈소판이 응집된것이 발견(사진참고)   - 혈액 화학검사에서는 ALP 높으며, 아밀레이즈는 정상보다 낮음.   - 전해질은 칼륨수치가 경미하게 낮음.    ***. 보호자분 통화   - 혈액검사상에서는 간 및 스트레스 관련 수치(ALP)가 상승되있으며, 전해질 불균형이 있음. 기운이 떨어진 것이 전해질 불균형과도 연관성이 있음.    -&gt; 앞으로도 지속적인 수액 처치가 필요하며, 밤새 아기 구토, 설사하는지를 좀 더 지켜봐야 하며, 내일 다시 초음파 검사를 통해 복부장기 전반적인 검토가 필요하다고 말씀드림.    Plan.   1. 내일 오전중에 보호자분께 연락 : 루비 밤새 구토, 설사 여부 말씀드릴것.   2. 정과장님 초음파 보시고, 장염, 췌장염 등의 여부 체크해주시고, 보호자분께 연락주시기 바랍니다.     </t>
  </si>
  <si>
    <t xml:space="preserve">김예나                                  </t>
  </si>
  <si>
    <t xml:space="preserve">용이                                    </t>
  </si>
  <si>
    <t xml:space="preserve">cc ; 미용마취   - 식욕, 활력, 배변, 배뇨 양호  - 금일 2시 미용 예약, 비용안내드림.   - 혈액검사상 이상 발견되면 연락드리기로 함.  이상없을시, 그냥 진행  - 추가접종 ; 잘모르셔서 안내드림   - 사상충 ;  한달에 한번씩 먹이는 걸로 하고 계심    - cre 수치 2.6 확인되어 신장에 대한 정확한 평가 포함 건강검진 추천함  - proBNP 검사 함께 진행하기로 하였음 77000원 추가 비용 발생    #. proBNP 음성    #. 뇨검사   현미경 검사상 상당량의 구균 관찰됨    #. 방사선   VD 상 심장음영 확인 상 좌측 심장 비대인 상태 의심되나 외측상에서는 심장 비대 의심되지 않음     #초음파  mildly increased RT and LT renal cortex echogenicity     DDX  - fat vacuoles in the renal cortex   - inflammatory disease of the kidney     *. 신장 피질 에코 경미하게 높은 편이나, 전체적인 윤과, 나머지 신장 구조 이상 없는 상태로 피질 내 지방에 의한 결과일 가능성 높은 상태로 생각됨.     *** 소변검사시 구균 확인되어 세균성 방광염 치료를 위해 항생제 감수성 검사 추천드림  2주 내복약 먹여보시고 하겠다고 함    plan. 2주뒤 재진시(정과장님께 전달했음)  - 수액처치 후 스켈링(비용 따로 고지 안했음. 적절히 청구해주세요)  - 수액맞기전 소변검사 세균여부 체크 후 세균 확인시 항생제 감수성 검사 의뢰  </t>
  </si>
  <si>
    <t xml:space="preserve">정해림                                  </t>
  </si>
  <si>
    <t xml:space="preserve">뭉크                                    </t>
  </si>
  <si>
    <t xml:space="preserve">1.CC: anorexia, diarrhea(3일간), vomiting(3일).   2.HPI: 사과를 평소에 잘 먹음. 노가리도 가끔 먹음.               3.History  - MED; none               - VAC: no booster. no HWp(마지막이 5년 정도 됨)               - TRAUMA:  - Surg: 중성화 수술. 신장 결석이 있어서 2년 전 수술을 함              3.ENV: indoor(alone), 산책은 가끔 1년에 5회 정도            4.FOOD: 사료, ANF(senior) w/ 사과 노가리 등       - 가끔 구토를 보이기는 했음.     - 신체검사상 황달, systoic murmur(G 3/6), BCS 2/5, weakness    - 금일 20만원 수납예정. 50만원 초과시에도 50만원 한도내에서 수납 예정        </t>
  </si>
  <si>
    <t xml:space="preserve">이미나                                  </t>
  </si>
  <si>
    <t xml:space="preserve">리야                                    </t>
  </si>
  <si>
    <t xml:space="preserve">1.CC: 건강검진               2.HPI:                 3.History  - MED; 간헐적인 피부염 약               - VAC: all booster, HWp               - TRAUMA: none  - Surg: 슬개골탈구, 자궁축농증 수술.   3.ENV: indoor w/ multiple dogs            4.FOOD: ANF       - 스켈링 예정  - 귀/지간습진 관련 정밀 체크 요망  - 코골음 있음.     #. 방사선   - gastric axis 는 정상이나, 간이 rib cage 전방으로 많이 들어가 있오 microhepatica      #. 초음파  - NRF  - 간 에코 정상, 변연 정상       -------  검이경 검사상 특이사항 없음.  우측 이도의 경미한 발적.  귀 주변부 털이 많은 편.    청진상 이상없음.    안구의 충혈.  전지 관절부위 피부의 염증.     양측 슬개골 모두 수술 병력이 있으나  우측 슬개골 탈구가 있음.    </t>
  </si>
  <si>
    <t xml:space="preserve">전세련                                  </t>
  </si>
  <si>
    <t xml:space="preserve">포코팡                                  </t>
  </si>
  <si>
    <t>-갑자기 쓰러지고 내원당시 심정지 상태. 호흡정지 상태로 내원하심  -010-8780-6445(보호자분 연락처)  -집에 불독들이 있어서 충격을 받았을 가능성이 있으며 심장, 간 등 선천적 문제 혹은 저혈당 쇼크 등 가능성 설명드림  -보통 2시간 내 다시 문제되는 경우 있어서 오늘은 지켜봐야 하며 뇌에 산소 공급제한시간이 있었기 때문에 후유증 등은 지켜봐야 한다고 설명드림  -방사선 사진상 흉부 폐출혈 소견이 보여서 4시간 간격으로 재검 예정  -집에</t>
  </si>
  <si>
    <t xml:space="preserve">권성은                                  </t>
  </si>
  <si>
    <t xml:space="preserve">퉁                                      </t>
  </si>
  <si>
    <t xml:space="preserve">  4주전쯤 안과치료 위해 내원.   다음에 대한 문의. 당뇨일 수 있다고 얘기해 검사. 검사 후 당뇨 아니라고 했다고 함(무슨검사인지 알지 못함)    2주 전부터 살이 급격히 빠짐. 4일 전부터 식욕 절폐.    - 최근 물을 많이 먹음.  - 식욕절폐, 일어나지 못함. 로컬병원에서 신부전증 및 당뇨 진단받음      #. 초음파  - 양측 신장 피질 에코 상승   - RT and LT renal caluli   - 간에코 전반적 상승, 간 비대   - multiple hypoechoic and hyperechoic nodule in the liver   - 우측 내림 십이지장 근처 췌장여영과 연결된 부위 석회화된 음영   - 비장에 저에코성의 nodule     DDX  -nephritits  - renal caluli   - pancreatitis   - pancreatic tumor   - degenerative nodule in the liver and spleen   - hepatic lipidosis/ steroid hepatopathy     #. 심장초음파  - mild MR and TR   - thickened mitral valve   - thicknede IVS   - increasead FS (50%)     DDX  - MVI, TVI  - systemic  hypertension   </t>
  </si>
  <si>
    <t xml:space="preserve">장세은                                  </t>
  </si>
  <si>
    <t xml:space="preserve">호랭이                                  </t>
  </si>
  <si>
    <t xml:space="preserve">  뇨카테터 장착 후 뇨팩에 혈뇨 확인됨  방광 요도 슬러지 차있음    - 보호자분과 통화 완료(최)  </t>
  </si>
  <si>
    <t xml:space="preserve">모모                                    </t>
  </si>
  <si>
    <t xml:space="preserve">TECA 수술비 양측 CT 포함 340정도 안내드림(할인은 향후 상의하기로 함)  일단 내과적 처치 집중적으로 실시해보고 향후 수술은 고려하기로 함    3일 내복약  PDS 6T, CEPHA 3T, FAMO 2T, CIPRO3.5T, ITRA 1일1T 처방  3일 후에는 PDS 빼고 사용  </t>
  </si>
  <si>
    <t xml:space="preserve">김수생                                  </t>
  </si>
  <si>
    <t xml:space="preserve">단아                                    </t>
  </si>
  <si>
    <t xml:space="preserve">-어제부터 구토하고 식욕 없고 활력없음  -2일전 쓰레기통을 뒤진적 있음  -외음부에서 삼출물 발견됨  -영상진단검사상 자궁축농증 확인됨  -보호자분께서 비용부담이 크셔서 현금 90만원까지 말씀드림  -혈액검사상 패혈증이 심하고 저체온, 저혈당 보이며 간, 신장수치 좋지 않아 예후 안좋을 수 있음을 설명드림      #. 초음파   - 양측 자궁 비대(~2cm), 자궁내벽에 다수의 다양한 크기의 cyst   - 양측 ovary cyst  - 좌측 신장 </t>
  </si>
  <si>
    <t xml:space="preserve">김경하                                  </t>
  </si>
  <si>
    <t xml:space="preserve">CC: depression, weakness  History Taking:   오늘 밤 11시경 퇴근 후 평소에 활력이 좋던 아이가  무기력하게 있는것을 발견.  자율급식. 같이 있는 동거견이 있어 마지막 식사는 언제했는지, 사료양 등 정확히 확인 안됨.  내외부기생충 간헐적으로 해주시고 접종 잘 해주고 계심.  슬개골 탈구 수술 한적 있으며 작년 겨울에 방광결석 제거 수술 받았음.  당시 마취전 검사 후 심비대 소견 있었다고 함.  방광결석 사료 먹이다가 지금은 중단하신 상태  금일 소변확인. 대변은 확인 안됨.   4/9 연변을 봤다고 함.  왼쪽 앞다리를 떠는 증상을 가끔 보임.    * 하루 입원 후 익일 종합검진 해볼것을 추천 드렸으나    비용적 부담 있으셔서 필요한 검사만 하셨으면 함.  * 청진상 이상 없음. 주저앉아 잘 안움직이려 하며   비틀비틀 걷는 경향이 있음.  </t>
  </si>
  <si>
    <t xml:space="preserve">이옥경                                  </t>
  </si>
  <si>
    <t xml:space="preserve">똘이                                    </t>
  </si>
  <si>
    <t xml:space="preserve">1.CC: weakness               2.HPI: 2일전 오전중 사료 섭취 후 구토를 보임. 연변을 보임. 전일 노란 소변을 봄              3.History  - MED;                - VAC:                - TRAUMA:  - Surg: 유선종양, 자궁적출수술.              3.ENV: indoor(alone) 산책은 매일 나감             4.FOOD: Urinary S/O       - 3년 전 마늘을 먹은 적 있음. 당시 증상이 비슷.  - 1달전부터 exercise intolerance. 인지기능장애가 확인됨  - 최근 체중감소가 특이적임  - 작년 미용 후 귀 염증이 생겨 예민해짐. 그 날 이후로 귀가 더 어두워짐     </t>
  </si>
  <si>
    <t xml:space="preserve">밀크                                    </t>
  </si>
  <si>
    <t xml:space="preserve">#. 방사선   - narrowed intervertebral space and  new bone formation at the ventral margin of the C5-6, T12-13-L1  - the vertebral body and articular process of the T12 is slightly dorsal to the T13  - dorsal extension of foramen magnum     DDX  moderated occipital dysplasia   IVDD,  sponylosis,  subluxation of T12-13     #. 초음파   - hypoechoic, round shape, small (5x6mm) nodule in the splenic head   - increased RT and LT renal cortical echogenicity (increased corticomedullary definition)   -  DDX  - nodular hyperplsia of the spleen   - nephritis (glomerular or interstitial)     #. 신체검사  - 청진시 이상 없음.  - 구강: 심한 치석.(사진)  - 피부: 전신적인 발적. (사진)           지간 발적. (사진)  - 귀: 검이경상 NRF. 우측귀 바깥쪽 출혈소견 및 지저분함.(사진)  - 좌측 슬개골탈구 G2~3.    #. 소변검사  - 검사기록에 입력.  - 현미경 검사상 NRF.  </t>
  </si>
  <si>
    <t xml:space="preserve">정은하                                  </t>
  </si>
  <si>
    <t xml:space="preserve">신희윤                                  </t>
  </si>
  <si>
    <t xml:space="preserve">락                                      </t>
  </si>
  <si>
    <t xml:space="preserve">강덕영                                  </t>
  </si>
  <si>
    <t xml:space="preserve">치아 치석.   어금니 레진 씌운것 떨어짐.   평소보다 잘 씹지 못하는 듯한 느낌.   간식 잘 먹음.     레진 치료는 1회 무료 실시 예정.   스켈링과 함께 실시 예정.   오늘 하루 호텔 후 내일 스켈링 예정.     7: 00 pm보호자 통화   - 원장님 퇴근 하셨습니다.   - 방사선 검사, 혈액검사상 이상 없어서 수액 맞고 있습니다.   - 원장님께서 내일 스켈링전 1시 이후에 전화 드릴 예정.   </t>
  </si>
  <si>
    <t xml:space="preserve">주경복                                  </t>
  </si>
  <si>
    <t xml:space="preserve">CC: depression, dypnea  - 울음소리 이상함. 구토도 보임. 호흡도 가쁨.  - 금일 소변 확인되지 않음  - 전에도 소변볼 때 힘들어함    - 어제 목욕, 리터박스 없이 욕조에서 봄  - 소변도 2~4회 정도 봄. 양은 많지 않음. 소변량이 줄고 탁해짐    #. 혈액검사상 NRF  #. 방사선 검사상 full bladder  #. 초음파 검사상 방광내 슬러지, full bladder 가 확인됨    - 환자의 상태는 양호한 것으로 보아 요도폐쇄된지 1일내외일 것으로 보임  ; 요도 개통 후 환자상태 양호함    *** 익일 오전 정과장님 초음파/뇨검사 실시부탁함  - 퇴원 및 병원비는 김원장님과 상의할 것                                                                                      프로포폴:5.4                                                           </t>
  </si>
  <si>
    <t xml:space="preserve">정호연                                  </t>
  </si>
  <si>
    <t xml:space="preserve">나미씨                                  </t>
  </si>
  <si>
    <t xml:space="preserve">전화문의  -2~3일정도 여행차 친구집에 나미씨 두셨는데 오늘 와보니 점액변, 혈액혼재한 설사 본다 하심  -식욕은 약간 저하, 활력 정상    ***환경변화에 의한 대장성 설사 설명드렸으며 우선 대증처치를 위한 내복약 추천드렸으며 심해지면 입원처치도 필요하다고 설명드림    9:00 체온 38.6도   병원에서 구토, 설사 등의 증상 없음     </t>
  </si>
  <si>
    <t xml:space="preserve">장은주                                  </t>
  </si>
  <si>
    <t xml:space="preserve">장크림                                  </t>
  </si>
  <si>
    <t>- 집에 귀가한 뒤 좋아서 반기다가 발작을 보임  - 이전 발작 병력 없음  - 이전 동물병원에서 심장 질환 가능성 언급 -&gt; 스테로이드 투여함    - 본원 내원당시 특이적인 이상 없음  - 혈액검사상 특이적인 이상 없음. CPK만 2배 증가  - 방사선 검사상 우측 고실 소실. 중이염에 의한 내이염/뇌수막염 가능성 있음    ***. 보호자님 아는 MRI 센터에서 촬영한다고 하여 일단 처치 유지하며 지켜보기로 함    Tx. Mannitol 1g/k</t>
  </si>
  <si>
    <t xml:space="preserve">배상우                                  </t>
  </si>
  <si>
    <t xml:space="preserve">두나                                    </t>
  </si>
  <si>
    <t xml:space="preserve">#. 심장 초음파   - thickened mitral valve and mild mitral prolapse   - LA dilation    : LA/ AO raio : 2:1  - FS: 54%   - increased LVIDd and LVIDs  - MR, TR : moderate / no pulmonary hypertension     #. 복부 초음파   - increased echogenicity of the RT and LT renal cortex   - echogenic nodule in the LT adrenal gland at cranial pole : 6.6 x 9.4mm  - GB sludge   - round shpaed cyst (6.3mm) dorsal to the desending duodenum ( DDX: pancreatic cyst)   </t>
  </si>
  <si>
    <t xml:space="preserve">박경란(여자분)                          </t>
  </si>
  <si>
    <t xml:space="preserve">바람                                    </t>
  </si>
  <si>
    <t>근골격계(Musculoskeletal)</t>
  </si>
  <si>
    <t>양측슬개골탈구-수술(Patellar luxation)</t>
  </si>
  <si>
    <t xml:space="preserve">문유빈                                  </t>
  </si>
  <si>
    <t>-몇시간 전부터 하혈을 하기 시작함   마지막 생리는 저저번달에 함    -연령이나 중성화가 안되어 있는 점등을 미루어 보아 자궁축농증이 강하게 의심되는 상황이라 말씀드림   자궁축농증의 경우 생명이 위급해질 수 있을 정도로 위험할 수 있다고 설명드렸고,만약 자궁축농증일 경우 수술적인 방법 이외에는 다른   방법이 없다고 말씀드림(자궁축농증 비용은 120만원선이라고 설명드렸으나,보호자분은 그 정도 비용을 지불하면서 수술하고 싶지 않다 하셨고,다른 방법은</t>
  </si>
  <si>
    <t xml:space="preserve">박고운                                  </t>
  </si>
  <si>
    <t>-몸에 힘이 없어하고,잘 일어서지 못하며,기력이 없어서 내원  -내원당시 기력이 없고,기침과 콧물을 심하게 함  -얼마전 준 동물병원에서 분양(2달령으로 추정)  -준 동물에서 하루전날 전염병 키트 검사를 했으나 음성으로 나왔다고 함(홍역 키트인것으로 추정)   전염병 키트 검사는 잠복기인 경우에는 음성으로 나올 수 있기 때문에 추후 증상 개선 없으면 추가적인 키트 검사 필요할 수 있음을 고지함  -준 동물병원에서 준 내복약 먹고 1회정도 설사하였으나,</t>
  </si>
  <si>
    <t xml:space="preserve">김영모                                  </t>
  </si>
  <si>
    <t xml:space="preserve">지수                                    </t>
  </si>
  <si>
    <t xml:space="preserve">어제저녁7시경 두릅나물 먹음, 1주일전 생리  심각한 탈수 혈압 측정되지 않음    #. 간수치 크게 상승    초음파 검사 후 011 581 0560 으로 전화 드리기로 함    검사 및 처치 어떤것도 원하지 않으심. 내일 오전에 데려가시겠다고 함    급사시 연락주기로 함  </t>
  </si>
  <si>
    <t xml:space="preserve">김별                                    </t>
  </si>
  <si>
    <t xml:space="preserve">Tx) 컨베니아 완료  </t>
  </si>
  <si>
    <t xml:space="preserve">장효정                                  </t>
  </si>
  <si>
    <t xml:space="preserve">아네                                    </t>
  </si>
  <si>
    <t xml:space="preserve">2일 전 사람약 먹는 약 먹음   - 다이어트 약 1-2알 정도 먹은 것으로 생각됨. (오래된약)   어제 떠는 증상 , 계속 누워있음     식욕 정상 배변 배뇨 정상     *. 혈액검사상 이상 없음     #. 보호자분이 먹은것 자체도 명확하지 않다고 하심.   혈액검사상 이상 없어서 일단 퇴원   약 같은 경우에는 수일 후에도 증상 나타날 수 있으니 집에서 일주일 정도 잘 지켜 보시라고 말씀드림.     집에 가다가 1회 음식물 구토.   병원에서 물 급하게 먹고 뛰어다니다 구토한것으로 생각됨   </t>
  </si>
  <si>
    <t xml:space="preserve">심세홍                                  </t>
  </si>
  <si>
    <t xml:space="preserve">구찌                                    </t>
  </si>
  <si>
    <t xml:space="preserve">뇨비중 : 1.032  ERD KIT TEST : -TIVE    프로포폴:4.87    부토파놀:0.487  </t>
  </si>
  <si>
    <t xml:space="preserve">김효경                                  </t>
  </si>
  <si>
    <t xml:space="preserve">1.CC: 건강검진              2.HPI:               3.History  - MED; none              - VAC: none(항체검사상 이상 없어서 접종하지 않음), HWp(home)               - TRAUMA: none  - Surg:                3.ENV: indoor(w/ a dog), 산책 거의 하지 않음             4.FOOD: origen six fish. no side dishes    - 지간을 햝는 정도. 혀를 낼름거림  - 코 골음. 켁켁거리는 정도      혈액 Gas 검사.      pH : 7.44  hi  PCO2 : 41     HCO3 : 25.8     AnGap : 20.1  tCO2 : 27.1    --------------신체검사   안구 주위의 발적  지간 털의 변색, 지간의 습진이 보이지는 않음.   우측 이도 경미하게 발적    </t>
  </si>
  <si>
    <t xml:space="preserve">봄이                                    </t>
  </si>
  <si>
    <t xml:space="preserve">1.CC: 건강검진              2.HPI:               3.History  - MED; none              - VAC: none(항체검사상 이상 없어서 접종하지 않음), HWp(home)               - TRAUMA: none  - Surg:                3.ENV: indoor(w/ a dog), 산책 거의 하지 않음             4.FOOD: origen six fish. no side dishes    - 지간을 햝는 정도. 혀를 낼름거림  - 코 골음. 켁켁거리는 정도    - 슬개골 탈구 3/4(양쪽), 파행은 없음  - 치아관리는 매일 해주심    pH : 7.4  PCO2 : 44  HCO3 : 25.1  AnGap : 19.8  tCO2 : 26.4      -------------------  신체검사   특이사항 없음.     ------------------------------------  단백뇨의 원인은 오리젠 사료일 가능성이 있음.  UPC 검사 : 결과 정상.     중성화 수술 후 체중증가 보여서 사료 교체 추천드림(현재 오리젠에서 칼로리 낮은 사료 추천드림)  간 보호제 사용 후 3개월후 재검예정(간)  </t>
  </si>
  <si>
    <t xml:space="preserve">도니                                    </t>
  </si>
  <si>
    <t>- 오전 11시 내원예정.   1.CC:               2.HPI: 디스크질환, 후지관절문제.               3.History  - MED;                - VAC:                - TRAUMA:  - Surg:  - 유미흉, 횡경막 수술(2008년도). 중성화수술(2008년도).  성대 수술(2010년도).  - 금강헤르츠 동물병원(분당)  ; 갑작스런 호흡곤란이 발생하여   - 1주일에 1회정도 구토</t>
  </si>
  <si>
    <t xml:space="preserve">백정희                                  </t>
  </si>
  <si>
    <t xml:space="preserve">* 스케일링   - 스케일링 중 하악 앞니가 심하게 흔들림(2개)   - 추후 관리를 위해서 스케일링 후 발치  </t>
  </si>
  <si>
    <t xml:space="preserve">구다현                                  </t>
  </si>
  <si>
    <t xml:space="preserve">-어제 새벽 3시경 부터 혈변을 6-7회 보아서 내원(혈변 색깔은 약간 검붉은 색을 띄었다고 함)   그 전날 구토도 1회 있었음    -특별히 먹인 것은 없었으나,어제 포도를 1알 먹였으며,참외등등 과일을 평소에 많이 먹였다고 하심    -아이가 접종이 잘 되어 있고,나이가 3살령 정도 되어 전염병의 가능성은 떠러지나 추후 증상 개선이 안되면 키트 검사를 해야 할수도 있다고 말씀드림  -일단 이물을 먹었을 가능성은 떨어진다고 하여 장염이나 췌장염등의 </t>
  </si>
  <si>
    <t xml:space="preserve">김효진                                  </t>
  </si>
  <si>
    <t xml:space="preserve">꽃님이                                  </t>
  </si>
  <si>
    <t xml:space="preserve">-경부식도 이물로 내원  -내원당시 청색증 심하고 호흡곤란 심함  -내시경으로 이물 위안으로 밀어넣었으나 호흡정지,심정지 발생  -CPR 실시하여 심박, 호흡 돌아옴    -밤새 의식없는 상태 유지하였으나 seizure가 지속되어 오전10시경 보호자분 동의하에 propofol 투여후 약 30분 후 사망.    디아제팜 4/27 2ample, 4/28 4ample 사용  </t>
  </si>
  <si>
    <t xml:space="preserve">이정민                                  </t>
  </si>
  <si>
    <t xml:space="preserve">볼트                                    </t>
  </si>
  <si>
    <t>신경계(Neurology)</t>
  </si>
  <si>
    <t>척수구멍증-척수공동수증, 척수형성이상-골수이형성증(Spinal Dysraphism (Hydrosyringomyelia, Myelodysplasia))</t>
  </si>
  <si>
    <t xml:space="preserve">cc : seizure  -이번에 시골 다녀와서 신경증상 보임. 가는데 3시간. 오는데 1시간.   -1회 SEIZURE  ; 이전에 비슷한 증상을 보임. 자는데 갑자기 헐떡임. 혀가 나와있었음  ; 전날 저녁 밥을 잘 안먹음.    ***내일 담당원장님(한원장님) 상담 후 mri 검사 등 결정하기로 함  -혈액검사, 방사선 검사 진행하고 그 결과를 토대로 상담 진행하여 향후 치료방향 결정하기로 함  -간수치 상승에 대해 모니터링 필요성 설명드림  -홍역 등 전염병 가능성은 언급하지 않았음  </t>
  </si>
  <si>
    <t xml:space="preserve">고미영                                  </t>
  </si>
  <si>
    <t>Bengal Cat(뱅갈 고양이)</t>
  </si>
  <si>
    <t xml:space="preserve">-교배후 40일정도 경과  -1마리 태아사해서 내원  -나머지 태아도 초음파상 사망확인  -허피스 바이러스에 의한 가능성 등 설명드림    </t>
  </si>
  <si>
    <t xml:space="preserve">김영건                                  </t>
  </si>
  <si>
    <t xml:space="preserve">땡이                                    </t>
  </si>
  <si>
    <t xml:space="preserve">2013/10월경부터 호흡기 증상 으로 계속 약을 먹임,     1.CC: 구토, 혈변   /  평소 주된 기침양상은 천식과 같은 건성(금일 내원시 습성 기침 보임)         2.HPI:  2013/10월경부터 호흡기 증상 으로 계속 약을 먹임, 2달 전부터 소화기 증상으로 내원.5일정도 소화기 약먹이면 좋아짐(이런일을 계속 반복)             3.History  - MED; 호흡기 증상보인 이후 계속 약먹임(세파, theophylline, bromhexin, codein)               - VAC: 홍역3, 파보3, 간염1 (호흡기 증상으로 3차접종까지만 완료)               - TRAUMA: none  - Surg: none              3.ENV:             4.FOOD: 로얄캐닌 주니어. 간식거의 안줌.     - 출혈성 위장염을 포함한 장염  - 호르몬 질환(Addison 가능성)  - 오랜기간 투약한 약물(특히 theophylline) 의한 자극     *** 병원에서 증상에 준해 처치 하고 증상좋아지면 퇴원하길 추천드림  - 익일 건강검진 실시. 호르몬 검사도 함께 실시 예정.     </t>
  </si>
  <si>
    <t xml:space="preserve">김유정                                  </t>
  </si>
  <si>
    <t xml:space="preserve">정영아                                  </t>
  </si>
  <si>
    <t xml:space="preserve">-5일전 자두씨 삼키는것을 직접보심(1개)  </t>
  </si>
  <si>
    <t xml:space="preserve">심용아                                  </t>
  </si>
  <si>
    <t xml:space="preserve">코기                                    </t>
  </si>
  <si>
    <t xml:space="preserve">오늘 병원 다녀온 후로 점점 더 못걷기 시작해서 오늘 오전 11시부터는 후지파행  -ivdd type 1 가능성 보여서 검사 진행    수술비 + 입원비 300만원 안내드림(2주 입원으로 연장해드렸으며 침치료 포함시켜 드림)  </t>
  </si>
  <si>
    <t xml:space="preserve">이언지                                  </t>
  </si>
  <si>
    <t xml:space="preserve">CC; muscle tremor(hindlimb)  - 1일 4회.  - 한달 전쯤 미세한 muscle tremor를 보였음. 당시 혈액검사 이상 없음. 간질 증상으로 보임.    - 우측 후지가 특히 심함  - 예방접종은   - 털이 푸석해지고 량이 많이 줄어듬  - 보행은 정상.     - med : 5일간 투여. 마카다미아넛츠에 대한 약. 이뇨제, 항진경제 투여 가능성 잇음  - food : 마트 사료, 고기    #. 방사선 검사상 moderate occipital dysplasia가 확인됨    ***. 신경증상의 원인 명확하지 않음. MRI 촬영 없이 대증치료 실시    </t>
  </si>
  <si>
    <t xml:space="preserve">박지수                                  </t>
  </si>
  <si>
    <t xml:space="preserve">술부 recheck 위해 내원 불가능   내복약 3일 + 소독약 처방.   </t>
  </si>
  <si>
    <t xml:space="preserve">문영윤                                  </t>
  </si>
  <si>
    <t xml:space="preserve">CC: Seizure, vomiting  History Taking:   3시간 전에 집에 오셔서 구토 발견.(거품양).  전체적으로 떨며 다리를 계속 움직이려 함.  금일 아침 식욕 없음. 두마리 같이 있어서 식욕 체크가 정확하게 되지는 않음.  작년 가을까지 HG / vaccination 추가접종 작년에는 진행 안함.  이전 병력은 1년에 한두번 구토때문에 동물병원에서 주사 및 내복약 처방 받음.  그외에는 병원 간적 없으며 검진이나 다른 검사 해본적 없음.  몇년전에 유기견을 데리고 왔으며 정확한 나이는 모름.  노령견으로 추정. 입양 당시 이빨 2개뿐이 없었다고 함.    * 내원 직후 CBC, 종합혈액검사, 전해질검사, x-ray 촬영 예정이었으나   심한 탈수증상(낮은혈압, 혈액점도 높음, 혈청분리시 상층액 극소량, 점막 창백, CRT 증가)   등으로 다른 검사는 진행하지 못하였고 CBC, 전해질, 혈당 체크만 진행.   혈압은 잡히지 않음.  * CBC 검사상 PCV 88%. 전해질검사상 KCl 2.4, 혈당 37.    tx. H/D + (KCl 20mEq) 30ml/h -&gt; 새벽4시 15ml/h로 변경.     Enro sc / MPSS 10mg/kg    ** 보호자분 비용적 부담 있으셔서 방사선(두개골)100%, 진찰료 야간-&gt;주간 으로 변경해드림.      입원비 제외한 검사비용 수납하고 가셨으며  ** 나이 생각하여 안락사도 고려를 하고 계심. 검사 결과 및 치료 가능성 판단하여 계속 치료할지      안락사 할지 결정하신다 함.  </t>
  </si>
  <si>
    <t xml:space="preserve">최지원                                  </t>
  </si>
  <si>
    <t xml:space="preserve">달이                                    </t>
  </si>
  <si>
    <t>- 반포동 스타동물병원에서 11월 부터 치료를 받으셨음. 피부병에 의한 건 주사만 2~3차례 받음. 눈물 없애는 약을 처방받으심(한약냄새나는 처방).   ; 배에는 연고를 처방받음.     - 눈물약 먹는 도중 대소변이 증가함. PU/PD, 복부도 커짐. 꾸준히 먹이지는 않고 1살 아직 안되었을 때 2달, 심해진 이후 작년 가을-겨울까지 3~4개월 먹이심    - 최초 병변은 배에서 시작되었고. 당시에는 papule, crust, redness 있었으며</t>
  </si>
  <si>
    <t xml:space="preserve">나미루                                  </t>
  </si>
  <si>
    <t xml:space="preserve">루리                                    </t>
  </si>
  <si>
    <t xml:space="preserve">청진상 murmur  치석 많아서 스케일링 필요성 안내드림  </t>
  </si>
  <si>
    <t xml:space="preserve">모미나                                  </t>
  </si>
  <si>
    <t xml:space="preserve">CC: 구토  - 녹황색물을 구토(1회. 다량). 밥을 주고 나갔지만 식욕 절폐를 보임  - 전일 영양제를 먹였으며 구토물에서 약 냄새가 많이 남. 유통기한이 지났을 수도 있음.   - 구토는 1년에 1회정도.     - 사료와 간식, 관절영양제.  - 소량의 치즈.     #. 혈액검사상 hemoconcentration 소견 확인됨  #. 방사선 검사상 NRF  #. 초음파 검사상 방광내 슬러지. 십이지장부 이상 소견 있으나 정과장과 상의 예정(정과장님 전화주세요!!)    ***. 환자의 구토 원인이 명확하지 않고 활력이 크게 감소하여 1일간 탈수교정하며 모니터링 한 뒤 익일 특별한 이상 없을 시 퇴원예정.     - 김원장님 이어서 봐주세요!!!  </t>
  </si>
  <si>
    <t xml:space="preserve">김동진                                  </t>
  </si>
  <si>
    <t xml:space="preserve">CC: fall down  - 쇼파높이에서 낙상  - 낙상 후 의식잃고 바로 병원에 오심  - 내원당시 stupor, salivation ataxia 상태를 호소함    **. 응급처치 실시.   - 정맥라인 확보후 lasix, dexa 투여.   - 방사선촬영 실시    #. 방사선 검사상 두개골 골절 의심 소견 확인ㄱ됨  #. 혈액검사상 다수의 간수치 및 CPK 증가가 확인되었지만 연부조직 손상 및 발작에 의한 것으로 보임    Rx. mannitol 1g/kg sid IV(익일 저녁부터), furosemide 2mg/kg, MPSS 10mg/kg bid IV    ***. 익일까지 모니터링 후 CT/MRI 촬영 여부 결정,   </t>
  </si>
  <si>
    <t xml:space="preserve">이미재                                  </t>
  </si>
  <si>
    <t xml:space="preserve">빠오즈                                  </t>
  </si>
  <si>
    <t xml:space="preserve">CC:  - 지난번 내원 후 증상 완화되었음  - 실내에서 키우던 아이였는데 현재 밖에서 키움  - 토요일 저녁에 집에서 겨우 기어나오는 정도임. 밤에 분명히 거실에 있었으나 화장실에 다 젖어 있는 상태   - 물을 전혀 먹지 않음. 식탐은 있는 아이지만 거의 먹지 않음  -     - 최근 활력이 크게 감소. 고개를 들지 못함.   </t>
  </si>
  <si>
    <t xml:space="preserve">이지수                                  </t>
  </si>
  <si>
    <t xml:space="preserve">칸쵸                                    </t>
  </si>
  <si>
    <t xml:space="preserve">- 2주간의 호텔비포함 120만원(현금)  </t>
  </si>
  <si>
    <t xml:space="preserve">원은주                                  </t>
  </si>
  <si>
    <t xml:space="preserve">시내                                    </t>
  </si>
  <si>
    <t xml:space="preserve">1.CC: anal sac rupture        2.HPI: 2일전 파열.              3.History  - MED; none               - VAC: no booster, HWp               - TRAUMA: none  - Surg: none               3.ENV: indoor(alone), 산책은 거의 하지 못함             4.FOOD: 건사료,       -   #. 초음파   - 방광 앞 tubular 구조,  anechoic 한 액체 내에 떠다니는 부유물 존재   - 양측 자궁으로 이어지는 구조 (자궁각) 모두 확장된 상태   - 간에코 경미하게 상승     DDX: pyometra, hydrometra, hemometra    프로포폴:1.93  부토파놀:0.193  </t>
  </si>
  <si>
    <t xml:space="preserve">강경수                                  </t>
  </si>
  <si>
    <t xml:space="preserve">동고                                    </t>
  </si>
  <si>
    <t xml:space="preserve">5일전 분양   vaccine: none  둘째날 부터 활력 조금씩 저하 된 듯  그저께부터 식욕저하   어제부터 식욕없음 (삶은 닭가슴살은 잘 먹고, 먹고 난 후 무른변)   어제 무른변 한번 8시정도.    오늘 오후에 형태 없는 설사 한번 (투명한 황색)   사료: 이즈칸 사료     *. 분변 검사상 다량의 세균 외 기생충 알 확인되지 않음   *. FPV kit 양성   *. CBC: 백혈구 감소 없음       </t>
  </si>
  <si>
    <t xml:space="preserve">안영미                                  </t>
  </si>
  <si>
    <t xml:space="preserve">남반반                                  </t>
  </si>
  <si>
    <t xml:space="preserve">CC: Vomiting.  History Taking:  아침에 구토 후 병원 내원(스타동물병원??)  흉복부 x-ray, s-chem 검사.   췌장염 수치가 올라가 있으며 간이 커져있다고 설명 들었다 함.  세레니아 주사.    병원 다녀온 뒤 활력 이상.  비틀거림 아침 10시 / 저녁 10시경 2회.  저녁10시경 비틀거림 뒤 앞다리 떨림.    식욕 정상. 내원전에도 밥을 많이 먹음.  가끔 위염 떄문에 병원에서 진료받은적 있다함.  닭뼈때문에 위절개술 받은 적 있음.    매년 접종 완료. HG/FL 한달에 한번. FL은 지난달 빼먹은것 같다 함.    * 오전에 타병원에서 여러가지 검사 진행한 상황에서    신체검사 및 두개골 x-ray 먼저 진행해 보자고 함.      1. 두개골 x-ray : NRF.    2. 두개골 찍을때 같이 흉복부 한컷으로 촬영     =&gt; 심비대, 간비대, L1~L2 / L4~L5 disc space 좁아진 소견.    3. -요추 후반부로 back pain 있음. &lt;촉진시 주저앉음&gt;       - proprioception 반응 떨어지는 것으로 의심되나 긴장때문인것으로 추정          (네 다리 모두 반응 떨어짐)       - spinal reflex 정상. deep pain 정상.       - history taking상 배변배뇨 모두 정상.    4. 심장 청진 - murmur 有.    * 정확한 판단을 위해 전체적인 검사가 필요하며    오전에 다른병원에서 검사한 수치가 없는상황에서 진단을 하기 어려운 점이 있음.   신체검사상 여러가지 질병이 의심되는 상황이며   노령견임을 감안하여 종합검진을 통하여 건강상태 체크 필요한 상태.    **금일 촬영한 x-ray 종합검진에 포함하여(플랜에 100% 잡아놓음)   야간진료비 11,000원 종합검진비용 287,000원 + 심장초음파 165,000원(토요일날 정과장님 진행) =&gt; 수납완료.   종합검진 전 입원비는 빼드리기로 함.   &lt;건강검진 시 흉복부 재촬영, 요추 focus 맞춰서 재촬영&gt;    **검사결과에 따라 추가적인 검사 가능하며     아이 상태를 봤을때 검사결과에 따라 입원치료 가능함 고지.      장기적인 치료 필요할 수 있음 고지.    당직 퇴근하면서 밤새 아이상태 전화로 말씀드리기로 하였으며  건강검진 진행 후 연락드리면 병원 내원하셔서 내과원장님이 설명해 주시기로 함.   </t>
  </si>
  <si>
    <t xml:space="preserve">김자영                                  </t>
  </si>
  <si>
    <t xml:space="preserve">구토는 3일전부터.  평소에 식욕이 없는 편.  3일 전에 옥수수를 먹고 나서 구토.  옥수수를 잘 먹은 뒤로 간식캔+건사료+옥수수 급여.    식욕 감소 구토 이틀 후 병원 내원.  병원에서 수액처치(1시~6시) 받고 활력은 좋아졌으며  내복약 복용.    옥수수 알맹이 급여.  구토로 나오던 옥수수가 변으로도 나왔음(새벽)  변색깔이 흑색. 경도는 정상.    새벽 1시정도부터 잤다가 6:30경 발견.  설탕물 5~6번 찍어 먹였음.  전에 상태에대한 체크 받아본적 없으며 중성화수술 때 마취전 검사 해본적 밖에 없음.    * 내원당시 의식없음. 심박 40회 이하, 무호흡 반복. 체온 34도   =&gt; 산소처치, 카테터 장착, atropine 투여.      5DS 5ml/h    *8시이후 심박 100~120회 안정. 체온 37도.    의식을 찾았으며 고개를 들 정도.     =&gt; 덱사 0.5ml 투여. 5ds 20ml/h 로 속도 변경.    1.CC: melena, hematochezia            2.HPI:                3.History  - MED;                - VAC:                - TRAUMA:  - Surg:               3.ENV:             4.FOOD: 사료(뉴트로초이스-&gt;장에 좋은 사료), 닭가슴살 구이, 캔. 최근에 변경.        - 족발을 잘못 먹고 구토/설사. 당시 약 먹고 좋아짐.     - 혈액검사상   </t>
  </si>
  <si>
    <t xml:space="preserve">정은희                                  </t>
  </si>
  <si>
    <t xml:space="preserve">치과방사선 검사상 특이소견 없음  </t>
  </si>
  <si>
    <t xml:space="preserve">박미숙                                  </t>
  </si>
  <si>
    <t xml:space="preserve">흰둥이                                  </t>
  </si>
  <si>
    <t xml:space="preserve">CC : depression    약 2달 반 전 부터 신경증상 보였다고 함. 최근 1개월 좀 넘는 기간 동안 근처 병원에서 노령으로 인한 뇌신경병증으로 진단 받고 처방받음(PDS처방받으신듯). MRI 검사는 원치 않으심. 약먹으면서 간이 안좋아 질 수 있다고 고지 받으심    최근 tapering 시작 하였으며 3일정도 약을 못먹이심    목요일 오후 부터 식욕이 없고 매우 기력이 떨어짐 (4일전에는 발작 있었음)    * 방사선 검사 결과 경도의 후두골 이형성 확인 됨. 뇌수두증 없음. 간 비대 및 주변 음영 상승 소견    * 혈액 검사상 CPK정상, 전해질 불균형, 간수치 상승    * 신경검사상 NRF    신경증상은 후두골 이형성, 척수공동증 등의 가능성 있으나 이번 최근 이틀간의 증상은 신경과 무관해 보이며 간의 문제나 약을 중단하면서 생길 수 있는 부작용, 전해질 불균형 등으로 인해 발생 했을수 있다고 설명드림. 하지만 신경증상을 유발 할 수 있는 구조적 문제가 있는 만큼 지속적으로 상태를 체크 해봐야 한다고 말씀드림    입원 조치 후 전해질 불균형 해소하면서 식욕, 혈기 회복 시 퇴원하기로 함    비용은 혈액검사, 방사선 검사, 1일 입원비(22만원)를 현금으로 20만원에 해드리기로 함. 금일 저녁에 내원하셔서 결재 하기로 함    -------------------------------------------------------------------    - 환자의 활력 양호함. 식욕은 확인되지 않음  - 보호자님과 상담하여 복강장기 이상 감별 필요. 초음파 검사. NRF    - 스크리닝 검사상 뚜렷한 이상이 없으나 진단되지 않은 신경계 질환에 의한 활력감소 가능성이 있음. 현재의 신경계 질환에 대한 처치가 가진단 및 대증처치에 불과하여 환자의 활력감소 원인을 확실히 정의할 수 없음. 환자의 상태 현재 양호하나 추후 급격히 악화될 가능성 잇음  - 보호자님 본원에서 처방받기를 원하시어 이뇨제 및 스테로이드 처방할 것을 추천함.    - 20만원에 초음파 5만5천원, 약값 +a 추가 있습니다.  - 아드님 20만원 내일 오전 오셔서 결제하고 나머지 금액 어머님이 할 예정         </t>
  </si>
  <si>
    <t xml:space="preserve">정설령                                  </t>
  </si>
  <si>
    <t xml:space="preserve">꼬꼬                                    </t>
  </si>
  <si>
    <t xml:space="preserve">-동네병원에서 1일 재진  - 일반사료 먹이심  - 7일간 밥도 안먹고 소변을 자꾸 지름    </t>
  </si>
  <si>
    <t xml:space="preserve">최승혁                                  </t>
  </si>
  <si>
    <t xml:space="preserve">4시 외출 / 10시 정도에 발견.  5층 높이. 옥탑.  1층에서 발견.     발견당시 비를 맞아 저체온, 사지 강직이 온 상태.  옥탑 아래에서 발견한것은 아니고 옆 건물로 1층 철조망에 몸이 걸려있는 것을 발견.  구조상 옥탑에서 옆건물로 뛰어내리기에는 거리가 멀다고 하시나 낙상의 가능성을 배재할 수 없음.      반년전에 데려오심.  평상시 우울증  평상시 운동시에 불편함은 없음.  HX : 작년 가을에 진드기 감염이 있었던적이 있음. 그 당시 심장이 안좋다는 얘기를 들으심.    Px : 등 상부에 육아종, 보호자분은 철조망에 걸려있던 부위라고 하시나 외상의 흔적은 없음.   하지 발톱 1개가 부러져 있음.     내원당시 동공반사 Palpebral Reflex 소실.  극도의 저체온.     방사선 촬영, 신체검사상 골절 부위는 발견하지 못하였슴.  -낙상일 경우 폐출혈의 가능성이 있기 때문에 추후 방사선 재촬영 할 예정. 고지됨  -방사선 사진상 장기의   ------------------------------------------------------------------    체온 상승 후 카테터 삽입, Dexa 1ample 투여.   강직완화,     투여 후 약 30분 경과 의식 돌아옴.      ------------------------------------    청구내역 없음. 퇴원시 일괄결제 원하심.  </t>
  </si>
  <si>
    <t xml:space="preserve">피제이                                  </t>
  </si>
  <si>
    <t xml:space="preserve">1.CC: 치근농양               2.HPI:            3.History  - MED;                - VAC:                - TRAUMA:  - Surg:               3.ENV:             4.FOOD:       - 체중이 감소한 뒤 발작이 감소. 찬거 마신다음 하는 스타일.   - 1달 1회.   - 코도 골고, 기침도 하고, 간헐적인 청색증, 노력성 호흡  - 강원대에서 심초음파 검사상 NRF.   </t>
  </si>
  <si>
    <t xml:space="preserve">박혜원                                  </t>
  </si>
  <si>
    <t xml:space="preserve">워니                                    </t>
  </si>
  <si>
    <t xml:space="preserve">김진경                                  </t>
  </si>
  <si>
    <t xml:space="preserve">몽룡                                    </t>
  </si>
  <si>
    <t xml:space="preserve">장진선                                  </t>
  </si>
  <si>
    <t>- 혈압 80 mmHg,    #. 심장 초음파  - thickened mitral vale  - mitral valve prolapse   - Dialted LA and LV    : LA/AO = 2.26    : increased LVIDd and LVIDs   - increased FS = 54%   - MR and TR   - pulmonary hypertension : moderate     : dilated MPA and pulmonic v</t>
  </si>
  <si>
    <t xml:space="preserve">추세호                                  </t>
  </si>
  <si>
    <t xml:space="preserve">CC: seizure.     - 이전에도 약먹고 증상 보인 적 있음  - 전일 멀미 후 구토 2회. 집에 귀가 후 컨디션 회복했음. 식욕이 없어 계란 삶아 노른자 준 뒤에도 식욕이 없음  - 쓰러진 뒤 비틀거림. 먹던 과자를 소량 줌. 간식을 먹고 잠이 든 뒤 발작을 보임. 밥을 먹고 난 뒤 잠든 뒤 발작을 보임. 총 발작은 3회 실시  - 해열제(유아용) 먹은 뒤 증상 보인 적 있음. 당시 발작 1회. 1주일 전    - 예방접종은 all done, 항체가 검사 실시하지 않음    ** 문진도중 발작 1회 실시. 금일 총 4회 발작을 보임    #. 혈액검사상 특별한 이상 확인되지 않음(ALP. 인등은 어린 개체에서 정상 소견임)  - PSS 와 관련하여 암모니아 수치가 낮고, bun, alb 수치등이 정상인 것으로 보아 PSS 가능성 낮음  #. 방사선 검사상 경도의 후두골이형성증 확인됨.    *** 두개내 이상을 감별하기 위해 MRI 검사 추천하였으나 보호자님 여자친구분과의 상의끝에 처방약만 받아가심  - 입원하여 뇌압감압처치 및 소염처치를 받아보실 것을 추천하였으나 일단 처방약과 함께 귀가함  - 추후 1일 2회 이상의 발작 시 즉시 내원키로 함    ------------------------------------------------------------  pm6 문의전화  어젯밤보다는 컨디션양호  조금전 밥먹다가 입에 거품물었다고 괜찮은지 문의-&gt; 발작증상중 하나라고 말씀드림  당분간 누군가 붙어서 잘 지켜보셔야 한다고 말씀드림(최)    </t>
  </si>
  <si>
    <t xml:space="preserve">강민주                                  </t>
  </si>
  <si>
    <t xml:space="preserve">뚜니                                    </t>
  </si>
  <si>
    <t xml:space="preserve">1.CC:  panting, shivering, 구석에 있음.               2.HPI: 사나운 아이였는데 순해짐. 계속 나가려 함. 갑작스런 행동변화를 보임  - 안기려함. 갑작스런 행동변화를 보임               - 보호자님 느끼시기에 불안함을 호소하는 것으로 보임. 특히 집에 있는 상황을 싫어함  3.History  - MED; none               - VAC: all booster, all done,  hwp            - TRAUMA:  - Surg:               3.ENV: indoor(alone), 산책자주하심.              4.FOOD: table food, 사료도 먹임. 치킨, 보쌈등    - 금일 식욕 부진.  #. 혈액검사상 경도의 백혈구 증가증 및 경도의 혈소판 감소증, 저칼륨혈증 이외에 특별한 이상 확인되지 않음  #. 복부 방사선 검사상 우측 상복부의 선예도 증가 소견이 일부 확인되어 이에 대한 정밀 검사를 실시하기로 함    ***. 환자의 식이 및 혈액검사상 만성췌장염이 의심되는 상황이나 임상증상 전혀 없어 초음파 검사를 하여 기본 스크리닝 검사 뒤 추가적인 정밀검사 실시하기로 함.   -------------------------------------------------------------------------------------    #. 초음파   - 담낭이 커져 있으며, 담낭 내 움직이는 sludge 있는 상태이나, 벽비후등 이상 없음  - bile duct obstruction 이 있을 시 초기에는 담낭과 총담관이 영향 이후 간외 감관 간내담관 순서로 확장   - 현재 총담관으로 생각되어지는 구조 확인되지 않는 상태이며, 십이지장, 유문부 주변 구조 이상 없는 상태    DDX  - fasted/ anorexia   - early extrahepatic biliary obstruction     ***   - 담낭 확장이외의 특이소견이 없음. 방사선 검사시 췌장의 문제를 의심해볼수 있는 상황이나 초음파 검사시 문제보이지 않았다고 말씀드림.   - 과체중이라 디스크 및 관절질환 위험성 상재해 있으니 3kg이하로 체중 감량하시라함  - 계속 떨고 불안해 하는것들이 심리적인 원인일수도 있으나 환경변화가 전혀 없었던 점을 미루어 볼때 통증에 의한 shivering 가능성이 큰상황    담도계 이상확인 위해 UDCA처방  집에서 약과 밥 잘 먹인 상태에서 토요일 복부초음파 재진(재진시 초음파검사 비용없음)    </t>
  </si>
  <si>
    <t xml:space="preserve">김현희                                  </t>
  </si>
  <si>
    <t xml:space="preserve">깜꼬                                    </t>
  </si>
  <si>
    <t>스핑크스</t>
  </si>
  <si>
    <t xml:space="preserve">CC: 낙상.  5시쯤 외출을 했다가 10시에 들어와보니 없어진것을 발견.  11시~11시 삼십분쯤 화단에서 발견. 18층 높이에서 낙상.  내원당시 저체온증 및 의식없음. 낮은 호흡수. 혈압체크 안됨.    예방접종 완료/심장사상충 미완료    - 산소처치 및 체온 상승(웜패드 &amp; 드라이)  - x-ray촬영 결과 폐출혈 의심소견.  - iv 카테터 장착 및 furosemide 2mg, enro, cepha, tramadol 투여.  - 지혈제 투여.  - 두시간 뒤 고개 들고 의식 돌아와 수술실에서 입원장으로 이동    * 안정된 뒤 step by step 전체적인 검사 진행 할 예정이며 결과에 따라 수술이 필요할 수 있음 고지.    308,000원(진찰료&amp;흉부방사선&amp;심전도&amp;산소&amp;입원비B&amp;s-chem&amp;전해질&amp;CBC) 선납완료.    - 밤새 소변 보지 못함. 아침 7시   - 복부 및 골반 근처 만지면 통증을 느끼는 듯 함.  - 혈액검사 결과 BUN↑, ALT↑↑↑ AST↑↑↑ CPK↑↑↑↑↑  </t>
  </si>
  <si>
    <t xml:space="preserve">1.CC: cough(시간대는 상관 없음.). 흥분할때만.  2.HPI: 방사선 상 좌심비대, 기관지압박이 관찰됨. 심초음파/EKG, 혈압              3.History  - MED; none, 기관지약 복용 후 증상 감소. 현재 없음                - VAC: all booster, HWp               - TRAUMA: none  - Surg:               3.ENV: indoor(alone,). 산책은 자주 하심.              4.FOOD: 다이어트 사료. 일반사료(웰시코기가 그려진) w/ 간식. 과일       - 기침을 평소에 하고, 겨울에 심해짐. 흥분하면 더 심해짐. exercise intolerance.    - PU/PD/    # 방사선  - bronchial collapse   - pulmolnary edema   - LA, LV dilation   - PV dilation   - narrowed IVS L 2-3   - hepatomegaly    #. echocaridography   - thickened mitral valve   - LA dilatoin: LA/AO = 2.8   - increased LVIDd, LVIDs  - FS: 53%   - regurgitant flow on CWD and CW : moderate to severe     # abdominal U/S  - blunted liver margin   - increased liver echogenicity   - increased RT and LT renal cortical echogenicity   - heterogenous mass at the rRT cranial abdomen (cranial to the Rk and caudal to the RT lateral liver lobe) : suspected as RT adrenal gland mass     DDX  - congested heart failure secondary to MVI w/ volum overload and systolic dysfunction   - pulmonary edema  - steroid hepatopathy   - adrenal tumor   - cushing's dz  - IVDD     </t>
  </si>
  <si>
    <t xml:space="preserve">염유정                                  </t>
  </si>
  <si>
    <t xml:space="preserve">이플                                    </t>
  </si>
  <si>
    <t>-새벽 4시 30분경 혈변과 구토로 내원   내원당시 병원에서도 2-3회 혈액섞인 설사 및 위액 섞인 구토를 함   최근에 식욕이 조금 감소하였고,어제 낮에 냉장고에 있던 닭가슴살을 급여하심   급여하시고 나서 보니 닭가슴살이 굉장히 오래된 상한 닭가슴살이었다고 하심   그 이후 여러번에 걸쳐 혈변과 구토를 시작함     -어렸을때 접종을 하였으나,항체가 검사를 최근에 함,항체가 검사 결과 파보에 대한 항체는 만들어져 있으나 다른 항체들은 미비하다고 하</t>
  </si>
  <si>
    <t xml:space="preserve">구자옥                                  </t>
  </si>
  <si>
    <t xml:space="preserve">시루                                    </t>
  </si>
  <si>
    <t>-외출 후 집에 돌아오니 아이가 베란다를 통해 5층 높이에서 떨어진 걸 이웃 주민에 의해서 발견  -이후 아이가 똑바로 서지를 못하고,계속 주저 앉는 상태    -내원 당시 아이 상태는 의식이 또렷이 있는 상태이고,호흡이 가빠보이거나 하지 않았음    -방사선 촬영 결과 우측 전엽에 폐출혈이 관찰되고,우측 전엽 갈비뼈 골절 및 피하기종( 외상이 없으면 흉벽이 찔렸을 가능성이 있고,폐포가 터져나와 공기가 배출되어 피하로 유입됐을 수 있어 추후 기흉의 가능</t>
  </si>
  <si>
    <t xml:space="preserve">김미해                                  </t>
  </si>
  <si>
    <t xml:space="preserve">- 묽은변을 본다고 함    -   </t>
  </si>
  <si>
    <t xml:space="preserve">정진욱                                  </t>
  </si>
  <si>
    <t xml:space="preserve">초미니                                  </t>
  </si>
  <si>
    <t>키아리증후군 COMS(Caudal Occipital Malformation Syndrome)</t>
  </si>
  <si>
    <t xml:space="preserve">CC: 좌측 전지 들고 있음  - 산책횟수 감소.     - 신경검사상 좌측 전지 반응 감소가 확인됨    - 이전 진단된 질환에 대한 경구제 투여로 경과 지켜보기로 함  </t>
  </si>
  <si>
    <t xml:space="preserve">박은지                                  </t>
  </si>
  <si>
    <t xml:space="preserve">  식도이물 진단 받고 내원       010-2698-7999  수술 전 후 어머니께 전화    </t>
  </si>
  <si>
    <t xml:space="preserve">이윤하                                  </t>
  </si>
  <si>
    <t xml:space="preserve">쫑                                      </t>
  </si>
  <si>
    <t xml:space="preserve">  CC: vomit, depression    - 생선4일 전 먹음(튀긴생선). 이틀정도 딱딱하고 마른변, 2시간전까지 활발하다가 구토 후 가라앉음  묽고, 끝에 똑똑 흘림.   - 구토에 사료, 끈끈한 액 섞여 있음  - 한달전 사료 그릇 흘려 과식한적 있음. 그후 위액 구토 잦아짐 3~4일 한번. 혈액검사 권고 받았으나 일단 위장약 먹여보았음 15일쯤 약먹이니 구토 없었음    #. PE 외음부 배농 확인  #. 혈액검사  cbc 빈혈, leukopenia확인      어머님 외국 가셔서 아침에전화온 친구분(이현미) (010-6302-4287) 혹인 따님(010-4876-3918)과 연락하라함    -. 어머님이 외국가서 수술을 미루고 싶어하였으나 빈혈, leukopenia 더 진행시 예후가 안좋을 가능성 높으며, 자궁축농증은 확인즉시 수술이 지시되는 응급질환임을 강조, 오전 검사 후 바로 수술하기로 함  -. 고지혈증 이외 다른 장기 큰이상 확인되지 않음 초음파 검사 후 판단 필요  -. 익일 오전중 초음파 검사(10~12시), 수술전 cbc검사 후 수술(2~3시). 빈혈심해질 시 수혈 가능성 있으며 수혈시 20만원정도의 비용 추가  -. 이후 발생하는 자궁축농증 비용 콤보대로 1245000원 안내. 현급수납시 10%~ 이상 할인  -. 수술 전, 후 딸에게 연락주세요    -. 금일(197000원수납)    프로포폴 3.75  부토파놀 0.375  </t>
  </si>
  <si>
    <t xml:space="preserve">김소희                                  </t>
  </si>
  <si>
    <t xml:space="preserve">김가을                                  </t>
  </si>
  <si>
    <t xml:space="preserve">센트                                    </t>
  </si>
  <si>
    <t xml:space="preserve">CC 구토    어제 구토. 수차례  금일 아침에도 구토, 식욕 저하    ** 환자의 나이, 검사경력 없음 바탕으로 건강검진 실시하기로 함  </t>
  </si>
  <si>
    <t xml:space="preserve">김덕순                                  </t>
  </si>
  <si>
    <t xml:space="preserve">CC : 호흡 곤란    가을에 안약 넣고 나서 컥컥 거리는 증상 시작   저번주 금요일에 수술 전에 주사 맞고 식욕 떨어 지기 시작   일주일 정도 식욕 없는 상태     - 20일에 pyometra 수술 함  - 해당 병원 수술전 검사상 별이상없었음(간 수치 약간 상승 했다는 설명만 들으심)  - 수술 직 후 해당 병원에서 호흡곤란이 있었음  - 수술 후 퇴원 후 안정  - 금일 후처치 받으러 내원 시 다시 호흡곤란 나타남  - 해당병원의 방사선 검사 결과 심장병이 확인 되어 처방받으심  - 이후 집으로 돌아온 후 호흡곤란 심해져 본원에 내원하심    * 방사선 촬영 결과 우심 비대 소견 확인 됨  * 사상충구제는 작년 실시 후 하지 않으심  * 심장사상충, TR, 패혈증의 가능성을 설명드림  * 하루 입원하면서 안정화 되면 검사 진행 후 검사 결과에 따라 향후 처치 방식을 결정하기로 함(입원 치료 or 통원치료 or  통원의 경우 거리가 멀기 때문에 근처 병원에 진단서 보내는 방식 등)    * 검사 결과 : 심장사상충 음성                     혈액검사상 만성신부전 의심 소견     -----------------------------------------------------------  USG: 1.020  포도당: ++    5/24 PM 5:30  BP : 100  BT : 38.6    #. eccocardiography   - thickened mitral valve   - enlarged LA : LA/AO= 1.46  - MR, TR at CW : mild, nonenveloped, not as dense as inflow   - increased PA pressure   - increased FS: 52%  - mildly thickened IVSd     DX: MVI, TVI     #. abdominal u/s   - incresaed echogenicity of  RT and LT renal cortex   - enlarged caudal pole of RT adrenal gland and cranial pole of LT ADG  : 7.1mm   - increased liver echogenicity   - UB sludge   - GB sludge    DDX  - adrenal hyperplasia  - cushing's disease  - steroid hepatopathy   - nephritis     #. 방사선 촬영상   - 우심비대 인듯 하나 좌심 비대로 인한 심장 우측변위 가능성   - bronchial pattern : from perihilar to caudal lung lobe     : age related 가능성 있으나, MVI 로 인한 peribronchial pulmonary edema 가능성 또한 배제할 수 없음     </t>
  </si>
  <si>
    <t xml:space="preserve">김하정                                  </t>
  </si>
  <si>
    <t xml:space="preserve">이브이                                  </t>
  </si>
  <si>
    <t xml:space="preserve">4th day)        1)금일 구토 1회, 염증 심해지고,염증이 번진 피부부분이 박리되어 떨어져 나옴           금일 혈액검사cbc다시 실시하고, 간수치 확인 및 수술 여부 결정하기로 함           수술을 실시하여도,병변부위가 잘 아물지 않을 수 있으며, 재발할 수 있음  </t>
  </si>
  <si>
    <t xml:space="preserve">박양자                                  </t>
  </si>
  <si>
    <t xml:space="preserve">cc :  식욕부진  -현재 물만 먹으며 물만 먹어도 구토함  -그제 저녁부터 절식      #. 초음파 검사   - 십이지장과 소장 일부 경련성 변화 (SPASM) 보임   - 복강 장간막 림프노드 비대   - 일부 경련성 변화 보이는 소장 주변 장간막 에코 상승     ddx  - ENTERITIS   </t>
  </si>
  <si>
    <t xml:space="preserve">권보라                                  </t>
  </si>
  <si>
    <t xml:space="preserve">데니                                    </t>
  </si>
  <si>
    <t xml:space="preserve">1.CC: 편측부전마비, 안구진탕증              2.HPI: 1시간 전쯤 구석으로 가려는 행동. 자꾸 넘어짐. 보행장애, 기립불능, muscle tremor  3.History  - MED;                 - VAC: all booster, HWp               - TRAUMA:  - Surg:               3.ENV:             4.FOOD: indoor(alone)    - 1주일 전 미용하고, 금일 목욕, 평소와 달리 잠을 잘 못잠.   - 외출을 갑자기 자주함. 보호자님이 계시면서 외출을 하게됨.   - 1주일전부터 갑자기 물을 많이 먹기 시작함. 당일 물을 먹지 않음. 당일 의류매장에서 30분정도 차에 있었음. 당일 이른 저녁. 해는 떠 있었음  -       #. MRI   -전체적으로 신호 변화 크지 않음  -뇌실 확장 없음  -소뇌 탈출 압박 없음   - 실질 병변      : hippocampus, caudate nucleus 영역 신호 증강       : 대칭적, 조영증강 없음       : toxic또는 metabolic 한 원인       : 또는 지속적인 발작에 의한 가역적인, 일시적인 변화 가능성  - 뇌 척수액 검사는 들어간 상태      프로포폴 CRI 100  </t>
  </si>
  <si>
    <t xml:space="preserve">이민숙                                  </t>
  </si>
  <si>
    <t xml:space="preserve">꽃비                                    </t>
  </si>
  <si>
    <t xml:space="preserve">***.   </t>
  </si>
  <si>
    <t xml:space="preserve">박기도                                  </t>
  </si>
  <si>
    <t xml:space="preserve">-내원 30분 전(저녁 9시 30분경) 차 측면에 부딧혔는지 깔렸는지는 정확하지는 않으나 통증 호소  -방사선 검사상 골반골절 확인됨  -흉부, 비뇨기계, 내부장기 문제는 내일 안정 후 초음파 검사로 확인하기로 함  -내부장기 이상 없을때 골발골절에 대한 수술 등 필요할지 결정하기로 함  </t>
  </si>
  <si>
    <t xml:space="preserve">최경                                    </t>
  </si>
  <si>
    <t xml:space="preserve">배명고 앞에있는 이룸 동물병원에서 차트 넘어오게 해달라고 부탁하셨다함.    - 아조딜, 루비날, 혈압약 투약중  - 관절영양제     1.CC: 신장체크               2.HPI: 피부병변  - 2~3일 전부터 컥컥거림.               3.History  - MED;                - VAC: all booster, HWp  - TRAUMA: none  - Surg: none              3.ENV: indoor(alone), 산책은 1주 2회.              4.FOOD: k/d can, 고구마, 계란노른자    - 인플루엔자만 나중에   - 사료 바꾸고 나서 구토/설사 줄어듬  - 평소 구토/설사 잦으나 최근 사라짐. 배가 꾸룩꾸룩 거림    #. PE : no murmur, rough skin, abdominal distention    #. 농축능은 정상이나 질소혈증 및 단백뇨로 보아 사구체-세뇨관 불균형 우려됨  - 사구체 질환의 대표적 지표  #, 뇨검사상 중증의 단백뇨, granular cast 확인됨.  #. 중증의 질소혈증 확인됨. 고인혈증, 고혈당(경미), 빈혈은 확인되지 않음. 고콜레스테롤혈증 확인됨  #. 초음파 검사상 좌측 신장의 위축, 우측 신장의 피질에코 상승 확인됨    Dx. Chronic kidney disease, Glomerular disease,   - nephrotic syndrome    ***. 단백뇨 감소를 위해 ACEi 처방함. 고혈압 증상을 완화하고 질소혈증을 완화하기 위해 amlodipine을 함께 처방함  - 혈전 발생 여부 및 추후 혈전억제제 처방을 위해 d-dimer 검사을 추천  - 추후 오메가-3 처방을 통해 신장보호 및 고혈압완화, 콜레스테롤농도 저하를 시도해볼 예정  - 적절한 운동. 부종/복수를 줄이기 위해 필요    Rx.   - 암포젤 0.25T bid PO with food,   - 크레메진 200mg/dog bid PO before food  - 혈압약 ( Benazepril 0.3mg/kg,sid PM, amlodipine 0.1mg/kg bid PO) 식사화함께 혹은 후에  - 아조딜 1T, 식사와 함께 먹으시라 안내    Prescription diet   - k/d, Renal 캔 등을 급여하라 안내  - 계란 노른자가 아닌 흰자 1일 2개  - 고구마 금지(고칼륨혈증 유발)  </t>
  </si>
  <si>
    <t xml:space="preserve">정재훈                                  </t>
  </si>
  <si>
    <t xml:space="preserve">몰랑이                                  </t>
  </si>
  <si>
    <t xml:space="preserve">콧물 분비량 감소.  식욕은 여전히 감소되어 있음. 전보다는 증가하였음    6/13 새벽 후지의 경직. 신경증상을 보임.    #. 두부 방사선상 moderate occipital dysplasia확인됨.  #. 혈액검사상 중등도의 백혈구 증가증, 중등도의 빈혈(normocytic hypochromic)이 확인됨. 중등도의 저단백/저알부민혈증과 고혈당(일시적), ALP상승(어린 연령에서 정상적인 수치임)이 확인됨.  - 암모니아 수치 정상으로 확인됨  ; Differential Counting : NE 75, LY 10, MO 14, Band 1  ; pallor가 창백하고 모양이 불규칙함.     ***. 최초 내원시 환자는 구토증상을 주증으로 내원하였으며 키트검사상 코로나, 지알디아가 양성으로 확인됨  - 이후 수액처치 및 항생제처치등을 통해 상기 질환을 치료하던 도중 사료의 위치를 확인하지 못하고, 간헐적인 shivering, muscle tremor, myoclonus를 보임. 지난 12일 후지의 일시적인 마비증상을 보였으며 금일 새벽 강직증상을 보이기도 하였음  - 접종 미개체로 홍역배제할 수 없음. 키트 검사상 음성 확인되었으나 PCR 검사 이전에 홍역 완전히 배제할 수 없음  - 혈액검사상 철결핍성빈혈 및 저단백/저알부민혈증등 영양결핍의 가능성 있으나 환자 입원 후 체중 오히려 증가함. 일단 부종 및 복수 가능성 있음. 방사선 검사 및 초음파 검사가 필요할 수 있음  - 저혈당 가능성 있으나 환자 현재 1일 6회 이상 a/d 강제 급여하고 있으며 강제급여 이후 활력 증가함  - 금일 환자의 백혈구 증가증을 개선하기 위해 항생제 교체함    Rx. Amocra 20mg/kg, clindamycin 10mg/kg, famotidine 1mg/kg, 베네백, 베스타제. 철분제 bid PO  - 액티피드 0.2ml/kg, tid PO  - Nebulization qid w/ gentamicin, mucomist      ***. 환자는 영양결핍에 따른 저단백/저알부민혈증, 철결핍성빈혈 가능성이 있어 이에 대한 치료(충분한 영양공급, 철공급, 고삼투압제제 혹은 혈장제제 투여)를 한 뒤 예후를 관찰할 필요가 있음. 집중적인 처치 이후에도 반복적인 신경증상 발현 시 이에 대한 정밀검사를 요함              ------------------------------------    저녁 11시 재 내원하심.  좌측 눈을 반쯤 감고 있는 상태.  눈물이나 눈꼽은 없음.  첨모는 관찰하기 어려움.    항생안약, 라큐아 처방.  첨모의 가능성 있으므로 개선 없을 경우 정밀검사 통해 첨모 제거해야할 가능성 고지함.  </t>
  </si>
  <si>
    <t xml:space="preserve">유준선                                  </t>
  </si>
  <si>
    <t>빠삐용</t>
  </si>
  <si>
    <t xml:space="preserve">CC: seizure, incoordination, vocalization  - 금일 오전까지 이상 없었으며 할머님이 오후 1시경 이상 증상을 확인. 버둥거리며 일어나지 못함  - 캐리어에 넣기 전 소파에서 떨어졌으나 그 전부터 증상은 있었음     *. 본원 도착후에도 ataxia, myoclonus, incoordination을 보임    #. 신경검사상 PLR 감소가 확인됨  #. 방사선 검사상 AAI 의심소견 확인됨. 다수의 suture line 있으나 골절 관련성 없음  #. 혈액검사상 백혈구 감소증, CPK 의 상승, 경도의 고암모니아 혈증 확인됨    **. 검사상 발작을 포함한 신경증상의 원인 명확하지 않음    ***. 현재까지 증상 및 검사결과를 종합해볼때 발작의 특별한 원인은 확인되지 않음  - 홍역의 경우 수개월간 증상 없다 갑자기 발생하는 경우(흔치 않음)가 있음. 이전 솔이의 경우를 봐도 신경증상이 유지되다 급작스럽게 악화되는 것으로 보아 두아이가 감염된 strain이 신경계에 특이적으로 강한 경우일 수 있음  - 현재 propofol을 이용하여 발작을 통제중임    **. 예후 극히 불량할 것으로 보임    - 안락사 실시. 폐사  </t>
  </si>
  <si>
    <t xml:space="preserve">김재형                                  </t>
  </si>
  <si>
    <t xml:space="preserve">봉심                                    </t>
  </si>
  <si>
    <t xml:space="preserve">-접종 완료  -4일전부터 설사 시작하고 어제부터 구토  -설사는 점액변으로 시작함  -혈액성 구토함  -식욕 정상    비상연락처 : 010-5486-7859    -방사선 검사상 특이소견 없으나 눈에 보이지 않는 이물 가능성 말씀드림  -장염이라도 염증이 심화되면 췌장염, 복막염으로 진행될 수 있으며 그럴경우 위험할 수 있기 때문에 증상에 따라 추가 검사나 조치가 필요할 수 있으며 그럴경우 보호자분께 고지하고 실시하기로 함  </t>
  </si>
  <si>
    <t xml:space="preserve">김라경                                  </t>
  </si>
  <si>
    <t xml:space="preserve">사랑                                    </t>
  </si>
  <si>
    <t xml:space="preserve">    </t>
  </si>
  <si>
    <t xml:space="preserve">김소영                                  </t>
  </si>
  <si>
    <t xml:space="preserve">5/20 하악 골절.  (낙상.   성인 어른 키 높이에서 떨어뜨리셨다 함.  당시 병원 내원하여 하악골절 진단 받았으며  흉부 및 두부 이상 없다고 얘기 들으셨다 함.)    골절 직후 상상임신 - 모유 분비.    5/21 혈액검사 s-chem, cbc (neodin)  그 후 초음파 검사상 양쪽 kidney 손상.    그뒤로 내복약 처방 받음.    5/28 부터 주사제 처방.  (EOD, SID)     5/29 ~ 6/1   집에서 수액(drop).    어제 부터 좌측 뒷다리 파행.    5/29 부터 식욕 절폐    -------------------------------------  나이 추정 불가.    작년 7/23 입양.  올해 4/1 예방접종 진행.   -2가지.  진행 하였고 나머지 두가지는 가을에 진행.    3개월에 한번씩 구충.  심장사상충 예방은 진행 안됨.    작년 9월 / 올해 3/20 ~ 4/3월  생리.  5/22 상상임신.    평소 식이 건사료.  22일 이후 처방식 불려서 급여.  사료&amp;캔고기&amp;닭가슴살  29일 부터 식욕 감소.  그뒤로 강제급여 -&gt; 구토.    6/1경 부터 미음 주사기로 강제급여.  6/5 부터 강제급여 불가능.    소변에서 삼출물 발견(약한미색).  소변색깔 조금 진한정도.    ---------  3월경 5일정도 혼자 떨어져 있으며 스트레스 받았을 가능성.  </t>
  </si>
  <si>
    <t xml:space="preserve">홍은정                                  </t>
  </si>
  <si>
    <t xml:space="preserve">***. 폐수종은 심하지 않으나 심비대가 상당하여 예후 불량할 수 있음.  - 일반적인 심질환의 경우 발견 후 적절한 치료를 통해 2~3년 정도의 평균수명을 보이나 본 환자의 경우 중증의 심비대 및 TR이 병행하여 예후 불량할 것으로 보임  - 신장수치의 상승 및 초음파상 확인된 신장기능저하와 관련하여 약물에 의한 신장기능손상 가능성 있어 약 처방에 주의가 요망됨  - 현재 furosemide 2mg/kg, 간헐적으로 IV 하며 dopamine CRI 1ug/kg/min으로 투여중._  - Benazepril 0.25mg/kg, Spironolactone 1mg/kg, sildenafil 1.0mg/kg bid PO  - 빈맥 확인되어 digoxin 투여 가능성 있음  - 금일 산소입원실에서 안정하며 익일 오전중 방사선 재검. 월요일 신장기능/전해질 모니터링.    1.CC: dyspnea, respiratory disrtress             2.HPI: 전일 밤부터 노력성 호흡. 잠은 자나, 구석을 찾아 감.  3.History  - MED; none                - VAC: HWp(간헐적으로 복용)               - TRAUMA:  - Surg: 유선종양 부분 제거술              3.ENV: indoor(w/ a dog) 산책은 자주 하지는 않지만 운동불내성은 없음. 이빨이 다 빠진 상태   4.FOOD: 사료, 간식은 거의 안 먹임. no table food     - 1주일전 syncope. 최근 기침 심해짐    #. 신체검사상 systolic murmur w/ thrill, G5/6. crackle lung sound, BCS 3/9.  #. 방사선 검사상 심비대, 좌심방확장, 폐수종 소견 확인됨.   #, 혈액검사상 신장관련 수치의 상승 확인됨. 저혈압 일부 확인됨    #. echocardiography   - thicke MV   - prolased MV (flail leaflet)   - LA dilation L LA/AO = 3.18  -increased LV systolic and diastolic dimension  - increased FS=58%   -color flow mitral regurgitant jet : severe &gt; 60%   - dilated MPA   - thick TV   - color flow triscupid regurgitant jet: moderate   - high velocity TR jet : 3.86 m/sec      DX  - CHF secondary to MVI w/ suystolic dysfunction   - TVI  - pulmonary hypertension (moderate to severe)     # abdominal sono  - thickened gall baldder wall (double lined)   - GB sludge   - incresed liver echogenicity   - increased echogenicity of RK and LK (decerased corticomedullary definition)   - irregular margin of RK and LK    DDX  - cholecystitis   - hepatitis   - nephritis   - end-stage kidney     </t>
  </si>
  <si>
    <t xml:space="preserve">1.CC:               2.HPI: 최근들어 잠이 늘은것처럼 느끼셨다 함.               3.History  - MED;                - VAC:                - TRAUMA:  - Surg:               3.ENV:             4.FOOD: HA 알러지 사료 급여. 계란노른자/두부. table food 급여.       지난주 초콜렛 섭취로 병원 내원.  심잡음 발견으로 심장질환 의심.  피하주사 및 내복약 처방.  접종 및 사상충은 병원 에서 하셨다 함.  최근들어 체중 감소(5kg -&gt; 3.6kg.)  </t>
  </si>
  <si>
    <t xml:space="preserve">김수진                                  </t>
  </si>
  <si>
    <t xml:space="preserve">꿀                                      </t>
  </si>
  <si>
    <t xml:space="preserve">5/25 분양받으심  -1주간 코로나 장염 치료받으심  -6/4 접종실시  -3일간 집중치료(하루 2회 항혈청, cbc검사, 격리치료) 실시하고 예후 보기로 함  </t>
  </si>
  <si>
    <t xml:space="preserve">송태선                                  </t>
  </si>
  <si>
    <t xml:space="preserve">토루                                    </t>
  </si>
  <si>
    <t xml:space="preserve">CC: 식도 이물  - 참외 급하게 먹은 뒤 호흡곤란. 식도 이물 의심  - 5월 20일 유선종양 제거술 받은 적 있음    - 환자의 호흡곤란이 심하여 흉부 방사선 상 이물만 확인한 뒤 내시경 실시함    - 식도 내 이물 제거(참외 추정)  ; 식도내 손상 경미함.  ; 금일 NPO. 저녁부터 유동식 급여. 익일까지 특별한 이상 없을 시 퇴원. 월요일 저녁 퇴원 예정  ; 금일 오전 혈액검사 및 혈압검사 실시.    ***. 환자 내시경 전 심잡음 확인되어 보호자님께 설명드렸으며 식도이물에 의한 손상 회복 이후 꼭 심장질환에 대한 검진 받으시라 안내해 드림  </t>
  </si>
  <si>
    <t xml:space="preserve">박혜연                                  </t>
  </si>
  <si>
    <t xml:space="preserve">임진옥                                  </t>
  </si>
  <si>
    <t xml:space="preserve">영산                                    </t>
  </si>
  <si>
    <t xml:space="preserve">2차 접종 6월 14일  </t>
  </si>
  <si>
    <t xml:space="preserve">이수진                                  </t>
  </si>
  <si>
    <t xml:space="preserve">다람이                                  </t>
  </si>
  <si>
    <t xml:space="preserve">전화상담내용 ;  - CBC상 혈소판 수치 53으로 낮아, 현미경 도말 검사 시행-&gt; 현미경상 관찰되는 혈소판 수가 적음 -&gt;  다시 채혈하여, CBC와 현미경도말검사 다시 시행 -&gt; CBC상 혈소판 55로 여전히 낮고, 현미경상 관찰되는 혈소판수도 적음,   - 보호자분께 혈액 응고를 담당하는 혈소판수치가 정상보다 낮다고 고지함. ; 이번수술은 발바닥부위로, 출혈이 특별히 많은 부위는 아니라, 시행가능하나,  앞으로 기회가 있을때, 혈소판 수치 모니터링 하시는게 좋을 것 같습니다.  - 수술 후 며칠간은 소독 및 체크받으러 꾸준히 방문하셔야 합니다.  - 드레싱 간격이나, 발사는 술부 상태에 따라 결정할 예정입니다.  </t>
  </si>
  <si>
    <t xml:space="preserve">엄여훈                                  </t>
  </si>
  <si>
    <t xml:space="preserve">랑                                      </t>
  </si>
  <si>
    <t>-금일 스트레스 많이 받고 갑자기 쓰러짐  -평소 분리불안증이 심해서 교육시키기 위해 펜스안에 가두고 있었는데 금일 너무 울어서 많이 혼났다 하심  -출생당시에도 다른 아이들에 비해 많이 작았음  -우선 뇌압강하처치 및 기본검사만 실시하고 상태 체크해서 추가적인 검사 진행하기로 함    - 하울링을 고치기 위해 울타리를 치우며 나오는 과정에서 쓰러짐  ; 당일 스트레스 상당히 많이 받음  ; 30초 정도 쓰러져 있었음    - 걷는게 부자연스러워짐. 가</t>
  </si>
  <si>
    <t xml:space="preserve">치치                                    </t>
  </si>
  <si>
    <t xml:space="preserve">CC: pyometra  - k  </t>
  </si>
  <si>
    <t xml:space="preserve">금선                                    </t>
  </si>
  <si>
    <t xml:space="preserve">1.CC: 심장진단                2.HPI: 기침을 간헐적으로 함. no synocope, 평소와 달리 숨을 가쁘게 쉼. 복수가 참.  3.History  - MED;                - VAC: all done, no booster  - TRAUMA:  - Surg:               3.ENV: indoor(alone), 산책은 아주 가끔            4.FOOD:     - 지난 어린이날 운동량이 많았으며 이후 호흡이 거칠어짐  - 힘들면 주저앉거나 쉬는데 금일 컨디션 양호  - 조금씩 살이 빠지는 것은 확인함      #. 심장 초음파   - thickened mitral valve  - fali mitral valve pointing back into the LA : chordae tendinea rupture   - Dilated LA: LA/AO = 3.65  - increased FS: 47%  - increased LVDs and LVDd: volume overload, systolic dysfunction   - regurgitant flow in LA on CFD: &gt;50%  - regurgitant flow in LA on CW: dense and envelope shape   - regurgitant flow in RA on CFD and CW   - dilated MPA   - pericardial effusion      DX: MVI w/ volume overload and systolic dysfunction, TVI, pulmonary hypertension       </t>
  </si>
  <si>
    <t xml:space="preserve">이명륜                                  </t>
  </si>
  <si>
    <t xml:space="preserve">이루비                                  </t>
  </si>
  <si>
    <t xml:space="preserve">1~2주 전부터 식욕부진, 활력저하  -접종안한지오래됨  -배변 정상, 배뇨 정상  -기침증세 없음  -체중저하 보임  -평소에도 식욕이 왕성하지는 않았음  -최근에 사료 바꾼적은 있으나 사료를 항상 일정한 사료를 주신건 아니라고 하심    -현재 특정 증상이 없어서 스크리닝테스트를 먼저 해보기로 함    -방사선 검사상 특이소견 없음  -초음파상 우측 상복부에 미약한 염증소견 있음, 신장 에코의 마일드한 상승 보임, 림프노드의 미약한 확장  -a/g ratio 0.65    -복막염 가능성의 완전배재는 어려우나 현재 탈수상태이기 때문에 가능성은 높지 않아보임  -우선 식욕촉진제, 위장관계 염증에 대한 처치 실시하고 모니터링 하기로 함  -탈수가 있어서 주식캔 선물로 드리고 잘 먹는것이면 주시라고 말씀드림    문자발송  안녕하세요 이루비 진료비는 총 228,000원이며 계좌번호는 국민은행 697602-01-144457 김지헌 입니다. 감사합니다.  </t>
  </si>
  <si>
    <t>FS</t>
  </si>
  <si>
    <t>MN</t>
  </si>
  <si>
    <t>F</t>
  </si>
  <si>
    <t>M</t>
  </si>
  <si>
    <t>U</t>
  </si>
  <si>
    <t>eFriends 진단분류</t>
    <phoneticPr fontId="1" type="noConversion"/>
  </si>
  <si>
    <t>eFriends 기록 진단명</t>
    <phoneticPr fontId="1" type="noConversion"/>
  </si>
  <si>
    <t>주진단명코드
(단일항목기재)</t>
    <phoneticPr fontId="1" type="noConversion"/>
  </si>
  <si>
    <t>기타진단명코드
(복수기재가능)</t>
    <phoneticPr fontId="1" type="noConversion"/>
  </si>
  <si>
    <t>증상코드
(복수기재가능)</t>
    <phoneticPr fontId="1" type="noConversion"/>
  </si>
  <si>
    <t>2, 11</t>
    <phoneticPr fontId="1" type="noConversion"/>
  </si>
  <si>
    <t>바퀴벌레약섭취</t>
    <phoneticPr fontId="1" type="noConversion"/>
  </si>
  <si>
    <t>항문종양</t>
    <phoneticPr fontId="1" type="noConversion"/>
  </si>
  <si>
    <t>2232, 2233</t>
    <phoneticPr fontId="1" type="noConversion"/>
  </si>
  <si>
    <t>건강검진</t>
    <phoneticPr fontId="1" type="noConversion"/>
  </si>
  <si>
    <t>빈호흡</t>
    <phoneticPr fontId="1" type="noConversion"/>
  </si>
  <si>
    <t>정상</t>
    <phoneticPr fontId="1" type="noConversion"/>
  </si>
  <si>
    <t>1,2</t>
    <phoneticPr fontId="1" type="noConversion"/>
  </si>
  <si>
    <t>shiverring</t>
    <phoneticPr fontId="1" type="noConversion"/>
  </si>
  <si>
    <t>항문낭파열</t>
    <phoneticPr fontId="1" type="noConversion"/>
  </si>
  <si>
    <t>스케일링</t>
    <phoneticPr fontId="1" type="noConversion"/>
  </si>
  <si>
    <t>이물섭취</t>
    <phoneticPr fontId="1" type="noConversion"/>
  </si>
  <si>
    <t>기력저하</t>
    <phoneticPr fontId="1" type="noConversion"/>
  </si>
  <si>
    <t>중성화수술</t>
    <phoneticPr fontId="1" type="noConversion"/>
  </si>
  <si>
    <t>syncope</t>
    <phoneticPr fontId="1" type="noConversion"/>
  </si>
  <si>
    <t>2082, 2244</t>
    <phoneticPr fontId="1" type="noConversion"/>
  </si>
  <si>
    <t>낙상</t>
    <phoneticPr fontId="1" type="noConversion"/>
  </si>
  <si>
    <t>8,9</t>
    <phoneticPr fontId="1" type="noConversion"/>
  </si>
  <si>
    <t>중성화수술</t>
    <phoneticPr fontId="1" type="noConversion"/>
  </si>
  <si>
    <t>기력저하</t>
    <phoneticPr fontId="1" type="noConversion"/>
  </si>
  <si>
    <t>건강검진</t>
    <phoneticPr fontId="1" type="noConversion"/>
  </si>
  <si>
    <t>정상</t>
    <phoneticPr fontId="1" type="noConversion"/>
  </si>
  <si>
    <t>낙상</t>
    <phoneticPr fontId="1" type="noConversion"/>
  </si>
  <si>
    <t>스케일링</t>
    <phoneticPr fontId="1" type="noConversion"/>
  </si>
  <si>
    <t>.</t>
    <phoneticPr fontId="1" type="noConversion"/>
  </si>
  <si>
    <t>1,2</t>
    <phoneticPr fontId="1" type="noConversion"/>
  </si>
  <si>
    <t>11, 14</t>
    <phoneticPr fontId="1" type="noConversion"/>
  </si>
  <si>
    <t>2087 , 2245</t>
    <phoneticPr fontId="1" type="noConversion"/>
  </si>
  <si>
    <t>2001, 2098</t>
    <phoneticPr fontId="1" type="noConversion"/>
  </si>
  <si>
    <t>건강검진</t>
    <phoneticPr fontId="1" type="noConversion"/>
  </si>
  <si>
    <t>2245,  2084</t>
    <phoneticPr fontId="1" type="noConversion"/>
  </si>
  <si>
    <t>1, 2</t>
    <phoneticPr fontId="1" type="noConversion"/>
  </si>
  <si>
    <t>안구진탕</t>
    <phoneticPr fontId="1" type="noConversion"/>
  </si>
  <si>
    <t>2181, 2164</t>
    <phoneticPr fontId="1" type="noConversion"/>
  </si>
  <si>
    <t>1,2</t>
    <phoneticPr fontId="1" type="noConversion"/>
  </si>
  <si>
    <t>2181, 2133</t>
    <phoneticPr fontId="1" type="noConversion"/>
  </si>
  <si>
    <t>스케일링</t>
    <phoneticPr fontId="1" type="noConversion"/>
  </si>
  <si>
    <t>난산</t>
    <phoneticPr fontId="1" type="noConversion"/>
  </si>
  <si>
    <t>스케일링</t>
    <phoneticPr fontId="1" type="noConversion"/>
  </si>
  <si>
    <t>항문낭파열</t>
    <phoneticPr fontId="1" type="noConversion"/>
  </si>
  <si>
    <t>중성화수술</t>
    <phoneticPr fontId="1" type="noConversion"/>
  </si>
  <si>
    <t>건강검진</t>
    <phoneticPr fontId="1" type="noConversion"/>
  </si>
  <si>
    <t>2088, 2091</t>
    <phoneticPr fontId="1" type="noConversion"/>
  </si>
  <si>
    <t>1,2</t>
    <phoneticPr fontId="1" type="noConversion"/>
  </si>
  <si>
    <t>우안</t>
    <phoneticPr fontId="1" type="noConversion"/>
  </si>
  <si>
    <t>식욕저하</t>
    <phoneticPr fontId="1" type="noConversion"/>
  </si>
  <si>
    <t>syncope</t>
    <phoneticPr fontId="1" type="noConversion"/>
  </si>
  <si>
    <t>이물섭취(포도)</t>
    <phoneticPr fontId="1" type="noConversion"/>
  </si>
  <si>
    <t>낙상</t>
    <phoneticPr fontId="1" type="noConversion"/>
  </si>
  <si>
    <t>정상</t>
    <phoneticPr fontId="1" type="noConversion"/>
  </si>
  <si>
    <t>1,2</t>
    <phoneticPr fontId="1" type="noConversion"/>
  </si>
  <si>
    <t>중성화수술</t>
    <phoneticPr fontId="1" type="noConversion"/>
  </si>
  <si>
    <t>낙상</t>
    <phoneticPr fontId="1" type="noConversion"/>
  </si>
  <si>
    <t>정상</t>
    <phoneticPr fontId="1" type="noConversion"/>
  </si>
  <si>
    <t>마취미용</t>
    <phoneticPr fontId="1" type="noConversion"/>
  </si>
  <si>
    <t>2082, 2244</t>
    <phoneticPr fontId="1" type="noConversion"/>
  </si>
  <si>
    <t>2290, 2170</t>
    <phoneticPr fontId="1" type="noConversion"/>
  </si>
  <si>
    <t>2091, 2092</t>
    <phoneticPr fontId="1" type="noConversion"/>
  </si>
  <si>
    <t>2092, 2170</t>
    <phoneticPr fontId="1" type="noConversion"/>
  </si>
  <si>
    <t>부전마비</t>
    <phoneticPr fontId="1" type="noConversion"/>
  </si>
  <si>
    <t>1,9</t>
    <phoneticPr fontId="1" type="noConversion"/>
  </si>
  <si>
    <t>이물섭취</t>
    <phoneticPr fontId="1" type="noConversion"/>
  </si>
  <si>
    <t>무기력</t>
    <phoneticPr fontId="1" type="noConversion"/>
  </si>
  <si>
    <t>1,2</t>
    <phoneticPr fontId="1" type="noConversion"/>
  </si>
  <si>
    <t>test</t>
    <phoneticPr fontId="1" type="noConversion"/>
  </si>
  <si>
    <t>건강검진, 스케일링</t>
    <phoneticPr fontId="1" type="noConversion"/>
  </si>
  <si>
    <t>신경증상</t>
    <phoneticPr fontId="1" type="noConversion"/>
  </si>
  <si>
    <t>교통사고</t>
    <phoneticPr fontId="1" type="noConversion"/>
  </si>
  <si>
    <t>외이염</t>
    <phoneticPr fontId="1" type="noConversion"/>
  </si>
  <si>
    <t>안충</t>
    <phoneticPr fontId="1" type="noConversion"/>
  </si>
  <si>
    <t>유선종양</t>
    <phoneticPr fontId="1" type="noConversion"/>
  </si>
  <si>
    <t>자두씨섭취</t>
    <phoneticPr fontId="1" type="noConversion"/>
  </si>
  <si>
    <t>1,2</t>
    <phoneticPr fontId="1" type="noConversion"/>
  </si>
  <si>
    <t>2001, 2082</t>
    <phoneticPr fontId="1" type="noConversion"/>
  </si>
  <si>
    <t>지방종제거술</t>
    <phoneticPr fontId="1" type="noConversion"/>
  </si>
  <si>
    <t>8, 9</t>
    <phoneticPr fontId="1" type="noConversion"/>
  </si>
  <si>
    <t>정상</t>
    <phoneticPr fontId="1" type="noConversion"/>
  </si>
  <si>
    <t>건강검진</t>
    <phoneticPr fontId="1" type="noConversion"/>
  </si>
  <si>
    <t>초콜렛섭취</t>
    <phoneticPr fontId="1" type="noConversion"/>
  </si>
  <si>
    <t>2079, 2170, 2046</t>
    <phoneticPr fontId="1" type="noConversion"/>
  </si>
  <si>
    <t>검진</t>
    <phoneticPr fontId="1" type="noConversion"/>
  </si>
  <si>
    <t>빈호흡</t>
    <phoneticPr fontId="1" type="noConversion"/>
  </si>
  <si>
    <t>골절</t>
    <phoneticPr fontId="1" type="noConversion"/>
  </si>
  <si>
    <t>후지마비</t>
    <phoneticPr fontId="1" type="noConversion"/>
  </si>
  <si>
    <t>2021, 2116</t>
    <phoneticPr fontId="1" type="noConversion"/>
  </si>
  <si>
    <t>술후염증</t>
    <phoneticPr fontId="1" type="noConversion"/>
  </si>
  <si>
    <t>이물섭취</t>
    <phoneticPr fontId="1" type="noConversion"/>
  </si>
  <si>
    <t>이물섭취</t>
    <phoneticPr fontId="1" type="noConversion"/>
  </si>
  <si>
    <t>shiverring</t>
    <phoneticPr fontId="1" type="noConversion"/>
  </si>
  <si>
    <t>8, 20</t>
    <phoneticPr fontId="1" type="noConversion"/>
  </si>
  <si>
    <t>제왕절개</t>
    <phoneticPr fontId="1" type="noConversion"/>
  </si>
  <si>
    <t>사경</t>
    <phoneticPr fontId="1" type="noConversion"/>
  </si>
  <si>
    <t>2046, 중성화수술</t>
    <phoneticPr fontId="1" type="noConversion"/>
  </si>
  <si>
    <t>2142, 2181, 2092</t>
    <phoneticPr fontId="1" type="noConversion"/>
  </si>
  <si>
    <t xml:space="preserve">2001, 2170  </t>
    <phoneticPr fontId="1" type="noConversion"/>
  </si>
  <si>
    <t>낙상</t>
    <phoneticPr fontId="1" type="noConversion"/>
  </si>
  <si>
    <t>2082, 2087</t>
    <phoneticPr fontId="1" type="noConversion"/>
  </si>
  <si>
    <t>마취미용</t>
    <phoneticPr fontId="1" type="noConversion"/>
  </si>
  <si>
    <t>..</t>
    <phoneticPr fontId="1" type="noConversion"/>
  </si>
  <si>
    <t>건강검진, 스케일링</t>
    <phoneticPr fontId="1" type="noConversion"/>
  </si>
  <si>
    <t>심정지</t>
    <phoneticPr fontId="1" type="noConversion"/>
  </si>
  <si>
    <t>2244, 2001</t>
    <phoneticPr fontId="1" type="noConversion"/>
  </si>
  <si>
    <t>2157, 2158</t>
    <phoneticPr fontId="1" type="noConversion"/>
  </si>
  <si>
    <t>치아골절</t>
    <phoneticPr fontId="1" type="noConversion"/>
  </si>
  <si>
    <t>2,3</t>
    <phoneticPr fontId="1" type="noConversion"/>
  </si>
  <si>
    <t>1,16</t>
    <phoneticPr fontId="1" type="noConversion"/>
  </si>
  <si>
    <t>2001, 2245</t>
    <phoneticPr fontId="1" type="noConversion"/>
  </si>
  <si>
    <t xml:space="preserve">최서은                                  </t>
  </si>
  <si>
    <t xml:space="preserve">호빵                                    </t>
  </si>
  <si>
    <t>기력소실</t>
    <phoneticPr fontId="1" type="noConversion"/>
  </si>
  <si>
    <t xml:space="preserve">1.CC: lethargy              2.HPI:               3.History  - MED; 세라퀸, 초유               - VAC: all done, HWp.               - TRAUMA: none  - Surg:  none             3.ENV: indoor(alone), 산책은 자주 하지 않음            4.FOOD: total. 그전에는 로얄캐닌 사료. 이전에도 간식은 먹는 편    - 전일 새벽 고로케, 팥빵을 급여한 뒤 특별한 이상 없음. 무뼈닭발 말린 것(양념 안되있는 것) 소량 급여. 특별한 이상 없음. 소간도 급여  - 갑자기 소변을 다리에 봄(오후 5시경), depression, 3시간 정도 잠을 잠. 그 이후 밥을 먹지 않고 거품물고 눈도 풀림. 병원에 내원하는 동안 심한 panting을 보임  - 전일 저녁 구토 1회.   - 평소 무던한 스타일   - 가끔 켁켁거림(홍역 휴우증으로 추정)  - 잠깐 뛰어놀고 평소에는 잠을 많이 자는 스타일.    ***. 금일 실시한 검사 결과 PSS 가능성은 있으나 간의 크기 및 검사 결과상 크게 의심되지는 않음. 완전히 배제할 수 없음  - 초음파상 간/신장의 에코상승이 두드러져 연령을 고려할 때 중독가능성 배제할 수 없음  - 두부 방사선 검사상 중등도의 후두골이형성증 확인됨에 따라 뇌수두증 가능성 염두에 두고 치료 실시하기로 함  - 홍역검사상 음성 확인됨    Tx. mannitol 1g/kg, sid IV, Furosemide 2mg/kg, bid IV  - Cepha, Metro IV    </t>
  </si>
  <si>
    <t xml:space="preserve">이호중                                  </t>
  </si>
  <si>
    <t xml:space="preserve">젤리                                    </t>
  </si>
  <si>
    <t>중성화수술</t>
    <phoneticPr fontId="1" type="noConversion"/>
  </si>
  <si>
    <t>중성화수술</t>
    <phoneticPr fontId="1" type="noConversion"/>
  </si>
  <si>
    <t xml:space="preserve">김서경                                  </t>
  </si>
  <si>
    <t xml:space="preserve">구름이                                  </t>
  </si>
  <si>
    <t>스케일링</t>
    <phoneticPr fontId="1" type="noConversion"/>
  </si>
  <si>
    <t>스케일링</t>
    <phoneticPr fontId="1" type="noConversion"/>
  </si>
  <si>
    <t xml:space="preserve">cc ; 스케일링    - 저녁 8시쯤 데리러 오실 예정  - 스케일링시, 꼭!!!!!! 턱밑 염증삼출물 제거하기  - 치과방사선은 다음번에 촬영하시기로함  </t>
  </si>
  <si>
    <t xml:space="preserve">민혜령                                  </t>
  </si>
  <si>
    <t xml:space="preserve">1.CC:  기침, 건강검진 상담  2.HPI: 선천적으로 기관쪽에 문제가 있다는 말을 들은 적 있음  3.History  - MED;  최근 몇년간 병원에 다닌적 없음  - VAC:   no boosting  - TRAUMA:   - Surg:               3.ENV:        4.FOOD: 사료를 아주 잘먹지는 않음. 조금씩 나눠 먹음. table food는 계란 정도 먹음    그동안 병원에 다닌 적이 없고 최근 기침도 심해지는 것 같아 건강검진 진행해 보기로 하심  건강 검진은 다음주 화요일에 실시 하기로 함(익일에서 예약 변경)    건강검진 전까지 기관지염에 준하여 치료 하기로 함(내복약, 분무치료)    건강검진 항목 : 필수 + 귀/피부 + 골격 방사선 + 심장사상충 검사도 해주세요    건강검진 비용은 모두 완납하심        </t>
  </si>
  <si>
    <t xml:space="preserve">조대헌                                  </t>
  </si>
  <si>
    <t xml:space="preserve">애슐리                                  </t>
  </si>
  <si>
    <t>1,2</t>
    <phoneticPr fontId="1" type="noConversion"/>
  </si>
  <si>
    <t xml:space="preserve">  어젯밤 혈변 처음 보임. 구토 있음    2일 전에 사료 + 족발 남은것. (젤라틴 부분)/평소에 사료 + 사람 소세지를 장기간 먹이심.    접종은 매년 부스팅 하고 계심.  심장 사상충 : 4~5년 안하심. 1년 1~2회   산책은 전혀 시키시지 않으심. 1년 1~2회 정도.    #. 혈액검사상 간수치 상승.  #. 췌장염검사 Kit : positive  #. sono  좌측 복부 복막염 확인    *** 2일뒤(토) 초음파 검사를 통해 경과 recheck예정        010-5013-5750 어머님 전화번호. 이쪽으로 연락                                                                      01050135750(어머님 번호)  </t>
  </si>
  <si>
    <t xml:space="preserve">신해순                                  </t>
  </si>
  <si>
    <t xml:space="preserve">- 21일 LDDST  - 22일 중성화(자궁축농증 아님), 스켈링(치과방사선포함) 실시하기로 함    ---------------------------------------------------------    1. 고콜레스테롤혈증/고중성지방혈증  - 환자가 고지방 식이를 하지 않음    2. ALP 상승, 부신비대, 고혈압(이후 더 낮은 혈압이 관찰됨)  - 부신피질기능항진증 가능성 있음    3. 난소낭종  - 중성화수술 실시하기로 함    4. </t>
  </si>
  <si>
    <t xml:space="preserve">이훈희                                  </t>
  </si>
  <si>
    <t>1,2,3</t>
    <phoneticPr fontId="1" type="noConversion"/>
  </si>
  <si>
    <t xml:space="preserve">cc) 구토, 설사, 열    구토 어제 저녁부터 시작 - 옥수수, 개껌 나옴  변상태 - 혈액이 섞인 갈색변이었다가 점점 묽어짐, 1시간전에는 혈액이 많이 섞인 설사  체온 40.1도  어제 옥수수 조금 먹음, 식욕 부진  2일전에는 사과 조금 먹고, 사료 먹음  어제 목욕하고 난 후 털을 조금 덜말림    혈변 - 혈액이 다량 섞여 잇음  체온 - 40.1  cbc - 혈소판 수치 감소   입원처치, 초음파 검사 낮에 진행하기로 함  보호자분께 10시쯤 전화드린다고 말씀드림  </t>
  </si>
  <si>
    <t xml:space="preserve">신현송                                  </t>
  </si>
  <si>
    <t xml:space="preserve">핑코                                    </t>
  </si>
  <si>
    <t xml:space="preserve">어제 구토 2회. 사료 섞인 구토, 저녁에 맑은물구토   금일 식욕 없음    1.CC:  vomit, anorexia          2.HPI: 어제 다니던 병원가서 주사, 제산제 투약              3.History  - MED;                - VAC: 접종 완료 후 항체검사 안되어 있음, 2주전 레볼루션. 1달전 구충제       - TRAUMA:  - Surg:               3.ENV:             4.FOOD:   K9    금일 아침 주식캔 1/3 이후 아무것도 안먹음    #. 방사선  위 확장소견    #. 초음파   위확장 내용물에 이물 혹은 소화안되는 음식물로 여겨지는 내용물 가득 확인  장간막 에코 상승. 장간막 림프절 확장  장분절 부분부분 확장. 액체성 내용물 차있음      *** 금일 입원 처치 후 내일 초음파 재진.     내용물 내려가지 않을 경우 탐색적 개복 및 수술적 제거 고려  </t>
  </si>
  <si>
    <t xml:space="preserve">달래                                    </t>
  </si>
  <si>
    <t>위내이물</t>
    <phoneticPr fontId="1" type="noConversion"/>
  </si>
  <si>
    <t xml:space="preserve">#. 환자는 자두씨 제거를 위해 내원하였으며 내시경을 통해 안전하게 이물 제거함    #. 이전부터 확인된 신경계 증상과 관련하여 금일 메일을 통해 이전 처방 및 소견 참조하여 익일 퇴원 시 약물 처방해드리기로 함  - 최소한의 약물로 부작용 없이 장기간 발작없이 유지될 수 있도록 처방할 예정    Rx. Methazolamide 5mg/kg, Zonisamide 10mg/kg bid PO  - Omeprazole 1mg/kg, KBr 20mg/kg bsj      ---------------------------------------    1.CC: 자두씨 섭식. 1시간 이후 구토를 보임.               2.HPI:                3.History  - MED; none               - VAC:                - TRAUMA:  - Surg:               3.ENV: indoor(alone), 산책은 자주 함            4.FOOD: 사료,        - 뇌수막염을 앓은 적 있음(2년 전), 6개월 전 약은 중단한 상태. 1달에 1회 발작을 하고 있는 상태  - 자두씨 먹었음. 2번 구토  - 중앙동물메디컬센터에서 관리받았으나 현재 2주에 1회정도의 발작상태    - 보호자님(어머님)께 자두씨가 십이지장으로 진행되었을 경우, 위내 만성적인 손상을 줄경우등에 대해 설명하고 내시경으로 제거한 것에 대한 이해를 구함    #. 검사상 마취 위험성을 증가시킬 만한 요소 확인되지 않음  - 초음파 검사상 확인된 자궁수증, 자궁내막증식증에 대해 자궁축농증의 전단계이므로 반드시 수술적 교정 실시하라고 안내    - 익일 퇴원 예정  ; 퇴원 전 뇌압감압처치 및 뇌수막염/발작관련 약물 처방할 예정  </t>
  </si>
  <si>
    <t xml:space="preserve">최지애                                  </t>
  </si>
  <si>
    <t>유선종양</t>
    <phoneticPr fontId="1" type="noConversion"/>
  </si>
  <si>
    <t xml:space="preserve">- 23일 데리러 오실 예정    - 이전에 수술했을 때는 악성이 아니라고 나오심  -   </t>
  </si>
  <si>
    <t xml:space="preserve">박성표                                  </t>
  </si>
  <si>
    <t xml:space="preserve">소다                                    </t>
  </si>
  <si>
    <t>낙상</t>
    <phoneticPr fontId="1" type="noConversion"/>
  </si>
  <si>
    <t xml:space="preserve">김영숙                                  </t>
  </si>
  <si>
    <t>위내이물</t>
    <phoneticPr fontId="1" type="noConversion"/>
  </si>
  <si>
    <t xml:space="preserve">CC: 자두씨  - 내시경 통해 제거함  </t>
  </si>
  <si>
    <t xml:space="preserve">미호                                    </t>
  </si>
  <si>
    <t>건강검진</t>
    <phoneticPr fontId="1" type="noConversion"/>
  </si>
  <si>
    <t xml:space="preserve">#방사선  - 특이사항 없음     #. 초음파  - 우측 복부 중간영역, 우신 뒷쪽 lymph node 비대   - 비대된 림프노드 주변으로 장간막 에코 상승   </t>
  </si>
  <si>
    <t xml:space="preserve">강은주                                  </t>
  </si>
  <si>
    <t xml:space="preserve">칸                                      </t>
  </si>
  <si>
    <t>유치잔존</t>
    <phoneticPr fontId="1" type="noConversion"/>
  </si>
  <si>
    <t>유치잔존</t>
    <phoneticPr fontId="1" type="noConversion"/>
  </si>
  <si>
    <t xml:space="preserve">이행흔                                  </t>
  </si>
  <si>
    <t>위내이물</t>
    <phoneticPr fontId="1" type="noConversion"/>
  </si>
  <si>
    <t xml:space="preserve">6/27 24시경 자두씨 먹는 거 목격     방사선 검사 결과 위내 음식물이 매우 많아 정확한 형태 및 위치는 확인 되지 않음    위내 음식물이 매우 많고 마취전 검사 및 수액을 충분히 맞을 시간이 필요하기 때문에 익일 오전에 상태 다시 확인 하고 내시경 실시 하기로 함    입원은 2일(29일저녁)간 하는 걸로 고지 해 드렸으며 입원기간 동안 식도, 위의 손상에 대한 처치와 모니터링을 하겠다고 말씀드림    보호자분 요청으로 퇴원  -집에서 구토시 내원 말씀드림  </t>
  </si>
  <si>
    <t xml:space="preserve">전현정                                  </t>
  </si>
  <si>
    <t xml:space="preserve">앙꼬                                    </t>
  </si>
  <si>
    <t xml:space="preserve">어제 소고기, 무지방우유, 등 먹음  오늘부터 구토, 설사    일단 대증처치 실시하고 추가적인 구토나 설사양상이 더 심해지면 보호자분과 통화 후에 영상진단검사 필요성 안내드림    </t>
  </si>
  <si>
    <t xml:space="preserve">정아름                                  </t>
  </si>
  <si>
    <t xml:space="preserve">라벳                                    </t>
  </si>
  <si>
    <t xml:space="preserve">cc : 구토(?)  -지름 30cm 정도의 액상물질 보셨다고 하심(정확히 뭔지는 알 수 없음)  -이번에도 고양이 낚시대 부속을 먹었을 가능성이 있음  -일단 방사선 검사 실시하고 상태 체크하기로 함    # 방사선 검사상 이물소견 보임    초음파 검사상 이물 전후로 액체저류 보이고 위내 액체저류 심함    -이물에 의한 장 폐쇄 소견 보임    ***수술후 5일정도 입원 설명드림       플랜은 일단 진행된 사항만 잡아두었습니다.  </t>
  </si>
  <si>
    <t xml:space="preserve">김미희                                  </t>
  </si>
  <si>
    <t>위내이물</t>
    <phoneticPr fontId="1" type="noConversion"/>
  </si>
  <si>
    <t xml:space="preserve">어제 아침 자두씨 삼키는것 보셨다 하심  -방사선상 위내 자두씨 확인  -내시경으로 제거함  -보호자분 사정으로 7/1 퇴실예정  </t>
  </si>
  <si>
    <t xml:space="preserve">두부                                    </t>
  </si>
  <si>
    <t>체중감소,식욕부진</t>
    <phoneticPr fontId="1" type="noConversion"/>
  </si>
  <si>
    <t xml:space="preserve">CC : 중성화    - 2 ~3달 전부터 살이 조금씩 빠지신다고 느끼심  - 혈액검사상 a/g ratio가 매우 낮고 고체온증, 식욕부진, 삭수 보이며 초음파검사상 복부 림프절 확장되어있어서 FIP dry type 의심됨  - 확진을 위한 방법으로 여러가지 검사결과를 축적하여 판단하기로 함  - 다음주 내원시 prap 측정하여 a/g ratio 측정하고 크레아티닌 수치 재검해보기로 함  - 신장 echo 상승 있어서 upc 검사도 진행해보기로 함  - 그 외 체온, 체중 체크해주시고 수치 정상시 약 중단하고 2주후 재검해볼예정이며 이상 보일경우 추가투약 하면서 1주 후 재진 잡아주세요.  - 치아흡수성 병소 가능성에 대해서도 설명드렸으며 일단 키튼사료 주시라고 안내드림  </t>
  </si>
  <si>
    <t xml:space="preserve">김진아                                  </t>
  </si>
  <si>
    <t xml:space="preserve">새해                                    </t>
  </si>
  <si>
    <t xml:space="preserve">1.CC: dyspnea  2.HPI: 오전 중 마비가 되어 있었음. 동네병원에서 furosemide/atropine, PDS  - gagging, 발작과 유사함  - 침흘림  - 2~3년 전부터 심장질환에 대한 약물 먹고 있음               3.History  - MED; vetmedin,(명성동물병원에서 처방받음)               - VAC: no booster, no HWp              - TRAUMA:   - Surg:               3.ENV:             4.FOOD:       - 기침을 많이 하여ㅕ 내원하였을 당시 폐에 물이 찬다고 함  - 문진결과 신경증상일 것으로 보임    - 신체검사상 심잡음 미약함(지역병원에서 vetmedin 과 심장약물 복용중)    #. 방사선 검사상  #. 혈액검사상 중등도의 질소혈증 및 간수치 상승이 확인되었으나 신성뇌증 및 간성뇌증의 가능성은 적을 것으로 보임  - 환자의 증상이 쿠싱증후군에 의한 급성 신경증상 혹은 심계항진 가능성 있어 이에 대한 감별 요    ***. 환자의 증상이 급격한 과호흡 및 기립불능으로 보아 뇌종양 혹은 지주막낭종에 의한 중뇌 혹은 교뇌, 소뇌등의 압박, 병변일 가능성이 있어 급사 가능성에 대해 설명함  - 보호자님 입원처치 원하시지 않아 일단 이뇨제 처방하여 퇴원하였으며 익일 내원하여 나머지 뇌압감압처치를 받으시라 안내  - IV 라인 단 채로 퇴원함    </t>
  </si>
  <si>
    <t xml:space="preserve">한민수                                  </t>
  </si>
  <si>
    <t>저체온</t>
    <phoneticPr fontId="1" type="noConversion"/>
  </si>
  <si>
    <t xml:space="preserve">&lt;전화 및 문자내역&gt;  1. 오전중에 전화했으나 받지 않으심.  2. 14:30 : 전화했으나, 바로 "연결이 되지 않아~" 로 넘어감.  3. 14:35 : 문자보냄    - 안녕하세요 잠실on동물병원입니다. 전화 연락이 되지 않아 문자를 남깁니다. 현재 똘이가 많이 힘들어하는데 특별한 처치를 원하시지 않아 수액만 맞고 있습니다. 진통처치나 검사가 필요할 듯 보여서 연락드렸습니다. 문자 받으시면 바로 연락주시기 바랍니다.    *. 작년말 치료멍멍 검사를 받으셨음   - 한민수(똘이) : 작년 7월중순~말    *. 보호자분과 상담(오후 3시경)   - 상담 후 혈액검사 및 방사선 검사 진행하기로 했고, 필요에 따라 교정수액 및 진통처치 들어간다고 말씀드림.    -&gt; 오후 8시경 전화를 드렸으나, 오전과 비슷한 상황. 바로 "연결이 되지 않아~" 로 넘어감.  &lt;문자 : 20:22&gt; 안녕하세요 잠실 on동물병원입니다. 똘이 검사를 진행하였고, 그에 관련하여 전화를 드렸으나 받지 않으셔서 문자 남깁니다. 지금은 똘이 검사결과에 따라 진통처치 및 교정수액 들어가고 있습니다.       ***. 금일 2차례 흑변(오전 9시 반, 저녁 8시)  </t>
  </si>
  <si>
    <t xml:space="preserve">최혜원                                  </t>
  </si>
  <si>
    <t xml:space="preserve">웅이                                    </t>
  </si>
  <si>
    <t>- 금요일에 약먹고 토해서. 약은 더이상 먹이지 않음  - 토요일부터 한끼도 안먹고 계속 토함. 1일 2~4회. 금일 2회.  - 밥은 전혀 안먹고, 구토 반복.   - 소변은 1일 1회.    - 평소와 같은 식이. 특별한 변화 없음  ; 보호자님 혹시 백신 알러지 반응은 아니냐 걱정하셔서 알러지는 일시적인 구토를 보이거나 눈이 붓거나 발적등이 동반되기 때문에 가능성이 적다고 설명  - 고양이의 질병은 스트레스와 연관이 많으며 동거묘의 질병 이환이 영</t>
  </si>
  <si>
    <t xml:space="preserve">최유리                                  </t>
  </si>
  <si>
    <t xml:space="preserve">써니                                    </t>
  </si>
  <si>
    <t>위내이물</t>
    <phoneticPr fontId="1" type="noConversion"/>
  </si>
  <si>
    <t>-어제 밤 10시경 자두씨 섭취하는 걸 목격하심   이후 대변을 3회 정도 보았으나,자두씨는 찾지 못하였음    -방사선 촬영에서는 모호한 소견   초음파 검사에서도 위내에 모호한 형태의 것이 관찰됨    -자세한 것은 내시경을 실시해 보아야 겠지만,위내에 자두씨가 존재할 수도 있고,아닐 수도 있다고 말씀드림  -아이 나이가 8살인 점,그동안 건강검진을 받아 보지 않았던 점을 고려하여,반드시 이물의 가능성 아니더라도,간단하게 검진을 하는 개념에서 내시경</t>
  </si>
  <si>
    <t xml:space="preserve">김수성                                  </t>
  </si>
  <si>
    <t xml:space="preserve">문자 연락 내용  (현재 럭키 상태 말씀드리려고 전화 드렸습니다. 밤새 럭키가 뇨를 보지 못했고 초음파 검사상 방광염소견이 확인되었으며 방광이 매우 확장 되어 곧 요도 카테터를 장착할 예정입니다. 전화 주시면 다시 설명드리겠습니다.)    카테타 장착 후 회복과정에서 심정지 발생하여 cpr 실시  -2시간여 심폐소생술 실시하였으나 회복되지 않아 보호자분과 상의하여 중단함  </t>
  </si>
  <si>
    <t xml:space="preserve">와플(waffle)                            </t>
  </si>
  <si>
    <t xml:space="preserve">마이크로칩 시술 필요시 시술 해주세요!!!  </t>
  </si>
  <si>
    <t xml:space="preserve">아람이                                  </t>
  </si>
  <si>
    <t>건강검진</t>
    <phoneticPr fontId="1" type="noConversion"/>
  </si>
  <si>
    <t>건강건진</t>
    <phoneticPr fontId="1" type="noConversion"/>
  </si>
  <si>
    <t xml:space="preserve">CC 건강검진    1) 배변  - 사이언스다이어트 라이트 먹였다가 라이트 아닌거 먹임. 단 변 성상은 양호  - 6개월전부터 집에 아기가 들어와서 아기한테 관심이 집중된 이후로 그런 증상이 서서히 증가  - 건강상의 원인 치매 혹은 심리적원인 확인 위해 내원    2) 심장  - 심장검진 필요시   3) 복부 팽만 심해    4) 슬개골 탈구 수술  6개월령 수술했으나 1년 뒤 부터 양측 뒷다리 번갈아가면서 파행보임     심장초음파 검사까지 비용안내및 진행여부는 결정됨  아이의 나이를 고려해, 치과치료 지시되더라도 금일 당장 실시하지 않고 천천히 접근하기로 함    5) 구강  앞니, 견치, 어금니 모두 치석 많음  구취  </t>
  </si>
  <si>
    <t xml:space="preserve">푸딩                                    </t>
  </si>
  <si>
    <t xml:space="preserve">윤영시                                  </t>
  </si>
  <si>
    <t>유연</t>
    <phoneticPr fontId="1" type="noConversion"/>
  </si>
  <si>
    <t xml:space="preserve">CC : 과다유연  - 금일 낮 산책시 몸에 진드기가 붙어 근처 동물병원에서 몸에 뿌리라는 약 처방받음  - 저녁 8시경 살충제( '굿페스' 퍼메트린(Permethrin)) 를 몸에 뿌림, 뿌린뒤 몸을 핥고 계속 침을 흘림  - 먹인지 6시간 경과뒤 내원    *. 내원시 tremor, hypersalivation, 과흥분상태 보임  - 환자의 현재 상태 확인을 위해 신체검사 및 혈액검사 실시하기로 함  - 구토, 위세척 하기엔 시간이 너무 경과되어 흡착제 투여    #. 심박 증가, 혈압상승 확인  #. 경미한 wbc증가, ALB증가 확인, 전해질 불균형 확인      ***. 지속적유연과  흥분상태가 진정되지 않고 추가적인 신경계 자극에 의한 증상(발작, 강직증상 및 호흡이상) 보일 수 있어 입원      Tx. H/S, 활성탄투여, 메트리날 iv, 세레니아 sc, cimetidine iv    Plan.   - 증상에 따라 대증처치 실시  - 경구로 들어간 약물이 어느정도 흡수될 수 있는 시간 경과 뒤 내원한 상황, 신장 및 간독성 배재할 수 없어 1주뒤 혈액검사 재검 추천  </t>
  </si>
  <si>
    <t xml:space="preserve">(보리 차트 참고)    - 보리보다 더 적게 뿌리고 더 조금 핥음.   - 내원시 10~15분 단위로 계속 토함  - 흡착제만 먹이고 집에 데리고 가려 했으나 내원뒤 병원에서 점점 흥분하는 모습 보여 신체검사 및 혈액검사 실시와 입원해서 경과지켜보기로 함    #. 심박, 혈압 증가  #. TP,ALB,ALT,AST 상승. 경미한 WBC상승, 전해질 불균형 확인      Tx.  - H/S, 메트리날iv, 세레니아 sc, 시메티딘iv  - 활성탄 먹임      1주뒤 혈액검사 재검 추천  </t>
  </si>
  <si>
    <t>네바마스커레이드</t>
  </si>
  <si>
    <t xml:space="preserve">6월 말 가출  7월 초부터 구토 증상 나타나기 시작  로컬에 내원시 일반적인 구토로 진단 받음, 주사(구토억제제, 지사제)  이 후 에도 구토 증상 지속 7/10에 로컬내원 하여 구토 억제제 주사 처치 받았으나 구토, 설사 지속되어 내원  평소 사료 및 참치캔 급여.   금일 16시경 약간의 캔사료 먹음  접종은 모두 실시. 항체가 검사는 실시 하지 않음     작년 11월경 세균성 장염 진단 받은 적 있음. 당시 복용약 먹이시기 힘들어서 컨베니아 처치    현재 식욕이 거의 없으며 설사 증상 보임  배뇨 상황에 대해서는 보호자 분께서 정확히 알지 못하심    방사선 검사 결과 특이 사항 없음  혈액검사상 미약한 탈수 및 전해질 불균형이 보이며 염증 수치 상승함  TP, ALB 상승이 보이며 FIP의심 되지는 않음  보호자 분께서 범백 걱정하셔서 키트 검사 실시 하였으나 음성    췌장염, 위장관염, 이물, 위장관 정체 등 의 가능성에 대해 말씀드렸으며 만성적인 설사의 경우 corona virus인 경우도 있었다고 말씀드림    입원 후 대증 처치 하며 탈수 교정 하기로 함  익일 오후 까지 구토 없을 경우 식욕 확인 하기로 함  입원 기간 중 처치 중에도 증상 있을 경우 초음파 검사 실시하기로 함    진찰료, 방사선, 혈액검사 비용(165) 완납    본래 집에서도 입이 좀 까다롭고 병원에서 잘 안먹는다 하심  -내일까지 구토 설사 없으면 일단 퇴원하기로 하였으며 퇴원후 집에서도 식욕 없거나 증상 보이면 초음파 검사 실시나 식욕촉진제 사용해보기로 함  </t>
  </si>
  <si>
    <t xml:space="preserve">남연진                                  </t>
  </si>
  <si>
    <t xml:space="preserve">코니                                    </t>
  </si>
  <si>
    <t xml:space="preserve">-어제 저녁 10시경 자두씨 먹고 내원하심  -정확히 몇개 먹었는지는 확인 안됨  -집에서 토한 흔적있고 자두씨 두개 있었다 하심  -방사선, 초음파 검사상 의심소견은 있으나 명확히 확인되지 않아서 내시경 검사 실시  -검사상 특이소견 없음  </t>
  </si>
  <si>
    <t xml:space="preserve">정예은                                  </t>
  </si>
  <si>
    <t>- 퇴원 시 자두씨 재발할 수 있음을 설명해주세요    Rx. Cephalexin 30mg/kg, Famotidine 1mg/kg, 베스타제  bid PO.   - Sucralfate 3cc bid PO for 3 days      ---------------------------------------    CC: 자두 섭취  - 1시간 반 전 자두섭취  - 구토 없음    #. 방사선 검사상 많은 음식물로 인해 확인하기 어려웠으나 초음파상 위내 자두씨</t>
  </si>
  <si>
    <t xml:space="preserve">이혜진                                  </t>
  </si>
  <si>
    <t xml:space="preserve">선천적인 신장이형성  후두골이형성증    뇌압 감하 처치 3일 정도 진행할 예정.   다만 신장에 부담을 줄만한 스테로이드 처치는 차지하고 진행합니다.        ------------------------------------------------------------------------------------  CC : 진료   - 어제부터 틱처럼 몸을 살짝 떨었음. 그래도 식욕, 활력은 양호   - 오늘 아침에 침대밑에 포말성 구토 발견   - 구토 이후에 몸을 떨고, 혀를 내밀고 있음.   - 식탐이 있어서 이물을 먹었을 확률은 있음.   - 어제 특이 식이 : 점심에 쌀밥, 저녁에 잡곡밥   - 어제 아침 라떼를 일부 먹었음.   - 태어날때부터 신장이 안좋다는 얘기를 들으셨음. 최근부터 아조딜 먹이고 계심  ; 꿈이 크는 동물병원에서 진료보셨음  - 최근에 미용한 이력 있음    #. 병원내에서 지속적인 유연 및 경미한 "틱" 증상 보임.  #. 기력 저하  #. 체온 상승  #. 복부 촉진시 하복부에서 복압 상승  #. 복부 방사선시 위음영 증가 소견. 소장쪽 폐쇄 배제 안됨.    *. 입원 처치를 받기로 결정했으며, 일단 검사 결과 나오면 보호자분께 연락드리기로 했음. 현재 간이 영향을 받아서(원발, 속발은 구분되지 않음) 혈액검사상 간수치의 전반적인 상승이 보이며, 복부 초음파를 통해 다른 장기의 손상 여부 등을 판단한다고 말씀드렸음.   또한 신경증상을 보이고, 췌장염도 완전히 배제가 되지 않았으므로 검사를 진행하겠다고 말씀드림. 카페인 중독시 신경증상을 보일 수 있으며 예후는 알 수 없다고도 안내.        -  </t>
  </si>
  <si>
    <t xml:space="preserve">최영순                                  </t>
  </si>
  <si>
    <t xml:space="preserve">까미                                    </t>
  </si>
  <si>
    <t xml:space="preserve">3,4 개월정도.    식욕, 활력 등은 정상.    전신적으로 소양감은 있었으며  요즘들어 조금 헥헥거리는것은 있었음.    산책 가끔.    한달정도 전에 데리고 오셨고.    따님전화번호  010-7247-8426    - 중증의 염증 및 거대 종양으로 인해 빈혈 발생한 것으로 보임      </t>
  </si>
  <si>
    <t xml:space="preserve">전효선                                  </t>
  </si>
  <si>
    <t xml:space="preserve">에르                                    </t>
  </si>
  <si>
    <t xml:space="preserve">뇨비중 1.076    혈액검사상 특이소견 없음    A/G RATIO 0.74    -영상진단검사상 방광염 소견 외 특이소견 없음  -신장 에코 상승 보임  -ERD LOW POSITIVE  -신부전 1기 정도로 보이며 관리 위해 엑티베이트 추천드림    -3개월 단위 혈액검사 추천드림(크레아티닌 수치 높아지면 UPC도 평가예정)    -더샾 동물병원에서 좌측 송곳니 치근이 매끄럽지 않다고 하심  (향후 추적검사 말씀드림)    -1주전 항체검사상 허피스만 약간 낮고 다 높게 나왔다 하셔서 1년후 추가접종 말씀드림  </t>
  </si>
  <si>
    <t xml:space="preserve">원혜은                                  </t>
  </si>
  <si>
    <t xml:space="preserve">1.CC: vomiting               2.HPI: 2주전 약밤을 먹은 이후로 구토(당시에는 새벽에 반복적인 구토를 보임). 처음에는 자주 구토. 최근에는 밥 먹을 때 구토를 보임  - Retching 이후 구토를 보임. 밥을 먹은 시각은 확인되지 않음. 오전에 노란 위액을 구토하는 양상  - 전일은 사료를 토함              3.History  - MED; none               - VAC: all booster, HWp.  - TRAUMA: none. no seizure/syncope   - Surg: 작년에 OHE              3.ENV: indoor(alone), 산책은 자주함. 바닥을 햝는 스타일          4.FOOD: 사료(일반사료).       - 혈액검사 및 초음파 검사를 실시하였으나 특별한 이상은 확인되지 않음  - no regurgitation    - Systolic murmur    </t>
  </si>
  <si>
    <t xml:space="preserve">설가형                                  </t>
  </si>
  <si>
    <t xml:space="preserve">하늘                                    </t>
  </si>
  <si>
    <t>- 용인 수지 대학동물병원에서 심장병 진단을 받음  - 1년 반 전 마지막 검사     ==================================================================  용인 수지대학동물병원 통화.(용)    2012년 10월부터 약 복용 시작.  당시에는 기침약만 조제.  그 후 murmur, crackling sound 확인. pro-BNP 검사 (수치 900). 혈압 180~190  Furo 1.6 / Spi</t>
  </si>
  <si>
    <t xml:space="preserve">김승희                                  </t>
  </si>
  <si>
    <t xml:space="preserve">달                                      </t>
  </si>
  <si>
    <t>파행</t>
    <phoneticPr fontId="1" type="noConversion"/>
  </si>
  <si>
    <t>-자궁 상태 확인요망  -LCPD 체크요망  -비글 유전적 질환 체크요망  -과거 모낭충 경험도 있음  -치아상태 체크요망      #. 신체 검사   - 양측 이개, 외이도 발적   - 사타구니 부위 피부 경미하게 발적    #. 치과 검사   - 양측 상악 canine teeth 치태     #. 안과 검사   - 안압: OD 19/ OS 18  - 눈물량: OD &gt;20/ OS &gt; 20   - 형광 염색 검사: OD 가운데 부분 focal 하게 염색</t>
  </si>
  <si>
    <t>건강검진</t>
    <phoneticPr fontId="1" type="noConversion"/>
  </si>
  <si>
    <t>-소화기 상태 체크요망  -우측 후지 지간습진 체크요망     #. 신체 검사   - 오른쪽 외이도 경미하게 발적   - 우측 후지 지간 발적   - 양측  상악 canine teeth 에 치태     #. 안과 검사   - 안압: OD 18/ OS 16   - 눈물량: od 15/ OS 20  - 형광 염색 검사 : OD 가운데 부분 focal 하게 염색 / OS 가운데 부분을 중심으로 얇고 넓게 염색    #. 방사선 검사   -NRF    #. 초</t>
  </si>
  <si>
    <t xml:space="preserve">김지영                                  </t>
  </si>
  <si>
    <t xml:space="preserve">옹이                                    </t>
  </si>
  <si>
    <t>-가끔 구토(월 2~3회)  -뇨비중  : 1.036  -혈압 : 120    #. 복부 초음파   - 좌, 우신 피질 수질 에코 상승   - 피질 변연 불규칙   - 좌신에 비해서 우신 크기 비대   - 방광에 떠다니는 슬러지     DDX  - nephritis   - 좌신 부전에의한 우신의 보상성 비대   - RK: end-stage kidney     이파키틴 1일 2회 1스푼씩  엑티베이트 캣 1일 1회 1t    1주후 신장 혈액검사 재검 예</t>
  </si>
  <si>
    <t xml:space="preserve">김도건                                  </t>
  </si>
  <si>
    <t xml:space="preserve">친친                                    </t>
  </si>
  <si>
    <t>-어제 하루동안 15회 정도 구토하고,새벽에 2회 정도 추가 구토함   구토 내용물은 위액,나중에는 혈액이 약간 섞인 구토물    -7월 9일 추가접종하였고,지난주에 사상충 실시함  -평소에 집 앞 잔디에서 풀같은 것 자주 섭취하고,한번씩 구토한 적이 있음   평소 고무 장갑등 이물질을 가끔 섭취해서 변으로 확인하신적이 있음  -최근까지 집앞에서 풀,파리,돈벌레등을 섭취한 것으로 추정됨    -단순 식이성 구토인지,이물가능성이 있는지 혹은 다른 가능성(</t>
  </si>
  <si>
    <t xml:space="preserve">한주하(한준모)                          </t>
  </si>
  <si>
    <t xml:space="preserve">비리                                    </t>
  </si>
  <si>
    <t xml:space="preserve">cc)통증 호소    식욕정상, 변정상  저녁에 산책후 목욕시킴, 목욕하고 나온후로 몸을 움츠리고 숨을 헐떡임  예방접종 잘하고 있음    복통으로 생각됨, 복부에 힘주고 있음  척추 촉진에는 반응 없음  혈액검사 - NRF  방사선 - 소장에 가스 생성, 중첩 여부는 확인해야함    검사 중에 상태 호전  집에서 지켜보기로 함  </t>
  </si>
  <si>
    <t xml:space="preserve">최영화                                  </t>
  </si>
  <si>
    <t xml:space="preserve">우유                                    </t>
  </si>
  <si>
    <t>발톱골절</t>
    <phoneticPr fontId="1" type="noConversion"/>
  </si>
  <si>
    <t xml:space="preserve">- 총 비용은 110만원 (종합검진 포함)  - 수술전까지 비용은 모두 수납하심    체중-2.5KG  체온-38.4  심박-140  혈압-140    뇨검사  비중 - 1.030  PH 8  단백질 +      </t>
  </si>
  <si>
    <t xml:space="preserve">박미경                                  </t>
  </si>
  <si>
    <t xml:space="preserve">꼬비                                    </t>
  </si>
  <si>
    <t xml:space="preserve">두루동물병원에서 리퍼  -cc:무기력  -부신피질기능저하증, pss등 의심된다하심  -혈압 : 120~130    #. 방사선   - 간크기 감소   - 좌신 크기 감소, 좌신 결석   - 방광 결석      #. 복부 초음파   - 양측 신장 수피질 에코 상승   - 좌신 크기 감소, pelvis 부분에 결석   - 방광 결석   - 비장에 산재성의 작은 hyperechoic spot 들   - 간크기 감소, 에코 상승   - 담낭 벽 에코 상승 경미하게 두꺼워짐     DDX  - LT end-stage kideny   - renal and cystic calculi   - hepatocholecystitis   - hepatic fibrosis   - congenital hyepatic hypoplasia   - congenital PSS (intrahepatic)  </t>
  </si>
  <si>
    <t xml:space="preserve">최재면                                  </t>
  </si>
  <si>
    <t xml:space="preserve">베리                                    </t>
  </si>
  <si>
    <t>중성화수술</t>
    <phoneticPr fontId="1" type="noConversion"/>
  </si>
  <si>
    <t xml:space="preserve">유치 발치 확인  </t>
  </si>
  <si>
    <t xml:space="preserve">김윤주                                  </t>
  </si>
  <si>
    <t xml:space="preserve">마티                                    </t>
  </si>
  <si>
    <t>5, 14</t>
    <phoneticPr fontId="1" type="noConversion"/>
  </si>
  <si>
    <t xml:space="preserve">1.CC: 심장검진              2.HPI: 켁켁거릴 당시에 하얀 거품을 구토. 이후 병원에서 기관허탈 진단받고 약 처방받음.   - 평소체중 5KG  - 1-2개월간 구토.   - 주로 저녁/새벽에 기침. 최근에는 특별한 이유 없이 기침.              3.History  - MED; 혈압약.               - VAC: ALL BOOSTER(HWp)               - TRAUMA:  - Surg: 위절개수술(10년전)              3.ENV: indoor(alone), 산책은 자주 하지 못함. 산책시 최근 힘들어함(여름의 영향 있음.)  - 1년 전부터 쇠약해지는 것을 느끼심             4.FOOD: 처방식 사료.        #. 심장초음파   - thick MV  - LA dilation: La/AO = 3  - increased LVIDd   - mildly increased LVIDs   - increased FS   - color flow mitral regurgitant jet: severe &gt;60%   - color flow tricuspid regurgitant jet: mild to moderate     DX: congestive heart filure secondary to MVI w/ volum overload and w/o systolic dysfunction     #. 복부 초음파   - RK and LK  : incereased medular and cortex echogenicity  : small degenerative cysts in the cortex   : increased corticomedullary definition     DDX  - end-stage kidney   - nephritits (interstitial or glomerular)             </t>
  </si>
  <si>
    <t xml:space="preserve">신소영                                  </t>
  </si>
  <si>
    <t xml:space="preserve">대박                                    </t>
  </si>
  <si>
    <t>피하종괴</t>
    <phoneticPr fontId="1" type="noConversion"/>
  </si>
  <si>
    <t xml:space="preserve">CC: 둔부 종괴  - 2주 전에 발견. 크기가 상당히 큰 상태    - 현금 80만원(카드90만원)    1.CC:               2.HPI:                3.History  - MED; none              - VAC:  all booster(unknown)              - TRAUMA:   - Surg: 제왕절개(작년)              3.ENV: indoor(w/ 2 dogs)             4.FOOD: 사료, 간식,       - 검안경 검사 반드시 할 것  </t>
  </si>
  <si>
    <t xml:space="preserve">손진호                                  </t>
  </si>
  <si>
    <t xml:space="preserve">아인                                    </t>
  </si>
  <si>
    <t xml:space="preserve">- 물에 불린 사료 소량 반정도 변 2회 봄, 전반적인 활력 감소    - 분양시 부터 복부 팽만감이 있었음. 당시에는 식욕/활력 양호  - 2일 전부터 활력 감소. 사료 바뀌고 더 감소  - 평소 이물 섭식 가능성은 있으나 특별히 없어진 물건은 없음    금일 통화는 010-8920-3031로 부탁한다 함.  </t>
  </si>
  <si>
    <t xml:space="preserve">윤나영                                  </t>
  </si>
  <si>
    <t xml:space="preserve">쩨리                                    </t>
  </si>
  <si>
    <t>중성화수술</t>
    <phoneticPr fontId="1" type="noConversion"/>
  </si>
  <si>
    <t xml:space="preserve">아버님번호:010.3665.1235-21만원수납하심  </t>
  </si>
  <si>
    <t xml:space="preserve">김가희                                  </t>
  </si>
  <si>
    <t xml:space="preserve">-2~3일전부터 구토  -식욕 : 정확히 알기 어려움  -이물 가능성은 알 수 없음(보호자분 신경계 약물 드시는 것들이 바닥에 떨어져 있어서 정확하지 않지만 먹었을 수 있음)  -방사선 검사상 장내 가스음영이 많이 보여서 이물 가능성이 있어서 초음파 검사 실시  -초음파 검사상 신장기능 확인이 필요하여 혈액검사 실시    -내일 전화드려서 상태 체크하고 진료 이어가기로 함  -금일 67000원 수납.  </t>
  </si>
  <si>
    <t xml:space="preserve">임채헌                                  </t>
  </si>
  <si>
    <t>열상</t>
    <phoneticPr fontId="1" type="noConversion"/>
  </si>
  <si>
    <t xml:space="preserve">정경희                                  </t>
  </si>
  <si>
    <t xml:space="preserve">도도                                    </t>
  </si>
  <si>
    <t>기력소실</t>
    <phoneticPr fontId="1" type="noConversion"/>
  </si>
  <si>
    <t xml:space="preserve">-호텔 맡겨두고 나서 기력소실로 내원  -호텔은 아는 지인분 창고로 어미와 애기들만 두었는데 관리는 따로 안된것으로 보임  -어제 저녁에 상태 안좋았었는데 오늘 아침에 데려오심  -혈당 : 40  </t>
  </si>
  <si>
    <t xml:space="preserve">최윤정                                  </t>
  </si>
  <si>
    <t xml:space="preserve">쵸파                                    </t>
  </si>
  <si>
    <t>non-diagnostic</t>
    <phoneticPr fontId="1" type="noConversion"/>
  </si>
  <si>
    <t xml:space="preserve">- 침을 흘리며 구토를 보임  - 기운이 없음. 갑작스럼 침흘림에 놀라 입 안에 손가락을 넣었더니 아무것도 나오지는 않아으나 정상적인 구조(?) 인지 이물인지 만져진 것이 있음  - 작년 여름 경 밥 먹지 않고 열이 나서 검사를 실시하였으나 특별한 이상 없었음.     - 건강검진 하시기로 함    - 내일 내원하여 흉부 방사선 검사 및 나머지 검사 진행하기로 함  </t>
  </si>
  <si>
    <t xml:space="preserve">박유린                                  </t>
  </si>
  <si>
    <t>위장내이물</t>
    <phoneticPr fontId="1" type="noConversion"/>
  </si>
  <si>
    <t xml:space="preserve">조영촬영 결과 위내/소장내 정체소견.  수술이 필요한 상황.    오전, 점심때 연락 드렸으나 전화통화가 안되어  수술 결정 못하고 있음.  가능하다면 오늘 수술을 하는것이 좋을듯 함.  현재 혈액검사 및 흉부 사진촬영까지는 진행을 한 상태.  금일 수술을 할수 없는 상황이라면 내일 수술.  </t>
    <phoneticPr fontId="1" type="noConversion"/>
  </si>
  <si>
    <t xml:space="preserve">최미영                                  </t>
  </si>
  <si>
    <t xml:space="preserve">1.CC:               2.HPI: 집에서   - 평소 소심. 활력이 없음. 초록색 연변을 봄(2~3번)  - 최근 1-2일간 식욕, 음수 소량. 금일 간식도 급여하지 못함. 우유도 먹지 않음               - 드라이를 엄청 싫어하나 가만히 있을 정도로 활력 감소. 무딘 반응  - 1시간 뒤 휘청거리며   - 3-4일 전 상당히 더운 환경에 노출된 상황.  3.History  - MED;                - VAC:                - TRAUMA:  - Surg:               3.ENV:             4.FOOD:       </t>
  </si>
  <si>
    <t xml:space="preserve">장애선                                  </t>
  </si>
  <si>
    <t xml:space="preserve">배꼬                                    </t>
  </si>
  <si>
    <t xml:space="preserve">박세준                                  </t>
  </si>
  <si>
    <t xml:space="preserve">봉봉이                                  </t>
  </si>
  <si>
    <t>파행</t>
    <phoneticPr fontId="1" type="noConversion"/>
  </si>
  <si>
    <t xml:space="preserve">김예운                                  </t>
  </si>
  <si>
    <t xml:space="preserve">겨울                                    </t>
  </si>
  <si>
    <t>전지골절</t>
    <phoneticPr fontId="1" type="noConversion"/>
  </si>
  <si>
    <t xml:space="preserve">010-5333-3368 동생분 전화번호    -금일 새벽 뛰어놀다가 쇼파에서 뛰어내리다가 전지 우측 다리를 세게 부딫힘   계속되는 통증을 호소하다 내원  -내원당시 다리를 계속 들고 있었고,통증을 심하게 느끼고 있는 상태    -방사선 촬영 결과 골절소견이 확인됨  -금일 진찰료 및 x-ray비용은 수납하셨고,내일 오전에 다시 연락드리기로 함  -남자 보호자분이랑 통화하였고,수술비(7일 입원비 포함) 130에 안내드렸습니다. 현금 납부 하시면 조금 할인이 있을 수 있다고 안내드렸습니다.    -첫날 진찰료 및 x-ray비용은 납부하심        ** oblique한 골절 라인 의해 reduction시 sliding 되어 수술 시간 지체됨  </t>
  </si>
  <si>
    <t xml:space="preserve">최송현                                  </t>
  </si>
  <si>
    <t xml:space="preserve">안병선                                  </t>
  </si>
  <si>
    <t>4, 비명</t>
    <phoneticPr fontId="1" type="noConversion"/>
  </si>
  <si>
    <t xml:space="preserve">8시 반경 아이를 떨어트림.    떨어진 이후로 비명.  </t>
  </si>
  <si>
    <t xml:space="preserve">김형금                                  </t>
  </si>
  <si>
    <t xml:space="preserve">엄지                                    </t>
  </si>
  <si>
    <t xml:space="preserve">To. 김원장님  - 오전 10시경 내원하실 예정  - 환자 안정되어 약 처방 위해서는 혈액검사 및 심초/복초등을 실시하여 약 장기처방을 위한 검사를 실시해야 함을 설명한 뒤 검사 실시할 것.   - 전일 청구비용 모두 수납함(281,600원). 수납처리 완료    --------------------------------------------    CC: dyspnea  - 간헐적 honking sound, 호흡곤란 보임  - 친척분이 지어온 약 먹인 뒤 급격히 호흡곤란 증상 보임. 흥분에 의해 심해진 것으로 보임    - 방사선 검사상 tracheal collapse G4/4, 심비대 소견 보이나 요크셔 특성 감안해야 함  ; 기관이 tortuous한 것으로 보아 심한 호흡곤란이 있을 것으로 보임  ; 연구개 노장 감별해야 함    Rx.  - Buthorphanol 0.2mg/kg IV, Dexamethasone 2mg/kg IV, Furosemide 2mg/kg IV  - O2 supplement,  - cooling    ***. 환자는 고령의 기관협착 환자로 상부호흡기 폐쇄소견도 있어 일단 흥분을 진정시키고 cooling 시킨 뒤 지켜보기로 함.   - 보호자 30분간 관찰하였을 당시까지 심한 호흡곤란 보였으나 2시간 가량 지난 뒤 정상 호흡보임  - 장기적 관리 필요하나 약 투여를 위한 혈액검사, 심초음파, 복부방사선/복부초음파 검사가 필요할 것으로 보임    #. 심초음파 검사   - mild MR   - mild TR (physiological 가능성 있음)   - mild 한 심근 비대   - 심방 심실 비대 없음     #. 복부 초음파   - 간 전반적 에코 상승   - blunt margin of liver     </t>
  </si>
  <si>
    <t xml:space="preserve">조홍기                                  </t>
  </si>
  <si>
    <t xml:space="preserve">망고                                    </t>
  </si>
  <si>
    <t xml:space="preserve">To 김원장님  - 보호자 비용 부담이 있습니다만 망설이기만 하셔서 일단 처치 진행해서 치료 시기 놓치지 말자고 말씀드렸습니다.  - 추가적인 검사 및 추후 처치, 비용상담 모두 김원장님께 일임합니다    ------------------------------------------------------------------    CC: dysuria  - 작년 가을경 빈뇨(방광염)를 보여 u/d를 먹인 뒤 증상이 개선  - 3주간 u/d가 아닌 다른 사료를 먹인 뒤 다시 증상이 시작됨  - 화장실에 오래 앉아 있음. 소변이 잘 나오지 않는 듯함.    - 지난 주 휴가로 인해 집에 아무도 없음.   - 휴가로 인해 화장실 모자를까봐 세수대야에 모래를 더 넣어줌.     #. 방사선 검사상 방광의 팽대 확인되나 full bladder 여부는 확인되지 않음  #. 초음파 검사상 방광내 슬러지 확인됨    ***. 보호자님과 상담결과 비용 부담으로 인해 치료 진행할 수 없다하여 일단 환자는 지금 치료시기를 놓치면 더 심각한 상황으로 진행할 수 있으므로 일단 치료 진행하시라 안내  - 혈액검사상 경도의 질소혈증 진행되어 지체 없이 뇨카테터 장착하기로 함  - 뇨카테터 장착하였으며 장착 당시 penis 입구의 폐쇄확인됨. penis의 발적 및 부종, 충혈 확인됨  - 카테터 장착 성공 후 토출된 뇨에서 plug 다수 확인됨    - 카테터 장착 후 수액처치 중  </t>
  </si>
  <si>
    <t xml:space="preserve">김보미 (김모아)                         </t>
  </si>
  <si>
    <t xml:space="preserve">CC 빈혈 체크    - 1주전 음식물 쓰레기 먹고 구토 거봉등 여러가지 음식물이 나옴. 이때 청색증 보였음  토요일 구토 보여 내원해 검사해 보니 HCT 31-&gt;25로 떨어짐. 적혈구 수치 및 간수치 이상보임  - Z/D 꾸준히 먹임. 빈혈 생기고  소고기 , 계란. 정상변 보임    어제저녁 식욕 떨어지고 내원전 구토 7회정도 연속으로 보임     #.cPLI kit weak positive    Tx. cerenia sc(구토시), metro, cime iv    - 3일정도 입원 추천드림  - 췌장염 이외에 다른 문제 있을 가능성도 배재할 수 없음  - 당분간 i/d급여 추천      </t>
  </si>
  <si>
    <t xml:space="preserve">이시은                                  </t>
  </si>
  <si>
    <t xml:space="preserve">cc: 최근들어 점액변 + 혈변 본다고 하심  식욕 : 정상  현재 유산균 제제 지속적으로 주고 있다고 하심(2개월 전부터)    혈액검사 결과에서 크레아티닌 수치 상승, 고글로블린 혈증 보여서 다음주 재진예정  -재진시 수액처치 실시하고 혈액검사 재검, 초음파검사,UPC, 전해질, 혈압 검사 실시예정  </t>
  </si>
  <si>
    <t xml:space="preserve">김자경                                  </t>
  </si>
  <si>
    <t xml:space="preserve">***. 보호자님께 연락하여 저녁 중 내원하여 상담할 것을 추천  - 환자의 경과가 오전 호흡개선 뒤 현재까지 큰 변화 없어 예상과 달리 개선되지 않아 경과가 나빠질 수 있음을 미리 고지.  - 심초음파 검사상 우심부전 및 폐고혈압, 울혈성심부전 말기로 확인됨에 따라 pimobendan, sildenafil을 추가 처방함  - dopamine CRI 실시  - 환자 오전 이후 배뇨 확인되지 않음. 신부전 발생 가능성 있음  - 배뇨 확인되지 않을 경우 새벽-익일 위험한 고비 올 수 있음  - 금일 약물 처치 후 지켜볼 예정    Rx. Furosemide 3mg/kg,(폐수종 개선때까지)  - Benazepril 0.25mg/kg, Spironolactone 1mg/kg, Pimobendan 0.3mg/kg, sildenafil 2.0mg/kg bid PO    ---------------------------------------  cc : 빈호흡  -심장약을 1개월 정도 전부터 복용(호흡곤란으로 인근 병원에 내원하여 3일 입원했다 하심)  -2일전부터 약 못먹이심  -호흡이 가빠져서 내원    # 혈액검사 실시 :      혈압 : 160(내원당시)    *** 보호자분께 지난번 입원했을때보다 더 진행되어서 다시 증상 시작되었을 가능성 크며 인대가 더 많이 끊어졌을 가능성 설명드림. 방사선 검사상 심비대 심하여 어느정도 진행되었을 것이라고 설명드렸으며 지난번 입원때보다 호흡이 많이 가쁘다 하셔서 금번 입원시 회복불가 가능성 있음을 설명드림. 입원기간은 3~7일 정도 설명드림    RX) furosemide 2mg/kg every 2 hr, nitroglyserin patch 1/8, O2 supply      ***오전 8시 45분경 전화드림  -폐수종은 완화되고 있으나 호흡이 여전히 좋지 않고 오전 8시경 seizure 1회 발생  -충분한 산소공급이 안되고 있는것이 원인일 수 있으며 현재 신장상태도 좋지 않다고 설명드림    -------------------한원장 인수인계  **. 추가적인 방사선 사진상 폐수종 개선. 호흡음 양호하여 보호자님께 개선되고 있음을 설명(한원장)  - 경구제 추가처방함    #. 심장 초음파   - thickened mitral valve   - mitral prolapse   - mitral regurgitant flow on CFD: &gt;50%  severe    - tricuspid regurtitant flow on CFD: moderated 30~50%   - LA dilation : LA/AO = 4.0  - MPA dilation : AO/MPA &gt; 1.0  - FS: normal range (decreased systolic function) 42%  - incresaed LVIDd and LVIDd: volume overload and  systolic dysfucntion     DX  - CHF secondary to MVI w/ systolic dysfunction   - TVI : moderate   - pulmonary hypertension: moderate     ---------------------------------    </t>
  </si>
  <si>
    <t xml:space="preserve">강환히                                  </t>
  </si>
  <si>
    <t>치과치료</t>
    <phoneticPr fontId="1" type="noConversion"/>
  </si>
  <si>
    <t xml:space="preserve">1.CC: 치과치료              2.HPI: 이닦을 때 출혈, 이가 흔들린다하여 발치 지시됨              3.History  - MED; 3~4일전 치주염약 복용. 1주일간.               - VAC: all booster, HWp(레볼루션)    - TRAUMA:   - Surg: 애기 때 유치 발치, 눈물샘 제거 술              3.ENV: indoor(alone), 이전에는 잘 걸었으나 최근 잘 걷지 않음(10분 정도만 걸음)            4.FOOD: h/d. no 간식      - 기침을 가끔 함. 아침에 잠깐. 짓고 난 다음.  - 심장이 안 좋은것 같다는 소견을 받음  - 떨어뜨린 이후 잠깐 기절한 적이 있음. 건대 병원에서 1일 입원 후 이상 없음    #. 혈액검사상 특이적인 이상 확인되지 않음  #. 복부 초음파   - 간에코 상승   - 양측 신장 에코 경미하게 상승  - 방광 내벽 경미하게 불규칙     ***. 마취위험성을 증가시킬 만한 이상 확인되지 않음  - 금일 수액처치 후 익일 발치 및 스케일링 예정    Rx. Cephazolin 30mg/kg, tid IV Enrofloxacin 5mg/kg, sid SC  - Fluid therapy H/S  </t>
  </si>
  <si>
    <t xml:space="preserve">한금서                                  </t>
  </si>
  <si>
    <t xml:space="preserve">봉두                                    </t>
  </si>
  <si>
    <t>포도중독</t>
    <phoneticPr fontId="1" type="noConversion"/>
  </si>
  <si>
    <t xml:space="preserve">CC: 포도껍질 섭취.    12시10분 경 포도껍질 하나 먹는모습 발견되어  전화후 곧바로 내원.    구토유발 처치 하였으며 다량의 사료 / 포도껍질 / 참외 / 오이 등 확인.  껍질 하나 먹은것으로 추정되나   신장에 영향을 끼칠수 있는점 설명 드렸으며  익일 12시쯤 신장수치 체크 후    - 이상이 없을시: 수액 충분히 맞고 저녁 퇴원   - 이상 있을 경우: x-ray 검사 및 초음파 검사. 입원기간 더 길게.  전반적인 신체 상태를 알고 싶으셔서 혈액검사 할 때  CBC / S-chem 기본 함께 검사 하시기로 함.  기본건강검진 안내 해드렸으며 다른 검사는 원치 않으심.  ===================================================================  기존에 올림픽 공원쪽 병원 다니셨으며  우리병원으로 옮기실 예정.  접종 스케쥴 및 사상충 스케쥴 접종예약표에 입력.    퇴원하게 되면 프론트라인 해주세요.  </t>
  </si>
  <si>
    <t xml:space="preserve">밤동                                    </t>
  </si>
  <si>
    <t>건강검진</t>
    <phoneticPr fontId="1" type="noConversion"/>
  </si>
  <si>
    <t xml:space="preserve">#. 양측 귀 다소 발적 R&gt;L   검이경 검사시 우측 귀 통증     #. 윗쪽 어금니에 경미한 치석    </t>
  </si>
  <si>
    <t xml:space="preserve">신영운                                  </t>
  </si>
  <si>
    <t xml:space="preserve">메이                                    </t>
  </si>
  <si>
    <t>이물섭취</t>
    <phoneticPr fontId="1" type="noConversion"/>
  </si>
  <si>
    <t xml:space="preserve">반디                                    </t>
  </si>
  <si>
    <t>건강검진</t>
    <phoneticPr fontId="1" type="noConversion"/>
  </si>
  <si>
    <t xml:space="preserve">#. 복부 초음파   - 방광 내벽 경미하게 불규칙하나, 뇨검사 결과와 종합해서 판독해야 할 것으로 생각됨   - 그 외 특이사항 없음     -좌측 파텔라 1~2기.  -양쪽 눈 결막염 소견(미약)  -ERD키트 검사 결과 Negative      1.CC: 건강검진              2.HPI: 구토없음.             3.History  - MED; none               - VAC:                - TRAUMA: none  - Surg: none               3.ENV:             4.FOOD:       </t>
  </si>
  <si>
    <t xml:space="preserve">나리                                    </t>
  </si>
  <si>
    <t xml:space="preserve">  1.CC: 건강검진.           2.HPI:               - 1달에 회 구토. 음식을 급하게 먹을 때 구토를 보임  3.History  - MED; 신장관련 보조제                - VAC:                - TRAUMA: none  - Surg: 슬개골 탈구(양측, 2103년 초),                3.ENV: indoor(w/ 2 dogs), 산책은 거의 못하심.             4.FOOD: 생식만 먹이심.     - 다른 아이에 비해 소변을 자주 조금씩 보는 편.    #. 신체검사상 중등도의 치석  #. 혈액검사상 특별한 이상은 확인되지 않음. 뇨검사상 단백뇨 확인됨. UPC를 통해 단백뇨 정도를 평가할 예정  #. 복부 초음파   - 좌측 신장이 우측 신장에 비해 경미하게 작은 상태   - 좌측 신장 내 수질 부위에 hetrogeneous 한 덩어리 확인되는 상태    : 수질 에코 상승으로 인한원이일 수 있으나, 혈종이나 육아종 또는 infarct 가능성 있음   - 그 외 특이사항 없음     스케일링 필요  ERD 키트 검사 결과 Mild Positive.  뇨 현미경 검사상 NRF.    ***. 보호자님과 상담결과 신장은 이전에 비해 개선된 것으로(페츠비 다닐때 100이 넘었다고 1년 동안 천만원 넘게 쓰셨다고 함) 보호자님의 생식과 노력덕분으로 생각하심  - 일단 3개월 단위로 모니터링 할 예정      UPC 검사 의뢰 예정  </t>
  </si>
  <si>
    <t xml:space="preserve">엄기숙                                  </t>
  </si>
  <si>
    <t xml:space="preserve">진똘                                    </t>
  </si>
  <si>
    <t>슬개골탈구</t>
    <phoneticPr fontId="1" type="noConversion"/>
  </si>
  <si>
    <t xml:space="preserve">  CC 양측 슬개골 탈구 수술    - 좌측 더 심함.   </t>
  </si>
  <si>
    <t xml:space="preserve">김은희                                  </t>
  </si>
  <si>
    <t xml:space="preserve">진호                                    </t>
  </si>
  <si>
    <t>중독</t>
    <phoneticPr fontId="1" type="noConversion"/>
  </si>
  <si>
    <t xml:space="preserve">배성희                                  </t>
  </si>
  <si>
    <t>간(Hepatology)</t>
  </si>
  <si>
    <t>담관염/담관간염 증후군(Cholangitis/Cholangiohepatitis Syndrome)</t>
  </si>
  <si>
    <t xml:space="preserve">CC: 구토 8회  - 금일 안으려고 하면 소리냄. 평소 소리를 내지 않는 스타일.  - 평소 구토를 하지 않음. 이물 병력 없음. 비닐을 잘 뜯긴하지만 먹지는 않음. 사료 로얄캐닌, 센  서티브, 물 자주 먹음.   - 지방 다녀오셨다가 금일 귀가하여 오후까지 큰 이상 없었음  - 최근 체중은 유지됨.   - vac : no booster.  - 혈액검사 3년전 건강검진 상 간기능이상(경도). 초음파는 보지 않음. 논현동물병원. 뇨검사(색  깔이 변하는 모래를 이용)상 특별한 이상 없음.  - 동거묘(나이가 같았음, 같은 품종)가 3년 전 FeLV 진단을 받고 당일날 폐사한 병력이 있음.    #. 신체검사상 중복부의 mass 양 촉진. 정밀초음파 검사 요.  #. 방사선 검사상 간비대, 신장주변 결석추정   #. 혈액검사상 혈청색 일부 yellowish. ALT/AST/GGT의 증가(특히 ALT는 10배이상), 경도의   고빌리루빈혈증, 고칼슘혈증(중증), 고글로불린혈증(A:G ratio 0.5)가 확인됨  #. CBC 검사상 백혈구 증가증이 확인됨  #. FeLV/FIV : negative    ***. 환자는 금일 갑작스런 구토를 호소하였으나 뚜렷한 소화기 증상의 원인이 확인되지 않고 촉  진상 이상 촉진이 확인되어 정밀검사 실시.  - 정밀검사상 간수치 증가, 염증수치 증가, 고칼슘혈증등이 확인됨에 따라 다음과 같은 감별진단  이 가능  DDx. Bacterial/Viral/Infectious hepatitis, colangitis, colangiohepatitis, hepatic abcsess.   Tumor(LSA 등). lipidosis,    - 익일 초음파 결과에 따라 처방 변경 예정  - 우선적인 항생제 처치 실시.  Rx. Metronidazole 15mg/kg bid IV,     Plan. 초음파 결과에 따라 항생제, 소염제, UDCA, Vit B12, Samylin, 헤파비아등을 처방할 수 있  으며 경우에 따라 면역억압용량의 스테로이드 및 면역억제제 사용 필요할 것으로 보임  - 연령과는 차이가 있으나 FIP 가능성 언급  - 고칼슘혈증과 관련 Lymphoma 가능성 언급      #. 복부 엑스레이   - 외측상 craniao-ventral 위치에 간엽과 이어진듯한 mass   - VD 상 T2-3 부위, RK 의 medial 쪽  mass effect  - mass 에 의해 위 좌측 변위    - 양측 신장 결석     #. 복부 초음파   - 양측 신장 수, 피질 에코 상승   - 양측 신장 diverticulum 위치에 결석   - 좌측 신장 피질4-5개 정도의 cyst   - 간 전반적 에코 상승   - 복부 중앙부위 우신의 cranio-medial 위치에 중앙쪽 간엽과 이어진 mass   -  우측 간엽, 담낭 주위에 too many tubule sign   - 좌측 간엽 lateral lobe 에 cyst (1.7 x 1.95mm)  - haeptic lymph node 비대  - 방광에 떠다니는 슬러지     DDX  - hepatic tumor   - bileduct tumor   - bilary obstruction   - biliary cyst   - hepatitis   - renal calculi   - PKD   - nephritits     20일 CT 촬영하고 21일 수술 가능여부 체크해드리기로 함(외과원장님 상담)  - 검사, 수술중 위험성 말씀드림  - 금일 내일 입원비용까지 수납 완료하심  - 수술비용은 상태에 따라 100~300정도 설명드림              </t>
    <phoneticPr fontId="1" type="noConversion"/>
  </si>
  <si>
    <t xml:space="preserve">단결                                    </t>
  </si>
  <si>
    <t xml:space="preserve">증상 호전 보임.  식욕 정상(식사량이 매우 조금은 줄어든듯 함)    이물섭취 외적인 원인 때문인지 걱정 하셔서 금일  혈액검사 및 분변검사 실시.  NRF.    익일 단풍이라는 동거묘 데리고 오실 예정.  금일 애드보킷 가격은 2개 결제 하셨고  단풍이 데리고 오시면 애드보킷 청구 없이 해주시면 됨.  </t>
  </si>
  <si>
    <t xml:space="preserve">밤에 계란노른자 먹임  아침에 노른자 조금 토함  평소 하루한끼 먹음(새벽1시)  약간 묽은 변  기운이 없어보이나 평소에도 잘 안움직이는 편  내복약3일치와 i/d캔 처방  ================================================  내복약 w/딸기쨈.    </t>
  </si>
  <si>
    <t xml:space="preserve">조영미                                  </t>
  </si>
  <si>
    <t xml:space="preserve">클라우디                                </t>
  </si>
  <si>
    <t>중성화수술</t>
    <phoneticPr fontId="1" type="noConversion"/>
  </si>
  <si>
    <t xml:space="preserve">조춘희                                  </t>
  </si>
  <si>
    <t xml:space="preserve">미래                                    </t>
  </si>
  <si>
    <t>기절</t>
    <phoneticPr fontId="1" type="noConversion"/>
  </si>
  <si>
    <t>- 30분전 보호자님 집에 오니 좋아하다가 쓰러짐  - 이후 심정지 왔다가 내원하러 오시며 마사지 할 때 아이 심박동 돌아옴  - 저녁 먹지 않음 : 채식사료  - 치아가 거의 없음 : 발치함  - 항문낭 수술 하신적 있음  - 최근에 이런 증상 보인적 없음  - 최근에 재채기 때문에 근처 병원에서 감기약 먹이시고 좋아지심    #. PE  - 산소 준 이후 측정 수치 : 체온, 심박수, 호흡수 NRF  - 혈압 96/ 76/ 85  - murmur +</t>
  </si>
  <si>
    <t>syncope</t>
    <phoneticPr fontId="1" type="noConversion"/>
  </si>
  <si>
    <t xml:space="preserve">1.CC: seizure  - 8시부터 3회를 보임. vocalization, 이후 torticolis, 사지강직증상을 보이나 배뇨/배변은 없음  - 발작 이후 비틀거림.              2.HPI:               3.History  - MED;                - VAC: all done, no booster(HWp)        - TRAUMA:   - Surg:               3.ENV: indoor(alone), 산책은 1달에 1번            4.FOOD: 사료(물에 불려서)    #. 방사선 검사상 심비대, 폐수종 소견 확인됨  #. 혈액검사상 NRF  #. 혈압 측정되지 않음    ***. 보호자님 더이상의 치료 원치 않으심. 안락사 요청 하셔서 익일 오전까지 처치 후 집에서 고민하신뒤 오시라 안내  - 환자 발작으로 생각하였으나 방사선 촬영 결과 폐수종이 확인되고 혈액검사상 이상이 전혀 없어 심원성 syncope로 생각됨  - 따님이 좋아하시나 따님이 임신중으로 곧 결혼 예정. 보호자님 키울 의지 없으심    - 263800원 수납완료(11시)  - 익일 내원시 안락사 비용 165,000원 청구할 것    ***. 치료를 위해 심초음파 실시. chordae tendinae rupture로 사료됨. 특별한 임상증상 없이 갑자기 호흡곤란 및 syncope가 일어난 것으로 보아 급성으로 진행된 것으로 보임. 환자 금일내 폐사할 수 있음을 안내. 익일 오전 내원하시라 안내      </t>
  </si>
  <si>
    <t xml:space="preserve">최경화                                  </t>
  </si>
  <si>
    <t xml:space="preserve">제이                                    </t>
  </si>
  <si>
    <t>중성화수술</t>
    <phoneticPr fontId="1" type="noConversion"/>
  </si>
  <si>
    <t xml:space="preserve">한주희                                  </t>
  </si>
  <si>
    <t xml:space="preserve">뚱이                                    </t>
  </si>
  <si>
    <t>식욕부진</t>
    <phoneticPr fontId="1" type="noConversion"/>
  </si>
  <si>
    <t xml:space="preserve">1.CC: lethargy, anorexia,   2.HPI: - 3개월 전부터 잘 먹지 않음, 5일전부터 컨디션 좋지 않아짐  - 이틀전 다니던 동물병원에서 하루 입원 수액처치 1일 후 퇴원. 나이들어서 어쩔수 없다고 얘기 들으심.   - 작년 여름 컨디션 저하로 병원가서 건강검진 실시시 별 이상 없음             3.History  - MED;                - VAC:                 - TRAUMA:   - Surg: 여러번 하셨다고 함.               3.ENV:             4.FOOD: 사람음식만 급여함      - 보호자 애초에 수액처치와 목욕 요청하였으나 환자의 상태가 수액처치만 실시하거나 목욕을 실시할 수 있는 활력징후로 보이지 않음  - 환자의 상태에 따라 blind cystalloid 선택시 환자에게 해가 될 수 있음. 환자의 현재 상태를 알지 못한채 수액 선택하기 어려움  - 환자가 가지고 있는 기저 질환에 대해 알려달라고 여쭤보니, 그간 피부병과 눈때문에 병원많이 다녔으며 수술도 많이 했다고 하심   - 몇일전 오렌지동물병원에서 검사하셨다고 3~4회 반복, 언급하셔서 검사 결과 참고하여 진료하겠다고 하였으나 보호자님 본원에서 새로 검사하기를 원하시어 검사 실시한뒤 판단하기로 함  - 정밀검사 실시되어야  환자의 정확한 상태를 확인할 수 있다고 말씀드림    #.PE  - chronic corneal ulcer로 인해 necrotic, purulent discharge 안구주위 가득 굳어 있음  - OD bupthalmos, OS phtisis  - systemic skin necrotic scale, symmetric alopecia, rough, pigmentation, thin skin, pot belly  - stupor, ataxia, abnormal gait, weakness  - hyperventilation  - heart asculation: T region systolic murmur  - BP: 80    #. x-ray  cardiomegaly(VHS 10), cardio-sternal junction 증가, RA enlargement, serosal detail loss    #. 혈액검사   moderate azotemia. hyperphosphatemia, moderate elevateed ALP, GGT, hyperglycemia, hypocalcemia  electrolyte imbalance(hyperkalemia, hyponatremia, hypochloremia)    *** 치료가능 여부 판단을 위해 금일 검사 실시  - 금일 실시한 검사들을 통해 hyperadrenocorticism의 가능성이 있음  - cushing dz. 로 인한 multiorgan failure 및 CRF 가능성 있음  - electrolyte imbalance 로 인한 weakness 가능성 있음  - pottassium control을 위해 bicarbonate 및 교정 수액 처치를 실시하며 urine production monitoring 실시  - 정확한 진단이 되지 않은 상태에서 환자의 징후 불량하여 금일내 사망가능성 있음. 입원 중 증상 변화 및 응급상황 시 바로 연락드리겠다 함    Tx. Metronidazole 7.5mg/kg bid IV,   - Fluid therapy N/S w/ bicarbonate 1mEq/kg bolus IV  - amphojel 1/4T PO    Plan. 익일 electrolyte, kidney function(Blood test) 예정    Progress  - 새벽내 urination 확인되지 않음.  - 새벽3시 urethral catheterization. 정상 배뇨량 확인됨.  </t>
    <phoneticPr fontId="1" type="noConversion"/>
  </si>
  <si>
    <t xml:space="preserve">이연희                                  </t>
  </si>
  <si>
    <t xml:space="preserve">찌찌                                    </t>
  </si>
  <si>
    <t xml:space="preserve">CC; Seizure.    보름전부터 뒷다리 강직성 마비(우측)  호흡곤란 3개월전부터. 그 전 2~3개월전 부터 호흡이 조금 불안정.  3~4개월전부터 가만히 서있고 멍하게 쳐다보고 간식에 반응 안함.   원래부터 식욕 자체는 좋지 않았으며  소변 보는양/빈도수 증가.  4,5년쯤 병원에서 슬개골 관절 이상/x-ray 검사상 종양 의심 진단 받은적 있음.  3개월 전 쯤 다른집에 있을때 발작1회.  그뒤로 신경증상은 없다가 금일 발작.    신체검사상 좌측다리 반응이 많이 떨어지며  보행자세 불안정.  우측 비강에서 점액성 혈액 삼출물.  치석 및 치은염 매우 심한 상태.    혈액검사 및 x-ray 촬영 결과  - WBC 수치 매우 높음.  - 신장결석.  - 후두공이형성.    입원치료 하며 뇌압강하 및 증상 모니터링 말씀 드렸으나  보호자분 치료 의지가 없으신듯 함.  집안 가족끼리 회의 해보고 다시 내원하신다고 말씀하시고 퇴원조치.        </t>
  </si>
  <si>
    <t xml:space="preserve">유현주                                  </t>
  </si>
  <si>
    <t xml:space="preserve">조던                                    </t>
  </si>
  <si>
    <t xml:space="preserve">CC: Vomit    오후 시 정도. 변기물 마시고 &lt;변기 세정볼 포함&gt;  식사 후 3회 구토. 밥 그대로 구토.    염기성 표백제,   부식성 구내염, 식도염, 위장염 가능성 말씀 드림.  혈액검사결과 ALT, P 상승 확인.  그외 특이사항은 없음.    입원 권유해 드렸으나 원치 않으셔서 내복약 및 위장관보호제 처방.  </t>
  </si>
  <si>
    <t xml:space="preserve">이효진                                  </t>
  </si>
  <si>
    <t xml:space="preserve">해리                                    </t>
  </si>
  <si>
    <t xml:space="preserve">1.CC: 발작  2.HPI: 약하게 몇번 있었음. 3일 전에 1회 확인. 기립하려고 하나 미끄러지거나 비틀거리는 정도였엄  - 발작시 유연, 배뇨, 배변도 보임  - 스트레스  받을 상황은 없음. 번개 시 밖에 나와서 짓는 정도  - 미용과는 관계 없음.   3.History  - MED; 귀염증약을 2~3주간 복용. 2일 전부터 끊은 상태.                - VAC: no booster (Hwp)             - TRAUMA: none  - Surg:               3.ENV: indoor(alone), 산책은 아주 가끔            4.FOOD: 네츄럴코어, 껌      3~4일 전 의식이 있는 상태에서 운동실조를 보임.   1~2일 전에 다시 발작 1번째와 비교해서 더 긴 시간. 의식없음.   금일 1시간정도 전 ( 9/1 오전 6시)   거품을 물며 경련을 보임.   ------------------------------------------------  내원당시 빈호흡, 거품,침이 흘러 나오고 있는 상태. 체온 38.1  구강내 거품 제거, 이뇨제 투여.   -----------------------------------------------  Medical Hx  8살령, 외이염 진료를 받고 있는 상태.   특이한 병력사항 없음.     Surgical Hx  스케일링(2년전), 중성화.  ------------------------------------------------  다양한 가능성, 예후의 판단 어려움.     1. 혈액검사 -&gt; 감염여부  2. 방사선 촬영 -&gt; 후두골 이형성증  3. MRI 촬영 -&gt; 구체적 진단  ------------------------------------------------  혈액검사상 특이사항 없음.  청진상 이상없음.  방사선 검사상 중등도의 후두골 이형성증 확인.    확실한 진단을 위해서 MRI 촬영의 필요성 고지.   -------------------------------------------------  금일 뇌압강하 처치 받으며 추가 발적 여부 모니터링 후   저녁에 퇴원 여부, 내복약 여부 결정하기로 함.     -239, 수납완료.   추가 검사에 따라 추가 비용 발생 가능성 고지됨.   오후에 전화드리기로 함.    </t>
  </si>
  <si>
    <t xml:space="preserve">(주)롯데월드 아쿠아리움                 </t>
  </si>
  <si>
    <t xml:space="preserve">롯데아쿠아리움                          </t>
  </si>
  <si>
    <t>???</t>
    <phoneticPr fontId="1" type="noConversion"/>
  </si>
  <si>
    <t>???</t>
    <phoneticPr fontId="1" type="noConversion"/>
  </si>
  <si>
    <t xml:space="preserve">010-8908-4946  ; 여기로 혈액화학검사 결과 전송하면됨  </t>
  </si>
  <si>
    <t xml:space="preserve">유다해                                  </t>
  </si>
  <si>
    <t xml:space="preserve">꼬돌이                                  </t>
  </si>
  <si>
    <t>- 교통사고 후 백산 내원하였으나 야간 응급 관계로 별다른 검사 없이 항생제 처치 후 집에서 모니터링 하기로 함  - 새벽 중 갑작스런 호흡음 이상을 호소하여 백산에 전화하였으며 가까운 24시 병원으로 본원을 소개시켜 주심.   - 본원에서 검사상 특이적인 이상 없으나 환자의 병력상 두개내출혈/혈종등을 감별하기 위해  CT촬영 추천함.    ----------------------------    1.CC: HBC              2.HPI: 8</t>
  </si>
  <si>
    <t xml:space="preserve">임유진                                  </t>
  </si>
  <si>
    <t xml:space="preserve">에포                                    </t>
  </si>
  <si>
    <t>American Eskimo(아메리칸 에스키모)</t>
  </si>
  <si>
    <t>사람약섭취</t>
    <phoneticPr fontId="1" type="noConversion"/>
  </si>
  <si>
    <t xml:space="preserve">CC : 사람약 섭취    his  보호자 분께서 먹고 계신 갑상선 항진증 치료제 한통(100알-추정치) 먹음  먹은 시간은 잘모르심(7시 반 출근 후 퇴근 해보니 먹었음)  내원 과정에서 묽은 변 봄    obje  활력 이상 없음    sub  혈액검사상 특이점 없음    tx  구토 실시 : 약 잔여물은 포함되어 있지 않음  흡착제 처치  수액 : 당일 n/s 체중 *10  간보호제, cime, metro    plan  익일 오후 7시 cbc 재실시 예정(검사상 혹은 신체검사상 특이점 있을 경우 간 검사 실시)  대략 3일 가량 모니터링 해보기로 함    comment  보호자 분께서 도 과거 이약에 의한 부작용으로 인해 입원한 병력이 있으셔서 이해도가 높음  이약의 부작용으로 빈혈, 간독성이 대표적이며 이외에 갑상선 호르몬의 합성저하로 심혈관계통등에 부작용이 있을 수 있음  추후 수혈, 호르몬 검사 등이 실시 될 수 있음  현재 약물 과다 복용에 의한 증상이 나타나고 있지 않으나 예방적 차원의 간보호제, 구토로 인한 위장관계 자극에 대한 처치등이 실시 될 예정이며 향후 혈액검사 및 신체검사에 따라 처치는 바꿜 수 있다고 설명드림    비용은 당일 처치 비용 및 하루 입원비 수납하심  </t>
  </si>
  <si>
    <t xml:space="preserve">신주희                                  </t>
  </si>
  <si>
    <t xml:space="preserve">뿅                                      </t>
  </si>
  <si>
    <t xml:space="preserve">cc : 오늘 아침 하혈해서 내원  -다음, 다뇨  -복부팽만 느낌은 없었다 하심    #영상진단 검사상 자궁축농증 확인됨  -혈압 80    9/2 입원 당일 275000원 수납하심  </t>
  </si>
  <si>
    <t xml:space="preserve">박성자                                  </t>
  </si>
  <si>
    <t xml:space="preserve">밍크                                    </t>
  </si>
  <si>
    <t>1,2</t>
    <phoneticPr fontId="1" type="noConversion"/>
  </si>
  <si>
    <t xml:space="preserve">CC 약 이상    - 월요일 한번 지어준 약을 먹고 변을 가늘고 까만 변을 봄  - 약을 먹고 그랬다, 허리가 아프다 해서 믿고 약 먹었는데 안좋아졌다  - 진료 본 원장이 가까이 사니 불러달라, 여자한테 진료보기싫다 언성 높임   한원장님 오전에 애기봐야되서 못나온다 했음    아이가 잘 못되었다 생각은 안하나 오줌도 못싸고, 까만변보는지  아이를 원상태로 돌려 놓아라 일단 맡겨 놓을테니 전화달라고 말씀하심    *** 약 때문에 그렇다고 생각하실 수 있으나 한포먹고 그렇게 되기는 힘들고   약에 한번 먹고 안좋아질 정도의 자극적인 성분은 확인되지 않는다  정말 변보는부분, 소변보는 부분이 힘들어지면 디스크 증상이 더 심해지고 있을 수 있다고 말씀드림    - 링게 주사 맞춰달라함   - 김원장님이 아는척 안해서 본인한테 서운한게 있는거 같다고 계속 말씀하심      *** 보호자님 말씀 충분히 이해했으며 아이가 나아지는 방향으로 상의 후 한원장님 통해 연락드리겠다 함.  </t>
  </si>
  <si>
    <t xml:space="preserve">이현재                                  </t>
  </si>
  <si>
    <t xml:space="preserve">다롱                                    </t>
  </si>
  <si>
    <t>외상,열상</t>
    <phoneticPr fontId="1" type="noConversion"/>
  </si>
  <si>
    <t xml:space="preserve">보호자님이 미용 중 꼬리 끝에 열상 : 11시 쯤 다침. 병원 가기 전까지 계속 출혈 있었음  단미술 필요해 보임  - 시골 동물병원에서 심장에 문제가 있을 수 있다.   잠실 갤러리아 동물병원에서 리퍼 옴 : 02-2144-6175 - 지혈함     :   1.CC: 꼬리 문제. 털문제            2.HPI:               3.History  - MED;                - VAC: all booster, Hwp.               - TRAUMA:  - Surg:               3.ENV:             4.FOOD: 일반사료. 한봉/ 한달 미만에 걸쳐 먹이심. 간식은 강아지용 간식 먹이심.    ; 돼지고기, 소고기 사람 탕수육을 물에 씻겨서 먹이심.     - 10일간 시골에 다녀옴. 그동안 식욕이 감소. 체중도 감소한 것으로 보임  - 다시 데려온 뒤로는 식욕이 회복됨      - 꼬리  - 치아  - 전립선  - 신장기능 평가 필요  </t>
  </si>
  <si>
    <t xml:space="preserve">이명근                                  </t>
  </si>
  <si>
    <t xml:space="preserve">깨모                                    </t>
  </si>
  <si>
    <t xml:space="preserve">1.CC: anorexia, depression  2.HPI: 4일전부터 움직임이 감소하고 식욕이 줄음  - 소변색도 진해짐.                3.History  - MED;                - VAC: all booster(HWP)               - TRAUMA:   - Surg:               3.ENV: indoor(alone)            4.FOOD: 사료, 강아지 간식    -   </t>
  </si>
  <si>
    <t xml:space="preserve">헌터                                    </t>
  </si>
  <si>
    <t>열상</t>
    <phoneticPr fontId="1" type="noConversion"/>
  </si>
  <si>
    <t xml:space="preserve">cc ; 패드열상    - 오늘아침, 나뭇가지로 장난치며 놀아주시다가 패드 부위 피가 나서 바로 내원하심  - 봉합이 필요한 상태  - 마취 후 봉합을 위해서 마취전검사(cbc, chemistry, 흉부방사선 등)   - 양쪽 귀와 눈 주변 피부 병변 최근 발견됨    #. 세척하여 살펴보니, 왼쪽 발목부위 패드가 거의 들려있음  #. 혈액화학검사 결과, A/G ratio= 0.5 ; globulin수치는 만성염증시 증가하는 수치로, 복막염, 구강내 치석, 각종 장기의 염증 등의 경우에 증가하는 수치 입니다. 복막염 진단 근거들 중 하나로 사용되며, 헌터같은 경우는 A/G ratio가0.5로 기준보다 낮은 수치라, 복막염 소인을 가지고 있다면, 마취 등의 스트레스 이후에 증상이 서서히 진행될 수 있습니다.  마취 이후, 체온,식욕, 활력 등을 잘 체크해주셔야 하며, 마취가 깨기 전, 오후 2시에 데리고 가시는 것은 불가능 하실 것 같습니다.  아이 충분히 수액 맞은 뒤에 데리고 가셔야 합니다.  #. 양쪽 귀와 눈주변의 피부병변 ; 귀의 소양감or 동거묘와의 다툼에 의한 것일 가능성 있음/ 그러나 양쪽 귀는 모두 깨끗하고 이상소견 발견되지 않는 상태입니다.    Tx.   - 패드 봉합,   - 컨베니아 적용    plan.  - 보호자분 개인사정으로, 오후 10시30분쯤 데리러 오신다고 합니다. ; 본래 9시까지 진료시간이라 그 이후 데리고 가시는 것은 불가능하나, 이번에 한해서, 10시 전후하여 퇴원하실 수 있게 해드리겠습니다.  - 패드를 보존하기 위해, 최선을 다해 봉합하였으나, 워낙 패드의 대부분의 부위가 분리되어 있고, 아주 일부만 붙어있는 상태라, 봉합 이후, 회복까지 많은 시간이 걸릴 수 있고, 패드가 붙지않을 가능성도 꽤 있습니다. 패드가 붙지않을 경우, 향후 패드를 제거해야 할 수 있습니다.  - 수술 이후 이틀 간은 매일, 그리고 그 이후는 2- 3일에 한번씩 드레싱하기 위해 내원하셔야 합니다.  - 수술 부위 드레싱 오염되지 않게 잘 봐주셔야 합니다.    - 양쪽 귀와 눈주변의 피부병변은, 한정된 부위에서 국소적으로 발견되며, 손톱에 의한 상처로 추정됩니다. 동거묘와의 사이, 다툼여부, 등 여쭤보기.  ; 일단 넥카라와 피부소독약 bid로 적용 (피부소독약은 눈에 들어가지않게 주의하여, 화장솜으로 적용해주세요)    수술 후 2주간 발사하지 마세요(최)  </t>
  </si>
  <si>
    <t xml:space="preserve">김민경                                  </t>
  </si>
  <si>
    <t xml:space="preserve">포동이                                  </t>
  </si>
  <si>
    <t>슬개골탈구</t>
    <phoneticPr fontId="1" type="noConversion"/>
  </si>
  <si>
    <t xml:space="preserve">-혈압 110    -plan은 슬개골 탈구 콤보로 잡아 두었습니다. 수정 부탁 드립니다.  </t>
  </si>
  <si>
    <t xml:space="preserve">임지은                                  </t>
  </si>
  <si>
    <t xml:space="preserve">렉시                                    </t>
  </si>
  <si>
    <t>중성화수술</t>
    <phoneticPr fontId="1" type="noConversion"/>
  </si>
  <si>
    <t xml:space="preserve">임종오                                  </t>
  </si>
  <si>
    <t xml:space="preserve">스칼렛                                  </t>
  </si>
  <si>
    <t>건강검진</t>
    <phoneticPr fontId="1" type="noConversion"/>
  </si>
  <si>
    <t xml:space="preserve">1.CC:               2.HPI:               3.History  - MED; CVHD(?)  - VAC: no booster, HWp  - TRAUMA:  - Surg: 슬개골 탈구 수술.                3.ENV: indoor(alone), 산책은 잘 못하는 상태            4.FOOD: 심장사료(cardiac), 간식         - 자궁축농증 수술 당시 신장 수치가 높아 지속적인 약물 처치를 받고 있는 상태  - 습진이 있음  - 1일 4~5회 배뇨.     #. 혈액검사상 NRF. ALT의 경미한 증가만 확인됨  #. 뇨검사상 현저한 저장뇨 확인됨  ; 투약중인 약물에 의한 것일 가능성 있으나 약물에 의한 것이 아닐 경우 신장 손상 가능성 있음  #. 방사선/초음파상 신자의 만성적인 손상 이외에 특이소견 없음. 비장내 저에코성 원형 소견 확인되나 노령성 결절 가능성 . 1달 후 recheck    ***. 저장뇨 이외에 특이 소견 없음. 혈압도 정상. 1주간 레날어드밴스 투여(위약)후 혈압 측정 예정. 뇨비중도  - 지역 병원에 약 종류 여쭤 보시라 안내      치석, 구취 있음   </t>
  </si>
  <si>
    <t xml:space="preserve">변주원                                  </t>
  </si>
  <si>
    <t xml:space="preserve">미스김                                  </t>
  </si>
  <si>
    <t xml:space="preserve">CC 구토 설사    FOOD 아침, 저녁 사료급여    - 하루종일 밥 안먹고 잠만잠.   - 평소와 다른자리에 배뇨. 화장실 가서 설사 2~3회.   - 노란색 위액 구토 후 shivering.   - 전지 뻣뻣해진 상태로 횡와로 누워 기립하지 못함  - 어제 저녁 삼겹살 3조각    췌장염, 장염, 자궁축농증, 신경계이상 가능성 지시  혈액검사, 키트 검사 먼저 해보기로    </t>
  </si>
  <si>
    <t xml:space="preserve">김애나                                  </t>
  </si>
  <si>
    <t xml:space="preserve">이슬                                    </t>
  </si>
  <si>
    <t xml:space="preserve">CC: Recheck  - 뇨 검사상 저장뇨는 확인되었으나 단백뇨 확인되지 않음.  - 안과 검사상 각막부종 및 변성 확인됨. 현재 통증 확인되지 않음. 항생제 및 스테로이드 qid 처방    - 혈액검사상 신장수치 크게 하강. 고인혈증 개선됨. 빈혈 경미한 수준. EPO 필요 없음    - 2일 뒤 재진.   재진시 신장수치 이전과 유사한 수준이면 보존적인 처치만 실시할 예정. 수액처치 없음    </t>
  </si>
  <si>
    <t xml:space="preserve">네꼬                                    </t>
  </si>
  <si>
    <t xml:space="preserve">CC. 2시간 전에 바퀴벌레약 있는 플라스틱 물고 있는 걸 보심   먹었는지 핥았는지는 정확하지 않음   입에 물고 있는 것 뱉자마자 잠들었다 일어남.   - 평소보다 반응성 떨어짐   - 자는 도중 소리가 나도 전혀 반응하지 않음   평소보다 활력 떨어진 상태.   (회사 오피스텔에서 키우는 고양이)     8/28 접종 1회, 레볼루션     #. 혈액 검사상  - 이상 소견 없음     **. 초기에 반응 떨어지는 것으로 보아 일부 소량 섭취가능성 있음  - 현재는 활력 좋은 상태이고, 혈액 검사상 이상 없음   -  섭취 후 2시간 이상 지난 상태로 구토로 인한 독성 제거 효과 떨어짐   - 수액 처치하면서 상태 지켜 볼 예정     **. 내일 혈액 검사 재검 이후 이상 없으면 퇴원.       </t>
  </si>
  <si>
    <t xml:space="preserve">최혜정                                  </t>
  </si>
  <si>
    <t xml:space="preserve">cc : seizure  -지난주에 경련 보이고 나서 지역 병원에서 검사 했었는데 특이소견 없었음  (머리쪽 검사는 안함)  -금일 3회 seizure      ***내일 담당원장님(한원장님) 상담 후 mri 검사 등 결정하기로 함  -혈액검사, 방사선 검사 진행하고 그 결과를 토대로 상담 진행하여 향후 치료방향 결정하기로 함  -홍역 등 전염병 가능성은 언급하지 않았음  </t>
  </si>
  <si>
    <t xml:space="preserve">송예나                                  </t>
  </si>
  <si>
    <t xml:space="preserve">송아지                                  </t>
  </si>
  <si>
    <t>기력소실</t>
    <phoneticPr fontId="1" type="noConversion"/>
  </si>
  <si>
    <t xml:space="preserve">어제저녁부터 기력저하, 식욕부진으로 내원  어제 저녁 fentanyl patch 처음으로 부착하였으며 이후 기력이 많이 소실된것으로 생각됨    S) 내원 당시 고개를 들지 못하며 lateral recumbency 자세 유지      mandibular lymphnode는 양측 모두 지름 10cm정도로 비대해져 있고 mandible tumor도 앞니 뿌리가 드러날 정도로 커져 있음      CRT = 1sec, MMC pink, skin tugor normal    O)심박 50~60/min정도로 저하되어있었음    fentanyl patch 제거 후 bpm 130정도로 회복되고 고개를 가눔  BT 38.8   BG 33g/dl(severe hypoglycemia)    T) 50% glucose 10ml + water PO    보호자분께 현재 아지는 호스피스가 필요한 상황이고 입원 후 처치를 한다고 하더라도 생명연장의 개념이지 치료는 어렵고 입원처치를 하더라도 상태는 점점 악화될 것이라고 말씀드림  금요일 가족들이 출장에서 돌아올 예정이라 그때까지는 치료를 원하셔서 검사 진행함    A) 혈액검사 결과 moderate anemia &amp; hypoglycemia   보호자 설명 : 내일 오전까지 혈당수치 개선 필요, 탈수가 심하지는 않으나 존재하는 상태여서 수액 처치 이후에 PCV는 1~2% 하락할 수 있음, PCV 11~12% 도달시에는 수혈이 필요함.  내일 오후 혈액검사 재실시 한 이후에 수혈 필요성 평가하고 전화드리기로 함.  fentanyl patch 제거 후 스스로 고개 가누고 물도 마심. 앞으로 집에서 patch 사용하실 때 1/4크기부터 사용해보시라고 함.    T) Fluid DS 5% 2.5ml/kg/hr    am10:00 blood glucose 52  </t>
  </si>
  <si>
    <t xml:space="preserve">이경석                                  </t>
  </si>
  <si>
    <t xml:space="preserve">삼십이                                  </t>
  </si>
  <si>
    <t xml:space="preserve">  - 구토 잦음. 잦을땐 4일에 1회  - 위내시경 검사 포함 건강검진 추천드렸으며 내시경 후 조직검사(60-70만원 정도의 비용 안내)    - 금일 치석, 치은염 확인. 스케일링 실시  - 치아 건강상태 전반적으로 양호    plan  - 1주뒤 치아상태 recheck(스케일링 잇몸상태 어떤지 확인해주세요. 사진 남겨주세요)  - 재진시 추가접종 해주세요(동거묘 코리도 함께 추가접종 하시기로 함)  </t>
  </si>
  <si>
    <t xml:space="preserve">고영수                                  </t>
  </si>
  <si>
    <t xml:space="preserve">코나                                    </t>
  </si>
  <si>
    <t>Scottich Fold Cat(스코티쉬 폴더 고양이)</t>
  </si>
  <si>
    <t xml:space="preserve">cc : 황달  -현재 해마루 동물병원에서 원인불명의 빈혈로 치료중.(이진수 선생님)  -작년부터 빈혈로 스테로이드 장기 복용중이었으며 최근 중단함  -약 1개월 전부터 식욕부진으로 치료중이었으며 최근 내시경 검사 진행예정이었으나 신부전(IRIS stage 2) 진단받고 초음파검사로 전환하심(검사상 소화기 점막부종 보였으며 IBD등이 의심되는 상황이라 하심    # 혈액검사상 lipidosis가 의심됨.    ***우선 간 보호제, 항생제 포함한 음식급여 실시하기로 함  -월요일 해마루 동물병원으로 이동 예정  </t>
  </si>
  <si>
    <t xml:space="preserve">홍선민                                  </t>
  </si>
  <si>
    <t xml:space="preserve">아미                                    </t>
  </si>
  <si>
    <t>항문낭파열</t>
    <phoneticPr fontId="1" type="noConversion"/>
  </si>
  <si>
    <t xml:space="preserve">  food : 사료. 내추럴발란스  자율배식    최근 항문낭 터지기 전 컨디션 양호     등쪽 피부 건성  </t>
  </si>
  <si>
    <t xml:space="preserve">정인순                                  </t>
  </si>
  <si>
    <t xml:space="preserve">깜순이                                  </t>
  </si>
  <si>
    <t>1,2</t>
    <phoneticPr fontId="1" type="noConversion"/>
  </si>
  <si>
    <t xml:space="preserve">오후에 닭 튀긴것을 주심. (뼈포함)  (다른 보호자 통화내용 : 오늘 식욕이 없다고 고기를 많이 주심)    4시 경에 설사.  산책 후에 다시 설사.1회 구토.   그 후에 Shivering 있음.     -접종은 희망동물병원에서 하고 계심. (사상충 포함)    식욕이 감소된지 오래됨.   닭고기를 예전 부터 주심. ( 오래됨 수개월 이상 )  ---------------------------------------  닭뼈 이물 가능성 -&gt; 방사선 촬영  방사선 검사상 위내 내용물 있음.   먹은 시간을 고려 할때 정체 되어있는 것으로 고려됨.     닭뼈 등의 이물은 없음.     평상시 식이를 고려했을때 만성적 위장관 질환의 가능성이 있음.   CBC상 WBC의 상승은 없으나 체온이 매우 높은편. (40.2)  S-chem : 저칼륨 혈증을 제외한 모든 페널이 정상수치.    증상 증감 여부에 따라 추가적인 검사 고지.  -(초음파, 췌장염kit 검사)    저칼륨 혈증이 확인 되어 H/D 교정 수액으로 수액처치.   내일 오전까지 NPO , 추가적인 구토, 설사 확인 후 10시 이후에 전화 드리기로 함.     ----------------------------------------------------------  퇴원시에 수납하시기로 함.     010 2482 8878 따님 전화번호.   보호자 휴대폰 번호는 남자보호자.  집전화 번호는 가게 전화번호라고 하심.  </t>
  </si>
  <si>
    <t xml:space="preserve">김선옥                                  </t>
  </si>
  <si>
    <t xml:space="preserve">마음이                                  </t>
  </si>
  <si>
    <t>비틀거림</t>
    <phoneticPr fontId="1" type="noConversion"/>
  </si>
  <si>
    <t xml:space="preserve">CC : 비틀거림, shiverring    - 오후에 지우개 섭취, 이후 전혀 증상없이 밥도 잘먹었다고 함.  - 밤 늦게 갑자기 비틀거리고, shiverring보이기 시작함,   - 구토나 설사 등의 증상 없음  - 평소 신경증상 전혀 보이지 않음  - 아이 고령이긴 하나, 평소 지병없이 잘 지내고 있던편  - 원래 좋지않던 우측 귀는 잽스 수술 받음 ; 다른 병원에서 수술받으셨는데, 작년 진료시 발견되었던 우측 귀의 mass는 제거되었는지, 조직검사 하였는지 여부에 대해서는 잘 모르겠다고 하심.--&gt; 외관상 관찰되는 mass는 제거된 것으로 보임.  - 방사선 촬영 중, 변을 봄 ; 정상변의 형태였으나, 은박지가 일부 포함된 변이였음.  지우개 이외 다른 이물 섭취 가능성 여쭤보았으나, 모르겠다고 하심.    #. murmur 없음,  #. 혈액검사상 특이점 없음  #. 방사선상, 소화장기에 음식물과 사료가 아닌 것으로 추정되는 음영 높은 물질이 관찰됨    Plan.   - 현재 혈액검사상 발견되는 특이점은 없으나, shivering 비틀거림 등의 신경증상 보이므로, 내일 내과원장님 계실때 꼭 내원하셔서, 초음파 등 정밀검사 진행하셔야 합니다.  - 신경증상 보이므로, 호흡곤란 등의 상황이 올 수 있으므로, 밤사이 잘 지켜봐주시고, 응급상황 발생시 바로 내원해주세요  - 일년 전, 우측 귀 mass가 재발하였거나, 제거되지 않았을 경우, mass가 뇌신경계를 압박하여 신경증상 발생가능함을 말씀드림. 이는 방사선이나 혈액검사로는 확인되지 않는 부분이라 정밀검사가 필요합니다.  </t>
  </si>
  <si>
    <t xml:space="preserve">박배옥                                  </t>
  </si>
  <si>
    <t xml:space="preserve">요요                                    </t>
  </si>
  <si>
    <t xml:space="preserve">CC: 혈변  - 혈변 지속되어 내원  - 혈액검사/초음파 검사 하기로 함  ; 복부 방사선 다시 찍어드리기로 함    #. 혈액검사상 ALP상승 이외에 특별한 이상 없음  #. 혈압검사상 160mmHg의 고혈압 확인됨  #. 뇨검사상 저장뇨, 단백뇨, 혈뇨 확인됨  #. 방사선 검사상  -LT kidney renal calcui   -cycstic calculi   -decreaed serosal detail   -RT and LT coxofemoral suvluxatino and HD and DJD   -hepatomegaly (caudo-dorsally displaced gastric axis)   -decreaed bone opaicty of the vertebral bodies     #. 초음파 검사상  - 간에코 전반적으로 상승, 담낭내 슬러지   - 양측 신장 피질 에코 상승   - 우측 신장 diverticulum 영역에 결석, 좌측 신장 peliv 영역에 결석   -  방광내 cystic calculi   -  우측 상복부 pyloric region 주변 에코 상승, 췌장 heterogeneous   - 양측 부신 비대 ( 8.0mm~10.0mm) , 좌측 부신 cranial pole 에코 상승     ***. 환자의 금번 혈변을 비롯한 소화기증상은 췌장염에 의한 것으로 보임  - 검사상 확인된 쿠싱증후군 의심소견과 관련하여 검사 추천하였으나 보호자님 원치 않으심  - 단백뇨와 관련하여서도 UPC 검사 필요하나 원치 않으심  - cPLI 검사 실시 : 양성 확인됨    ***. 췌장염은 확인되었으나 쿠싱증후군 가능성 상당히 높으며 혈전 및 뇌종양으로 인한 급사 가능성 언급.  - 3일간 금식 후 경과에 따라 퇴원 예정    Tx. Enrofloxacin 5mg/kg, SC metronidazole bid IV, Cimetidine 10mg/kg, tid IV  - Fliud therapy 14ml/hr     -------------------------------    어제 설렁탕 주심  이후 혈변 증상 보임  한원장님 통화 원하십니다.  </t>
  </si>
  <si>
    <t xml:space="preserve">김병희                                  </t>
  </si>
  <si>
    <t xml:space="preserve">나온                                    </t>
  </si>
  <si>
    <t>의식불명확</t>
    <phoneticPr fontId="1" type="noConversion"/>
  </si>
  <si>
    <t xml:space="preserve">CC:   - 초점이 없고. 입을 벌리고 있음.  - 식욕은 양호. 배변은 정상  - 송파 우다닥에서 호텔링 실시. 이후 동거묘(나래)가 감기 비슷한 증상을 호소하였으나 대부분 개선된 상태.    - 처음 데려올 당시 혈액검사, 전염병 검사 상 이상 없음.     *. 환자가 보인 증상은 신경증상일 가능성 있으나 본원에서 확인되지 않음.    #. 신체검사상 고열(40.6도) 확인되어 혈액검사 실시할 것을 추천함  #. 혈액검사상 백혈구증가증, 고글로불린혈증 확인됨    ***. 상기 검사상 감염의 징후. 특히 만성적인 감염 징후가 확인됨에 따라 복막염 및 기타 질환 감별을 위한 추가 검사 실시할 것을 추천하였으며 고열에 의한 대증치료를 위해 익일 오전까지 입원 및 수액처치, 이후 검사 실시할 것을 추천  - 보호자님 추가적인 검사는 가까운 지역병원에서 실시하겠다고 하여 진료기록 출력하여 집에가심    Rx. Meloxicam SC       </t>
  </si>
  <si>
    <t xml:space="preserve">이충진                                  </t>
  </si>
  <si>
    <t xml:space="preserve">이글이                                  </t>
  </si>
  <si>
    <t xml:space="preserve">1.CC: dyspnea           2.HPI: 6개월 전 심장질환 진단을 받고(G3/5) 약을 투여받고 있으며 최근 2달간 bid 약을 sid 로 먹이심  - 식욕부진 및 설사가 지속되어 빈속에 약 먹이지 않으심              3.History  - MED;                - VAC:                - TRAUMA: 디스크로 인해 하반신 마비. 2달가까이 치료 받음.   - Surg: 슬개골탈구  3.ENV:             4.FOOD:        - 환자 내원시 respiratory distress, dyspnea, cough, pale mucous membrane등을 호소  - 환자 안을 시 폐수종이 짐작될 정도로 상태 불량  - 응급처치 실시    - O2 supplement, Furosemide 3mg/kg 매시간 투여, Nitroglyceride patch    #. 혈액검사상 백혈구 증가증, 저혈당, 경도의 질소혈증 확인됨  - 저혈당 및 백혈구 증가증의 원인 확인되지 않아 항생제 함께 처방    </t>
  </si>
  <si>
    <t xml:space="preserve">금일 오후 배뇨곤란 보이고 방광 확장되어 있어서 요도폐쇄에 의한 방광확장 판단하여 보호자분께 요도 카테타 장착 권유드림  -어제 설명시 내원중 폐쇄 가능성 언급 안되어 컴플레인 하심  -보호자분과 상의하여 치료 진행하였으며 폐쇄된지 오래 지나지 않아서 수면마취하 카테타 장착하고 방광세척 실시함  </t>
  </si>
  <si>
    <t xml:space="preserve">유송이                                  </t>
  </si>
  <si>
    <t xml:space="preserve">금비                                    </t>
  </si>
  <si>
    <t>식욕부진</t>
    <phoneticPr fontId="1" type="noConversion"/>
  </si>
  <si>
    <t xml:space="preserve">1.CC:  anorexia(2days),              2.HPI: 2일전 목욕 후 완전 건조하지 않음. 라미체  - 열이나는 듯함. 이빨이 아파서 그러는지   - 육회를 주었을 때도 크게 식욕이 증가하지는 않음. 약간의 식욕증가 소견               3.History  - MED;                - VAC: all booster                - TRAUMA:  - Surg:               3.ENV: indoor(w/ 4 dogs)  4.FOOD: 사료는 불려서 먹임.       - 작년까지 혈액검사 상 특별한 이상 없음.    #. 신체검사상 중증의 치주염/치석이 확인됨. 항문낭부 종창이 확인  #. 혈액검사상 고글로불린혈증, 고단벽혈증, ALP의 상승이 확인됨  #. 방사선상 뚜렷한 이상 확인되지 않음  #. 복부 초음파 NRF    ***. 환자의 증상으로 보아 심한 치주염에 의한 고열/오한이 발생한 것으로 보임. 패혈증으로 진행할 수 있으므로 집중적인 항생제 처치를 실시  ; Cepha, Enro SC  - 전일 이빨 5개를 뽑았으며 이전부터 고열은 시작되었던 것으로 보아 이미 염증이 심한 상태에서 발치가 촉발제 역할을 했을 가능성 있음  - 나이가 어리지 않아도 환자의 이빨 상태를 고려할 때 전치 발치 가능성 있음    **. 병원내에서 항생제 처치 후 체온 급격히 떨어짐  - 3시 39.3도, 5시 39도, 7시 38.4도    Rx. 스피졸 1T/20kg, UDCA 5mg/kg, 베네백 bid PO    Plan. 다음주 월요일 혹은 목요일 발치 추천  - 중성화 수술과 같이 하여 총합 100만원에 진행하기로 함      </t>
  </si>
  <si>
    <t xml:space="preserve">전예숙                                  </t>
  </si>
  <si>
    <t xml:space="preserve">이성은                                  </t>
  </si>
  <si>
    <t xml:space="preserve">강                                      </t>
  </si>
  <si>
    <t xml:space="preserve">CC : vomit, depression    금일 심한 구토증상 보임  식욕 없음, 활력저하  현재 곰팡이성 외이염 치료중임  아직 접종하지 않음    혈액검사상 백혈구 및 혈소판 감소 확인됨  FPV kit 검사상 양성임    동거묘 모두 FPV 검사 실시함 : 모두 음성  </t>
  </si>
  <si>
    <t xml:space="preserve">박두선                                  </t>
  </si>
  <si>
    <t xml:space="preserve">진주                                    </t>
  </si>
  <si>
    <t xml:space="preserve">김민정                                  </t>
  </si>
  <si>
    <t>발치</t>
    <phoneticPr fontId="1" type="noConversion"/>
  </si>
  <si>
    <t xml:space="preserve">흡수성 병소 치아발치  우측상악 : 3(치근절개 1개)  우측하악 : 1  좌측상악 : 2(치근절개1개)  좌측하악 : 2  </t>
  </si>
  <si>
    <t xml:space="preserve">김영신                                  </t>
  </si>
  <si>
    <t xml:space="preserve">바위                                    </t>
  </si>
  <si>
    <t>각막궤양</t>
    <phoneticPr fontId="1" type="noConversion"/>
  </si>
  <si>
    <t xml:space="preserve">    #. 심장 초음파   - IVS bowing to RV  - mitravlalve prolapse and thickening   - MR/LA : &gt;70% severe   - LA/AO = 2  - increased LVIDd and LVIDs : voluem overload and systolic dysfucntion  - FS: normal range 40%   - no TR and no pulmonary hypertension   - LA pressure = 100mm HG (&gt; 20mmHg) : congested heart failure     DX  - CHF secondary to MVI w/ volume overload and systolic dysfunction (moderate to severe)    *. B-mode 검사에서MV의 tip부분이 비후되어 만성 판막 변성 소견이 확인되며,   수축기에 AMV leaflet 심방쪽으로 prolapse되는 상태   volume overload로 인해 LV확장과 심질 중격이 RV 쪽으로 휘어진 소견확인됨     M-mode 검사 에서도 이완괴 LV 내강 크기 증가 확인,   수축기 LV 내강 크기 증가했으며, FS 가 40% 정도의 정상범위로 수축력은 저하되고 있는 상태로 판단됨     Color Doppler 검사에서 수축기 MV 로 부터 LA 내강의 70% 정도를 채우는 turbulent flow 가 확인되어 severe MR 진단     Spectral Doppler 검사와 전신 혈압을 바탕으로 평가한 결과   LA 내강의 압력은 100mmHg정도로 측정되어 edema 소견 가능성 있음   </t>
  </si>
  <si>
    <t xml:space="preserve">박혜란(박혜정)                          </t>
  </si>
  <si>
    <t xml:space="preserve">cc : seizure  -추석 전에 데려오심(구조)  -1주전 정도에 1차접종 실시  -주말에 목욕(드라이 잘 못해주셨다 하심) : 목욕 이후 점점 활력, 식욕 저하됨    </t>
  </si>
  <si>
    <t xml:space="preserve">한성호                                  </t>
  </si>
  <si>
    <t xml:space="preserve">  10일전부터 호텔링  3일 전부터 계속 구토. 호텔 주인분이 데려오심. 보호자분과 병원에서 만남  기력이 너무 없음    FOOD 로얄캐닌 어덜트  VAC 이번달 추가접종 / 구충 ??  배뇨 어제 아침 소변 확인    #. 방사선  방광 확장    #. sono  방광내 혈액으로 의심되는 부유물(sludge)  양측 신장 echo 상승    #. 혈액검사  탈수, 전해질 불균형    배뇨 장애 가능성 높으며 내일까지 소변 보지 못할 경우 카테터 장착 가능성 있음      </t>
  </si>
  <si>
    <t xml:space="preserve">1.CC:               2.HPI:               3.History  - MED;                - VAC:                - TRAUMA:  - Surg:               3.ENV:             4.FOOD:       - 5월 말부터 심장병 관리 받고 있음  - 마지막 혈액 검사 :   - 이틀전 미용 실시    -   </t>
  </si>
  <si>
    <t xml:space="preserve">최선영                                  </t>
  </si>
  <si>
    <t xml:space="preserve">유진                                    </t>
  </si>
  <si>
    <t xml:space="preserve">로얄케닌 파우치 구매. - 추가 청구 해야 함.   </t>
  </si>
  <si>
    <t xml:space="preserve">도담                                    </t>
  </si>
  <si>
    <t>스케일링</t>
    <phoneticPr fontId="1" type="noConversion"/>
  </si>
  <si>
    <t>스케일링</t>
    <phoneticPr fontId="1" type="noConversion"/>
  </si>
  <si>
    <t xml:space="preserve">양쪽 하악 어금니 썩은것 처럼 보임   스켈링 history 없음     집에서 컨디션 좋았음   배변, 배뇨, 식욕 이상 없음     구토해서 사람 제산제 소량 먹이신적 있음   사료 바꾼 후 설사 -&gt; 다시 바꾼 후 정상     구강: 치석, 구취.   양측 외이도 이상 없음   피부 전체적으로 이상 없음     UPC&lt; 0.5 normal range   (upro&lt; 5mg/dl. UCRE &gt; 350mg/dl)    #. radiography   - osteophyte on the cranial margin of RT coxofemoral joint   - mildly flattened RT femoral head     #. sonography   renal cysts in the RT and LT kidney   RT: 2 cysts at the corticomedullary junction   LT: 2 at the renal cortex       </t>
  </si>
  <si>
    <t xml:space="preserve">밤 12시경 소파에서 떨어지며 통증 호소  (보호자분이 잠깐 자리를 비운 사이)    Right radius ulnar fracture 확인.    익일 2/22 수술 예정  </t>
  </si>
  <si>
    <t xml:space="preserve">김석현                                  </t>
  </si>
  <si>
    <t>1,2</t>
    <phoneticPr fontId="1" type="noConversion"/>
  </si>
  <si>
    <t xml:space="preserve">-금일 새벽부터 구토 2회,혈변 2-3회 정도를 봄    -집에서 특별히 평소와 다르게 먹은 건 없음(사료는 natural balance diet급여)  -집에서 급수통을 이용하여 물을 마시는데,물통을 열어보니 물떼가 많이 껴있고,물에서 상당히 오래된 악취같은 것이 났다고 함(보호자는 오래된 물에 의해서 구토 및 혈변을 본다고 유력하게 생각하심)    - 갈탄 연기 맡고 구토 가능성 있음 (주변에 공사를 하는 곳이 있어서 예전에도 그런적 있다고 하심) </t>
  </si>
  <si>
    <t xml:space="preserve">한종희                                  </t>
  </si>
  <si>
    <t xml:space="preserve">루이                                    </t>
  </si>
  <si>
    <t>슬개골탈구</t>
    <phoneticPr fontId="1" type="noConversion"/>
  </si>
  <si>
    <t xml:space="preserve">우측 슬개골 탈구 의한 간헐적 파행 보여 금일 슬개골 탈구 교정술 실시      op.  wedge resection 후 활차구 성형 실시. 외측 늘어진 조직 제거 후 봉합 실시  </t>
  </si>
  <si>
    <t xml:space="preserve">박정원                                  </t>
  </si>
  <si>
    <t xml:space="preserve">CC: dysuria  - 출장가셨다가 돌아오셨을 때 혈뇨, 빈뇨? 배뇨곤란을 보임  - 발견했을 당시 vomiting, lethargy,    - 두달전에 방광염 발병하여 치료 받던 중이었음  - urinary s/o    *. 내원당시 환자 lethargy 상태로 복부의 방광이 촉진될 정도로 방광확장 상태  - 100회 미만의 서맥 확인됨  - 방광천자하여 뇨 100cc 제거한 뒤 IV라인 확보 후 뇨카테터 장착  - 카테터 장착 후 교정수액처치  - 저체온증 확인되어 warming 실시    #. 혈액검사상 중증의 질소혈증, 뇨독증, 고인혈증, AST의 증가, 고혈당, 고칼륨혈증등이 확인됨. 백혈구 증가증 확인됨    ***. 환자의 급성신부전증 정도 중증으로 오전까지 수액처치 하며 활력 회복 후 추가적인 검사 실시할 예정.  - 최소 5일이상의 입원처치 요함.  - 보호자님 집이 가평으로 쉽게 내원하기 힘드심. 10일 경 면회오실 예정  ; 자주 사진찍어 보내드릴 것    = 70만원 10/7 수납하심.   - 총 금액 100-120만원 정도 나올 수 있음 고지    #. 초음파  - 방광내 blood clot 으로 생각되는 부유물 존재   - clot 에 의해서 카테터 tip 이 간헐적으로 막히는 상태 -&gt; 방광 확장돼 있음   - 양측 renal pelvis 경미한 확장 (2mm 정도)       </t>
  </si>
  <si>
    <t xml:space="preserve">김은주                                  </t>
  </si>
  <si>
    <t xml:space="preserve">오은희                                  </t>
  </si>
  <si>
    <t xml:space="preserve">미나                                    </t>
  </si>
  <si>
    <t xml:space="preserve">1.CC: 그저께 부터 컨디션안좋아 보임   낑낑데고 짖으면서 아파하는데 어디인지 모르는 상태   자기 집 안에서 아파사 하면서 낑낑데는 상태. 잘 움직이지 않는 상태           2.HPI:               3.History  - MED;                - VAC:                - TRAUMA:   - Surg:               3.ENV:             4.FOOD:       걸을 때 약간 휘청 거리는 듯, 걷다가 멈춰서 가만히 서있는 증상.   일요일에 산책 다녀온 이후에 증상 보임.     #. 심장초음파   - MV prolapse , thickened   - MVI on CFD: 70% (severe)   - increaed LVIDs: 18.3 (~15.01) systolic dysfunction   - increased LVIDd: 34.6 (~24.76) volume overload   - FS: 47%   - LA/AO = 1.92  - increased LA pressure: 135 (&gt;20mmHg) congestive heart failure   - no TR and pulmonary hypertension         </t>
  </si>
  <si>
    <t xml:space="preserve">라라                                    </t>
  </si>
  <si>
    <t xml:space="preserve">  #. 인후두경 검사  연구개 노장정도가 심해 호기 흡기 모두 epiglottis 에 연구개가 맞닿음  추후 호흡곤란 우려됨  </t>
  </si>
  <si>
    <t xml:space="preserve">김주은                                  </t>
  </si>
  <si>
    <t>1,2</t>
    <phoneticPr fontId="1" type="noConversion"/>
  </si>
  <si>
    <t xml:space="preserve">CC : 설사, 혈변    일주일 가량 근처 병원에서 장염치료 중임(지사제 포함)  호전 사항 없으며 혈변까지 보여 내원  지난 금요일 구토 1회  일주일전 고기 먹은 적 있음  1년전 이물로 인해 장절개술 받은 적 있음  어렸을 때 접종 이후 추가 접종 하지 않음  현재 식욕 정상    방사선 검사상 NRF(방사선 검사에서 확인되지 않는 이물가능성 고지)  췌장염 및 전염병 kit 검사상 음성  혈액검사상 WBC 상승 확인됨(이외 이상 없음)    현재까지의 검사상 특별한 이상이 보이지 않음  입원 하에 장염 치료 실시하기로 함(최소 3일. 퇴원은 수요일 이후)  치료 하면서 증상 개선이 보이지 않을 경우 조영촬영 또는 초음파 검사 실시 할 필요있음(고지)    퇴원전 항체가 검사 실시예정  </t>
  </si>
  <si>
    <t xml:space="preserve">김도희                                  </t>
  </si>
  <si>
    <t xml:space="preserve">빵야                                    </t>
  </si>
  <si>
    <t xml:space="preserve">  익일 spay예정  </t>
  </si>
  <si>
    <t xml:space="preserve">짜파                                    </t>
  </si>
  <si>
    <t xml:space="preserve">레볼루션 날짜 지남.   </t>
  </si>
  <si>
    <t xml:space="preserve">장영환                                  </t>
  </si>
  <si>
    <t xml:space="preserve">아토                                    </t>
  </si>
  <si>
    <t>슬개골탈구-수술 1(활차구성형술)(Patellar luxation)</t>
  </si>
  <si>
    <t xml:space="preserve">  CC 파행    - 최근 애견운동장에서 2~3주전 많이 뛰어놀은 뒤로 파행 점점 진행    #. 방사선  우측 탈구 이전 방사선 사진 비해 진행     #. PE  신체검사상 파행 좀더 쉽게 진행    금일 우측 탈구 교정 수술 실시  좌측 진행여부는 지속적으로 지켜보기로 함  </t>
  </si>
  <si>
    <t xml:space="preserve">김정경                                  </t>
  </si>
  <si>
    <t xml:space="preserve">벤                                      </t>
  </si>
  <si>
    <t xml:space="preserve">1.CC: dyspnea, syncope  2.HPI:   - 흥분하면 기절하기를 반복 . 올 여름부터 지속. 배가 부른 것이 느껴짐. 폐와 간이 안 좋다고 느끼심  - 토요일 미용을 오래 맡기고 난 뒤 집에 귀가 후 심해짐  - 어렸을 때도 기침이 지속되는 상황    3.History  - MED;                - VAC: all booster(HWp)              - TRAUMA:  - Surg:               3.ENV:              4.FOOD:       - NE 90, Ly 2, Mono, 4 ban 3 nRBC 10      ***. 환자의 호흡곤란은 폐렴에 의한 것일 가능성이 높으나 심장질환 배제할 수 있음  - 심장질환에 대한 감별되지 않은 상태에서 폐렴에 준해 치료  - 부정맥/심장질환 가능성 있음  - 복부 장기 질환 가능성 있어      </t>
  </si>
  <si>
    <t xml:space="preserve">이정란                                  </t>
  </si>
  <si>
    <t xml:space="preserve">봉순이                                  </t>
  </si>
  <si>
    <t>교통사고</t>
    <phoneticPr fontId="1" type="noConversion"/>
  </si>
  <si>
    <t xml:space="preserve">강인구                                  </t>
  </si>
  <si>
    <t xml:space="preserve">루                                      </t>
  </si>
  <si>
    <t xml:space="preserve">양정숙                                  </t>
  </si>
  <si>
    <t>두부손상</t>
    <phoneticPr fontId="1" type="noConversion"/>
  </si>
  <si>
    <t xml:space="preserve">보호자 정보 검색: 410100008004764  410100008004764 양정숙 보리 010-3073-2103     HBC 발생    - 두부 열상, 좌측 전지 열상(뼈노출) irrigation 후 멸균거즈 드레싱  - 두개내 출혈 발생가능성 있음  - 복부 장기 intact여부 확인위해 안정화 후 익일 초음파 검사 실시  - mental dull한 상태, 동공반사 normal    #. 방사선    - 우측 전지와 비교하여 좌측 전지 연부 조직 음영 증가  - 염부 조직 중간에 gas opacity 의 음영 확인되어 open trauma 가 있을 것으로 생각됨  - trauma 가 있을 것으로 생각되는 부위 뼈 부분 정렬이상, 골절등의 소견 확인되지 않음   - 그 외 다른 근 골격계 이상 없음     - 폐 음영은 현재 이상 없는 상태이나, 미세한 폐 출혈은 현재의 방사선 촬영으로 확인되지 않을 수 있으므로 follow-up 필요함.   - 그 외 흉부에 rip fracture 등의 trauma 소견 없음     - 육안으로 확인되는 전두골 영역 피부 상처와 비교하여, 방사선 상으로 연부 조직 부분 이상 확인되지 않는 상태.   - 골절이나, luxation 등의 소견 확인되지 않음     *** 흉강내 출혈 발생가능성, 뇌 출혈 및 실질 손상의한 신경증상 발생가능성 있음  방광파열 비롯한 복강장기 파열 가능성 에 대한 고지 이루어짐    Tx.   - dexa 1ample, cepha, enro  - H/D 15ml/h    - 3일간 흉부방사선 촬영 안정화 실시  - 3일 뒤 원래 다니던 병원으로 이동 가능성 있음  ========================================  AXA 다이렉트 보험 접수번호 260982  </t>
  </si>
  <si>
    <t xml:space="preserve">김수경                                  </t>
  </si>
  <si>
    <t xml:space="preserve">설                                      </t>
  </si>
  <si>
    <t>외음부분비물</t>
    <phoneticPr fontId="1" type="noConversion"/>
  </si>
  <si>
    <t xml:space="preserve">어제부터 생식기에서 분비물이 나오기 시작.    활력 정상. 평소에도 많이 움직이는 성격은 아니었다고 함.  PU/PD 가능성 있으나 보호자분이 주의깊게 체크하지는 못하였다고 함.  식욕 정상. 잘먹는 성격은 아님. 간식 좋아함.  구토, 설사 없음.    흉부 방사선: lateral view 에서 caudoventral 쪽으로 mass effect.  CBC 검사 결과 WBC↑, 빈혈소견.  S-chem 결과 간수치 mild 한 상승.  혈압 120 정상.    WBC 교정값 25K  ===============================================================  자궁축농증 검사 &amp; 수술비용 &amp; 심장초음파 비용 합하여  1,245,000원 에 해드리기로 함.    스케일링 함께 진행 요청하셔서 함께 진행.  </t>
  </si>
  <si>
    <t xml:space="preserve">안은주                                  </t>
  </si>
  <si>
    <t>이물섭취</t>
    <phoneticPr fontId="1" type="noConversion"/>
  </si>
  <si>
    <t xml:space="preserve">cc; 설사  - 지난주 간헐적인 설사  - 그제부터 지속적인 설사 (10번)  - 사료 : 고 혹은 나우 /k9제품  - 간식 급여에 변화는 없음  - 구토는 없음  - 식탐은 적은편  - 컨디션은 괜찮은 편    #. 위내 / 대장 / 소장내 이물 의심 소견    췌장 부근의 장벽 소실 소견 확인됨.    췌장염 키트 음성   혈액검사상 탈수소견 보임   분변검사상 특이적인 세균변화 보이지 않음    ***. 현재로서는 정확한 진단 위해 초음파 검사를 추천합니다.  보호자의 요청에 따라 우선 기본적인 항생제 및 제산제, 유산균 제제를 처방해드립니다.   내일(10/28) 오셔서 초음파 및 입원처치/ 혈검 설명드릴 예정.  </t>
  </si>
  <si>
    <t xml:space="preserve">울                                      </t>
  </si>
  <si>
    <t>건강검진</t>
    <phoneticPr fontId="1" type="noConversion"/>
  </si>
  <si>
    <t xml:space="preserve">CC: 침삼킴,   - 노령으로 신장이나 다른 장기 문제에 대해 확인하기 위해 내원    - 호흡 안정  - 높은데는 못 올라감. 끈은 좋아하나 놀이는 많지 않음.   - 체중은 약간 증가한 느낌.   - 소변량은 잘 모르는 상황    - 사료는 urinary s/o, hairball 1달에 1~2회 구토.    뇨비중 : 1.043, 단백뇨 +, WBC ++  UPC: 0.01    치아 검사   - 양측 상악 잇몸 발적, 구취, 다량의 치석       스케일링 실시할때 치과방사선 검사 실시하기로 하였으며 관절에 대한 평가도 다시 하기로 함  -만성신부전 초기(노화에 의한것으로 보임)정도 의심되며 액티베이트 추천드림      </t>
  </si>
  <si>
    <t xml:space="preserve">최영주                                  </t>
  </si>
  <si>
    <t>침흘림</t>
    <phoneticPr fontId="1" type="noConversion"/>
  </si>
  <si>
    <t xml:space="preserve">CC: drooling,    - 발작은 없음  - 유연, 활력 감소.   - 배뇨 확인되지 않음.    - PLR 감소. 좌안 결막 충혈.   </t>
  </si>
  <si>
    <t xml:space="preserve">최용원                                  </t>
  </si>
  <si>
    <t xml:space="preserve">노마                                    </t>
  </si>
  <si>
    <t xml:space="preserve">뇨스틱검사: PH=6  뇨비중검사:1.012    -= 발렛실장님 강아지  - 항문낭 종괴로 인해 리본모양 변 확인됨  - 스켈링 및 발치 필요  - 방광염 및 결석 확인되어 이에 대한 치료 필요한 상황    - 마취전 검사상 특이적인 이상 확인되지 않음. 다음 주중 수술 적 교정 실시할 지 여부 최원장님이랑 상담예정          </t>
  </si>
  <si>
    <t xml:space="preserve">조유희                                  </t>
  </si>
  <si>
    <t xml:space="preserve">&lt;내과&gt;  - 신체검사상 전지 UMN 증상 확인됨. 지속적인 panting. hyperventilation, Lethargy  - 흉부방사선 검사상 호흡곤란을 야기할 만한 요소 있으나 증상과 불일치  - 혈액검사상 췌장염 강하게 의심됨  - 보호자와 문진 결과 평소 고기류를 먹는 환자였으며 위드펫 동물병원에 최초 증상 호소하여 내원할 때즘참치 및 돼지고기 급여함  - CPL strong abnormal 확인됨  - 초음파상 복막염 소견 심한것으로 확인됨에 따라 acute(chronic) pancreatitis(severe type)    - 혈장 투여 여부는 익일 환자의 상태에 따라 결정하기로 함.   - 환자의 생존율은 20%가량으로 사료됨  - 혈전, 다발성 장기부전 등 환자 사망 확율 상당히 높음    --------------------------    -새벽 4시경 호흡곤란으로 내원   내원당시 꺽꺽 거리고,온몸을 비틀듯이 숨쉬기를 힘들어 하는 상태    -아이가 18살의 고령이고,심장이 좋지 않아 위드펫 동물병원에서 1년 넘게 진료를 받아오신 상태    -먼저 산소 처치를 실시하였고, 방사선 검사,혈압, 혈액 검사 진행함    -방사선 촬영 결과 기관지 협착이 관찰되어지고, 폐수종은 심하지 않은 상태  -혈압은  -혈액 검사 결과    TX- butophanol(0.1cc/kg) i.v        솔론엠 s.c  po-테오필린       산소처치 및 아이스팩 투여    기존의 위드펫 동물병원에서 종합 혈액검사 및 cbc 검사를 11만원에 받으셨다고 하여, 할인을 적용하여 11만원에 진행해 드리기로 함  </t>
  </si>
  <si>
    <t xml:space="preserve">한은경                                  </t>
  </si>
  <si>
    <t>소양감</t>
    <phoneticPr fontId="1" type="noConversion"/>
  </si>
  <si>
    <t xml:space="preserve">1주일전 알러지사료 -&gt; 일반사료로 교체 후  피부 소양감. 금일 안면 부종으로 내원.  tx. PDS, Enro SC.    생식기 쪽에서 미색의 삼출물 발견.  비뇨기계 / 생식기 쪽 감별 필요하다 말씀드렸으며  익일 x-ray/초음파 검사 후 연락 드리기로 함.  금일 CBC 검사 결과는 NRF.    익일 밤 9~10시 사이 데리고 가시기로 함.  수납 안되어있음.    #. 초음파 검사상   - 자궁 체 비후   - 자궁벽 다소 비후 돼 있으며, irregular 함.     - 자궁 내막염 가능성 있으며, 중성화 수술 추천됨.    *. 보호자 통화  마지막 생리 작년 11월/ 5월이 예정.   4/13 월요일 중성화 수술 예정.   4/12 입원비 할인 (20)   컨베니아 대신 내복약으로 항생제.   </t>
  </si>
  <si>
    <t xml:space="preserve">오선욱                                  </t>
  </si>
  <si>
    <t xml:space="preserve">레아                                    </t>
  </si>
  <si>
    <t>구취.식욕부진</t>
    <phoneticPr fontId="1" type="noConversion"/>
  </si>
  <si>
    <t xml:space="preserve">1달에 2~3회 정도 산책.   1시간 정도.   산책은 좋아함.   사료 . 로얄캐닌 말티즈 성견용.     //    유기견 보호. 데려 오신지 2년 경과.   그동안 Medical history 없음.   좌안에 노인성 백내장. 진단.     CC. 치주염. Anorexia.     몇일 동안은 물에 뿔려서 주심.   저작하지 못하고 햩아서 먹는 정도.   육안상으로도 치주염이 심한 상태로. 출혈이 있는 상태.   치과방사선 촬영을 통한 치아 상태의 확인이 요구됨.     0. 마취 전 검사.   1. 치과 방사선 촬영.   2. 스케일링 및 발치.     발치비용 포함 total 비용 100만원 조정 해드리기로 함.   종합건강검진으로 검사시에 120만원 고지함.     ---------------------------------------------------    노령인 관계로 마취전 검사에서 문제점이 발견될 가능성 고지.   </t>
  </si>
  <si>
    <t xml:space="preserve">최근식                                  </t>
  </si>
  <si>
    <t>중성화수술</t>
    <phoneticPr fontId="1" type="noConversion"/>
  </si>
  <si>
    <t xml:space="preserve">하철                                    </t>
  </si>
  <si>
    <t xml:space="preserve">엔진                                    </t>
  </si>
  <si>
    <t xml:space="preserve">익일 중성화  접종 의지 없음    중성화 이후 생리적 스트레스 의해 질병 가능성 있음    </t>
  </si>
  <si>
    <t>1,2</t>
    <phoneticPr fontId="1" type="noConversion"/>
  </si>
  <si>
    <t xml:space="preserve">  먹는량 줄음.  금일 설사 2회. 구토 1회 . 구토시 위액     #. 혈액검사 및 T4 검사  NRF  #. 방사선  small mineralized opacities in the cranial lung field within the bronchi   aelectasis of LT cranial lung lobe  incetstitial and vronchial lung pattern in the Rt middle lung lobe   enlarged cardiac sillhouette (LT side heart enlargement)     flattened RT and LT femoral head   osteophytes on the cranial margin of the RT and LT acetabulum     DDX  - bronchopneumonia   - bronchial microlithiasis  - pulmonary edema    - HCM  - RCM   - DJD of the coxofemoral joint   -HD    #. sono  1) 심장  enlarged LA : AO/LA= 2.66  severely dilated LA and LAU   normal mitral valve , normal cardiac wall thickness  moderate MR   increased FS  large cystic lesion filled with sludge, conneted to the LA     DDX  - RCM   - thormbus in the LAU   - cystic mass in the cranial mediastimun     심방과 연결 돼 보이는 cystic mass 는 심하게 확장된 LAU가 thrombus와 함께 보이는 것으로 가장 의심되나, 전종 격 내의 cystic mass 또는 심방과 연결된 새로운 구조의 cystic mass 가능성이 있으므로. CT촬영 추천됨.      2) 복부  irregular margin of the spleen   hypoechoic and mildly thickened pancreas   hyperechioc peripancreatic mesentery   RT and LT medullary rim sign   increased echogenicity of the RT and LT renarl cortex  GB sludge    DDX  - pancreatitis   - interstitial nephritis     </t>
  </si>
  <si>
    <t xml:space="preserve">한상우                                  </t>
  </si>
  <si>
    <t xml:space="preserve">쵸르                                    </t>
  </si>
  <si>
    <t>중성화수술</t>
    <phoneticPr fontId="1" type="noConversion"/>
  </si>
  <si>
    <t xml:space="preserve">방사선 상 bronchial pattern 증가   임상 증상 없음     기침 하는지, 숨쉬기 힘들어 하는지, 컨디션 저하되는지 체크해달라고 말씀드림.   </t>
  </si>
  <si>
    <t xml:space="preserve">쪼로                                    </t>
  </si>
  <si>
    <t xml:space="preserve">  내원안한지 1년 경과  새벽에 크게 울음. 주방앞에 누워서 울고 있음.  만지면 더 크게 울음.    먹는량 줄음.  지난주부터 다른곳에 소변봄.   이틀전 소변 확인 이후 확인 안됨    - 며칠 전 소변을 아무데나 보아 혼낸 적 있음  - 평소 건사료 주고 남동생분이 캔 사서 오심(저녁에 매번 캔사러 오시는 그분)    - 최소 3일간 카테터 장착해야 하며 최소 5일정도의 입원기간 필요  ; 사료 및 영양학적 관리 필요함.      </t>
  </si>
  <si>
    <t xml:space="preserve">루팡                                    </t>
  </si>
  <si>
    <t xml:space="preserve">최수용                                  </t>
  </si>
  <si>
    <t xml:space="preserve">CC: 구토    저녁 8시경 구토.  처음엔 사료양 -&gt; 위액 구토.혈액 혼재.   그뒤로 계속 반복하여 구토 하였다 함.    접종, 사상충 x.    사무실에서 키우는 고양이.  평소에 사무실과 바깥 출입을 자유롭게 함.  주차장 차 밑에서 차가 출발함과 동시에 놀라서 뛰쳐 들어온 것으로 봐서  차량에 의한 충격 있었을 것으로 추정.    비강내 출혈.  흉부, 복부쪽을 만졌을때 통증 호소.  사지 통증호소는 없음.    방사선 검사상 폐출혈 소견 보이지는 않으나 익일 다시 찍어본 후 판단해 보기로 함.  혈액검사상 WBC 상승, PLT 감소, 신장, 간수치 모두 상승.    HBC에 준하여 치료.  익일 오후 흉부방사선 및 복부방사선 촬영.  복부방사선 촬영 결과 추가적인 검사(초음파 등) 필요할 경우  보호자 연락하여 상의 후 검사진행하기로 함.  -----------------------------------------------------  당일 검사비용+입원비 265,000원 수납 완료.    //    11/7 오후 3시   방사선 촬영 결과 폐출혈 소견 확인.   furosemide 2mg/kg tid  VitK, Tranexam.a.  bid    보호자 통화내용 : 입원비, 수액처치료, 정맥주사료, 방사선 촬영(흉부 1회/1일)    일 경우 하루 비용 대략 15만정도로 설명 드림.   </t>
  </si>
  <si>
    <t xml:space="preserve">김미정                                  </t>
  </si>
  <si>
    <t xml:space="preserve">안현석                                  </t>
  </si>
  <si>
    <t xml:space="preserve">사랑이(꼬꼬)                            </t>
  </si>
  <si>
    <t>벌에쏘임</t>
    <phoneticPr fontId="1" type="noConversion"/>
  </si>
  <si>
    <t xml:space="preserve">cc : 벌에 여러군데 쏘임(5군데 정도 예상됨)    30분 정도 우측 후지 파행 보였음  </t>
  </si>
  <si>
    <t xml:space="preserve">김민희                                  </t>
  </si>
  <si>
    <t xml:space="preserve">김해숙                                  </t>
  </si>
  <si>
    <t xml:space="preserve">로지                                    </t>
  </si>
  <si>
    <t xml:space="preserve">CC : 설사    - 2일전에 멀 먹었는 체크는 되지 않으나 고기(삼겹살이나 소고기)를 줬을 수도 있다고 하심  - 2일전부터 설사, 구토  - 식욕 거의 없음  - 물을 조금 먹긴 함  - 쓰레기통을 뒤지곤 함  - 복부 통증 반응 보임    - 혈액검사 상 HCT가 증가되어 있어 아이 어느정도의 탈수를 가지고 있을 것으로 보임  - 그 외 혈액검사에서는 특이 소견 없음  - x-ray(lateral) 상 간 뒤쪽에 동그란 음영이 보였으나 VD에서는 관찰되지 않으며 초음파상에서도 관찰 안 됨.   - 초음파 검사상 다른 부위는 특이 소견 없으나 십이장 포함 장 부위에 spasm이 보이며 전반적으로 복막에 에코가 증가되어 있고 췌장쪽에도 에코가 올라가 있음  - 췌장염 키트 검사상 음성 확인 됨  - 2일 정도 입원해서 치료 받고 아이 먹는것, 변 보는것 확인 후 퇴원 결정.  - 보호자님은 아이 상태 좋다면 토요일이라도 퇴원 여부 알려달라고 하심 :   1. 토요일 식욕 및 변 상태 이상 없고, 구토 없으면 퇴원 가능.  2. 단, 변 아직 안 볼 경우 하루 입원 더 추천 드리고  3. 구토 등 증상 있으면 퇴원 불가  </t>
  </si>
  <si>
    <t xml:space="preserve">나하나                                  </t>
  </si>
  <si>
    <t>외이염</t>
    <phoneticPr fontId="1" type="noConversion"/>
  </si>
  <si>
    <t xml:space="preserve">외이염 다소 악화. itra 증량 필요  간혹 기침 증상    퇴원 시 외이염, 감기 내복약처방 해야 함  </t>
  </si>
  <si>
    <t xml:space="preserve">김인주                                  </t>
  </si>
  <si>
    <t xml:space="preserve">자몽                                    </t>
  </si>
  <si>
    <t xml:space="preserve">집에서 컨디션 식욕 양호     #. 혈액 검사상   BUN,CRE 수치 상승   TP, GLOB(5.2) 수치 상승     *. 복부초음파 검사 추천됨  - 비뇨기계 상태 확인   - 복부 림프절이나 다른 장기 상태 확인 필요함   FIP 위험군으로 수술 후 FIP 증상 발현될 수 있음     *. 보호자 통화  - 초음파상 이상 소견 없음   - 일주일 뒤 혈액검사 재진 후 FIP 감별 검사 또는 중성화 수술 결정  </t>
  </si>
  <si>
    <t xml:space="preserve">남효정                                  </t>
  </si>
  <si>
    <t xml:space="preserve">츄츄                                    </t>
  </si>
  <si>
    <t xml:space="preserve">유치 발치 시 +@  </t>
  </si>
  <si>
    <t xml:space="preserve">신영은                                  </t>
  </si>
  <si>
    <t xml:space="preserve">뭉치                                    </t>
  </si>
  <si>
    <t xml:space="preserve">발치비 입력해주세요~  </t>
  </si>
  <si>
    <t xml:space="preserve">유수연                                  </t>
  </si>
  <si>
    <t xml:space="preserve">지킬                                    </t>
  </si>
  <si>
    <t>건강검진</t>
    <phoneticPr fontId="1" type="noConversion"/>
  </si>
  <si>
    <t xml:space="preserve">SG : 1.044  golb : 5.2 (2.8~5.1) High    #. UPC test: UPRO 7mg/dL, UCRE 277mg/dL (UPC 0.03) : 이상없음(단백뇨 無)    #. 방사선, 초음파  방사선 NRF, hyperechoic kidney    - UPC, 뇨검사 결과 신장의 기능 부전은 확인되지 않으나 초음파 검사상 신장의 노화가 진행되어 있으며 cre 수치 상승으로 부분적 신장(특히 신세뇨관) 손상 지시됨  -  anorexia의 직접적인 원인이 확인되지 않으나 glo(TP), bil, ALT 증가되어 있어 추후 식욕 부진 의한 지방간 변화 발생, alb저하, 흉,복수 발생 가능성 있음  - 맛있는 음식 최대한 급여하여야 함  - 재내원 하여 혈액검사, 초음파 재검 필요(재진은 정과장님 계신날)      - 총비용 295000원 수납. 전해질 검사 식욕부진 있어서 추가적으로 비용없이 검사 진행해 드림  - 내복약 (간보호제) 처방 하는게 나을것으로 보여지나 약먹이면 식욕저하 증가될까봐 염려 스러움    *. 위 내용 설명   병원에서 스트레스 받는것 같다 하시면서 재내원 날짜는 전화로 통화 원하심.   스켈링은 고민하셨으나 일단 데리고 가시고, 약먹는 것도 일단 보류.       </t>
  </si>
  <si>
    <t xml:space="preserve">최용휘                                  </t>
  </si>
  <si>
    <t xml:space="preserve">쭌이                                    </t>
  </si>
  <si>
    <t xml:space="preserve">중성화비용+호텔비 선납하고가심  </t>
  </si>
  <si>
    <t xml:space="preserve">이진이                                  </t>
  </si>
  <si>
    <t xml:space="preserve">임달식                                  </t>
  </si>
  <si>
    <t xml:space="preserve">권초롱                                  </t>
  </si>
  <si>
    <t xml:space="preserve">오미옥                                  </t>
  </si>
  <si>
    <t>기력소실</t>
    <phoneticPr fontId="1" type="noConversion"/>
  </si>
  <si>
    <t xml:space="preserve">cc : 식욕부진, 기력소실  </t>
  </si>
  <si>
    <t xml:space="preserve">김은영                                  </t>
  </si>
  <si>
    <t xml:space="preserve">- 완전 잠복 재확인  - 마취 전 검사상 NRF  - 포피 감돈 최초 확인된 환자로 입구만 확장시켜주는 방법으로만 교정  ; 추후 재발 시 추가적인 수술 진행할 수 있음.   </t>
  </si>
  <si>
    <t xml:space="preserve">조세린                                  </t>
  </si>
  <si>
    <t xml:space="preserve">페리                                    </t>
  </si>
  <si>
    <t xml:space="preserve">아침 먹고 오셨다 하여  미용 5시로 연장. 미용 후 케스트레이션.  익일 데리고 가시기로 함.  </t>
  </si>
  <si>
    <t xml:space="preserve">이범영                                  </t>
  </si>
  <si>
    <t xml:space="preserve">임경순                                  </t>
  </si>
  <si>
    <t>낙상</t>
    <phoneticPr fontId="1" type="noConversion"/>
  </si>
  <si>
    <t xml:space="preserve">cc : 낙상  내원2시간 전에 낙상    #방사선 검사상 우측 두개골 골절소견 보임  -피하 부종 보임    ***뇌출혈 가능성 있기 때문에 응급상황 발생될 수 있으며 48시간 모니터링 후 향후 예후평가 해보기로 함  </t>
  </si>
  <si>
    <t xml:space="preserve">노경미                                  </t>
  </si>
  <si>
    <t xml:space="preserve">지난 화요일에 타 병원에 내원.   초음파, 엑스레이.   초음파 :  방광내 소변을 확인(?) 소염제를 처방.   방사선 검사상 NRF  내복약은 당시 1주일치 처방. 하루 2회 복용.   상태는 호전되지 않음.   -----------------------------------------------------------------  3개월전에 스케일링을 하시면서 혈액검사를 진행.   당시 혈액검사 수치 정상.   ----------------------------------------------------------------  최근 2~3년간 Medical history 없음.   그전에 피부, 구토 설사 관련된 사항은 있음.   ------------------------------  11/23 저녁에 반복적인 구토. 저녁에 3회 구토.   물은 스스로 마심.   11/22 오후부터 아무것도 먹지 않음.     지난 월요일 오후부터 소변을 잘 못보기 시작.   뇨의를 느껴서 보려고 하나 실제 소변이 나오지는 않음.   시간이 경과할 수록 소변양은 감소.     Food : 로얄캐닌 -&gt; 3개월 전에 Proplan 으로 교체.  간식 : 과일류.     1. 결석  2. 전립선염. 비대증.  3.     -------------------------------------------------    방사선 검사상 os penis  부분에 중등도의 결석을 확인.   치료 방법은 추후 오전에 선택.     혈액검사상 BUN 크게 상승. 96    11/24 초음파 검사로 전립선 부분 질환 확인할것.     1. 방광압박에 의해 배출.   2. 수술적 접근.   3. 방광으로 밀어 넣어서 접근.       SG : 1.022  뇨검사상 pH 6.    ----------------  11/24 추가 청구 가능사항.   초음파.        88,   수액처치.    11.      수술시 수술비용 80만원 내외 고지.   오전 10시 30분 천자를 통해 100cc 배뇨    </t>
  </si>
  <si>
    <t xml:space="preserve">문정아                                  </t>
  </si>
  <si>
    <t xml:space="preserve">칠수                                    </t>
  </si>
  <si>
    <t>마비</t>
    <phoneticPr fontId="1" type="noConversion"/>
  </si>
  <si>
    <t xml:space="preserve">두시간전부터 shivering.  불안해 하고 잠을 못잔다 함.    6시반경 식사 급여.  대/소변 정상.    몇일전 우측뒷다리 강직현상.    두부 x-ray 촬영 결과 key-hole sign 확인.  혈액검사 결과 NRF.    금일 butophanol sc 후 집에서 지켜보실것 당부.  신경증상 재발 시 mri촬영 하기로 말씀 드림.  </t>
  </si>
  <si>
    <t xml:space="preserve">장지희                                  </t>
  </si>
  <si>
    <t xml:space="preserve">-새벽 3시부터 끄억 소리를 계속 내고 있어요  - 오늘 아침에 구토 조금     # 방사선   위내 이물 2개 발견, 대장에 나사    내시경 시도 후 수술 가능. (+ 33)     중성화 수술 유치 발치 빼고 진행해주세요.   </t>
  </si>
  <si>
    <t xml:space="preserve">설탕                                    </t>
  </si>
  <si>
    <t xml:space="preserve">금일 내원당일 사상충, 심상사상충 처방 받으심  구토,  10번 가량,  사상충 처방 2달간 안 받았다가, 오심    HR; 66bpm, MMC; pale   hypersalivation, vomiting    ivermectin toxicity가 의심되는 상황이며, 현재, ALT, AST, CK 수치 상승  전해질 불균형(hypernatremia, hypokalemia) 등으로 인하여 입원 및 수액처치 하기로 함    보호자분에게 오전중 (10시경) 경과 연락드리기로 함.  </t>
  </si>
  <si>
    <t xml:space="preserve">조미래                                  </t>
  </si>
  <si>
    <t xml:space="preserve">20분전에 방부제 먹음  구토유발 - 과산화수소 사용, 4회 구토, 사료 간식과 방부제로 생각되는 검은 알갱이 나옴  1일 입원하면서 상태 확인하기로 함  보호자 오후 8시 이후에 내원가능  낮에 보호자한테 상태 확인 전화해주기로 함  </t>
  </si>
  <si>
    <t xml:space="preserve">김용하                                  </t>
  </si>
  <si>
    <t xml:space="preserve">1주일정도 설사 지속  어제부터 식욕 저하되고 구토  구토와 식사시간 사이 간격은 모르심  아침에 밥 주고 출근하셨다가 퇴근하신 다음 원형 그대로의 구토와 액체 토사물 발견하심  설사를 검은색변을 자주 봄  am 1:00  S) dry mucous membrane, skin tugor delayed      BCS 1/5, femoral pulse normal  O) HR 132 bpm, 청진음 normal      혈액검사 결과 low TP, BG    T) 50% glucose 2ml PO     H/D 5ml/kg/hr start    보호자 안내 : 염증수치는 정상이고 빈혈수치도 정상 범위 내에 있으나 현재 8%이상 탈수가 의심되어 탈수 교정시에 빈혈은 더 심하게 나타날 수 있음. 현재 혈액검사 결과는 영양결핍 상태를 의미함. 설사와 구토의 원인은 내일 엑스레이나 초음파등의 추가 검사를 통해야 알 수 있으며 밤사이에는 컨디션 개선을 위해 탈수 및 저혈당 교정이 이루어 질 예정. 내일 필요 검사 및 추가 비용 전화로 안내 예정.    am 2:45  blood glucose 202mg/dl  mucous membrane still dry  T) fluid H/S 10ml/kg/hr 로 교체    PU/PD  </t>
  </si>
  <si>
    <t xml:space="preserve">김솔                                    </t>
  </si>
  <si>
    <t xml:space="preserve">직구                                    </t>
  </si>
  <si>
    <t xml:space="preserve">CC) 미용 후 안절부절 못하고(불안증세), 식욕 저하.   - 자다가 구토를 2차례정도 하는 것을 발견(새벽) - 노란색 포말성 거품.   - 변은 괜찮음.    - 식욕은 저하.   - 간식류는 잘 먹는편.   - 평소에 주변 화장품이나 다른 물건등을 먹을 확률은 있다고 함.    * 단순 스트레스 성이면 2~3일 이내에 통증, 불안 증세가 사라질 수 있으나, 5일 정도 지속된 상황이라 보호자분께 방사선, 초음파, 혈액검사 등 정확한 원인을 찾는 검사가 필요하다고 말씀드림. 또한, 입원처치 또한 받으시라고 말씀드림.    # 신체검사상 복통 호소  # x-ray 상 위, 장내에 gas 음영  # 혈액검사상에는 이상소견 발견 안됨.    *** 아무래도 원인 모를 복통은 호소하고 있으므로, 하루정도 입원처치를 받고, 내일 정과장님 출근하시면 복부 초음파 및 필요하다면 내시경 검사 등이 필요할것으로 사료됨. 초음파까지는 무조건 한다고 말씀드렸고, 내시경을 진행하실 경우 반드시 보호자분께 연락주시기 바랍니다.    </t>
  </si>
  <si>
    <t xml:space="preserve">류영탄                                  </t>
  </si>
  <si>
    <t xml:space="preserve">영남                                    </t>
  </si>
  <si>
    <t>파행</t>
    <phoneticPr fontId="1" type="noConversion"/>
  </si>
  <si>
    <t xml:space="preserve">6일전부터 우측후지 파행.  치료받으신지 3일.    금일 심장사상충.  피하주사.    한시간전부터 lethargy.  배뇨실금.    정확한 history는 확인 안됨.    하남동물병원 031-793-7802  </t>
  </si>
  <si>
    <t xml:space="preserve">이화수                                  </t>
  </si>
  <si>
    <t xml:space="preserve">주서                                    </t>
  </si>
  <si>
    <t xml:space="preserve">CC : 구토, 식욕절폐    10일정도 전 부터 구토, 식욕 감소  2일 전 근처 병원 내원하셔서 혈액검사 받으심  당시 간수치가 5배가량 높게 나왔다는 소견 받으셨으며 구내염이 있다는 설명을 들으셨다고 함  간보호제 및 소염제 처방 받았으나 약을 먹고 구토 함  계속 오심을 보이고 잠을 못자서 내원 하심  10일 정도 전 까지 여름에 구매한 사료를 먹었으며 보관을 상온에서 하여 그부분을 걱정하심. 이 후 사료를 바꾸었으나 바로 구토 시작하면서 식욕 감소함.(음식에 대한 관심을 보이는 듯 하나 먹지는 않음 - 구내염등에 의한 통증 혹은 통증에 대한 트라우마가 식욕 감소의 원인일 수도 있다고 생각하심)    구토의 원인을 찾고 싶어하심  혈액검사 및 방사선, 초음파 검사 실시 하기로 함  검사 결과에 따라 추가적일 검사 필요할 수도 있으며 구내염이 심한것으로 보여지면 수면마취 후 정밀 검사 실시 할 수 있음    우선 구토를 오래동안 하였고 제대로 먹지 못하였기 때문에 전해질 불균형 및 지방간이 생길 수 있어 전해질 교정 및 아미노산 수액 투여 예정   이후 검사 결과에 따라 치료 변경      --------------------------------------------  11/29   UPC test  Uprotein : 108  Ucre : 74  UPC : 1.46    키트검사상 췌장염 양성, 뇨검사상 DKA 보임      </t>
  </si>
  <si>
    <t xml:space="preserve">박송현                                  </t>
  </si>
  <si>
    <t xml:space="preserve">테리(찰리)                              </t>
  </si>
  <si>
    <t xml:space="preserve">유치 발치  애드보킷  이물 제거    - 이물 제거 :내시경(의류 장신구로 추정)  - 유치 발치 : 송곳니 2개 어금니 3개  - castration 및 애드보킷 실시  </t>
  </si>
  <si>
    <t xml:space="preserve">이태엽                                  </t>
  </si>
  <si>
    <t xml:space="preserve">이별                                    </t>
  </si>
  <si>
    <t>이개혈종</t>
    <phoneticPr fontId="1" type="noConversion"/>
  </si>
  <si>
    <t xml:space="preserve">  1.CC:  이개혈종             2.HPI:               3.History  - MED;                - VAC: 해마다 실시               - TRAUMA:  - Surg: 2주전 흉부 mass, 1주전 이개혈종 수술              3.ENV:  indoor           4.FOOD:       - 우측 귀 이개혈종 수술 후 염증, 배농, 이개혈종 재발생  - 최근 뇨취 심해지고 뇨 색 진해짐    #. PE  우측 이개 내측 배농 및 염증 발생  이개 margin 암적색 괴사로 의심되는 소견 발생  체온 상승    #. blood work  - mild anemia  - AST, ALT, ALP, GGT 크게 상승  -     충분한 수액 처치 및 간관련 처치 실시   매일 염증부 irrigation, dressing 실시     plan  화요일 간수치 재진, 초음파 검사 실시  수술은 간수치 정상화 여부 보고 결정할 예정  이개 절제 가능성 있음  </t>
  </si>
  <si>
    <t xml:space="preserve">박소현                                  </t>
  </si>
  <si>
    <t xml:space="preserve">낙지                                    </t>
  </si>
  <si>
    <t xml:space="preserve">내복약 3일 따로 처방  </t>
  </si>
  <si>
    <t xml:space="preserve">신다해                                  </t>
  </si>
  <si>
    <t xml:space="preserve">복쥬                                    </t>
  </si>
  <si>
    <t>중성화수술</t>
    <phoneticPr fontId="1" type="noConversion"/>
  </si>
  <si>
    <t xml:space="preserve">남자보호자분:010.9486.5130으로 검사결과전화부탁하심  </t>
  </si>
  <si>
    <t xml:space="preserve">신중재                                  </t>
  </si>
  <si>
    <t xml:space="preserve">예상우                                  </t>
  </si>
  <si>
    <t>자반</t>
    <phoneticPr fontId="1" type="noConversion"/>
  </si>
  <si>
    <t xml:space="preserve">박은선                                  </t>
  </si>
  <si>
    <t xml:space="preserve">몽                                      </t>
  </si>
  <si>
    <t xml:space="preserve">갑자기 활동성 없어짐  식욕 많이 떨어짐. 좋아하는 것도 잘 안먹음    - 아침에 먹인 닭고기 캔 이동중 토해냄(이동시간 30분). 평소에도 자주 토함  - 한달전 다리를 약간 전다고 느꼈음. 괜찮아졌다가 오늘 움직임 없음.    체온 40.3    - 집에서 앓는소리   - 2주전부터 임보묘 온뒤 처음에는 괜찮았으나 최근 다람이가 적극적으로 괴롭힘    upc 0.6    T4=1.2  </t>
  </si>
  <si>
    <t xml:space="preserve">김경수                                  </t>
  </si>
  <si>
    <t>-CC: Lethargy. seizure.    2~3주전 1차 접종.  기생충 예방 none.    저녁9시경 이상배뇨.    동거묘에 의하여 사료 급여량 부족.    Glucose: 170  FIP kit: Negative.    간수치 상승 확인.  보호자분 입원 원치 않아 퇴원조치.  병원에서 두시간정도 HD 수액 및 Furosemide 2mg/kg, Mannitol 1g/kg IV.  seizure 계속됨에 따라 diazepam 투여.    내</t>
  </si>
  <si>
    <t xml:space="preserve">박송이                                  </t>
  </si>
  <si>
    <t xml:space="preserve">민둥이                                  </t>
  </si>
  <si>
    <t xml:space="preserve">- 준잠복 중성화 수술  - 머리와 주둥이 근처 피부 병변 확인됨. 3일 뒤 피부 재진  </t>
  </si>
  <si>
    <t xml:space="preserve">이현진                                  </t>
  </si>
  <si>
    <t xml:space="preserve">기쿠치미오꼬                            </t>
  </si>
  <si>
    <t xml:space="preserve">쇼티                                    </t>
  </si>
  <si>
    <t xml:space="preserve">이현욱                                  </t>
  </si>
  <si>
    <t xml:space="preserve">진창이                                  </t>
  </si>
  <si>
    <t xml:space="preserve">공장 안에서 키우시는 강아지  어제 낮부터 숨소리가 거칠어짐  오늘 오전부터 밥먹자마자 구토,   고기를 잘게 썰어 주셨는데 넘기지 못함  쥐약 먹었을 가능성이 있기는 함    S) 비출혈, 구강내 출혈, 숨소리가 거칠고 폐 전반부에 걸쳐 crackle sound가 들리나 비강쪽 호흡음에 가려 정확히 청진되지는 않음     구강내에 있는 혈액은 작은 포말들이 있는것으로 보아 비강내출혈이 내려온것으로 의심되며 혀 아래쪽 하마종 생성되어있고 방사선사진상 폐출혈 의심됨    am3:00   개구호흡, 노력성 호흡  산소케이지 처치 및 vitamin K, 트라넥삼산, Dexamethasone 1mg/kg SC    보호자분께 전화 드려 상태가 많이 안좋아졌고 죽을 가능성이 높아 산소케이지에서 꺼내는게 불가능하여 혈액검사 및 수액처치비용은 차후 환불해드리기로 안내드림. 단체화장비용 66000원으로 안내  </t>
  </si>
  <si>
    <t xml:space="preserve">김정숙                                  </t>
  </si>
  <si>
    <t xml:space="preserve">차돌                                    </t>
  </si>
  <si>
    <t xml:space="preserve">윤지상                                  </t>
  </si>
  <si>
    <t xml:space="preserve">제시                                    </t>
  </si>
  <si>
    <t xml:space="preserve">cc : 구토  -방광염으로 2주간 아모크라 투약중. 시스테이드 투약중  -어제부터 구토(현재까지 7회 구토)  -오늘은 현재 식욕 없음  -배뇨 : 어제는 양호 금일 오후부터는 확인 안됨    #혈액검사상 간수치 상승, 탈수소견 보임  췌장염 검사 음성    ***항생제 사용에 따른 구토 의심되나 향후 구토 지속되고 식욕 좋아지지 않을 경우 초음파 검사 및 간수치 검사 체크예정    ***오늘 배뇨 확인이 안되어 방사선 검사 실시하였으며 확장된 방광 보여서 지속적으로 배뇨 없을시 FIC에 의한 요도패쇄 가능성 말씀드림     -오전 9시 방사선 재촬영 결과 방광이 새벽 1시보다 더 커져 있는 상태  -수납은 완료하셨습니다.      wollstnecft@gmail.com로 혈액검사 결과 방사선 사진 보내드리기로 함  </t>
  </si>
  <si>
    <t xml:space="preserve">전재현                                  </t>
  </si>
  <si>
    <t xml:space="preserve">하늘이                                  </t>
  </si>
  <si>
    <t>외상</t>
    <phoneticPr fontId="1" type="noConversion"/>
  </si>
  <si>
    <t xml:space="preserve">- 한원장님 인수인계 받음    #. 방사선 검사상 두개골 골절 의심소견 있음. 익일 영상진단과장님 재검예정  - 식도 확장 지속되어 복부에 대한 검사 필요  - 흉부/경부 방사선 검사상 특별한 이상 확인되지 않음  #. 혈액검사상 ALT/AST/CPK의 상승, 고혈당, CK의 상승 확인됨. 연부조직 및 골절 의심 소견  - 발작에 의한 것일 수 있음.     ***. 두부손상이 있었으나 환자의 증상이 새벽에 비해 개선되고 있음  - CT/MRI 검사 </t>
  </si>
  <si>
    <t xml:space="preserve">이은정                                  </t>
  </si>
  <si>
    <t xml:space="preserve">1.CC: DYSPNEA  2.HPI: 자궁축농증 수술 이후 2~3개월 후 기침이 시작됨.               3.History  - MED;                - VAC:                - TRAUMA:  - Surg: 4월경 OHE              3.ENV: indoor(alone), 산책은 거의 하지 못함.           4.FOOD:       - 유선종양  </t>
  </si>
  <si>
    <t xml:space="preserve">한예빈                                  </t>
  </si>
  <si>
    <t xml:space="preserve">와와                                    </t>
  </si>
  <si>
    <t>외음부분비물</t>
    <phoneticPr fontId="1" type="noConversion"/>
  </si>
  <si>
    <t xml:space="preserve">S) 하혈  마지막 생리 - 2달전에 확인됨. 1달이후 혈액성 양상 확인됨. 4일전부터 시작  식욕 / 원래 소심한 성격  대변 소변은 큰문제 없이 잘 지냄    건강검진)  피부 비듬 많음  치석 많음, 치은염, 잇몸 노출, 구취, 치아 흔들림(우측 하악 2nd)  검안경 - NRF  청진 이상 무  </t>
  </si>
  <si>
    <t>중성화수술</t>
    <phoneticPr fontId="1" type="noConversion"/>
  </si>
  <si>
    <t>중성화수술</t>
    <phoneticPr fontId="1" type="noConversion"/>
  </si>
  <si>
    <t xml:space="preserve">중성화 수술 + 유치발치(컨베니아)    </t>
  </si>
  <si>
    <t xml:space="preserve">김봉하                                  </t>
  </si>
  <si>
    <t xml:space="preserve">구슬이                                  </t>
  </si>
  <si>
    <t>기력소실</t>
    <phoneticPr fontId="1" type="noConversion"/>
  </si>
  <si>
    <t>-아이가 기력이 없고,몸을 가누지 못해서 내원  -생리같은 출혈을 보인지 2주 가까이 됐다고 하심.이전에는 스스로 생리혈을 잘 처리했으나 금번부터 그러지 않았다고 함. 인근 동물 병원에서는 생리니까 괜찮다고 함    -내원당시 아이가 몸을 가누지 못하는 상태이고,체온,혈압이 많이 떨어진 상태  -방사선 촬영 결과 자궁쪽에 구불구불한 tubule같은 형체가 관찰되며,질 분비물이 나오는 상태  -내원 후 15분 가량 후 심정지 상태가 왔고, 응급 CPR 후</t>
  </si>
  <si>
    <t xml:space="preserve">배소희                                  </t>
  </si>
  <si>
    <t xml:space="preserve">아모                                    </t>
  </si>
  <si>
    <t xml:space="preserve">1.CC: anorexia, vomiting              2.HPI: 2~3전부터 식욕부진. 구토를 보임. 피를 토함              3.History  - MED; 구토한 다음날              - VAC: 구충제,                 - TRAUMA:  - Surg:               3.ENV: indoor(w/ a cat)             4.FOOD: 일반사료, 캔간식.    - 이물먹은 적 없음.  - 구토, 설사 병력 거의 없음.    #. 신체검사상 cRT 증가, depresison, 심한 탈수 소견 있음    #. 혈액검사상 중등도의 질소혈증, 간수치 증가, 고빌리루빈혈증, 저알부민혈증, 고글로불린혈증, A:G ratio의 증가 확인됨  #. 방사선 검사/초음파 검사    ***. 상기 검사상 만성위염 및 이물 가능성 있음  - 췌장염/담낭염 감별요  - 간지방병증의 가능성은 낮으나 오랜기간 밥을 먹지 않고 있어 모니터링해야 함  - 일단 대증처치 후 증상 경과에 따라 감별을 위해 내시경 필요    - 입원하여 경과 지켜보기로 함  ; 익일까지 구토 없을 경우 식욕확인 예정. 식욕 없을 경우 비위관 설치할 수 있음을 고지        </t>
  </si>
  <si>
    <t xml:space="preserve">김신양                                  </t>
  </si>
  <si>
    <t>떨림, 기력소실</t>
    <phoneticPr fontId="1" type="noConversion"/>
  </si>
  <si>
    <t>-아이가 최근들어 경련 하듯이 몸을 떠는 횟수가 잦아 졌고, 기력도 예전보다 저하된 상태    -가만히 잘 있다가 몸을 부들부들 떠는 행동을 반복하고,턱 밑을 움찔움찔 거림    -집에서 아이가 가장 많이 따르는 첫째 아이를 꾸지는 모습을 본 후 심해졌다고 함    -문진결과 특별히 문제가 될 만한 소견은 크게 보여지지 않음(웨하스 같은 과자를 주신 정도)   평소 아이가 호기심이 많아 바닥에 있는 물건들을 잘 줏어 먹으려고 한다고 함    -특별히 문</t>
  </si>
  <si>
    <t xml:space="preserve">민순                                    </t>
  </si>
  <si>
    <t xml:space="preserve">민순이 수술후 연락 가능한 번호 010 8288 9499  </t>
  </si>
  <si>
    <t xml:space="preserve">한윤경                                  </t>
  </si>
  <si>
    <t xml:space="preserve">베베                                    </t>
  </si>
  <si>
    <t>Old English Sheepdog(올드 잉글리쉬 쉽도그)</t>
  </si>
  <si>
    <t>건강검진</t>
    <phoneticPr fontId="1" type="noConversion"/>
  </si>
  <si>
    <t>건강검진</t>
    <phoneticPr fontId="1" type="noConversion"/>
  </si>
  <si>
    <t xml:space="preserve">특이소견   1. 치아 에나멜 결손(어릴적 걸렸던 홍역 원인으로 판단됨)  2. 우측 후지 고관절 이상소견(보행 이상여부 체크하시라고 설명드림)  </t>
  </si>
  <si>
    <t xml:space="preserve">하헌영                                  </t>
  </si>
  <si>
    <t>낙상, 기립불능</t>
    <phoneticPr fontId="1" type="noConversion"/>
  </si>
  <si>
    <t xml:space="preserve">낙상 1~2m 높이에서 낙상, 현재 기립불능, 눈동자 좌우회전 있었음.  침흘림 심함.  낙상전에는 컨디션 양호함, 식욕양호,  백신 2차까지 완료함. 25일 3차 예정이었음    BCS=3, mill dull, hypersalivation  MMC; pale pink, CRT&lt;2sec,     head trauma로 인한 임상증상으로 보여짐, hyperglycemia, high CK level    두개내압 상승 및 폐출혈, 두개골 및 골절 가능성 있음. 현재 x-ray 상으로 뚜렷한 골절은 확인되지 않음.  추후 정밀 검사 필요할 수 있음.     수액 처치 및 안정화 입원필요,   mannitol, cefa, cime, vit K, taurine, tramadol iv  </t>
  </si>
  <si>
    <t xml:space="preserve">박옥녀                                  </t>
  </si>
  <si>
    <t xml:space="preserve">단이                                    </t>
  </si>
  <si>
    <t xml:space="preserve">CC: shiering,   - 들이마실 때 불안함  - 생리중.   - PU/PD    -   </t>
  </si>
  <si>
    <t xml:space="preserve">윤주현                                  </t>
  </si>
  <si>
    <t xml:space="preserve">cc : 구토  - 실을 먹은것 같다고 하심  - 1시간  </t>
  </si>
  <si>
    <t xml:space="preserve">이상훈                                  </t>
  </si>
  <si>
    <t xml:space="preserve">제리                                    </t>
  </si>
  <si>
    <t xml:space="preserve">산본AH에서 방광결석 진단 받으심  4년전 방광결석 수술경력 있음.    배뇨하려는 노력은 있으나, 배뇨가 힘든 상황  오늘부터 식욕저하, 기력저하 있었음    수술일정 및 수술가능여부 알고 싶어하심      염증수치 및 방광결석 확인, 급성 신장염으로 인해 수액처치 및 안정화 필요함.  방사선상 심장이상에 관한 추가검사(초음파)는 받고 싶어하심.    신장수치 오전중 재검후 심초음파 검사전 연락드리기로 함.  수액 처치 및 항생제, 진통제, urinary catheterization  </t>
  </si>
  <si>
    <t xml:space="preserve">주니                                    </t>
  </si>
  <si>
    <t>파행</t>
    <phoneticPr fontId="1" type="noConversion"/>
  </si>
  <si>
    <t xml:space="preserve">식욕은 정상  후지파행 : 우측(지난번은 좌측이었음)  건강검진 진행하기로 함    SG 1.055    UP &lt; 5mg/dL  UC &gt; 350mg/dL  UPC &lt; 0.5 = Normal.    소변 염색 현미경 검사 : sludge 多      ***  - 혈액검사 이상없음  - UPC시 신장 기능상의 문제 없음  - 방사선 여전히 관절의 문제 확인되지 않으며 정면 촬영시 심장  - 초음파 좌신 에코 상승.   </t>
  </si>
  <si>
    <t>기절</t>
    <phoneticPr fontId="1" type="noConversion"/>
  </si>
  <si>
    <t xml:space="preserve">CC; 경기를 일으킴    내원 한시간전 발생, 내원 2일전 새벽에 한번 발생  의식은 있었음. paddlding 증상은 아님.     자궁축농증 수술경력 있음. 2년전  방광결석 수술경력 있음. 4년전    app, drr; normal, def, uri  z/d 섭취 후 설사 ,hypoallergenic 섭취중  </t>
  </si>
  <si>
    <t xml:space="preserve">최은아                                  </t>
  </si>
  <si>
    <t xml:space="preserve">삐삐                                    </t>
  </si>
  <si>
    <t xml:space="preserve">1.CC:               2.HPI:               3.History  - MED;                - VAC: no booster(no Hwp)               - TRAUMA:  - Surg: 출산경험. 3마리              3.ENV: indoor(w/ a dog). 산책은 거의 안함            4.FOOD: 일반사료, 간식많이.       - 식욕저하. 구토/설사는 없음. no PU/PD  - 다리를 계속 떨고, 자는 동안도, 일어날 때도 떨고 있음  - 다리는 1주일정도됨.   - 검사한 적 없음    #. 신체검사상 중증의 치주염/치은염/구내염 확인됨.   #. 방사선 검사/초음파검사 : PACS 참조  #. 혈액검사상 고글로불린혈증, AG ratio의 증가가 확인됨  #. 뇨검사상 경도의 잠혈반응, 저장뇨 확인됨.     ***. 경미한 관절염 확인되었으나 파행을 보일 정도로 사료되지 않음. 치과적인 문제가 환자의 컨디션 저하와 관련 있으며 이에 대한 적극적인 치료 추천함  - 노령견 발치/스켈링 추천하였으며 100만원 이내에서 비용 맞추어 드리기로 함    Rx. 스피졸 bid   </t>
  </si>
  <si>
    <t xml:space="preserve">이계숙                                  </t>
  </si>
  <si>
    <t xml:space="preserve">정희                                    </t>
  </si>
  <si>
    <t>보행이상</t>
    <phoneticPr fontId="1" type="noConversion"/>
  </si>
  <si>
    <t xml:space="preserve">따님 -010-3446-2968    -3일전부터 밥을 잘 안 먹고,호흡하는 것도 가빠진 것 같고, 간헐적으로 경련하듯 부들부들 떠는듯한 모습을 보이고,병원오시기 전에는 균형을 못 잡고,한쪽으로 한번 쓰러졌다고 함    -어떤 문제 때문인지 알아보러 오셨고, 아이가 13살의 고령인점, 중성화 수술이 되어 있지 않은점, 유선종양등이 있는 점등을 미루어 보아 신체 내부적인 많은 문제가 있을 수 있어 건강검진을 받아보시는게 좋겠다고 추천드림    -보호자분도 건강검진을 원하셨고,검사 후 추후 결과에 따라서 문제가 되는 부분에 대해서 다시 이야기 해보자고 말씀드림    -오른쪽 눈 위에 난 것을 짤 수 있으면 짜달라고 하심    ***흉부 방사선 검사상 유선종양의 폐 전이소견이 보여서 최소한의 처치만 진행하기로 함  -처방된 약은 진통소염제로 밥 안먹으면 주시지 말라고 말씀드림(구토유발)  </t>
  </si>
  <si>
    <t xml:space="preserve">강유진                                  </t>
  </si>
  <si>
    <t xml:space="preserve">  턱드름 확인됨.     자궁내 약간 비후 보이지만, 현재 fluid가 보이는 상황은 아니며    발정기 임을 감안햇을때, 응급상황처럼 보이진 않습니다.   그러나 외음부에 삼출물이 보이고 있으므로, 가능한 빨리 수술하는것을 추천해 드립니다.    -&gt; 금일 호텔비 / 초음파 50%할인 + 중성화 + pro bnp 체크 이후 30일 퇴원 예정.  턱드름은 항생제 먹이면서 일주일뒤 재진때 확인.피부소독 +가루약(cepha famo!!!) + 캡슐챙겨드릴것. (추가 4일치만 비용 청구  </t>
  </si>
  <si>
    <t xml:space="preserve">김수지                                  </t>
  </si>
  <si>
    <t xml:space="preserve">cc : 구토    -배뇨확인 못함    #방사선 검사상 확장된 방광 확인  -혈액검사상 신장수치 상승, 초음파상 방광내 슬러지 확인  -혈뇨 확인    FIC에 의한 요도폐쇄  -방광천자로 뇨 배출 후에 카테타 장착하기로 함  14 : 00 40ml 배출  </t>
  </si>
  <si>
    <t xml:space="preserve">김가연                                  </t>
  </si>
  <si>
    <t>- SST ; OS) 15,  OD) 11,    좌측 대퇴부 근육량 저하 (우측과 비교시 저하 돼 있음)    RT MPL G2  LT patellar bone: 거의 움직이지 않음     보행이상   - 빠른 보행 시 LT hind limb non weight bearing lamness     치석,치아 변색, 구취: 스켈링 필요. (사진 참고)     -안약 옵티뮨(sid), 포러스(tid), 라큐아(tid)    향후 관리계획  1. 좌측 후지</t>
  </si>
  <si>
    <t xml:space="preserve">김민선                                  </t>
  </si>
  <si>
    <t xml:space="preserve">cc : 2일전 오전부터 구토, 3일전부터 설사  -구토가 심해서 초록색 구토물도 나옴    ***현재 식욕 없고 활력 저하됨  </t>
  </si>
  <si>
    <t xml:space="preserve">김여진                                  </t>
  </si>
  <si>
    <t>스케일링</t>
    <phoneticPr fontId="1" type="noConversion"/>
  </si>
  <si>
    <t xml:space="preserve">부분미용 에 엉킴추가 5000원  - 유치잔존, 치석심함, 중성화계획 여쭤보기  - 눈물량 많아서 고민이심  </t>
  </si>
  <si>
    <t xml:space="preserve">양영희                                  </t>
  </si>
  <si>
    <t xml:space="preserve">중성화수술  </t>
  </si>
  <si>
    <t xml:space="preserve">백운희                                  </t>
  </si>
  <si>
    <t xml:space="preserve">보                                      </t>
  </si>
  <si>
    <t>1,2</t>
    <phoneticPr fontId="1" type="noConversion"/>
  </si>
  <si>
    <t xml:space="preserve">4개월령 부터 키우심  -CC 한달전부터 구토   -FOOD  강아지 간식 , 과일 3~4쪽, 시저캔, 오리 주원료 간식 , 사람음식 안주심  아픈뒤로 사료만 급여      12/15 혈액검사 후 이상 없음 검사  조영 검사 까지 실시 이상없음    - 구토시 노란 물 새벽녘에 구토 약먹이고도 호전되지 않음  - 새벽에 2~3회 연속 구토, 구토 후 설사 동반   - 처음 병원에서 약간의 위염있다고 했다함    - 엊그제 밥먹은거 까지 토함. 그전에 밥은 토하지 않았음. 변이 정상변 마지막에 설사변 봄  - 집에 있을때 기운없음, 눈물색 진해짐      #. sono  descending duodenum enteritis확인  hyperechoic pancreas    #. 혈액검사  TP ALB 수치 정상 이하로 감소    #. cPLI kit  negative    *** 만성으로 진행된 장염의해 단백질 흡수율이 많이 낮아진 상황으로 보여지며 장염 치료를 위해 당분간 입원처치 하며 경과 지켜보기로 함. 지속적으로 ALB 농도 낮아질 경우 복수 발생 가능성 있으며, IBD 가능성 배재할 수 없음     Tx. H/D 24ml/h, 세로나민 24ml/h 3h bid  metro 15mg/kg bid, cimetidine, 아루사루민 BID   </t>
  </si>
  <si>
    <t xml:space="preserve">정신혜                                  </t>
  </si>
  <si>
    <t xml:space="preserve">찌코                                    </t>
  </si>
  <si>
    <t xml:space="preserve">3일간 식욕 좋고 대변 정상. 구토 증상 없었으나  금일 오전 구토. 혈액이 조금 섞여 나옴.    입원치료 결정.    활력 감소. 피부긴장도 감소.  CBC 결과: WBC↑. mild PCV ↑, PLT ↓  S-chem: mild AST ↑    장염에 준하여 입원치료.  증상개선 없을 시 초음파 검사 실시.    0827 - 동생분 / 6665 - 언니    ==============================================================  익일 2시경 CBC 재검사.  보호자분 3시경 면회 오실 예정.  박찬우선생님이 CBC 검사 결과 설명해주세요. 전달 완료.    화요일까지 입원치료 받으면서 혈액검사 병행.  </t>
  </si>
  <si>
    <t xml:space="preserve">김해누리                                </t>
  </si>
  <si>
    <t xml:space="preserve">리오                                    </t>
  </si>
  <si>
    <t>초콜릿중독</t>
    <phoneticPr fontId="1" type="noConversion"/>
  </si>
  <si>
    <t xml:space="preserve">초코렛 섭취,   비틀거리는 증상있었음. 80% 다크 초코렛,   app; normal, uri,def,dri; normal  mild exciting, MMC; pale pink, CRT&lt;2sec  BCS; 3, FP; normal, HR; 162    처치중에도 구토, 심한 설사 보임  저녁 10시경 근색소뇨 보임    보호자분께 설사 심해서 입원 추가 설명드림  -하루 더 보고 상태에 따라 내복약, 간 보호제 필요할 수 있다고 설명드림  </t>
  </si>
  <si>
    <t xml:space="preserve">김현정.                                 </t>
  </si>
  <si>
    <t xml:space="preserve">CC : 헥헥거림   - 오늘 아침부터 헥헥거림이 심하고 심박도 빨라지고 운동도 잘 안할려고 함.   - 동네 동물병원에서 진정제 + 영양제 투약   - 1월달 IVDD 치료 5일 약 먹고 나서는 추가 치료 없음   - 특별히 이물 여부는 모르심.   - 평소에 활력은 좋으며, 두발로 서있거나, 보호자가 두발만 잡고 아기를 안는 경우가 많다고 함.    #. 청진상 이상 없음  #. 방사선 검사   - 우측 고관절 탈구   - T11-12, 12-13, L2-3 IVDD 가능성  #. 복부 촉진시 복압 상승  #. 척추 촉진시 나무가 버티지 못하고 앉아버림.  #. 체온 상승(40.0)   #. 혈액 검사상 NRF    *. 검사결과상 IVDD에 의한 통증이 재발된 것으로 보이며, 보호자분께 입원하셔서 cage rest 및 진통 처치를 권유하였으나, 보호자분께서 집에 데려가서 지켜보고 싶다고 하심.   -&gt; 집에서 지켜보시되, 운동제한을 반드시 시켜야 하며, 만약에 식욕이 지속적으로 없거나, 뒷다리를 갑자기 못 쓰거나 끄는 현상 등이 있을 경우에는 바로 내원하셔서 입원 처치를 받으셔야 된다고 말씀드림.    Tx. meloxicam SC    Rx. 전에 약을 잘 안먹는다고 해서 "딸기가루" 첨가    Plan.   - 3일 뒤 리첵 예정  </t>
  </si>
  <si>
    <t xml:space="preserve">이인무                                  </t>
  </si>
  <si>
    <t xml:space="preserve">안상민                                  </t>
  </si>
  <si>
    <t>자궁축농증</t>
    <phoneticPr fontId="1" type="noConversion"/>
  </si>
  <si>
    <t xml:space="preserve">남영주                                  </t>
  </si>
  <si>
    <t xml:space="preserve">핀                                      </t>
  </si>
  <si>
    <t>1, 기력소실, 체중감소</t>
    <phoneticPr fontId="1" type="noConversion"/>
  </si>
  <si>
    <t xml:space="preserve">cc : 기력소실, 호흡이상, 체중감소    약 한달 전부터 지속적인 체중감소 보임  (구토증상 보임)  -약 10일 전 정도 혈뇨 보임    -과거 접종기록은 있으나 추가접종은 미실시  -집에 동겨묘 있으나 동거묘 상태는 양호    #저체온증, 산증, 심한 빈혈상태, 황달 확인  </t>
  </si>
  <si>
    <t xml:space="preserve">임경준                                  </t>
  </si>
  <si>
    <t xml:space="preserve">겨울이                                  </t>
  </si>
  <si>
    <t>체중감소,식욕부진</t>
    <phoneticPr fontId="1" type="noConversion"/>
  </si>
  <si>
    <t xml:space="preserve">cc : 체중감소    지속적으로 체중이 감소해서 1kg 이상 빠진것 같다고 하심  -최근 집을 옮겨서 스트레스 요인 있었음  -동겨묘 있으며 (터키쉬앙고라) 동거묘는 상태 양호    사료 : 로얄캐닌 인도어(식욕 양호)  환경 : 방안에서 따로 생활.(동거묘와 함께)     뇨비중 : 10.43    UP: &lt; 0.5 mg/dL  UC: &gt; 350 mg/dL  UPC: low. Negative.  </t>
  </si>
  <si>
    <t xml:space="preserve">김향희                                  </t>
  </si>
  <si>
    <t xml:space="preserve">1.CC: 구토, 건강검진               2.HPI :  - 구토를 자주 함, 1일 1회 정도. 그전보다 크게 증가.   - 구토가 2~3회 정도 지속됨  - 노란 신물을 구토함              3.History  - MED; none (올 봄에는 먹었으나 현재는 없음)               - VAC: all booster(HWp)               - TRAUMA:  - Surg:               3.ENV: indoor(w/ a dog), 산책은 자주 하는 편            4.FOOD: 일반사료, 수제간식, 치킨닭고기/가슴살       - 7~8개월 령 위절개술을 실시함  - PU/PD, 소변이 묽은 편  - 최근 갑자기 우울해짐. 생리끝나고 며칠 되지 않음.     #. 혈액검사상 경도의 질소혈증 확인됨. 그 외 특이적인 이상 확인되지 않음  #. 뇨검사상 저장뇨 확인됨.   #. 방사선/초음파 소견상 만성신장질환 확인됨. 불규칙한 모양의 작은 신장, 수질/피질의 경계가 모호, 에코 증가가 확인됨.  #. 췌장염 및 UPC 검사상 음성 확인됨(0.5이하)      ***. 양측 신장 이형성증으로 판단되며 현재 신장수치 상승은 없으나 뇨비중 감소되어 있어 35%가량의 신기능만 남아있을 것으로 보임.   - 신장의 손상에 의해 환자의 수명은 타 개체에 비해 극히 짧을 것으로 보임. 평균 5년이며 관리된다 하여도 8~9년을 생존하기 힘들 것으로 보임  - 추가적인 신장손상을 막기 위해 Renal advanced, Aktivait 처방  - 처방식 K/d 처방   - 칫솔질 하시라 안내. 물 많이 줄것. 구토/설사에 최대한 빨리 병원 내원하여 수액 처치 받을 것  - 구토의 원인 명확하지 않으나 신장에 의한 것일 가능성 있으며 만성 위염 및 뇨독증성 위염 감별을 위해 내시경 필요    ***. 중성화/스켈링등의 처치는 환자의 기대수명을 고려할 때 의미 없음. 스켈링은 횟수를 최소화하고 내시경은 환자의 구토가 반복될 시 고려할 수는 있음    - 소화기 증상에 대한 약 7일간 처방  - 출발 전 멀미약 용도로 세레니아 1T/day  처방함    Plan. 다음 내원시 혈액검사/뇨검사/심장사상충검사/초음파 검사 재검 예정  </t>
  </si>
  <si>
    <t xml:space="preserve">한경희                                  </t>
  </si>
  <si>
    <t xml:space="preserve">- 유기견 습득  - 우안의 백내장    - 활력감소되어 있어 각종 전염병 검사 및 건강검진 실시키로 함  - 2일간 수액/영양제 처치    </t>
  </si>
  <si>
    <t xml:space="preserve">이다경                                  </t>
  </si>
  <si>
    <t xml:space="preserve">꿈나무                                  </t>
  </si>
  <si>
    <t xml:space="preserve">CC: 혈액성 구토  - 중남  - 지난 새벽까지는 식욕이 있었으나 금일 갑작스런 구토/혈액,와 함께 식욕부진.  - food : 육포, 캔통조림.   - 간헐적인 노란 위액 구토.     #. 방사선 검사상 상복부의 선예도 소실이 확인됨  #. 혈액검사상 NRF  #. 초음파 검사상 췌장염 소견 일부 확인되어 cPLi 검사 실시하기로 함  #. cPLi 검사상 Negative    ***. 만성 췌장염 가능성 있으며 급성 위염에 준해 수액처치하고 지켜볼 예정  - 익일 오후 1시 음수시도, 음수 후 3시까지 구토 없을 시 i/d 급여.  - i/d 급여여부와 상관없이 구토 없으면 퇴원. 구토 있을 경우 입원 연장  - 집에서 무조건 3일간 i/d 만 급여할 것  - 메파베 처방해주세요  - 퇴원 전 cerenia 주사해주세요    </t>
  </si>
  <si>
    <t xml:space="preserve">김희옥                                  </t>
  </si>
  <si>
    <t xml:space="preserve">장군이                                  </t>
  </si>
  <si>
    <t>구강내출혈</t>
    <phoneticPr fontId="1" type="noConversion"/>
  </si>
  <si>
    <t xml:space="preserve">1.CC:               2.HPI:               - 식욕은 양호. 입에서 출혈이 보임. 이불에 몇 군데 출혈이 있었던 흔적이 있었음  - 입냄새가 며칠 전부터 나기 시작함  - 전에는 사료를 상당히 많은 양을 씹었으나 요새는 한알한알 먹이시고 계심.  - 방광결석에 의해 혈뇨를 잘 봄. 밥하고 시저를 섞어서 먹임. 그 이후로 밥을 잘 안먹기 시작함. 최근에는 혈뇨를 보지 않음.  - 흑변을 봄.  - 수개월 전 집을 나갔다 들어온 적 있음. 당시 턱 근처   - 피부/귀 상태가 안 좋음  3.History  - MED;                - VAC: no booster(HWp)               - TRAUMA:   - Surg: none              3.ENV: indoor(w/ 2마리)            4.FOOD: 피부사료, 껌이나 간식은 전혀 먹지 않음        </t>
  </si>
  <si>
    <t xml:space="preserve">정지인                                  </t>
  </si>
  <si>
    <t xml:space="preserve">20일 전에 병원에서 FIC 치료.    전일 백신 접종.  퇴원 당시 따로 내복약이 나가지는 않음.  urinary s/o -&gt; c/d multi care 처방.    california natural.    </t>
  </si>
  <si>
    <t xml:space="preserve">임경윤                                  </t>
  </si>
  <si>
    <t>알콜중독</t>
    <phoneticPr fontId="1" type="noConversion"/>
  </si>
  <si>
    <t xml:space="preserve">5시간전. 알콜500ml 섭취. 1/4 섭취.    구토 5~6회 이상. 10회.    저녁 9:30경 급여.      혈액검사 결과 NRF.  하루 입원후 상태 봐서 익일 퇴원여부 결정 예정.  퇴원전 간수치 한번 더 체크 하기로 함.  </t>
  </si>
  <si>
    <t xml:space="preserve">장근화                                  </t>
  </si>
  <si>
    <t xml:space="preserve">아키                                    </t>
  </si>
  <si>
    <t>골절</t>
    <phoneticPr fontId="1" type="noConversion"/>
  </si>
  <si>
    <t xml:space="preserve">이아영                                  </t>
  </si>
  <si>
    <t xml:space="preserve">생강                                    </t>
  </si>
  <si>
    <t>Munchkin Cat(먼치킨 고양이)</t>
  </si>
  <si>
    <t xml:space="preserve">- 스프레이를 시작함    방사선 검사상 신장 크기 확장이 보임    안녕하세요. 생강이 수술전 검사결과에 대해 상의드릴 내용이 있어서 연락드렸는데 통화가 안되어서요. 문자확인하시면 전화 부탁드립니다. 감사합니다.    #. 방사선 검사상 (정상 범위 L2의 2.1~3.2배)   - LK size: L2 길이의 3.5배  - RK size: L2 길이의 3.5배     #. 초음파 검사상 (정상 범위 3.0~4.3)  - LK: 4.6cm  - RK: </t>
  </si>
  <si>
    <t xml:space="preserve">이화진                                  </t>
  </si>
  <si>
    <t>떨림</t>
    <phoneticPr fontId="1" type="noConversion"/>
  </si>
  <si>
    <t xml:space="preserve">1.CC: shivering               2.HPI:               3.History  - MED;                - VAC: all booster(Hwp)                - TRAUMA:  - Surg: 결석수술              3.ENV:             4.FOOD:  URINARY S/O, table food    - 아침도 잘 먹음. 구토 1회. SHIVERING  - 유선종양  - 결석 수술. 유선종양은 당시 없었음.   - 스트레스 받으면 혈뇨를 봄  - 어릴때부터 PU/PD  - 작년 2월 해태동물병원에서 정밀검사. 당시 이상 없었음  </t>
  </si>
  <si>
    <t xml:space="preserve">백수연                                  </t>
  </si>
  <si>
    <t xml:space="preserve">이슬기                                  </t>
  </si>
  <si>
    <t xml:space="preserve">곰곰이                                  </t>
  </si>
  <si>
    <t>West Highland White Terrier(웨스트 하이랜드 화이트 테리어)</t>
  </si>
  <si>
    <t xml:space="preserve">cc : 식도이물    내시경으로 위내로 넣음  -식도에(분문부 앞쪽) 이물에 의한것으로 의심되는 염증소견, 충혈소견 보임  -내복약 처방예정    -금일 혈액검사, 방사선검사 실시하였으며 나머지 검사는 보호자분과 일정 약속하여 진행예정  -비용은 모두 수납하셨으며 플랜은 금일 모두 잡아둠    -   </t>
  </si>
  <si>
    <t xml:space="preserve">이문희                                  </t>
  </si>
  <si>
    <t xml:space="preserve">까꿍                                    </t>
  </si>
  <si>
    <t xml:space="preserve">cc : 혈변, 식욕부진    혈변-검은색 변-녹색설사    최근 스트레스 받은일이 많아서 간식 많이 주셨다고 하심  -사료 갑자기 바꾸고, 장거리 여행, 3일간 호텔 있었다고 하심    # 전염병 키트검사 음성  췌장염 키트검사 음성  방사선 검사 특이소견 없음  분변검사 ; 충란 보임    ***변 상태 호전될때까지 입원처치 예정  -퇴원시 사료 추천드리기로 함  </t>
  </si>
  <si>
    <t xml:space="preserve">고잉                                    </t>
  </si>
  <si>
    <t>피부종괴</t>
    <phoneticPr fontId="1" type="noConversion"/>
  </si>
  <si>
    <t xml:space="preserve">정영민                                  </t>
  </si>
  <si>
    <t xml:space="preserve">크림                                    </t>
  </si>
  <si>
    <t xml:space="preserve">- 준잠복고환 확인    - 중성화수술 이전에 고환 확인을 하던 도중  ; 방광내 결석 확인  ; 이에 대한 정밀 검사할 것을 추천함    - 검사상 양측 신장의 경미한 신장기능저하 의심소견이 있어 장기적인 모니터링(6개월~1년에 1회 신장기능 검진을 받으시라 안내)  </t>
  </si>
  <si>
    <t xml:space="preserve">옥혜승                                  </t>
  </si>
  <si>
    <t>이물섭취</t>
    <phoneticPr fontId="1" type="noConversion"/>
  </si>
  <si>
    <t xml:space="preserve">김그린                                  </t>
  </si>
  <si>
    <t>항문주위이상</t>
    <phoneticPr fontId="1" type="noConversion"/>
  </si>
  <si>
    <t xml:space="preserve">엉덩이를 바닥에 끌고, 안절부절 못함  식욕 정상이고 변비있음  친구개를 맡아주고 있는 거라 이전병력에 대한 정보 없음.  장관에 가스많고 결장에 변이 가득 차있는 것 외에 다른 이상소견은 없음  혈액검사 대체로 정상  항문낭 문제같지는 않고 변을 못봐서 그런듯  오전까지 병원에 맡기고 관장 실시하기로 함    Tx)  metoclopramide SC  듀파락 PO, 미온수로 관장(변 안나옴)    -------------------------------  &lt;소선생님께&gt;  - 바닥을 끌을 경우 대부분 항문낭 문제입니다. 항문낭이 많이 차있고 환자가 항문낭 토출시 통증을 느끼더라구요. 항문낭염이 발생했을 가능성이 높습니다  - 관장을 할 때는 충분한 양을 넣어야 합니다. 관장수의 양이 부족했을 가능성이 있습니다  - metoclopramide는 상부소화기의 운동은 항진시키지만 오히려 변비를 일으킬 수 있습니다.  </t>
  </si>
  <si>
    <t xml:space="preserve">이재형                                  </t>
  </si>
  <si>
    <t xml:space="preserve">항체가 검사 까지 완료. (타병원) - 이상 없음   오늘 입원 후 수액, 내일 중성화 수술 예정     비용 20 설명됨.     itra 먹고 있는 중잉서 간수치 높게 나올 수 있음   많이 높게 나오지 않는 이상 약때문이라고 생각하고 수술 예정.   혈액 검사상 이상 있으면 전화드릴 예정.   내일 수술 전에 전화 드릴 예정.   </t>
  </si>
  <si>
    <t xml:space="preserve">차비                                    </t>
  </si>
  <si>
    <t xml:space="preserve">***. 폐종양, 부신종양, 호르몬 이상등의 가능성 있음.   - 중증의 췌장염이 진단된 상태로 뇌질환 가능성 있음  - 일단 췌장염 및 대장염에 준해 치료 진행하기로 함    ***. 추가적인 혈액가스 검사상 정상으로 확인돔  - 빈호흡의 원인이 폐수종일 가능성 있으며 심초음파 자체 진행  - 심초음파 결과 중증의 MVI 확인됨    ***. 췌장염 지속 치료시 심질환과 상충함. 호흡곤란으로 인한 폐수종에 의해 폐사할 수 있음. 보호자님께 전화하여 치료 지속여부 결정하시라 안내    ---------------------------------------    CC : 기력소실    1/19 아침 부터 기력 소실, 식욕절폐, 선회운동 증상보임  변양상은 괜찮았다고 하셨으나 항문주변에 녹색연변 묻어있는 것 확인함    평소 심장이 좋지 않으니 산책시키지 말라는 진단을 받았다고 하심  치아 상태 좋지 않으며 1년반전 각막 수술 받았다고 함    ** 신체검사  기력이 없고 호흡이 매우 거침  체온 상승(39.7)  청진상 murmur 없음    ** 방사선 검사  흉부 : 심비대, 폐 좌측 후엽에   복부 : 췌장 주변 음영 소실    ** 혈액검사  간, 신장 수치 상승  대사성 산증  저칼륨혈증    ** 체장염 키트 검사상 양성    ** 췌장염 및 이로 인한 신장, 간의 손상 가능성에 대해 설명드렸으며 심비대 및 흉수, 폐기종등의 확인을 위해 서는 초음파 검사등의 추가 적인 정밀검사가 필요 할 수 있다고 설명드림. 현재는 차비의 기력이 매우 좋지 않으므로 우선 췌장염 및 산증, 전해질 교정이 필요 하다고 설명드렸음.   보호자분께서 기존 병원을 가시길 원하심(명일동 사랑이 있는 동물병원) : 진료기록을 보내드릴 수 있으나 당장은 산증 및 전해질 교정이 반드시 필요한 상태 이므로 우선 하루간 입원 처치 하에 교정하자고 말씀드렸고 병원 이송 여부에 대해서 익일 다시 의논키로 함  본원에서 췌장염치료시 혈장 치료 실시 할 경우 입원비는 1일 최소 10만원 안내해 드림  </t>
  </si>
  <si>
    <t xml:space="preserve">류지민                                  </t>
  </si>
  <si>
    <t xml:space="preserve">피치                                    </t>
  </si>
  <si>
    <t xml:space="preserve">CC : 구토, 설사    - 어제 오후부터 구토 4회(덴탈 콩은 거의 그대로 토함. 노란색 물과 함께 토함)  - 오제밤부터 설사함(조금씩 여기저기 쌈)  - 어제 저녁은 먹었는지 안 먹었는지 정확히 모름(자유급식) : 다른 아이들과 함께 있어 알 수 없음  - 활력 좋음  - 사료 : 내츄럴 코어 알록달록한 사료. 닭고기 판매한거 하는거 섞어서 먹이시며 이것저것 많이 섞어 주심.  -   </t>
  </si>
  <si>
    <t xml:space="preserve">베니                                    </t>
  </si>
  <si>
    <t>Norwich Terrier(노르위치 테리어)</t>
  </si>
  <si>
    <t xml:space="preserve">접종 완료    STT  -OS: 18  -OD: 24    UPC: 0.08  (UPro: 12/ Ucre: 144)    치아에 치석, 구취.     RT MPL G1   </t>
  </si>
  <si>
    <t xml:space="preserve">박선영                                  </t>
  </si>
  <si>
    <t xml:space="preserve">숭늉이                                  </t>
  </si>
  <si>
    <t xml:space="preserve">  - 4년전쯤 숨을 가쁘게 쉬어 검사 실시. NRF  - 6년전 OHE  - FOOD 오리젠치킨  - 작년 싱크대에서 떨어진 뒤 꼬리가 잘 움직이지 않음  - 6년전 추가접종, 작년에 알약 구충약     - 10살 맞이해 건강검진 실시  - 3시간정도 소변 보지 않음. 나오기전 물먹음    UPC NRF  </t>
  </si>
  <si>
    <t xml:space="preserve">손정민                                  </t>
  </si>
  <si>
    <t xml:space="preserve">빽빽이                                  </t>
  </si>
  <si>
    <t xml:space="preserve">Hx  금요일밤부터 구토  식욕없음  어제 타병원 엑스레이상 이상소견 없었고 항구토제주사를 맞았다함  오늘 유연을 동반한 구토  설사나 배뇨곤란은 잘 모르겠다 함  마지막 부스터 후 3년 지났음  Dx  백혈구감소, 혈소판 감소  크레아티닌 약간증가  Na증가  pCO2 증가, HCO3 감소  </t>
  </si>
  <si>
    <t xml:space="preserve">최소은                                  </t>
  </si>
  <si>
    <t>이첨판폐쇄부전(Mitral valve insufficiency)-ISACHC stage IIa</t>
  </si>
  <si>
    <t xml:space="preserve">1.CC: cough(dry)  2.HPI: 2일전부터 저녁에 기침. 기침 증상은 처음           3.History  - MED; none               - VAC: all booster(HWp)               - TRAUMA:  - Surg:               3.ENV: indoor(alone).산책은 가끔            4.FOOD: 일반사료    #. 신체검사상 systolic murmur(4/6) 확인됨  #. 혈액검사상 고나트륨혈증 확인됨  #. 영상진단학 검사상 심비대 확인되었으며 심초음파 검사상 MR이 확인됨  #. 뇨 비중 검사상 저장뇨 확인됨    ***. 기본 심장약 처방. 환자의 연령을 고려할 때 약 처방 후 신장 및 전해질 체크, 초음파 검사가 필요함    Rx. furosemide 0.5mg/kg, spironolactone 1mg/kg, bid PO  - Ramipril 0.125mg/kg, sid PM  - Amocra 20mg/kg, bid PO    ; 항생제 함께 처방함    Plan. 다음 내원시 신장/전해질/혈압/복부 초음파 검사 실시예정    - 고나트륨혈증에 대해 저염식인 h/d 사료 추천하였으나 금일 스팸 먹고 오셨다고 하여 추후 결과에 따라 진행하기로 함    </t>
  </si>
  <si>
    <t xml:space="preserve">이선영                                  </t>
  </si>
  <si>
    <t xml:space="preserve">이하니                                  </t>
  </si>
  <si>
    <t xml:space="preserve">새벽 두시에 시골길에서 발견해서 집으로 데려옴  사료를 먹지않아서 설탕물 먹임  기운없이 늘어져있어서 내원    -혈뇨  방광염소견. 내강에 슬러지 확인.    -Status Epilepticus  내원후 5:30경부터 발작 시작. 집에서부터 전조증상 있었음.  30분이상 멈추지않고 지속.    Tx  dz 0.01ml/kg IM 2회, 이후 propofol CRI  cepha SC  tramadol IV  수액 : H/D + vitB + vitC + taurin  =======================================================  보호자 상담(용).    MRI는 보류해놓은 상태.  정확한 진단이 나지 않은 상황에서 위험성을 안고 치료하고 있음 고지.  경기도에서 발견하여 데리고 오셨으며 법적 절차 문제로  해당 시/군청에 유기견 신고를 해 놓고 치료할것을 권해드렸으나  보호자분 원치 않으셔서 책임하에 치료 해달라고 말씀하심.    정오부터 propofol CRI로 들어가고 있으며 속도 6.6~8.8 ml/hr 로 조절중.  중간중간 포폴 스톱하여 보았으나 증상 개선되지 않아 유지 중.  금일 밤 10시경 다시한번 항경련제 끊어볼 예정.    tx. MPSS 10mg/kg tid. Mannitol 1g/kg sid, cepha, enro.    8시경 통화 시도 하였으나 보호자분 통화 안됨.  </t>
  </si>
  <si>
    <t xml:space="preserve">오늘 보호자와 함께 접촉 사고.   엑스레이 검사상 이상없으나.   하루 정도 입원후 내일 흉부 엑스레이 재검상 이상 없으면 내일 수술.     (입원비, 엑스레이 추가 촬영 분만 추가 정구)  </t>
  </si>
  <si>
    <t xml:space="preserve">김영환                                  </t>
  </si>
  <si>
    <t xml:space="preserve">설기                                    </t>
  </si>
  <si>
    <t xml:space="preserve">#.sono  increased liver echogenicity   anechoic fluid around the UB   mildly enlarged mesenteric LN     DDX  - FIP  - hepatic lipidosis   - hepatitis   </t>
  </si>
  <si>
    <t xml:space="preserve">김희연                                  </t>
  </si>
  <si>
    <t xml:space="preserve">로제                                    </t>
  </si>
  <si>
    <t xml:space="preserve">라쿤♥                                  </t>
  </si>
  <si>
    <t>포도중독</t>
    <phoneticPr fontId="1" type="noConversion"/>
  </si>
  <si>
    <t xml:space="preserve">달♥                                    </t>
  </si>
  <si>
    <t>포도중독</t>
    <phoneticPr fontId="1" type="noConversion"/>
  </si>
  <si>
    <t>중성화수술</t>
    <phoneticPr fontId="1" type="noConversion"/>
  </si>
  <si>
    <t>Olde English Bulldog(올드 잉글리쉬 불독)</t>
  </si>
  <si>
    <t>안충</t>
    <phoneticPr fontId="1" type="noConversion"/>
  </si>
  <si>
    <t xml:space="preserve">  -안충제거  - 비용은 총 44만원에 해드리기로함  1일 입원비 100%할인 + 포러스 100%할인  </t>
  </si>
  <si>
    <t xml:space="preserve">윤정일                                  </t>
  </si>
  <si>
    <t xml:space="preserve">20분정도 전.  </t>
  </si>
  <si>
    <t xml:space="preserve">정경민                                  </t>
  </si>
  <si>
    <t xml:space="preserve">선주현                                  </t>
  </si>
  <si>
    <t xml:space="preserve">하랑                                    </t>
  </si>
  <si>
    <t xml:space="preserve">  - 접종 완료. 항체잘생겨  - 심장사상충   - FOOD: NOW  - 5개월령 호흡기 질환 입원1주   - 오후 5시 퇴원     </t>
  </si>
  <si>
    <t xml:space="preserve">안소연                                  </t>
  </si>
  <si>
    <t xml:space="preserve">티키                                    </t>
  </si>
  <si>
    <t xml:space="preserve">    UPC NRF    - 검진시 특이사항 없으며 신장 echo높아 정기적으로 건강검진 받으시길 추천드림  - 치과 방사선       - 접종 : 5/17  </t>
  </si>
  <si>
    <t xml:space="preserve">김태은                                  </t>
  </si>
  <si>
    <t xml:space="preserve">성냥                                    </t>
  </si>
  <si>
    <t xml:space="preserve">한명건                                  </t>
  </si>
  <si>
    <t xml:space="preserve">지오                                    </t>
  </si>
  <si>
    <t xml:space="preserve">전경자                                  </t>
  </si>
  <si>
    <t xml:space="preserve">허핑                                    </t>
  </si>
  <si>
    <t>모낭충</t>
    <phoneticPr fontId="1" type="noConversion"/>
  </si>
  <si>
    <t xml:space="preserve">1.CC: licking             2.HPI: 어제부터 불안해 함.   3.History  - MED; none                - VAC: all done, HWp.               - TRAUMA:  - Surg:               3.ENV: indoor, 산책 1일 1회.            4.FOOD: 사료      - 3개월 이상 모낭충 치료를 받음.  - 내원 전일 불안해함.  - 최근 신발 신기심.  </t>
  </si>
  <si>
    <t xml:space="preserve">전희순                                  </t>
  </si>
  <si>
    <t>파행</t>
    <phoneticPr fontId="1" type="noConversion"/>
  </si>
  <si>
    <t xml:space="preserve">CC: 좌측다리 파행.    1년전 외상(충격) 으로 인해 타 동물병원에서 전신적으로  방사선 체크 하였으나 큰 이상 없었음.  병력에 대해서는 들으신바 없으시다 함.    x-ray 촬영 결과 왼쪽 고관절 탈구 확인.  좌측 슬관절 전십자인대 파열도 의심되는 상황.    FHNO 실시 하기로 하였으며  마취전검사 결과  x-ray 검사상 심장 확대, murmur 들림.   확인되어 익일 심장초음파까지 진행하고    수술 진행 및 계획 오후2시에 오셔서  설명 들으실 예정.  한원장님께 전달 완료.  </t>
  </si>
  <si>
    <t xml:space="preserve">임승택                                  </t>
  </si>
  <si>
    <t xml:space="preserve">고구마                                  </t>
  </si>
  <si>
    <t xml:space="preserve">당일 수술후 퇴원예정  </t>
  </si>
  <si>
    <t xml:space="preserve">이혜성                                  </t>
  </si>
  <si>
    <t xml:space="preserve">미용후 스켈링  상악 어금니 3개 발치    1주후 상태에 따라 추가투약 가능성 안내드림  (추가투약비 발생시 서비스)  </t>
  </si>
  <si>
    <t xml:space="preserve">아톰                                    </t>
  </si>
  <si>
    <t xml:space="preserve">CC : 구토   - 2일전에 나무배게 뜯어서 일부 먹었음.   - 어제부터 지속적인 구토. 구토중에 나무조각 하나 구토.   - 식욕은 있음. 그러나 일부러 밥을 먹이지 않음.   - 음수량도 양호.    #. 방사선상 위내에 이물 의심 소견  #. 초음파상 위 유문부에 이물 확인. 장에도 이물소견처럼 보이는 것도 있으나, 대장내의 변이라고 최종 판단.    Tx. 위내시경을 통해 이물 제거 시도 -&gt; 제거 완료    ***. 특이사항   - 식도점막에 moderate 정도의 손상(반복적인 구토)   -    - 마취시 위 확장하는 단계에서 혈압이 급격히 떨어지고 무호흡이 왔었음. 다행히 이물 제거가 순조롭게 이뤄졌고, 마취도 잘 깼음.  </t>
  </si>
  <si>
    <t xml:space="preserve">유성원                                  </t>
  </si>
  <si>
    <t xml:space="preserve">심바                                    </t>
  </si>
  <si>
    <t>후지파행</t>
    <phoneticPr fontId="1" type="noConversion"/>
  </si>
  <si>
    <t xml:space="preserve">  CC 일주일동안 좌측 후지 계속 들고 불편해함  </t>
  </si>
  <si>
    <t xml:space="preserve">정해영                                  </t>
  </si>
  <si>
    <t xml:space="preserve">엘티                                    </t>
  </si>
  <si>
    <t xml:space="preserve">*. 마취전 검사(17:30)   - 청진상 이상 없음      *. 보호자분 연락(19:45)   - 금일 상태 양호하고, 식욕도 괜찮아서 검사 진행한다고 말씀드림.   - 검사 내용은 내일 오전중(늦어도 오후 1시)에 연락드려서 수술가능여부와 수술이 언제쯤 들어갈 지 연락드린다고 말씀드림.      ***. 전달사항 to 류진   1. 내일 오전중(늦어도 오후 1시 이전)에 수술 가능여부 연락주세요.   2. 수술 끝나고도 한번 더 연락주세요(마취 잘 꺴는지, 유치 몇개인지 등)   3. 수요일 퇴원은 오후 7시 이후 예정이며, 그때 아기 잘 보내주시기 바랍니다.   4. 퇴원전에 발치 비용 플랜에 추가해주시기 바랍니다.    -------------------------- 유치 7개 발치함 (송곳니3/어금니4)  </t>
  </si>
  <si>
    <t xml:space="preserve">홍지민                                  </t>
  </si>
  <si>
    <t xml:space="preserve">코비                                    </t>
  </si>
  <si>
    <t>건강검진/스케일링</t>
    <phoneticPr fontId="1" type="noConversion"/>
  </si>
  <si>
    <t xml:space="preserve">여자선생님. 건강 검진 후 스켈링     #. 방사선 검사   - 흉부에 소량의 기관지 패턴 확인됨   #. 초음파 검사   - NRF     #. 혈액 검사상 특이사항 없음   #. T4: 정상   #. prBnp: 정상     #. 뇨검사   - 스틱상 단백뇨. 고비중, 백혈구 확인 -&gt; UPC 정상   - 현미경 검사상 세균 확인     #. 치과 방사선  - NRF   #. 치석, 치아 변색, 구취확인 -&gt; 스켈링.     *. 뇨검사상 뇨에서 세균 확인되며, 방광염 가능성 있음.  초음파 검사위한 클리핑 과정 우측 마지막 teat 상처남 (연고, 넥칼라 해주세요. ㅠ.ㅠ)   흉부 방사선 상 기관지 패턴 확인되나 증상 전혀 없는 상태로 나이에 따른 노령성 변화일 가능성 있으나, 집에서 기침, 콧물 여부 모니터링 필요함.     그 외 혈액검사상, 호르몬 검사상, 심장 kit 검사상,  복부 방사선, 복부 초음파상 이상 없음.      *. 방광 세균 관련 내용, ET tube 장착에 따른 기침 가능성 얘기 부탁.   혈압은 측정하지 못해서 비용 제외 해드림.     ***   1) 퇴원준비시 소변봐서 오줌 냄새남(스트레스 때문에 씻지 못하고 닦고 향수만)  퇴원준비 과정 중 수액줄 꼬여 있고 그부분 압박 풀면서 다리 만졌을때 통증 혹은 불편함 느껴 오줌 싼것으로 보임  2) teat 상처  퇴원후 1일 1회정도 상처부 연고 도포 부탁드림. 핥지 못하게 넥칼라 씌우는게 좋으나 아이가 불편해 할 수 있으며 이런 상황 발생에 대해 유감스럽게 생각함  고의성은 없더라도 환자에게 부득이하게 상처가 발생하게 된 부분에 대해 진심으로 사과드리며  아이가 추후 이런일 재발하지 않고 아이가 조금더 편하게 진료 볼 수 있도록 성의를 다할 것이라고 말씀드림    3) 진료  아이 상태 체크 및 내복약 처방 위해 1주뒤 내원  방광 세균 체크 위해 2주 뒤 아이 데리고 내원, 소변검사시 지속적으로 세균이 관찰되면 항생제 감수성 검사를 위한 뇨배양검사 지시됨    캡슐 (200mg 짜리), 넥칼라, 연고, 필건 챙겨드림(비용없이)      </t>
    <phoneticPr fontId="1" type="noConversion"/>
  </si>
  <si>
    <t xml:space="preserve">심용섭                                  </t>
  </si>
  <si>
    <t xml:space="preserve">어제부터 호흡곤란 보임  -식욕은 약간 저하됨  -내원직후 비출혈 보임    #방사선 검사상 폐수종이 심해서 48시간정도가 고비가 될 수 있으며 상태 회복되면  심초음파등 실시해서 심장약 먹자고 설명드림      문자발송(아드님)  서울시 송파구 잠실본동 175-6 j타워 24시잠실on동물병원입니다. 면회는 10시까지 가능하십니다. 혹시 늦으시면 연락주시기 바랍니다. 02-418-0724 감사합니다.  -면회 오실예정      2/11 21시경 심정지 및 호흡 정지  엔젤스톤에서 장례진행하시기로 함  2/12 오후에 보호자 분 동행 가능하심. 오전 중으로 시간 정해서 연락 드려야 함. 화장 비용은 직접 납부하실 예정이며 20만원 가량이라고 안내는 해드림  </t>
  </si>
  <si>
    <t xml:space="preserve">아릉이                                  </t>
  </si>
  <si>
    <t xml:space="preserve">통증이 심한듯 하다고 연락 옴.  새벽4시경 전화오셔서 물과 소량의 밥 주시라고 말씀 드림  아이가 계속 불편해 하면 데리고 오시라고 말씀 드림  </t>
  </si>
  <si>
    <t xml:space="preserve">일병                                    </t>
  </si>
  <si>
    <t xml:space="preserve">윤소정                                  </t>
  </si>
  <si>
    <t xml:space="preserve">딸러                                    </t>
  </si>
  <si>
    <t>보행이상, 기립불능</t>
    <phoneticPr fontId="1" type="noConversion"/>
  </si>
  <si>
    <t xml:space="preserve">***. MRI결과 AAI 확진. 디스크는 증상 경미함. CHiari 병발  - 3일간 입원하여 집중 처치 받기로 함. neck brace 주문 예정.  </t>
  </si>
  <si>
    <t xml:space="preserve">이은영                                  </t>
  </si>
  <si>
    <t xml:space="preserve">화평                                    </t>
  </si>
  <si>
    <t xml:space="preserve">1.CC: cough           2.HPI:  10일 이상 증상 지속됨             3.History  - MED; 라식스, 기관협착제             - VAC:                - TRAUMA:  - Surg:               3.ENV:             4.FOOD:       - 사상충 음성  - 방사선상 심비대, 복수 소견    </t>
  </si>
  <si>
    <t xml:space="preserve">이제프리                                </t>
  </si>
  <si>
    <t xml:space="preserve">종구                                    </t>
  </si>
  <si>
    <t xml:space="preserve">    중성화 + pro bnp + 컨베니아 + 애드보킷 + 발톱정리 예정   (나가기 전에 프로 비엔피 할인율 체크할것)    저녁 10시쯤에 오실예정    수술은 이전에 저녁 6시쯤 끝난다고 이야기 들엇음  </t>
  </si>
  <si>
    <t xml:space="preserve">장명선                                  </t>
  </si>
  <si>
    <t xml:space="preserve">치꼬                                    </t>
  </si>
  <si>
    <t xml:space="preserve">CC 실리카겔 먹고 내원    먹은지 15분되었음. 자꾸 복부가 부풀어 올라 놀라서 달려옴    Tx. 구토 처치 2회 실시. 6회 정도 구토. 구토시 투명하고 반짝거리는 실리카겔 일부가 확인됨    - 혈액검사상 특별한 이상 없음  - 추후 증상 여부 따라 추가적인 검사 실시할 수 있음    금일 비용 수납완료     </t>
  </si>
  <si>
    <t xml:space="preserve">강나예                                  </t>
  </si>
  <si>
    <t xml:space="preserve">치노                                    </t>
  </si>
  <si>
    <t xml:space="preserve">항체가 검사 모두 양호  </t>
  </si>
  <si>
    <t xml:space="preserve">김현진                                  </t>
  </si>
  <si>
    <t xml:space="preserve">접종은 완료 하였으나 항체가 검사 실시 하지 않아 검사 실시 후 수술  검사 결과 모든 항체 양호  </t>
  </si>
  <si>
    <t xml:space="preserve">박현선                                  </t>
  </si>
  <si>
    <t xml:space="preserve">장구니                                  </t>
  </si>
  <si>
    <t>안충</t>
  </si>
  <si>
    <t>안검부종/충혈</t>
    <phoneticPr fontId="1" type="noConversion"/>
  </si>
  <si>
    <t xml:space="preserve">cc;  집에서 안충 확인하심  나이가 많아서 그냥 치료나 검사 진행하지 않으려고 햇는데 그냥 함       #.   편측 잠복고환 확인  우측눈 안충확인 -&gt; 제거 4마리  양측 안검 부종 및 충혈 확인  눈물량 우측 9  좌측 4  형광염색 negative  stridor     ***.    KCS가 있으므로 안충을 제거 했다고 해도 심한 결막염때문에 당분간 지속적으로 눈꼽이 낄 수 있습니다. 넥칼라유지 + 포러스 안약 1일 2회  + 라큐아 1일 4~5회 / 옵티뮨거절당함   잠복고환은 반드시 수술적 교정을 하셔야 합니다.   연구개 노장이 의심되는 상황이나 마취가 불가능하지 않으므로 조금이라도 더 건강할때 수술하셔야 합니다.   </t>
  </si>
  <si>
    <t xml:space="preserve">조수경                                  </t>
  </si>
  <si>
    <t>항문낭파열</t>
    <phoneticPr fontId="1" type="noConversion"/>
  </si>
  <si>
    <t xml:space="preserve">CC: 항문낭 파열  - 골절 " 8개월 당시 좌측 전지 파행을 보임  - 항문낭 파열      - 선수납 30만원  </t>
  </si>
  <si>
    <t xml:space="preserve">나은실                                  </t>
  </si>
  <si>
    <t xml:space="preserve">cc : 구토(혈액혼재)    집에서 갈비 기름 많이 먹고 구토.  식욕 : 없음    췌장염 키트검사상 negative 또는 mild positive  혈액검사상 탈수소견 보임    일단 수액처치하여 향후 허혈성으로 췌장염이 더 진행되는것을 막고 구토 컨트롤되면 내일 퇴원하기로 함  -퇴원후 인테스티날로우펫 추천드림  </t>
  </si>
  <si>
    <t>교상</t>
    <phoneticPr fontId="1" type="noConversion"/>
  </si>
  <si>
    <t xml:space="preserve">  10월 등쪽 부위 감염 삼출물 보임  치료 후에도 3개월 후 현재까지 뒷다리 힘이 없어보임      점프할때 주저함. 1m이내 높이까지 올라감  </t>
  </si>
  <si>
    <t>피하종괴</t>
    <phoneticPr fontId="1" type="noConversion"/>
  </si>
  <si>
    <t xml:space="preserve">  - mass size 약간 커졌으며 발적 정도 증가  - 피부가 없는 부분이라 제거 후 봉합시 tension의해 열개 발생할 수 있어 최소한의 mass제거 예정  </t>
  </si>
  <si>
    <t xml:space="preserve">박은실                                  </t>
  </si>
  <si>
    <t xml:space="preserve">함박                                    </t>
  </si>
  <si>
    <t xml:space="preserve">1.CC:               2.HPI: 식욕은 양호  - 3~4일 전부터 기침을 약간씩 함. 새벽에 갑자기 앉아 있음.   - 보호자님과 장난친 이후로 더 심해짐              3.History  - MED; none               - VAC: HWp. all boostered               - TRAUMA: none  - Surg: 자두씨                3.ENV: 산책은 약간.              4.FOOD: 동물병원에서 판매하는 사료.      - 변량이 많음. 다ㅓ음.      </t>
  </si>
  <si>
    <t xml:space="preserve">최홍철                                  </t>
  </si>
  <si>
    <t>열상</t>
    <phoneticPr fontId="1" type="noConversion"/>
  </si>
  <si>
    <t xml:space="preserve">핥아서 술부 터짐  재수술 실시   금일 마취 하에 castration 같이 실시  넥칼라 20cm 처방    보호자분께서 작은 넥칼라를 처방한 병원측의 과실을 주장 하심  50%비용 할인(10만원) 주장 하셨으나 일부만 인정하여 25%(15만원)할인 해드림  </t>
  </si>
  <si>
    <t xml:space="preserve">석샛별                                  </t>
  </si>
  <si>
    <t xml:space="preserve">CC: 후지 파행  - 어딘가에 낀 뒤 빼주다가 뒷다리 골절 됨    - 경골 골절되었으며 단순골절인 듯 보이나 뒤에 골편 있음  - 외과 외래로 인계. -&gt; 최원장님    - 나이가 고령으로 마취전 검사 정밀하게 실시할 수 있음      </t>
  </si>
  <si>
    <t xml:space="preserve">한은영                                  </t>
  </si>
  <si>
    <t>골절</t>
    <phoneticPr fontId="1" type="noConversion"/>
  </si>
  <si>
    <t xml:space="preserve">  plate &amp; screw   </t>
  </si>
  <si>
    <t xml:space="preserve">오청운                                  </t>
  </si>
  <si>
    <t xml:space="preserve">1.CC:               2.HPI:               3.History  - MED;                - VAC:                - TRAUMA:  - Surg:               3.ENV:             4.FOOD:       - 식욕부진  - PU/PD, 구토 2회. 12시, 3시 구토  - 10일간 식욕이 줄었음에도 오히려 복부는 팽만됨  - 배변은 양호  </t>
  </si>
  <si>
    <t xml:space="preserve">요키                                    </t>
  </si>
  <si>
    <t xml:space="preserve">건강검진 </t>
    <phoneticPr fontId="1" type="noConversion"/>
  </si>
  <si>
    <t xml:space="preserve">김상록                                  </t>
  </si>
  <si>
    <t xml:space="preserve">유리                                    </t>
  </si>
  <si>
    <t>식욕부진</t>
    <phoneticPr fontId="1" type="noConversion"/>
  </si>
  <si>
    <t xml:space="preserve">cc : 식욕부진    설 이후로 식욕저하 심해지고 현재는 기립조차 어려운 상황  구토, 설사 없었음    집에 다묘사육중.(고양이 5마리, 강아지1마리)  접종은 다 하셨다고 하심      #방사선 검사상 직장에 고음영 물질들 보임      a/g ratio 0.307    혈액검사상 FIP 의심됨  -내일 초음파 검사 실시예정  -현재 의심되는 상황이나 확진은 아니며 진단을 위한 검사의 방향만 결정된 상태라고 안내드림  -집에 있는 다른 아이들 상태도 체크해달라고 말씀드림    -금일 입원비까지 수납      </t>
  </si>
  <si>
    <t xml:space="preserve">김향화                                  </t>
  </si>
  <si>
    <t xml:space="preserve">1.CC: 오줌을 잘 못눔.  2.HPI:               3.History  - MED;                - VAC:                - TRAUMA:  - Surg:               3.ENV:             4.FOOD: 고양이 사료,       - 화장실을 자주 왔다갔다 함  - 보호자님이 들어봤을 때 체중이 크게 감소되어 있음  - 식욕도 감소.  - 설사   - 석촌호수 동물병원에서 진료 받으심    - UPC &lt; 0.5  </t>
  </si>
  <si>
    <t xml:space="preserve">오현진                                  </t>
  </si>
  <si>
    <t xml:space="preserve">치리                                    </t>
  </si>
  <si>
    <t xml:space="preserve">CC: 3일전 부터 urinary incontinance. Dribbling.    식욕저하. 활력저하.    </t>
  </si>
  <si>
    <t xml:space="preserve">김성애                                  </t>
  </si>
  <si>
    <t>비출혈</t>
    <phoneticPr fontId="1" type="noConversion"/>
  </si>
  <si>
    <t xml:space="preserve">1.CC: 비출혈               2.HPI: 두달전 좌측 비출혈이 있었음./ 당시 바로 멈춤.                3.History  - MED;                - VAC:                - TRAUMA:  - Surg:               3.ENV:             4.FOOD:       - 목욕을 시키려 하니 다시 비출혈.   -         CC)  두달전 재채기하다 코피 조금 흘림.  한달전 한번더 코피.  오늘 피 양이 많고 멈추지 않음.  묽고 검은 변.  2~3년 전 유선종양수술(부분적출) 두번 했었음.  흥분하면 피가 더 많이 남(혈압때문인듯)  왼쪽콧구멍에서만 출혈, 거품 없고 맑은 혈액. 선홍색.    Dx)  흉부방사선 : opacity 증가, 결절상, 심비대  alp, tp, glob 증가  Na+ 약간 증가  출혈은 편측으로 비강내출혈양상      </t>
  </si>
  <si>
    <t xml:space="preserve">장안나                                  </t>
  </si>
  <si>
    <t>항문낭파열</t>
    <phoneticPr fontId="1" type="noConversion"/>
  </si>
  <si>
    <t xml:space="preserve">황원근                                  </t>
  </si>
  <si>
    <t xml:space="preserve">비투스                                  </t>
  </si>
  <si>
    <t xml:space="preserve">중성화수술.  익일 예정이었으나  보호자분 금일 원하셔서 진행 예정.    2시반쯤 내원. 9시에 퇴원 예정.      적정사료량 - 대략 하루종일 종이컵기준 6컵 먹여주세요    컨베니아 했으니 항생제 내복약 필요 없어요    항체가 검사결과 - 간: 7 파:7 홍 : 5.5    </t>
  </si>
  <si>
    <t xml:space="preserve">최연수                                  </t>
  </si>
  <si>
    <t>유선종양</t>
    <phoneticPr fontId="1" type="noConversion"/>
  </si>
  <si>
    <t xml:space="preserve">cc : 유선종양  -약 6개월 전에 유선염 치료 받으신적 있음(잠실24시동물병원 다니심)  -백내장 시작됨. 체크 요망  -귀, 지간습진 관리요망  -수술중 스케일링 요청함(마취상태에 따라 진행예정)    오른쪽 마지막 유선 유선 종양     중등도 치석    일단 중성화+유선종양 전적출 100만원 추가비용 안내드림(조직검사비 132000원 별도, 스케일링시 스케일링 비용 별도 안내드림)     수술일정은 조만간 상의해서 결정하기로 함(건강검진상 특이소견 없음)  </t>
  </si>
  <si>
    <t xml:space="preserve">김동희                                  </t>
  </si>
  <si>
    <t xml:space="preserve">라희                                    </t>
  </si>
  <si>
    <t>후지파행</t>
    <phoneticPr fontId="1" type="noConversion"/>
  </si>
  <si>
    <t xml:space="preserve">cc : 후지파행  -본래 슬개골탈구 있었다고 하심    내원당시 매우 예민한 상태이며 방사선 검사상 추간협착부위 있어서 ivdd 에 준해 치료 하기로 함  -2박3일간 치료 안내드림    cpl키트검사상 양성  </t>
  </si>
  <si>
    <t xml:space="preserve">진상필                                  </t>
  </si>
  <si>
    <t xml:space="preserve">주룽이                                  </t>
  </si>
  <si>
    <t xml:space="preserve">  기본 마취전 검사 후 치과치료 실시  오후 3시 이후 실시.    C 3, PM 4, I 5  </t>
  </si>
  <si>
    <t xml:space="preserve">퐁순(Taehee)                            </t>
  </si>
  <si>
    <t xml:space="preserve">2개월 전 출산  -두마리 집에서 키우시는 중  -내일 i/d 캔 급여 원하심  </t>
  </si>
  <si>
    <t xml:space="preserve">김한수                                  </t>
  </si>
  <si>
    <t xml:space="preserve">김주영                                  </t>
  </si>
  <si>
    <t xml:space="preserve">김보이                                  </t>
  </si>
  <si>
    <t>중독</t>
    <phoneticPr fontId="1" type="noConversion"/>
  </si>
  <si>
    <t xml:space="preserve">CC 재진    *** 구토 처치 후 증상있으면 검사 하기로 함    - 기운 없고 잘 못먹어서 북어를 급여, 사료 약간 먹음  지금까지 사료 1끼 먹음    - 집에가서 구토 없음. 변 아직 확인 안됨  - 3일전 산책가서 손가락만한 까만걸 순식간에 먹음    *** 또다시 기운없고, 잘 못먹거나 소화기 임상증상 확인시 방사선, 초음파 검사 진행   </t>
  </si>
  <si>
    <t xml:space="preserve">이주형                                  </t>
  </si>
  <si>
    <t xml:space="preserve">희망이                                  </t>
  </si>
  <si>
    <t>발톱골절</t>
    <phoneticPr fontId="1" type="noConversion"/>
  </si>
  <si>
    <t xml:space="preserve">- 여전히 만지면 싫어함  -  </t>
  </si>
  <si>
    <t xml:space="preserve">김복희                                  </t>
  </si>
  <si>
    <t xml:space="preserve">1.CC: cough              2.HPI:               3.History  - MED;                - VAC:                - TRAUMA:  - Surg:               3.ENV:             4.FOOD:       - 약 먹어도 더이상 개선되지 않음  - 식욕은 양호.  - 잠을 자려하나 잠자지 못함  </t>
  </si>
  <si>
    <t xml:space="preserve">문지숙                                  </t>
  </si>
  <si>
    <t xml:space="preserve">쫑아                                    </t>
  </si>
  <si>
    <t xml:space="preserve">cc : 잦은 구토  -어제 배변할때 혈액 보임(변은 정상)  -구토 내용물 : 주로 위액  -평소에 불규칙한 식습관 가짐    -혈액검사상 특이소견 없음  -방사선 검사상 일부 밀도 상승부가 보임    ***향후 내시경 검사, 초음파 검사 등 추천드림  -일단 식생활 개선을 최우선으로 해주시라고 안내드림'  </t>
  </si>
  <si>
    <t xml:space="preserve">정혜미                                  </t>
  </si>
  <si>
    <t>1,2</t>
    <phoneticPr fontId="1" type="noConversion"/>
  </si>
  <si>
    <t xml:space="preserve">1.CC: vomiting, 피섞인 구토를 보임. 설사              2.HPI:               3.History  - MED;                - VAC:                - TRAUMA:  - Surg:               3.ENV:             4.FOOD:         2/26에 종합검진 했었음(2진료실바탕화면)   : 충란 발견되었고, 갑상선호르몬 수치가 낮게 나옴. HCT, Hg 증가    2/15부터 2/28일까지 기존과 다른 사료를 줬음  (프롬벳오도독, 닭고기,호박,오트밀 등 저온건조. 물에 불려서 먹임)    이틀전 저녁부터 식욕 없음.  깨진 유리를 먹었을 지도 모른다고 함.  물은 소량 섭취.  구토 : 하얀 거품  열있음 40.3  병원 오는 `감소  cPL 키트 음성  충란처럼 보이는 분변내 이물  소장내 가스 없고 일부 팽만되어있음    장내출혈, 위장관 운동저하, 복부종괴 등의 가능성에 대해 설명  수액, 주사 처치 하자고 하였으나 입원을 원치 않음  아침에 다시 와서 초음파검사 예정    ---------------    - 몽이 입원 중 구토 1회      </t>
  </si>
  <si>
    <t xml:space="preserve">민주                                    </t>
  </si>
  <si>
    <t>제왕절개</t>
    <phoneticPr fontId="1" type="noConversion"/>
  </si>
  <si>
    <t xml:space="preserve">cc; 진통 호소  - 아침부터 진통호소  - 근처 병원에서 방사선 촬영 후 예정일 22일 정도 될거라고 설명들음    ***. 거대 태아증 때문에 아침부터 진통을 햇으나 반응이 없음  유도분만을 진행했으나 반응이 없어서  제왕절개 진행함.    건강한 남아 출산!  </t>
  </si>
  <si>
    <t xml:space="preserve">김종미                                  </t>
  </si>
  <si>
    <t>보행이상</t>
    <phoneticPr fontId="1" type="noConversion"/>
  </si>
  <si>
    <t xml:space="preserve">CC: 편측보행  - 쇼파에서 못내려옴. 반기지도 않음  - 비명지른 적 없음.   - 금일 기운 없음. 식욕부진.     - 우측 후지 부전마비(UMN sign), 우측으로 고개를 돌리지 못함  -   </t>
  </si>
  <si>
    <t xml:space="preserve">김윤희                                  </t>
  </si>
  <si>
    <t xml:space="preserve">송산                                    </t>
  </si>
  <si>
    <t>1,2</t>
    <phoneticPr fontId="1" type="noConversion"/>
  </si>
  <si>
    <t xml:space="preserve">유기견이었고 데려온지 7개월  처음에 영양부족으로 고단백식이 해와서 살이 많이 쪘음  당시 귀, 피부, 포피에 질병이 매우 심했었음.  요즘은 사료 잘 안먹고 간식만 먹으려고 함.  오늘 묽은변 군데군데 봄  저녁에 삶은계란 노른자 4개 급여  어제 수제간식(안심살) 두개 급여  데려올 당시 예방접종 모두 했었음  매달 바르는 사상충약 하는 중    </t>
  </si>
  <si>
    <t xml:space="preserve">박준서                                  </t>
  </si>
  <si>
    <t>끈끈이부착</t>
    <phoneticPr fontId="1" type="noConversion"/>
  </si>
  <si>
    <t xml:space="preserve">이수환                                  </t>
  </si>
  <si>
    <t>식욕부진</t>
    <phoneticPr fontId="1" type="noConversion"/>
  </si>
  <si>
    <t xml:space="preserve">원래 잘먹던 애가 어제저녁부터 식욕 없음  아침에 들어와보니 설사 있었고  일부수양성, 일부 덩어리. 점액은 없음.  몇달전 귀치료 투약 경력  작년 가을 항문낭수술  4-5일 전까지 3일연속 통마늘을 뜯어먹음  등에 넓은 탈모(숱이 적음), 얇은 피부, 불룩한 배, 목뒤 원형 피부염 여러개, 목아래와 다리에 피부종괴 등이 있으나 치료를 안해왔음.  백혈구 증가, Hb 감소, PLT증가, alb 감소, alp 증가  췌장염, 쿠싱검사, 영상진단 필요    전반적으로 상태가 안좋아 입원치료 및 추가검사를 권유하였으나 비용부담때문에 하지 않음. 내일 다니던 병원(갤러리아)에 가보겠다고 함.  염증처치 하루치만.  </t>
  </si>
  <si>
    <t xml:space="preserve">이정은                                  </t>
  </si>
  <si>
    <t xml:space="preserve">따오                                    </t>
  </si>
  <si>
    <t>안면농양</t>
    <phoneticPr fontId="1" type="noConversion"/>
  </si>
  <si>
    <t xml:space="preserve">1.CC: facial swelling. periapical abcsess  2.HPI:           3.History  - MED;                - VAC:                - TRAUMA:  - Surg:               3.ENV: indoor, 다이어트 사료.   4.FOOD:       - PU/PD, 뇨색은 진한편.  - 지역 병원에서 스켈링을 했는데 발치는 하지 않음    -  </t>
  </si>
  <si>
    <t xml:space="preserve">김덕현                                  </t>
  </si>
  <si>
    <t xml:space="preserve">야리                                    </t>
  </si>
  <si>
    <t>중성화수술</t>
    <phoneticPr fontId="1" type="noConversion"/>
  </si>
  <si>
    <t xml:space="preserve">삼순이                                  </t>
  </si>
  <si>
    <t>열상</t>
    <phoneticPr fontId="1" type="noConversion"/>
  </si>
  <si>
    <t xml:space="preserve">김진희                                  </t>
  </si>
  <si>
    <t>신부전상담</t>
    <phoneticPr fontId="1" type="noConversion"/>
  </si>
  <si>
    <t xml:space="preserve">1.CC:               2.HPI:               3.History  - MED;                - VAC:                - TRAUMA:  - Surg:               3.ENV:             4.FOOD:       - 2월 11일 신부전 진단  - 발톱이 파고들어 치료를 받은 이후 활력 감소. 이후     - 신부전 입원 치료 받으심    - 간보호제/위장관보호제/항생제/3일에 1회 식욕촉진제    - 베스트 동물병원에서 신부전 진단받고 한달가량 치료받았으나 반응 불량  - 신장수치 개선에도 불구 활력 개선되지 않음. 현재 빈혈 및 혈소판감소증/백혈구 증가증이 진행됨  - 내원 당시 환자의 활력징후 낮고, 동공 산동되어 있어 베스트동물병원에 문의. 아트로핀 사용했다고 함    - 가스 검사상 이상 없음  ; 입원하여 정밀 검사 받으시라 안내. 보호자님 원치 않으심. 퇴원 하심       </t>
  </si>
  <si>
    <t xml:space="preserve">멀루                                    </t>
  </si>
  <si>
    <t>낙상</t>
    <phoneticPr fontId="1" type="noConversion"/>
  </si>
  <si>
    <t xml:space="preserve">2일전에 12층 집에서 없어짐  48만에 1층에서 발견됨  왼쪽 대퇴골절 단면이 피부 밖으로 돌출되어있음  다른 이상유무는 확인 못함    방사선 - 왼쪽 대퇴 원위부 오픈 골절, 위내 이물로 보이는 내용물 있음  혈액검사 결과 나오면 보호자분께 연락드리기로 함  </t>
  </si>
  <si>
    <t xml:space="preserve">최수빈                                  </t>
  </si>
  <si>
    <t xml:space="preserve">심이                                    </t>
  </si>
  <si>
    <t>- 지속적인 설사의 원인이 특별히 보이지 않고 자궁/난소 질환 의증  - 중성화 수술 실시함  - 증상 지속 시 다른 원인 가능성 있음    - 수술 다음날 cbc  - 퇴원 당일 cbc 재검. 증상 및 백혈구 수치 증감에 따라 퇴원 여부 결정  - 퇴원 시 내복약 처방      -----------------------    2주전부터 간헐적 설사(설사했다가 3일 괜찮았다가 다시하기를 반복)  그전에 애견카페에 일주일간 맡겼었음.  오늘 점액혈변  기</t>
  </si>
  <si>
    <t xml:space="preserve">심지은                                  </t>
  </si>
  <si>
    <t xml:space="preserve">2015-03-18 am 9:00 현재까지 추가 혈변 보이지 않음                  FT : H/S, FR 3ml/kg/hr                  현재 활력 매우 좋음.     이전에도 혈액 보이는 변 본적이 있다고 하심  이전에도 잦은 구토 있어서 향후 반복시 내시경 검사 등 고려.    ***출혈성 위장염 설명드림      -산책중에 어떤것을 먹었을지는 잘 모르시겠다고 하심      -안면부종 보여서 알러지 가능성도 안내드림  </t>
  </si>
  <si>
    <t xml:space="preserve">장영규                                  </t>
  </si>
  <si>
    <t xml:space="preserve">남소연                                  </t>
  </si>
  <si>
    <t>스케일링</t>
    <phoneticPr fontId="1" type="noConversion"/>
  </si>
  <si>
    <t xml:space="preserve">2-3주 전에 설사 구토   (혈액검사, 초음파 검사 실시 상 이상 없음)     3-4개월 전부터 꼬리에 종괴   한번에 커지고, 그 후로 변화 없음   발적, 소양감, 통증등의 증상 없음     사상충은 집에서 해주고 계시고  추가 접종은 수술 후 스케줄 잡으실 예정     #. 현미경 검사상   - 특이 세포 관찰되지 않음   - 염증세포 관찰되지 않음     #. 방사선 검사상  - 피하에 위치  - 꼬리뼈 이상 없음     *. 스켈링 하면서 유치 1개 발치 (흔들려서 뽑았음)     9시까지 연락 없으시면 하루 입원(+55) 예정. (내일 오전 퇴원)   </t>
  </si>
  <si>
    <t xml:space="preserve">김안나                                  </t>
  </si>
  <si>
    <t>마비</t>
    <phoneticPr fontId="1" type="noConversion"/>
  </si>
  <si>
    <t xml:space="preserve">1.CC:               2.HPI:               3.History  - MED;                - VAC:                - TRAUMA:  - Surg:               3.ENV:             4.FOOD: 스타터    - 3년 전 중성화 수술 이후 눈도 잘 안보이고 식욕도 줄고, leaning.  - 미용하고 스트레스 받으면 증상 더 심해짐  -     낮에 집근처동물병원(늘푸른) 프로하트 주사  밤 한시반쯤에 사지경직  아침에 집에서 목욕 후 사료 토했음  저녁은 조금 먹었음  평소 몸을 부들부들 떨고있을때가 많음    주사에 대한 과민증보다는 내재한 다른 질병이 있을것으로 생각되어  기본적인 검사를 수행해보자고 하였으나 급한 처치만 먼저 해달라고 하셔서  전해질 체크하고 수액처치.        </t>
  </si>
  <si>
    <t xml:space="preserve">남수희                                  </t>
  </si>
  <si>
    <t xml:space="preserve">cc;    배뇨를 하긴 하지만 매우 소량식 여러번 확인됨    오전 10시쯤 마지막 배뇨 확인함   요즘들어 사료를 잘 안먹는 편(바꾸고 나서도..)   심장병 유전자 검사 없다고 하셨음    ***. 쪼끔씩 싸고 있다고는 하나 촉진했을때 팽창된 방광이 확인되었습니다. 여러번 자주 오시는 것 보다.     FOOD   - 로얄캐닌 키튼-&gt;내츄럴 발란스(완두, 오리) -&gt; 웰니스 올해 초부터  - 캔사료 스캐지어 간식캔, 츄르 ,       ---------------------------------------------------  카테터 장착하지 않고 일단 수액만으로 배뇨 유도 위해 입원시켜 충분한 수액처치 추천  3일정도 추천  입원중 안먹는거 걱정  화요일 초음파 보고 퇴원일 결정    - cd사료 안먹음 urinary so 먹여도 되는지 문의. 기능상의 효과는 cd multi stress care가 더 좋으나 먹는걸로 주시길 추천드림  - 일반사료 섞어도 되는지. 추천드리지 않으나 절대 안먹을 경우 어쩔수 없이 고려    (최)    </t>
  </si>
  <si>
    <t xml:space="preserve">정미희                                  </t>
  </si>
  <si>
    <t xml:space="preserve">이조                                    </t>
  </si>
  <si>
    <t>중성화수술</t>
    <phoneticPr fontId="1" type="noConversion"/>
  </si>
  <si>
    <t xml:space="preserve">이수인                                  </t>
  </si>
  <si>
    <t xml:space="preserve">초희                                    </t>
  </si>
  <si>
    <t xml:space="preserve">1.CC: diarrhea, anorexia  2.HPI: 1주일 전부터 설사를 보임. 최근 크게 증가. 구토 없음  - 전일 설사가 없음에도 반복적으로 화장실을 가려함  - 구토는 가끔 보임.                3.History  - MED;                - VAC:                - TRAUMA:  - Surg: 유선종양수술.               3.ENV:             4.FOOD: Renal 사료 먹이심.  - 평소 식탐이 심함. 한달전부터 식욕이 크게 감소  - 밥 이외에 다른 것은 잘 먹음.  - 껌, 과일, 닭뼈 주워먹은 적 있음.     #. 혈액검사상 중증의 간수치 상승이 관찰됨. 혈액은 용혈되었으나 황달은 확인되지 않음  #. 초음파 검사상 간 좌측 엽의 종양성 변화 관찰됨. 담낭벽의 비후 관찰됨    ***. 환자의 증상은 종양에 의한 부종양 증후군 혹은 담낭염의 증상일 수 있음  - 간종양에 대한 치료를 위해서는 ct 촬영이 지시됨.    Tx. Enrofloxacin 5mg/kg, sid SC, Buthophanol 0.2mg/kg, qid IV  - 헤파비아 bid 3 hr  - Metronidazole 15mg/kg, Gabapentin 5mg/kg, UDCA 5mg/kg, 베네박 bid PO    Hx)  5년쯤 전에 신부전으로 입원했었음  이후 renal 사료 급여  유선종양수술한적 있음  CC)  몇일전부터 설사, 식욕저하  구토 없었음  오늘 기력없음  Dx)  간 후방 매스  간수치 매우 높음            </t>
  </si>
  <si>
    <t xml:space="preserve">김슬미                                  </t>
  </si>
  <si>
    <t xml:space="preserve">한상희                                  </t>
  </si>
  <si>
    <t xml:space="preserve">빈                                      </t>
  </si>
  <si>
    <t xml:space="preserve">cc : 구토  -3일전 아침 저녁 2회씩(사료 그대로 구토)  -구토양상 : 초록색 토사물  -식욕부진 : 약 1개월 전부터 지속적으로 체중감소 보임  -구토는 가끔 반복됨  -사료를 물었다가 다시 뱉어서 하나씩 먹는다고 하심    -4개월 전에 입양하심(입양당시보다 현재 700g 감소)      #혈액검사상 고 글로불린 혈증 보이며 간수치 일부 상승 보임   혈소판 감소증 관찰됨   A/G ratio 0.62   췌장염 양성    ***전염성 복막염 가능성 배제하기 어려움(초음파 검사 진행예정)      초음파 검사상 특이소견 없을경우 LPGS, FORL 확인위해 치과방사선 검사 실시하고 FORL 보이면 발치 진행예정      구강내 염증등 만성염증 가능성도 안내드림    췌장염 양성이어서 입원 치료 안내드림  -오늘은 일단 퇴원하고 내일부터 입원치료 받으시겠다고 하심  -내일 2시 예약되어있으며 정과장님 방사선검사, 복부정밀초음파 검사 후 입원치료예정(신장, 췌장, 복막염 가능성 중점체크요망)  -입원기간은 상태에 따라 3일 ~10일정도 안내드림        </t>
  </si>
  <si>
    <t xml:space="preserve">배공내                                  </t>
  </si>
  <si>
    <t>3,5</t>
    <phoneticPr fontId="1" type="noConversion"/>
  </si>
  <si>
    <t xml:space="preserve">1.CC: 기침, 열               2.HPI: 3~4일 전부터 기침.               3.History  - MED;                - VAC:                - TRAUMA:  - Surg: OHE             3.ENV: indoor, alone. 여름에 자주 함            4.FOOD: 사료,      - 털을 깍은 이후로 shivering, 식욕은 양호.  - 기침은 아침에 주로.   - Exercise intolerance    #. 폐 청진상 crackle sound 좌측에서 확인됨  #. 방사선상 좌측 중후엽의 폐렴 혹은 폐혈전 소견 확인됨  #. 혈액검사상 경도의 백혈구 증가증 확인됨.   #. 뇨검사상 단백뇨 확인됨.  </t>
  </si>
  <si>
    <t xml:space="preserve">꼬푸                                    </t>
  </si>
  <si>
    <t>중성화수술</t>
    <phoneticPr fontId="1" type="noConversion"/>
  </si>
  <si>
    <t xml:space="preserve">신지혜                                  </t>
  </si>
  <si>
    <t xml:space="preserve">황원                                    </t>
  </si>
  <si>
    <t xml:space="preserve">복보                                    </t>
  </si>
  <si>
    <t>정상</t>
    <phoneticPr fontId="1" type="noConversion"/>
  </si>
  <si>
    <t xml:space="preserve">- cc ; 중성화  - 저녁때는 보호자분이 직접 오실 예정, 저녁 7시,8시 이후에 오시기로 함  - 컨베니아 하지 않으심  - 검사결과 이상없고 수술진행하겠다고 연락드림  </t>
  </si>
  <si>
    <t xml:space="preserve">정숙명                                  </t>
  </si>
  <si>
    <t xml:space="preserve">바리                                    </t>
  </si>
  <si>
    <t xml:space="preserve">- 요양호텔 2일 선택하심  </t>
  </si>
  <si>
    <t xml:space="preserve">제정은                                  </t>
  </si>
  <si>
    <t xml:space="preserve">- 중성화 수술 40만원 안내됨    - 컨베니아(3.3만원) 까지 하시기로 하심    - 토요일 5시 퇴원 예정    - 윗 유치 제거 (견치 2개)  </t>
  </si>
  <si>
    <t xml:space="preserve">김혜진                                  </t>
  </si>
  <si>
    <t xml:space="preserve">CC : 구토증상   - 오늘 아침에 구토 3회. 조금 있다가 다시 한번.   - 처음 3회는 사료, 마지막 한번은 위액(포말성)   - 식이 : 사료와 캔 가끔씩.    - 뒤지는 습관은 있으나 이물을 함부로 먹지는 않음.   - 중성화만 하시고, 접종은 한번도 한적 없음.   - 딱지 혼자.   - 구토 이후에는 식욕은 없음. 캔은 관심은 보임.   - 활력은 양호함(평소보다 좀 떨어져 있으나 괜찮은편)   - 어제 사료(성묘 -&gt; 키튼) 교체(키튼 사료 조금 섞어서)    #. 혈액 검사상 NRF  #. 방사선 검사상 특별한 이상 없음  #. 초음파 검사상 신장 에코는 좀 안좋음. 그 외 NRF.  #. 뇨검사는 못함 -&gt; 채혈 중에 오줌을 다 싸버림.  #. 항체검사에서는 항체 형성 전혀 안됨.    ***. 현재 구토는 사료 교체에 따른 구토로 보이며, 소화기 장기가 검사상 이상이 없고, 병원에 있을 때 구토 증상등이 없어서 주사 처치는 안함. 만약에 집에서 구토 등이 있을 경우 내원해서 항구토 주사처치 해드린다고 말씀드림.    Plan.   - 집에서 음수량 늘려주실 것 당부. 또한 물그릇도 최소 2~3개 정도로 늘려주시고 화장실로 2개로 늘려주시라고 말씀드림.   - 2일 뒤 다시 내원해서 구토 여부 체크하고, 뇨천자해서 뇨검사 마무리해주세요.(비용없이)  </t>
  </si>
  <si>
    <t xml:space="preserve">김영란                                  </t>
  </si>
  <si>
    <t xml:space="preserve">혈액이 보이는 설사 - 묽은변 끝에 혈액이 보여요  사료바꾼지 1주일 - 블랙우드 다이어트 사료로 바꿈  활력은 정상, 식욕 저하      오전에 보호자 통화 후 진료 진행하기로 함  </t>
  </si>
  <si>
    <t xml:space="preserve">푸카                                    </t>
  </si>
  <si>
    <t xml:space="preserve">  피하잠복으로 수술완료.    다만 고환이 지속적으로 탈출하여 피부만 3부분 절개되었습니다. 보호자님께서는 상황을 잘 이해하고   계심.    &lt;당분간 드레싱 할때마다 절개부 모두 테이프 붙여서 나갑니다.&gt;  </t>
  </si>
  <si>
    <t xml:space="preserve">안유리                                  </t>
  </si>
  <si>
    <t xml:space="preserve">랸                                      </t>
  </si>
  <si>
    <t xml:space="preserve">CC : 이물섭취   - 새벽1시경쯤에 음식물쓰레기통(야채류 + 곰팡이 핀 음식물)을 뒤져서 먹고 구토한거 발견하시고 바로 내원.   - 접종은 2차까지.   - 분양은 7월 4일에 받으심.   - 분양 받고 설사 증세가 있어서 세균성 장염 진단 받고 처치 받아서 완화됨.     #. 방사선상 위음영이 구분되지 않을 정도로 배가 빵빵함.  #. 활력 등은 양호.  #. 병원내에서 1회 구토. 내용물은 사료 + 음식물 쓰레기(야채 등)가 보임.  #. 초음파 봤을 때 복수는 관찰되지 않음.(구토 처치 이후)    *. 음식물 쓰레기가 최대한 흡수가 되지 않도록 어린아기이지만 구토 처치 실시.    ***. 보호자분께는 아기 충분히 위험할 수 있다고 고지(췌장염, 곰팡이 독소에 의한 간부전, 신부전등 가능성이 있음). 무조건 하루 입원하셔서 수액처치를 받으셔야 하고, 지속적인 관찰이 필요하며, 금일 구토 처치 이후 내일 전반적인 혈액검사 및 초음파 검사가 필요하다고 말씀드림.    ***. 보호자분은 아기가 괜찮은지 지속적으로 물어보심. 지금 아기가 괜찮다라고 말씀드릴 수 있는 상황은 아니나, 활력 양호한것은 나쁘지 않은 반응이다. 단, 밤새 아기 상태를 지켜봐야하기 때문에 확답 드릴 수 있는 상황은 아니다라고 말씀드렸음.    ------------------------  .  - 한원장님 오전에 인수인계 받음    #. 초음파 검사상 간에코 상승이 확인됨. 익일 PRAP 검사 및 CBC 검사 예정  - 뇨색 및 소화기 증상, 점막색깔 등 모니터링 예정    </t>
  </si>
  <si>
    <t xml:space="preserve">안혜영                                  </t>
  </si>
  <si>
    <t xml:space="preserve">막둥이                                  </t>
  </si>
  <si>
    <t xml:space="preserve">약 2년전부터 뇨 drip 보임  -이전 병원에서 노화라고만 들었다고 하심  -기저기 채운지 2년 되었고 2년전부터 배뇨곤란 더 심해지는것 같다고 하심    #. 검이경 검사   양측 귀 발적, 까만 귀지. 부종은 없음.   - 도말 검사상 말라세치아 확인됨.     #. 검안경 검사     방광내 슬러지 보임  -세균이 다량 발견됨    뇨 드립은 요도결석에 의한것으로 보임    신장기능 저하 보임  -단백뇨, 혈압상승, 빈혈, 전해질 불균형 등 보임, 체중감소도 보였다고 하심    11월 6일 수술하고 7일부터 입원(보호자분은 7일부터 10일정도 외국 나가계신다고 하심)  항생제 : 메트로, 아모크라 처방  </t>
  </si>
  <si>
    <t xml:space="preserve">이지현                                  </t>
  </si>
  <si>
    <t xml:space="preserve">김용진                                  </t>
  </si>
  <si>
    <t xml:space="preserve">제이큰                                  </t>
  </si>
  <si>
    <t>신장질환-선천성 및 발달성(Renal Disease, Congenital and Developmental)</t>
  </si>
  <si>
    <t>식욕저하</t>
    <phoneticPr fontId="1" type="noConversion"/>
  </si>
  <si>
    <t xml:space="preserve">CC:  - BCS 2/5 이하. 식욕은 감소했었으나 현재는 양호함  ; 3월부터 식욕부진. 2주전부터 먹기 시작함.  - 자꾸 구석으로 가려함  - 앞다리를 미끄러지는 듯한 증상  - 최근 짖는 행동이 잦음  - 1일 45분~1시간 산책. 집에서 여기 저기 부딫히는 행동이 가끔 있음.    - 잠실베스트AH Medication: PDS, FAMOTIDINE, TRAMADOL, MELOXICAM    #. 신체검사는 환자의 성향상 불가능. 마취전 검사 뒤 수면마취하에 검사를 진행하기로 함.  #. 혈액검사상 신장수치 상승이 확인되어 모든 검사 췻소 후 신장관련 검사로 변경    #. 검사상 확인된 질소혈증 및 신장의 초음파상 소견,, 단백뇨등을 고려할 때 신장이형성증으로 진단함  - 환자의 경과를 예상할 수 없어 수액처치 후 금일 저녁 재검실시하기로 함    #. 저녁 검사상 수치 변화 없음    - 장기적인 예후 불량할 것으로 보임. 2~3년이 최대이며 그 전에도 급격히 악화될 수 있음    Rx. 레날어드밴스 및 크레메진 처방.   Plan. 1주일뒤 재검. PRAP + 전해질.   </t>
  </si>
  <si>
    <t xml:space="preserve">.문주연                                 </t>
  </si>
  <si>
    <t xml:space="preserve">코카                                    </t>
  </si>
  <si>
    <t>파행</t>
    <phoneticPr fontId="1" type="noConversion"/>
  </si>
  <si>
    <t xml:space="preserve">  금일 우측 LCPD 교정 위해 내원  중성화 수술 함께 진행 예정    1주간 입원  3일 냉찜질, 마사지 이후 환자의 상태에 따라 다리 딛기, 걷기, 균형잡기 운동 실시  </t>
  </si>
  <si>
    <t xml:space="preserve">신지후                                  </t>
  </si>
  <si>
    <t xml:space="preserve">서유라                                  </t>
  </si>
  <si>
    <t>정상</t>
    <phoneticPr fontId="1" type="noConversion"/>
  </si>
  <si>
    <t xml:space="preserve">- 약간 묽은 변(형태는 있음)을 최근에 봄  - 간식이나 다른 걸 주지는 않음  - 집안 구석구석에 있는 휴지나 비닐류를 자주 먹음  - 구토는 없음  - 우측 옆구리에 피부병이 왔다간 흔적이 있음    - 수술 후 전화 주세요  </t>
  </si>
  <si>
    <t xml:space="preserve">김순영                                  </t>
  </si>
  <si>
    <t xml:space="preserve">CC : 포도껍질 섭취    - 먹은지 10~15분가량 지남. 할머니께서 잘 모르시고 주심  - 먹은지 얼마 안 되셔서 아이 입원 기피하심(보호자어머니)   아이 구토처치만으로 충분하지 않은지 여쭈심(보호자 아버님).   아이에 따라 포도 한 알에도 급성신부전으로 사망 할 수 있으며 어떤 아이는 먹고도 문제가 없을 수 있다. 하지만 구름이가 어떤 아이일 지 알 수 없기에 항상 문제가 될 수 있는 상황이 발생하지 않도록 처치를 해야한다라고 말씀드림    Tx. 1.구토처치  2. 활성탄 섭취시킴(약 5g)  3. 수액(h/s)    다음날 아침에 혈액검사 필요하며 최소 하루이상 입원처치 필요하다라고 설명드림    퇴원여부는 내일 혈액검사 이후 알 수 있다라고 설명드렸으며 퇴원할 경우에도 3일뒤 다시 체크가 필요하다 설명함    --------------------------------------------------------------------    *. 보호자분 상담(11:50)   - 구름이는 가능하면 48시간 수액 충분히 맞는 것이 좋다고 말씀드림.   - 금일 오전에 진행된 혈액검사상에는 특별한 문제가 발견되지 않았으나, 지속적인 follow-up이 필요하다고 말씀드림.    -&gt; 보호자분이 금일 퇴원을 원하심.      Plan.   - 금일 김상훈 선생님 퇴근 전까지 상태 체크 후 구토 등의 문제가 없으면 퇴원연락드릴것.   - 3일 뒤 오셔서 복부초음파, 뇨검사, 혈액검사(PRAP, CBC) 진행할 것.   - 집에서 아기 활력, 식욕 등 체크 반드시 필요하며, 가능하면 물을 충분히 공급할 것을 당부드릴 것.   - 현재 밥을 잘 먹지 않는 편이라 i/d 캔 추천도 다시 한번 언급할 것.  </t>
  </si>
  <si>
    <t xml:space="preserve">정미숙                                  </t>
  </si>
  <si>
    <t xml:space="preserve">간장                                    </t>
  </si>
  <si>
    <t xml:space="preserve">cc : 구토  어제 야간에 인근 병원에서 방사선 검사 실시  -위내 이물 발견    본원 방사선 검사상 이물 보임(현재 위내 위치)  </t>
  </si>
  <si>
    <t xml:space="preserve">김형준                                  </t>
  </si>
  <si>
    <t xml:space="preserve">CC 헉헉거림    - 어제 저녁부터 보호자 손 닿으면 깨갱함  - 평소에도 안아주는거 싫어함  - 아침에 헥헥거림  - 설사, 구토 없으며 만졌을때 소리질렀음    - 3년전 후지 파행 보이며 잘 못걸었을때 혈액검사 실시 후 약 먹임(1주 후 괜찮아짐)    #. PE   - 흉요추 통증 확인되지 않음. 전지 심한 nuckling, 강직  - 경추 flextion 시 통증 호소    #. 혈액검사 NRF    *** 3일간 MPSS 처치 실시 후 증상 호전시 퇴원 후 내복약 1달간    </t>
  </si>
  <si>
    <t xml:space="preserve">채지혜                                  </t>
  </si>
  <si>
    <t xml:space="preserve">cc : 배뇨곤란  -작년 가을에 처음 발견됨(당시 당일입원 후 퇴원, 내과적 처치 실시)  -올해 봄에 재발 당시 방광천자 실시(뇨 카테타 장착은 안함)  -재발후 수술 권장받으심  -그 이후로 다른 병원에서 내과적 처치 및 사료 등 바꿨으나 호전 없음    혈액검사상 신장수치 상승되어 뇨 천자 실시 후 산소공급하면서 호흡 안정시 카테타 장착하기로 함  </t>
  </si>
  <si>
    <t xml:space="preserve">이봉연                                  </t>
  </si>
  <si>
    <t>Siberian Husky(시베리안 허스키)</t>
  </si>
  <si>
    <t xml:space="preserve">오진경                                  </t>
  </si>
  <si>
    <t xml:space="preserve">달곰이                                  </t>
  </si>
  <si>
    <t xml:space="preserve">  오전10시경 전지 골절 발생    금일 cage rest 후 익일 오후 2~3시경 수술 진행 예정  1주 입원 후 퇴원이며 퇴원까지 130~140 비용 발생    입원 중 항체검사 실시  </t>
  </si>
  <si>
    <t xml:space="preserve">김수련                                  </t>
  </si>
  <si>
    <t xml:space="preserve">조시루                                  </t>
  </si>
  <si>
    <t xml:space="preserve">1.CC: 호흡곤란, 기력소실, 빨간색 구토를 함              2.HPI:               3.History  - MED;                - VAC:                - TRAUMA:  - Surg:                3시간 호흡 힘들어함. 방금 목욕시키시며 아이가 기력이 없어 데려오심. 묽은 피 같은 것을 2번 토함  활력 좋았음. 산책은 잘 안 하심  6개월 전 유선 종양 수술을 하심. 이 때 심장이 약한 이야기를 들으심.  최근 하루 이틀 정도 재채기를 가끔 함    3.ENV:             4.FOOD: ANF      </t>
  </si>
  <si>
    <t xml:space="preserve">화구                                    </t>
  </si>
  <si>
    <t>중성화수술</t>
    <phoneticPr fontId="1" type="noConversion"/>
  </si>
  <si>
    <t xml:space="preserve">CC: 중성화 수술  - 유치 2개 확인되어 제거함  </t>
  </si>
  <si>
    <t xml:space="preserve">김수민                                  </t>
  </si>
  <si>
    <t xml:space="preserve">은동이                                  </t>
  </si>
  <si>
    <t>유연</t>
    <phoneticPr fontId="1" type="noConversion"/>
  </si>
  <si>
    <t xml:space="preserve">CC 계속 침흘림    - 29일 저녁 호텔에서 간식 줌.  - 30일 집에 데려온뒤로 침흘리기 시작. 점점 심해짐  - 밥은 먹음      3차 접종 여부 뚜렷하지 않으며 항체검사 안되어 있음    010-5644-1838 (여)  </t>
  </si>
  <si>
    <t xml:space="preserve">곽서연                                  </t>
  </si>
  <si>
    <t xml:space="preserve">메르켈                                  </t>
  </si>
  <si>
    <t xml:space="preserve">CC : 구토  - 6개월 전에 라파엘 동물병원에서 키우던 고양이를 입양하심  - 환경변화 ; 한달전 이사, 최근 고양이 모래 바꿈, 사료는 6개월 전 로얄캐닌 인도어 light로 바꿈,  - 화장실은 두마리가 같이 씀 ; 모래크기나 배뇨상태는 양호하다고 하심  - 보호자분 출근하신 후, 아침부터 밤까지 고양이2마리, 강아지1마리만 있어서 관찰은 불가  - regurgitation ; 아침 출근하기 전 1회, 퇴근 후 두세군데 토해놓았다고 함   - 금일 식욕 저하, 활력저하 관찰됨    *. 식도 및 위내 이물 확인 위해, 복부방사선 촬영  *. 혈액검사 ;탈수 확인을 위한 CBC, 간,신장 수치 확인 위한 chemistry, 구토로 인한 전해질 상태 파악위해 전해질검사 진행  *. 종합요검사와 복부 초음파 진행예정     #. 신체검사상 ; 활력은 크게 저하되어 보이지는 않으나 점막색이 다소 창백함  #. CBC 상 경미한 탈수 소견 확인됨  #. 전해질 수치 정상범위  #. chemistry상, BUN과 Creatine이 증가    ***. chemistry상 BUN과 Creatine증가하여 있으므로, 신장기능 장애로 인한 구토 가능성 말씀드렸고, 비뇨기계의 정밀검사 진행하기로 함. 종합뇨검사 진행하고, 원장님 출근 후 복부초음파 진행하여 신장기능 평가 하기로...    Tx. 유지속도로 H/S 수액처치    Plan.   - 추가적인 구토시, 항구토제 처치할 것이라고 말씀드림  - 복부 초음파 후, 오후 2시쯤 전화드리기로 함      * 금일 초음파금액 제외한 금액33만원 수납됨    1주후 금식후 수액처치 실시하고 저녁에 크레아티닌 수치 재검하여 스테이지 체크하기로 함  -스테이지에 따라 레날 어드밴스, 크레메진, 등 추천예정    </t>
  </si>
  <si>
    <t xml:space="preserve">한미영                                  </t>
  </si>
  <si>
    <t xml:space="preserve">야개                                    </t>
  </si>
  <si>
    <t>종양(Oncology)</t>
  </si>
  <si>
    <t>선암종-폐(Adenocarcinoma, Lung)-전이성폐종양</t>
  </si>
  <si>
    <t xml:space="preserve">1.CC: dyspnea, weight loss, anorexia,   2.HPI: 평소에 자주 지켜보지는 않음.  3.History  - MED;                - VAC:                - TRAUMA:  - Surg:               3.ENV:             4.FOOD:     - 전일 흉수 차있다는 진단을 받음.     - 흉수검사상 선암종 소견 확인됨  - 흉수 150ml 제거함  - 그 외 특별한 이상은 확인되지 않음.   </t>
  </si>
  <si>
    <t xml:space="preserve">힘찬                                    </t>
  </si>
  <si>
    <t xml:space="preserve">금일 방광 비어있어서 뇨검사 실시 못함  건강검진상 특이소견은 없으나  1. 고글로블린 혈증 있어서 FIP, 만성염증(구강) 감별 필요함  -다음주 마취하 치과검사 실시하고 필요시 발치 진행예정  2. 크레아티닌 수치가 IRIS stage 2a 로 보여서 다음주 발치시 퇴원전에 크레아티닌 수치 재검하고 스테이징 하기로 함    일단 엑티베이트 추천드림  </t>
  </si>
  <si>
    <t xml:space="preserve">한지윤                                  </t>
  </si>
  <si>
    <t xml:space="preserve">CC : 설사   - 하루에 2회 대변. 설사 하루 한번   - 금일 심한 설사. 초반에는 형태를 갖추나, 나중에는 완전한 설사.   - 식욕은 양호.    - 구토 없었음.    #. 분변검사 : NRF  #. 혈액검사상 신장수치 경미한 상승  #. 전해질 : NRF  #. 초음파 : NRF(장염 소견도 없음)  #. 방사선 : NRF    *. 대증처치를 3일간 했으나 반응이 좋지 않아서(현재 아침에 형태 있는 변 소량, 저녁에 설사), 일단 수액처치를 권장. 최소 하루정도 모니터링 예정. 내일 변이 괜찮아지면 밤에 퇴원해도 됨.   </t>
  </si>
  <si>
    <t xml:space="preserve">노지영                                  </t>
  </si>
  <si>
    <t xml:space="preserve">구토 없음  설사 없음  변에서 단추 확인되지 않음        코로나 양성...    오늘 검사비는 파보검사비만 청구한다고 말씀드림.  </t>
  </si>
  <si>
    <t xml:space="preserve">성진모                                  </t>
  </si>
  <si>
    <t xml:space="preserve">  이전 지역병원에서 성별 구분오류로 여러가지 문제가 발생  -건대병원으로 이동    최근 가족구성원 변경이 있어서 스트레스 요인이 있었다고 하심    s.g 1.012    blood +++  pro ++  ph 7  wbc ++    평균 입원기간 5일 말씀드림  -최대한 빨리 퇴원 예정  -fic 외에 다른 원인도 고려할 필요 있음    8/2 유간  웅이 보호자님이 애기가 간헐적으로 떤다고 하셨음. - 불안해서 그런걸지도 모른다고 말씀드리고 더 다른 증상이 있으면 전화 드리기로 했음.   </t>
  </si>
  <si>
    <t xml:space="preserve">김수정                                  </t>
  </si>
  <si>
    <t xml:space="preserve">010-7122-3312(애기 보호자)  </t>
  </si>
  <si>
    <t xml:space="preserve">신보경                                  </t>
  </si>
  <si>
    <t xml:space="preserve">cc)깨갱거림    집에서 잘 놀다가 간헐적으로 깨갱거림, 뒷다리쪽 통증의심  1주일전에 가슴높이에서 떨어진적이 있음  어제 2회, 조금전에 시작 - 내원시에는 전혀 이상증상 찾기 어려움  식욕은 좋았으나 오늘 식욕 저하  변은 정상, 배뇨 정상  활력 정상    방사선 - nRF  혈액검사    하루 입원 보호관찰하기로 함  </t>
  </si>
  <si>
    <t xml:space="preserve">심재형                                  </t>
  </si>
  <si>
    <t>불안, 11</t>
    <phoneticPr fontId="1" type="noConversion"/>
  </si>
  <si>
    <t xml:space="preserve">cc) 불안감, 복부 팽만    5일전에 자장면 먹음 - 설사 시작  근처 병원에서 2일간 금식과 설사약 처방  2일만에 닭고기 사료 300g 이상 먹임  그후에 복부팽만, 유연 시작 - 3시간만에 내원  원래 형이 키우는 강아지였다가 임신으로 인해 키운지 2달  그동안 사료외에 다른 것을 많이 준것으로 인해 사료를 안먹기 시작했음    - 010-3757-3182 ; 보호자  과산화 수소 구토 유도 - 유도중 쇼크 증상(체온 42도, 두부 근육 경련, 배변)  mpss 30mg 투여 - 10분만에 정상으로 돌아옴  변 상태는 노란색 설사  혈액검사 - 신장수치 상승 bun 28, cre 3.8    보호자 저녁에 올 예정 - 설사와 신장 수치 체크 필요하다가 설명드림  </t>
  </si>
  <si>
    <t xml:space="preserve">구미자                                  </t>
  </si>
  <si>
    <t xml:space="preserve">새봄이                                  </t>
  </si>
  <si>
    <t xml:space="preserve">그저께 부터 발열. 설사   하루 입원 어제 퇴원   오늘 아침에도 구토, 발열.   사료는 먹이던거 계속 먹이심.   로얄캐닌    이물 가능성 없음   치아 관련 간식 한두번 정도 먹음   에어컨을 계속 틀고 계심. - 앉아 있는 자리에 에어컨 바로 옴.     초음파 검사상 신장 이형성증 발견됨  -현재 혈액검사, 뇨검사상 신장기능은 잘 유지되고 있기 때문에 이번 구토증상이 신장에 의해 발생된것은 아닐것으로 판단됨  -향후 1개월 단위로 두번 신장기능 검사 실시(신장혈액검사 + 전해질 + 초음파검사 + upc 검사) 예정이며 특이소견 없으면 3개월 단위 검사 추천드림  -현재는 기능상 이상 없기 때문에 항산화제, 오메가3 지방산 포함된 엑티베이트 추천드렸으며 고단백 사료는 제한이 필요하나 아직 성장기이기 때문에 로얄캐닌 어덜트 추천드림  -구토, 발열은 입원중 모니터링 실시 예정이며 식욕 정상이고 구토 없이 24시간 정상 유지되고 정상변 보면 퇴원 예정  </t>
  </si>
  <si>
    <t xml:space="preserve">이복래                                  </t>
  </si>
  <si>
    <t xml:space="preserve">  CC : 발작  - 3~4일전부터 식욕저하,   -금일 입 주변에 침이 묻어있음, 몸을 떨었다고 함  - 진료 중 발작증상보임  - 뒷다리 골절로 여러번 수술하셨으나, 경과 좋지않아 후지 불편하다고 하심    *. 혈액검사, 방사선검사,     #. CBC상 경미한 탈수소견  #. chemistry 상, 간수치 높음  #. 혈액전해질 정상  #. x-ray상, 흉부, 복부 특이점 없는 것으로 보임. 두개골 x-ray는 아이가 경직되고 흥분하여 occipital view촬영 못함(발작증상&amp;호흡곤란 보임 ; 내일 안정후 다시 촬영 예정)    ***. 발작으로 뇌압상승하여, 일단 병원에서 cage rest하며 감압처치 받기로 함    Tx. cefa 30mg/kg IV, MPSS 10mg/kg IV, Mannitol 1g/kg IV    Plan.    - 4~7일정도 입원하셔서 cage rest와 처치 받으셔야 한다고 말씀드림  - MRI 대략적인 비용과, 진단위해 빠른 시일 내에 찍으셔야한다고 안내드림  - 금일 새벽은 아이 응급처치 후, 내일 원장님과 상담하시기로 함    *수납 후 추가된 검사(보호자분께 고지함, 동의하심) ; 전해질검사, 화학검사 kit2개추가, 진찰료,  *금일 431300원 수납하고 가심      </t>
  </si>
  <si>
    <t xml:space="preserve">1.CC: seizure              2.HPI: 이틀간, 새벽에 발작을 시작하였으며, 전일 한 번 더 실시. 침흘림, 강직, 비명. 5분~10분 정도.   - 미용은 집에서 하심  - 최근 식욕, 활력 이전과 동일. 사료를 먹지 않고, 간식을 먹음(사료가 다 떨어짐)  3.History  - MED;                 - VAC: all done, HWp.               - TRAUMA:  - Surg:               3.ENV: 산책은 거의 하지 못함. alone             4.FOOD: 사료      - 이전과 달리 lateral strabismus 확인됨(이전에는   확인되지 않음)    #. 신체검사상 NRF. 외측 사시가 확인됨  #. 방사선 검사상 중증의 후두골이형성증이 확인됨. 좌측 신장의 저형성(L2의 2.1), 소간증 확인됨  #. 초음파 검사상 좌측신장의 이형성 및 소간증 확인됨  #. 혈액검사상 NRf. 신장수치의 high margin 확인됨    ***. 중증의 후두골 이형성증이 확인됨에 따라 정확한 진단을 위해 MRI 추천.   - 보호자님 촬영 원치 않으심. 비용상의 부담 있으셔서 입원처치에도 부정적  - 1회의 뇌압감압처치를 원하나 충분한 치료가 이루어지지 않을 경우 오히려 진단에 혼란을 일으킬 수 있음  - 보호자의 요청에따라 1회만 실시함  - 신장의 기능상의 평가가 필요할 것으로 보임. 약물에 의한 신부전 가능성 있음.    Tx. Mannitol 1g/kg, IV, MPSS 10mg/kg, IV  - furosemide 0.5mg/kg, Methazolamide 5mg/kg, Famotidine 0.5mg/kg, bid PO, PDS 0.5mg/kg, sid PO AM    Plan. 5일 뒤 recheck  </t>
  </si>
  <si>
    <t xml:space="preserve">김보연(김태선)                          </t>
  </si>
  <si>
    <t xml:space="preserve">미루                                    </t>
  </si>
  <si>
    <t>- 스켈링 및 발치(치과X-ray)  - 구강내 종양제거/조직검사    - 저녁 9시 데리러 오실 예정    #. 혈액검사 중 Creatinine 2.9 나오고, 복부 초음파에서 신장 형태가 안좋음(에코도 증가)  #. upc 검사 ; protein : 9mg/dL, creatine &gt;350mg/dL,    *. 보호자 상담 내용   - 현재 미루는 구강 관련 치료를 위한 마취가 아이한테 위험할 수 있다고 고지(급성신부전)   - 신장 staging 이</t>
  </si>
  <si>
    <t xml:space="preserve">홍혜민                                  </t>
  </si>
  <si>
    <t xml:space="preserve">바벨                                    </t>
  </si>
  <si>
    <t>외상</t>
    <phoneticPr fontId="1" type="noConversion"/>
  </si>
  <si>
    <t xml:space="preserve">- 익일 수술 실시하기로 함  ; 머리의 교상부위 및 어깨부위 경결부에 대한 수술 실시함    -; 어깨부위의 경우 특별한 원인은 확인되지 않음.   일단 이에 대한 수술적 교정에 대해서는 비용 청구하지 않기로 함    </t>
  </si>
  <si>
    <t xml:space="preserve">윤이레                                  </t>
  </si>
  <si>
    <t xml:space="preserve">모찌                                    </t>
  </si>
  <si>
    <t xml:space="preserve">컨베니아 + probnp + 요양입원 1일 + 나머지 호텔 6일 진행하실 예정  </t>
  </si>
  <si>
    <t xml:space="preserve">임채영                                  </t>
  </si>
  <si>
    <t>정상</t>
    <phoneticPr fontId="1" type="noConversion"/>
  </si>
  <si>
    <t xml:space="preserve">- 이수진(99학번) 소개    - 유치 발치 3개  - 토요일까지 호텔 예정        </t>
  </si>
  <si>
    <t xml:space="preserve">김정섭                                  </t>
  </si>
  <si>
    <t>1,2</t>
    <phoneticPr fontId="1" type="noConversion"/>
  </si>
  <si>
    <t xml:space="preserve">CC : 허브 및 화초 섭취   - 어제 저녁에 배란다에 있는 화초(주로 허브류 : 자스민)를 적지 않은 양을 뜯어 먹음.   - 아침에 구토 1회, 설사(까만색 : 흑변의심) 1회   - 제이가 전에 탔던 알러지 약을 먹이심.   - 식욕은 없지 않은듯. 몸을 떠는 증상은 지속됨.   - 접종은 완료(7/20). 심장사상충 구충도 잘 해주심.    #. 내원시 몸을 심하게 떨고 있음. 간간히 유연 소량.  #. 체온 높음  #. 점막상태는 양호.  #. 청진상은 잡음 없음.  #. 가스 검사 결과 산증  #. 전해질 불균형이나 혈액화학검사상은 NRF  #. CBC 상에는 염증세포 경미한 상승(2만개)  #. 복부 방사선 결과 장내 Gas 다량.    *. 섭취한지는 대략 12시간이 지나서 구토처치는 하지 않았으며, gas 검사 결과 교정수액 넣으면서 지켜볼 것. 유연이나 신경증상등이 나타나는 경우에는 mannitol 및 furosemide 투여 고려    *. 보호자분께 말씀드림 내용   1. 현재는 섭취한지 오랜시간이 지난 상황이라 수액을 맞으면서 최대한 빨리 배출시키도록 할 예정이나, 어느정도 흡수된 것은 몸에 독성반응이 나타날 수 있다고 고지. 모니터링 하면서 필요에 따른 처치 할 예정.   2. 앞으로 예후 판단은 지금 당장 하기 힘들며, 최소 24시간 이상 수액 맞으면서 증상 개선 여부등이 중요. 다만, 천천히 나타나는 독성인 경우 10일 이후에도 나타날 수 있으므로 본원에서 입원 처치 후 퇴원하셔도 한동안은 주기적인 모니터링이 필요   3. 소화기 증상등이 심하게 나타날 경우에는 복부 초음파도 추가적으로 필요한 상황      </t>
  </si>
  <si>
    <t xml:space="preserve">이주희                                  </t>
  </si>
  <si>
    <t xml:space="preserve">가비                                    </t>
  </si>
  <si>
    <t xml:space="preserve">cc)구토    오늘 낮부터 구토 - 7~8회 처음에는 음식물, 나중에는 하얀색 액체  어제 사료, 닭고기 먹음(삼계탕의 닭가슴살, 무)  잦을 하루 3~4알 먹임  변은 정상, 기력 정상  그전까지 운동안하다가 지난주부터 매일 5km 걷기 시작  예방접종 완료, 사상충예방약 먹이고 있음, 외부 기생충제도 하고 있음    촉진 - 복통 없음  방사선 - NRF  혈액검사 - amyl &gt;2500  췌장키트 - 양성    입원은 원치 않음(학생이라서 돈이 없다고 하심)  구토, 설사, 복통. 식욕부진, 기력저하 등의 증상이 나타나면 반드시 내원하라고 설명드림    집에 데려가셨다가 지속적인 구토로 입원 결정함  입원비 결제 안함  </t>
  </si>
  <si>
    <t xml:space="preserve">문화지                                  </t>
  </si>
  <si>
    <t>중독(Toxicosis)</t>
  </si>
  <si>
    <t>기력저하</t>
    <phoneticPr fontId="1" type="noConversion"/>
  </si>
  <si>
    <t xml:space="preserve">cc ; 접종 후 활력저하    - 어제 늦은 저녁부터 오늘 아침 내내 식욕절폐, 기력저하  - 입원 후, 생식기 주변에서 선혈 관찰되어, 비뇨기계 검사위해 초음파 검사 중 구토-&gt; 포도껍질 하나 발견됨.   - 보호자분께서 어제 저녁, 포도껍질 하나와 포도즙 약간을 주셨다고 함.  - 복부팽만, 안구돌출, 기력저하, shivering 등 관찰됨    #. 혈액검사상 대사성 산증, 중등도의 질소혈증, 고인혈증, 간수치 증가, 저단백/저알부민 혈증등이 관찰됨  #. 영상진단 검사상 양측 신장 피질부의 에코 상승 및 신장 크기 증가가 관찰됨    ***. 핍뇨 우려되어 뇨 카테터 장착하여 뇨량 체크  - 산증 교정을 위한 교정수액, 산소공급  - 포도 먹은 6시간 이상 경과하여 흡착제 처치 실시하지 않음.  - 뇨생성량 수액속도 이상으로 확인됨.    </t>
  </si>
  <si>
    <t xml:space="preserve">최정림                                  </t>
  </si>
  <si>
    <t xml:space="preserve">돌돌이                                  </t>
  </si>
  <si>
    <t>포도막염(Uveitis)</t>
  </si>
  <si>
    <t>결막충혈</t>
    <phoneticPr fontId="1" type="noConversion"/>
  </si>
  <si>
    <t xml:space="preserve">1.CC: conjunctival hyperemia,               2.HPI: 1~2달간 스트레스를 상당히 많이 받음. 애기 강아지가 새로 들어옴.              3.History  - MED; None. 간헐적인 귀치료               - VAC: all booster, Hwp                - TRAUMA: NONE  - Surg: none              3.ENV: w/ a dog, 최근 입식.             4.FOOD: 사료는 로얄캐닌. 간식은 껌정도      - NO pU/PD, 식욕이 증가함.     &lt;OD/OS&gt;  - PLR : not detected/normal  - Menace : none/NRF  - Palpebral : NRF(OU)    - STT :  &gt;15mm(OU)  - IOP :  22    / 17    mmHg  - Eyeball : NRF(OU)  - Eyelid : NRF(OU)  - Conjunctiva : hyperemia/NRF  - Cornea : pigmentation/NRF  - Anterior chamber : NRF  - Iris : NRF(OU)  - Lens : NRF(OU)  - Vitreous : aquous flare성상변성/  - Retina : detachment/NRF    ***. 안압은 정상으로 녹내장은 감별, 안저가 불투명해 보이고 망막이 흐릿하게 확인됨. 초음파 검사상 망막박리 확인됨. 성상변성등의 안내염 소견이 확인됨에 따라 우안의 만성적인 안내염이 망막박리의 원인인 것으로 보임  - 우측의 시력은 소실된 상태로 회복이 불가할 것으로 보임. 안내염의 악화 및 지속적인 산동으로 녹내장 발생가능하므로 우측의 경우 시력의 회복보다는 안내염 관리를 통한 녹내장 예방에 초점을 맞출 예정  - 좌측의 경우 경도의 안내염만 확인되므로 우측의 안내염 치료와 병행하며 관리    - 전신적인 이상은 확인되지 않음  </t>
  </si>
  <si>
    <t xml:space="preserve">조은원                                  </t>
  </si>
  <si>
    <t xml:space="preserve">콩설                                    </t>
  </si>
  <si>
    <t>14, 기력저하</t>
    <phoneticPr fontId="1" type="noConversion"/>
  </si>
  <si>
    <t xml:space="preserve">그저꼐부터 다리를 휘청거리면서 힘이 없음   어제부터 호흡 좋지 않음     어릴적 허피스   4년전 구조.      그저께 닭가슴살 간식 (먹은건 확인되지 않음)   식욕 없음   자율 급식.     배변, 배뇨 정확하지는 않으나 설사 없음   일주일 전에 회충약     2개월전에 중이염 진료.     동거묘 3마리. 8살,4,4,5개월(나이순으로 서열)    #. 흉수   - 65ml , WBC: 100, G: 1.030   TP: 3.8  #. D-dimer(병원내 : 19:45 시행) : &lt;50ng/ml    *** hcm, FIP, 심내막염 가능성(김)  심장병 말기 경우 치료 되지 않으나 치료 반응 봐야함    ***     남편분 전화번호 010 4553 6728 (전화통화 안되면 여기로 해달라하심)    </t>
  </si>
  <si>
    <t>중성화수술</t>
    <phoneticPr fontId="1" type="noConversion"/>
  </si>
  <si>
    <t>정상</t>
    <phoneticPr fontId="1" type="noConversion"/>
  </si>
  <si>
    <t xml:space="preserve">cc ; 여아중성화    - 금일 아침 차탄 후 유연 후 구토1회  - 컨베니아 선택안하심  - 내일 오후 4시쯤 내원예정  - 수술하기전 전화드리기로 함    #. 검이경검사상 양쪽 귀모두 부조오가 발적 등 관찰되지 않음  </t>
  </si>
  <si>
    <t xml:space="preserve">류시영                                  </t>
  </si>
  <si>
    <t xml:space="preserve">그저께 구조  포획 할때는 사나웠으나 집에서는 얌전함  집에 데려오시자마자 설사 : 2~3회 설사  간식 사료 다 잘 먹음    - 분변검사    - 범백 : 음성    - 분변 검사 : 기생충 확인되지 않음  - 코막힘 있음. 답답한 듯해 보임 : 콧물이 확인되지는 않음    - 식이성 설사, 급성 장염 / 허피스, 클라미디아 / 복막염 중 DDx가 필요함.   - 금일 소화기 증상에 맞춰 2일치 약이 나가며 2일 후 내원 예정   : 체온 체크, 증상 변화 확인, 초음파 검사 진행 예정  </t>
  </si>
  <si>
    <t xml:space="preserve">최영옥                                  </t>
  </si>
  <si>
    <t>정상</t>
    <phoneticPr fontId="1" type="noConversion"/>
  </si>
  <si>
    <t xml:space="preserve">박보연                                  </t>
  </si>
  <si>
    <t xml:space="preserve">하정우                                  </t>
  </si>
  <si>
    <t>중성화수술</t>
    <phoneticPr fontId="1" type="noConversion"/>
  </si>
  <si>
    <t xml:space="preserve">서혜선                                  </t>
  </si>
  <si>
    <t xml:space="preserve">  CC : 이물섭취  - 내원 수시간 전, 손가락 길이의 실이달린, 손가락 한마디 정도되는 바늘을 먹은 것으로 추정됨  - 바늘 먹은 것 이외 특이사항 없음    #. 방사선 검사상 위내 바늘로 추정되는 금속성 물질 관찰됨    Rx. Rx. famotidine .5mg/kg, 베네박 bid PO 2 day    Plan  - 내시경으로 바늘 제거 시도해본 후, 불가능 할 시 개복수술 까지 가능하다고 설명드림  - 내시경을 통해 바늘 제거  </t>
  </si>
  <si>
    <t xml:space="preserve">홍지윤                                  </t>
  </si>
  <si>
    <t xml:space="preserve">냥이                                    </t>
  </si>
  <si>
    <t>중성화수술</t>
    <phoneticPr fontId="1" type="noConversion"/>
  </si>
  <si>
    <t xml:space="preserve">  2일전부터 생리 시작함    안녕하세요. 냥이는 수술 잘 마치고 회복중에 있습니다. 아프지 않고 잘 회복할 수 있도록 케어하도록 하겠습니다. 감사합니다.  </t>
  </si>
  <si>
    <t xml:space="preserve">이은지                                  </t>
  </si>
  <si>
    <t xml:space="preserve">cc; 아침에 한쪽 눈을 감고 있음  어제까지만 해도 괜찮았음  병원강아지 분양 받았음 - 2달전에 데려오심  예방접종은 완료  다른 개체보다 마른것 같아서 혈검진행요청하심                 od os  # 안압    11   19   눈물량   4    12   염색     얕고 넓게 diffuse  / 정중앙에 2mm 둥금(사진참고)     PRL     정상 / pinpoint - 축동   좌안의 결막 및 각막부종 확인  가벼운 안와 압박시 양측 모두 외사시 보임   양측모두 첨모확인됨   BCS 2/5   혈검시 ast/hgb/mchc 이상 확인되나 그 외 수치이상은 없음.     ***. 좌안에 대해 망막평가 및 안초음파까지 검사하자고 말씀드렸으나, 각막궤양 먼저 치료해 보실 예정.  다만 일반적인 각막궤양보다는 다른 증상들이 나타나므로 혹시라도, 충혈/통증/눈꼽등의 이상이 변하지 않으면 꼭 재진일 전이라도 오셔서 체크 받아주세요.     상대적으로 건강한 우측눈자체 눈물량이 매우 낮으므로, 선천적으로 눈물량이 부족한 개체임을 설명드리고 이런 경우, 첨모에 의한 손상 및 그외 안과질환이 자주 발병할 가능성이 높으므로 이번 각막궤양 치료 이후 dry eye에 대한 관리 받으시라고 말씀드렸습니다.    rx)오큐프록스 4~5회 점안      라큐아 4~5회 점안    집에있는 일회용 인공눈물도 수시로 점안    솔코린 : 기상직후/자기전에 다른 안약 다 넣고 마지막에     P) 이번주 금요일 / 토요일에 내원시 형광염색후 다시 양안 상태 평가(김원장님) 해주시길 바랍니다.  </t>
  </si>
  <si>
    <t xml:space="preserve">황전아                                  </t>
  </si>
  <si>
    <t xml:space="preserve">도리                                    </t>
  </si>
  <si>
    <t>추간판질환-흉요부(Intervertebral Disc Disease, Thoracolumbar)</t>
  </si>
  <si>
    <t>식욕저하</t>
    <phoneticPr fontId="1" type="noConversion"/>
  </si>
  <si>
    <t xml:space="preserve">1.CC: anorexia              2.HPI: 1주일간 식욕부진.   3.History  - MED; none               - VAC: none. no HWp               - TRAUMA:   - Surg:               3.ENV:             4.FOOD: 일반사료.     - 다음 다뇨. 최근 설사. 복부 팽만 확인됨    - lactate 2.06  - 자궁축농증으로 잠정 진단. MOF. SIRS 발생 가능성 있음  - 혈압이 낮아 충분한 수액 처치 후 진행함  - 빈호흡이 반복되어 가스 재검. 이상 없음  - 항생제 3종 사용함  - 익일 d-dimer 및 항생제 감수성 검사 의뢰 예정      </t>
  </si>
  <si>
    <t xml:space="preserve">cc) 불안감(계속 돌아다님), 만성신부전 - 경련 비슷한 것을 했어요    집앞에 박형우 동물병원에서 만성신부전 치료받고 있어요  신부전 진단은 8개월전에 받고 집에서 피하수액과 약물처치 하고 있어요  약을 먹으면 구토해요  2주전에 집을 비운사이 음식물 섭취를 거의 안함  2주간 소고기야채죽을 먹임  혈액검사는 6월에 한게 마지막검사  배뇨는 잘하고 있음    #. 청진 - NRF  #. 혈액검사 - 전해질 불균형, 간수치 상승, 췌장수치 상승, 신장수치 상승+++    내일 오전중에 초음파 검사 진행해주세요, 결과 출력해서 보호자분 드려야합니다  입원 하루하고 원래 다니던 병원으로 옮길예정  저녁 6~7시 퇴원예정    &lt;복부초음파 진행 : 14:00&gt;  #. 신장 말기 stage 형태(에코 상승, 형태학적 불량)  #. 복막염 및 췌장염 소견 보임  #. 간 에코 상승.  #. 담낭내 슬러지  #. 미약한 장염(십이지장에서 확인됨)    &lt;그외 특이사항&gt;  #. 뇨검사는 진행하지 못함(수액을 이미 맞은지 12시간은 지났음.)  #. 구강내 뇨취 심하고, 치석도 심함.  #. 배뇨는 잘하고 있음.    *. 앞으로 관리사항   - 산증관리   - 췌장염, 당뇨 여부 판단 및 관리   - 사료 및 식이관리, 인관리   - 빈혈관리    *. 보호자 상담(17:30)   - 앞으로는 관리를 중점적으로 해야하는 사항에 대해 말씀드렸으며, 입원처치가 필요한 상황이라고 말씀드렸음. 보호자분은 원래 다니시던 병원에서 마저 치료를 받으시길 원하심(비용 부담 등)   - 본원에서 검사한 내용은 추후 뭉치가 다니던 병원에 가셔서 연락주시기로 함.    ***. 검사결과서 첨부해서 보내드림(21:30)  dandc1@hanmail.net    ***. 박형우 동물병원에서 연락옴(21:45)   - 발작해서 응급진료를 받았다는 보호자분 말씀만 듣고 뇌종양 등 다른쪽 문제가 발생한 줄 알았다고 하심.   - 본원 자료를 받고, 신부전에 의한 uremia 가 발생한 것이고 그에 따른 신경증상이 나타난 것으로 판단된다고 하고, 이에 준해서 접근하고 치료하신다고 함.(협의차 전화오심)    - 평소에 병원에서 하자고 하는데로 100% 처치를 하시는 편은 아니라고 함.  </t>
  </si>
  <si>
    <t xml:space="preserve">심명선                                  </t>
  </si>
  <si>
    <t xml:space="preserve">똠방이(토미)                            </t>
  </si>
  <si>
    <t>식욕저하, 기력저하</t>
    <phoneticPr fontId="1" type="noConversion"/>
  </si>
  <si>
    <t xml:space="preserve">1.CC: depression, anorexia,  2.HPI:               3.History  - MED;                - VAC: all booster, HWp                - TRAUMA:  - Surg: 중성화 수술 이외 없음              3.ENV:  산책은 1일 2~3시간 가량. 집에서 배변/배뇨 하지 않음.  4.FOOD: 사료, 간식(고기) 사람 먹는 거 소량    - 7월말부터 잠이 늘고, 늘어짐.  - 수액처치 3일간 5시간씩 맞아도 특별한 호전 없음  - 고기를 먹었을 때 반응을 보임  - 지난 토요일 닭도리탕을 먹은 이후   - 열이 좀 있다고 생각함    -  no PLR, decreased menace reflex  ; 긴장으로 인해 발생했을 가능성, SARD 가능성 배제할 수 없음    - 활력은 수액 맞고 좋아짐  - 코골음 경미함. -&gt; 호흡기 장애 가능성 배제할 수 없음    - 평소 식욕이 없었음.     - k/d 사료 처방함(캔 혹은 건사료)    - Fluid therapy 하루에 4만원에 해드리기로 함(주간입원/수액처치)       </t>
  </si>
  <si>
    <t xml:space="preserve">김혜정                                  </t>
  </si>
  <si>
    <t>건강검진</t>
    <phoneticPr fontId="1" type="noConversion"/>
  </si>
  <si>
    <t xml:space="preserve">치과 : 치석이 매우 많아서 치과 방사선 검사, 스케일링, 필요시 발치도 요구됨  안과 : 양안 안구건조증(초기의 무증상성 kcs), 성상초자체 확인됨, 안내염 확인됨 - 포러스 점안액 처방           시력 저하 - 신경계 문제인지 눈 자체의 문제인지 확인 어려움. - 필요시 리퍼나 MRI 검사 추천드림  간 : 의인성 쿠싱 가능성 있음. 현재 특이소견 없어서 일단 새밀린 먹고 보기로 함  신장 : 단백뇨 배출 확인 - 고단백 사료 제한 말씀드리고 관리 안내드림      </t>
  </si>
  <si>
    <t xml:space="preserve">헤이즐                                  </t>
  </si>
  <si>
    <t xml:space="preserve">김소정                                  </t>
  </si>
  <si>
    <t xml:space="preserve">cc)빠른 호흡 - 호흡수 40회    식욕 정상, 대소변 정상  어렸을때 홍역을 알았을 가능성 있음  예방접종 유무 확실하지 않음    청진 - murmur  방사선 - 간비대 의심, 심비대, 폐에코 증가  유선종양 5cm 이상 크게 2개 - 수술은 원치 않음  혈액검사 - 적혈구, 헤모글로빈 감소, 탈수 가능성 있음    보호자분 치료의지 없음  복부 초음파, 심장초음파 권유했지만 안함  입원도 원치 않음    이뇨제만 처방  </t>
  </si>
  <si>
    <t xml:space="preserve">홍보희                                  </t>
  </si>
  <si>
    <t xml:space="preserve">우주                                    </t>
  </si>
  <si>
    <t xml:space="preserve">cc)혈변 - 플라스틱 조각 발견    혈변에 엄지 손톱만한 플라스틱 조각 발견, 날카로움  어제 애견카페에서 오후에 먹음  저녁 잘먹음  묽은 설사 끝에 혈액이 보임  30분전에 구토 1회   </t>
  </si>
  <si>
    <t xml:space="preserve">김나래                                  </t>
  </si>
  <si>
    <t xml:space="preserve">토마                                    </t>
  </si>
  <si>
    <t xml:space="preserve">cc; 구토  신부전때문에 사료 먹고 있음 (urinary) - 약은 안먹고, 영양제만 애기 상태 보시면서 먹임(cystaid)  작년에 종합검진에서 콩팥을 제외하고는 다 양호하다고 설명들으심  배 아파 하진않음  먹고나서 시간 지난 후에 구토함 (이사 이후에 발견하심.)  변상태는 매우 작고 마름  비닐을 먹고 씹는 습관 있음 - 이것때문에 문제를 유발한적 없음  동거묘(포타) 간혹 구토 함 / 사이 좋음  이사한지 얼마되지 않으심(한달정도) -&gt; 어쩐지 그 이후로 구토하는 것 같음  하루 3번 이상 구토함. 대부분 섭식 이후 진행.   돈이 없어요ㅠㅠ    #. 혈검상 약간의 탈수정도 확인됨 / bun, p 정상수치이나 cre 2.6  방사선 상에서 특이적인 부분 안보임    ***. 현재 검사에서는 구토를 유발시키는 요인을 찾을 수 업습니다. 다만 신장으로 유발된 구토는 아닙니다.    신부전을 관리하고 계신다고는 하지만, 재대로 기능체크를 위해서는 반드시 뇨검사를 하시는 것을 추천해드립니다.     다른 검사는 추후에 경제적인 여유가 생기면 진행하신다고 합니다.      우선 항구토 처치와 대증치료 받아보신다고 합니다. 이후에도 치료반응이 나아지지 않으면.  복부초음파, 조영촬영, 내시경 뇨검사 등등 다 진행하지 못했던 검사 다시 추천해드리기로 했습니다.    tx) 세레니아  rx) metro 10 famo 0.5 bid 5일 bestase 1T 가루약+ 캡슐드림.   수크랄페이트 1일 1~2회 3cc씩 공복에 급여 (여행중이라서 1일 1회만 어머님이 먹이기로)        </t>
  </si>
  <si>
    <t xml:space="preserve">정하나                                  </t>
  </si>
  <si>
    <t xml:space="preserve">뽀롱이                                  </t>
  </si>
  <si>
    <t xml:space="preserve">1.CC: 구토              2.HPI:               3.History  - MED;                - VAC:                - TRAUMA:  - Surg:               3.ENV:             4.FOOD: 헤파틱. 네츄럴코어등의 사료도 먹여보심      - PSS 의심견  - 지난 설에 예은AH에서 혈액검사/방사선/초음파검사 상 PSS가 의심된다는 소견을 받으심. 암모니아 수치도 높고, 소간증, 이상혈관으로 의심되는 혈관을 초음파상으로는 확인  - CT 검사를 추천받았음  - 잠은 평소에도 많이 자는 편  - 식욕은 평소에도 적은 편.   - 이틀간 구토를 보임.   </t>
  </si>
  <si>
    <t xml:space="preserve">안고 있다가 내려주시다가 혼자서 뛰다가 바닥에 부딪힘   왼쪽 앞 다리 전혀 딛지 못하는 듯.    #. 방사선   -LT radius and ulnar frature     *. 골절 비용, 130~150 (일주일 입원포함) 말씀드림.   입원 검사 진행 중 보호자 어머님께서 수술 원치 않으셔서 데리고 가심   진행된 검사 비용까지만 수납.   검사 결과 출력해드렸으며, 방사선 결과 메일로 보내드림.      jiyoung996@gmail.com  </t>
  </si>
  <si>
    <t xml:space="preserve">이혜림                                  </t>
  </si>
  <si>
    <t xml:space="preserve">루미                                    </t>
  </si>
  <si>
    <t xml:space="preserve">1.CC: depression, anorexia              2.HPI: 2일전 구토 심하게 한 뒤 내원 직전 한번함         - 물은 잘 먹으나 식욕이 전혀 없음  - 무기력함  - 체중감소는 없음.  - 한번도 아픈 적이 없었음.   - 고양이 4마리를 키우는 중.   - 소변은 2일간 1회봄.  - 음수는 하나 소변 횟수는 1회       3.History  - MED; none            - VAC: all booster(HWp)               - TRAUMA:   - Surg:               3.ENV: indoor(w/ 3 cats)             4.FOOD: 로얄캐닌 fit, 간식은 1주일에 1회 간식캔      - 2년 반전에 치과시술을 받았음.  - 열이 있을 것으로 추정  - 경도의 빈호흡    ***. 중증의 황달 및 간담도계 이상이 있을 것으로 추정되나 정확한 원인을 확인할 수 없음. FIP 가능성 배제할 수 없으며 예후 불량할 것으로 추정됨    - 보호자님 추가적인 처치 원치 않음. 귀가  - 최소한의 처치 및 처방 실시함    </t>
  </si>
  <si>
    <t xml:space="preserve">장은지                                  </t>
  </si>
  <si>
    <t xml:space="preserve">CC :구토  - 며칠 전(일주일 됨), 시네츄라 시럽(기침약)을 2팩(30cc)정도 먹음  - 식욕,배변,배뇨, 활력 다 양호하다가,  어제 구토 1회/  - 오늘 새벽 갑자기 구토 4~6회정도 하고, 배가 빵빵해지고, 통증도 느끼는 것 같다고 하심  - 진료 중 다량의 포말성 혈액성 구토 함  - 분홍색 구토 ; 강한 오심과 복압증가로 인해, 식도, 위 쪽 모세혈관이 파열된 것으로 보인다고 말씀드림  - 복부 촉진 시, 약간의 통증보임  - 8개월 전 seizure 한번 발생, ; 강직, 거품물고, 호흡 곤란, 있었음    #. 촉진시 중등도의 복통보임. 복압이 눈에띄게 증가한것으로 느껴지지는 않음  #. 허리통증 없음  #. 혈액검사상, 전해질 정상범위/ cbc상 탈수소견/ chemistry 상 glucose의 증가   #. 방사선상. 대장 쪽 소화된 이물의 소견이 보이기는 하나, 별다른 특이소견 보이지 않음    Tx. 항구토제 주사 cerenia 1mg/kg SC    Plan.  - 혈액검사상 glucose의 증가와 중등도의 탈수 이외 발작이나 간,신장 이상 등의 특이소견은 발견되지 않음.  - 방사선 상, 대장에 이물의 흔적이 보이는 것으로 보아, 방사선에서는 관찰되지 않는 이물에 의한 구토가능성 언급  - 검사 상 발작의 증거나 간, 신장의 이상소견 가능성은 적어보이나, 진료 중 다량의 심한 구토를 보였으므로, 정상이라고 말씀드릴 수는 없다. 다니시는 병원 있으시다고 하셔, 내일 구토가 지속되거나, 다른 이상보이면 그 병원으로 가시기로 함...  - 탈수로 인해 물을 많이 마시는 것이 좋으나, 현재 구토증상을 나타내므로, 지금으로부터 2시간 이후 물급여하시고, 사료는 한참 뒤 급여하시라고 말씀드림     </t>
  </si>
  <si>
    <t xml:space="preserve">박이슬                                  </t>
  </si>
  <si>
    <t xml:space="preserve">cc 1. 가끔 켁켁 거림. 2. 일주일 전부터 몸을 부들부들 3. 8-23일에 실신1회  - 3개월전에 심하게 피설사 치료후 다시 구토. 현재는 소화기증상 없음  - 최근들어 식욕이 줄어든것처럼 느낌. 그러나 1번 밥을 주면 그날 다 먹긴 함  - 24일에 혈액검사만 진행하심(그때 bun 90가까이 수치가 나옴)  - 3개월전에 간수치 상승으로 인해 매달 체크하셨음  - 결석관리 하고 계심(작년 5월에 진단받으심)  - 사료 ) 세니메드 레날  -건강검진 이력 : 혈검/초음파 정도만 진행하심    치석 많음.   202부근 염증소견    결막 각막 모두 깨끗.    -&gt; 스케일링 추천 / 액티베이트 추천 -&gt; 다 거절하심. 좀 지켜보시겠다고 함.    이전병원 결과  bun 91  cre 1.4  aklp 270  </t>
  </si>
  <si>
    <t xml:space="preserve">홍윤경                                  </t>
  </si>
  <si>
    <t xml:space="preserve">cc ; 중성화    - 컨베니아   - 중성화 수술 후, 2박 호텔예약 ; 금요일에 데리러 오실 예정  </t>
  </si>
  <si>
    <t xml:space="preserve">정진향                                  </t>
  </si>
  <si>
    <t xml:space="preserve">배츄                                    </t>
  </si>
  <si>
    <t xml:space="preserve">내원 1시간전쯤에 공원에서 타인에 의해 던져졌다 하심  사상충은 하신지 한달정도 지났고 접종은 8월24일에 5차까지 완료되었다고 하심    -- 2달령 때 발작을 보임. 2회. 약을 먹이고 발작은 확인되지 않음.  ; 이전 병원. 삼성종합동물병원에서 phenobarbital           </t>
  </si>
  <si>
    <t xml:space="preserve">이원주                                  </t>
  </si>
  <si>
    <t xml:space="preserve">나루                                    </t>
  </si>
  <si>
    <t>syncope</t>
    <phoneticPr fontId="1" type="noConversion"/>
  </si>
  <si>
    <t xml:space="preserve">  CC : syncope    - 심비대 진단 받으심 ; 작년 봄 샵에서 목욕 후 기침 심해져서, 병원가셔서 방사선 촬영 후 심장병 진단 받으심  - 원래 다니시던 병원 진단에 의해, 상태 심각하지 않아서, 약은 먹지 않으시다가, 상태 악화되서 약 먹은지 40일 정도 되셨고, 2일 전 새로운 약으로 바꾸심  - 오후 5시 쯤, 숨을 가쁘게 쉬고, 끙끙대고, 내원 30분전쯤 (10시쯤) 강직, 경직 보임 (이런 적은 처음)  - 혈액검사, 방사선 촬영 등은 이번해 봄 쯤이 마지막...  - 치석이 매우심함..... ; 치석이 매우 심한편이라, 응급상황 지난 후, 아이 안정되고, 심장에 무리가 가지않으면 검사 후, 스케일링 하시는 것이 좋겠다고 말쓰드림....    *. 혈액검사 통해 전반적인 신체상태 평가, 방사선 사진 촬영통한 심장, 폐 등과 각종 장기 파악    #. 청진상 murmur 심함  #. 혈압 측정 불가(한)  #. 혈액검사상 CBC, GHP, 전해질 정상범위/ 가스검사상 호흡성 산증 관찰됨  #. 방사선 상, 심한 심비대와 폐수종을 보임    ***. 호흡 곤란과 호흡성 산증을 보이므로, 산소공급  ***. 호흡 개선을 위한 이뇨작용 촉진    Tx. furosemide 3mg/kg per 2hr, dopamin CRI, PO제(pimobendan 0.3mg/kg, spironolactone0.1mg/kg, ramipril 0.125mg/kg)    Plan.   - 금일 저녁은 이뇨작용 촉진과, 산소공급통해 호흡개선 후, 내일 아침 호흡안정되면 복부 방사선 예정  - 심장병이라, 예상치 못한 돌연사 등의 가능성 고지함  - 현재 아이 심장과 호흡상태는 매우 좋지 않으나, 다행히 혈액검사상, 간이나 신장 등 장기의 이상수치는 발견되지 않아, 이뇨제 투여 등으로 인한 다른 장기의 부담 등은 다른 노령견들에 비해 좀 덜한 편입니다.  - 보호자분께서 이후 케어 궁금해하셔서, 일단 처음에는 심초음파 통해 아이 심장의 정확한 상태 파악후, 한달에 한번(또는 상태에 따라, 그 이상or이하)정도 아이 장기 상태, 임상증상 등 고려하여 검사 후 약타가시면 되고, 자세한 사항은 응급상황 해결 후, 내과 전문 원장님과 상담하시기로  - 아이 안정시까지 며칠간은 입원하셔서 케어하시는 편이 좋습니다.      어머니 전화번호 010-4630-0239  따님전화번호 010-8716-1710  </t>
  </si>
  <si>
    <t xml:space="preserve">홍금옥                                  </t>
  </si>
  <si>
    <t xml:space="preserve">뚜기                                    </t>
  </si>
  <si>
    <t xml:space="preserve">최지은                                  </t>
  </si>
  <si>
    <t>정상</t>
    <phoneticPr fontId="1" type="noConversion"/>
  </si>
  <si>
    <t xml:space="preserve">cc ; 중성화수술  - 최근 변비증상을 살짝보이고(작고 약간 딱딱한 변을 봄), 저번주 화요일경 사료먹은 것 구토1회함. ; 컨디션이 좋지않은 것 같다고 보호자분께서 걱정하심. ; 보호자분 걱정되시면 다른날로 예약잡아도 된다고 말씀드렸으나, 그냥 오늘 진행하겠다고 하심.  - 금일 아침에도 아주 소량의 거품성 구토하였음 ; 빈속이라 구토할 수 있다고 말씀드림  - 유치는 아직 거의 빠지지 않았음 ; 10개월령까지 기다려 보시고, 그 즈음에 다시 발치 상담  - 최근 다리 들고 소변보기 시작함  - 컨베니아 적용하기로 함.  - 마취 후, 후두골 이형성증 증상(신경증상) 발현가능성이나, 기관자극 으로 인한 기침증상 설명드림  </t>
  </si>
  <si>
    <t xml:space="preserve">진현화                                  </t>
  </si>
  <si>
    <t xml:space="preserve">진구                                    </t>
  </si>
  <si>
    <t>Shiba Inu(시바 이누)</t>
  </si>
  <si>
    <t>1,2</t>
    <phoneticPr fontId="1" type="noConversion"/>
  </si>
  <si>
    <t xml:space="preserve">cc : 구토, 설사, 식욕부진  -어제 닭가슴살 좀 많이 먹음  -페트병 뚜껑 좀 먹은것 같기도 함  -방사선 검사상 이물소견은 없으나 장내 가스가 많이 차있음  -구토, 설사 지속시 초음파검사 고려.  </t>
  </si>
  <si>
    <t xml:space="preserve">이민진                                  </t>
  </si>
  <si>
    <t>Shetland Sheepdog(셰틀랜드 쉽도그)</t>
  </si>
  <si>
    <t xml:space="preserve">cc)구토 - 20회 이상    구토 내용물 - 사료 내용물 후에 노란색 액체  사료 - 나우, 간식 - 강아지용 치즈  변은 약간 묽은변  예방접종 완료, 사상충 - 레볼루션  9시에 사료 급여, 12시부터 구토 시작, 그전까지 전구 증상 전혀 없었음    입원은 원치 않으심, 원래 다니는 병원 가신다고 함  혈액검사 - bun 35   주사 - 시메티딘, 메토클로프라마이드  신장수치 리체크 해봐야 한다고 설명드림  </t>
  </si>
  <si>
    <t xml:space="preserve">이병진                                  </t>
  </si>
  <si>
    <t xml:space="preserve">하트                                    </t>
  </si>
  <si>
    <t xml:space="preserve">1.CC: weakness.   2.HPI: 계단을 못 올라감. 뒷발로 잘 서지 못함. 낑낑대며 잠을 잘 자지 못함  - 대소변을 보지 않음  - 흥분하면 기침을 함. 30분가량의 산책. 최근 산책할 때 힘들어함  - 지난 주 수요일 떨어뜨린 이후로 주말에 불편해 하는 걸 발견함.  - 식욕은 양호함.      - 발기가 잘 되지 않음.            3.History  - MED; previcox 처방 받으신 걸로 추정됨.(이리온 송파점)              - VAC: all done.                - TRAUMA:   - Surg: 닭뼈 먹어서 제거하는 수술을 받았음.               3.ENV: indoor(alone)           4.FOOD: 피부관련 사료. 간식다량    -        </t>
  </si>
  <si>
    <t xml:space="preserve">김대선                                  </t>
  </si>
  <si>
    <t xml:space="preserve"> cc ; 활력저하, 식욕부진    - 약 먹기 시작한 후, 3일 뒤부터 설사는 멎었고, 계속   - 어제부터 갑자기 활력저하 및 식욕부진 보였음 ; 특별한 이벤트나 이물섭취 가능성은 없었음.  - 아이 전반적인 신체 상태, 간,신장기능 평가, 탈수, 염증수치, 백혈구 수치의 감소유무 등을 파악하기 위해 혈액검사 시행하기로 함  - 저녁 아홉시 반이후에 오실 예정 ;     - 혈액 전해질, 혈액화학검사, CBC 모두 정상범위  - A/G ratio 0.58 로 복막염 가능성 있음 고지해드려야함  </t>
  </si>
  <si>
    <t xml:space="preserve">함민지                                  </t>
  </si>
  <si>
    <t xml:space="preserve">쌈바                                    </t>
  </si>
  <si>
    <t xml:space="preserve">이명숙                                  </t>
  </si>
  <si>
    <t xml:space="preserve">황혜진                                  </t>
  </si>
  <si>
    <t>파행</t>
    <phoneticPr fontId="1" type="noConversion"/>
  </si>
  <si>
    <t xml:space="preserve">이사라                                  </t>
  </si>
  <si>
    <t xml:space="preserve">간지                                    </t>
  </si>
  <si>
    <t>피부염</t>
    <phoneticPr fontId="1" type="noConversion"/>
  </si>
  <si>
    <t xml:space="preserve">한원장 상담내역  - 약 5년전부터 피부병 발생한 뒤 치유되지 않고, 증상의 발생 및 경감만 반복됨.   ; 알러지는 획득될 수 있으며 현재 사료의 변화 없이 대증치료만 실시했음. 음식알러지에 대한 충분한 컨트롤 및 내복약 처방을 받음에도 불구, 조절되지 않을 경우 진드기/곰팡이에 대한 알러지 및 아토피로 잠정 진단할 수 있으며 이에 대해 정확한 진단을 원할 경우 알러지 검사 진행하시라 안내    - 쿠싱증후군은 아니다.  ; 현재 post가 18.9 로 낮은 수준은 아니나 여러가지 정황상 쿠싱으로 진단할 수 없음. 의인성쿠싱증후군 혹은 과도한 스트레스(소양감/통증)에 의한 쿠싱증후군과 유사한 상태로 의심되는 상태. 다만 낮은 수준이 아닌 만큼 1년 뒤 재검하시라 안내    - 비장의 종괴의 경우 1달 뒤 재검하여 크기 변화 및 혈관화여부, 주변 침습 및 전이 여부 반드시 판단하여 악성으로 의심될 경우 비장적출을 지시할 수도 있음    - 내복약 3주이상 복용할 것. 경우에 따라 스테로이드제 투여가능. apoquel 투여할 수 있으나 비용 및 효능 검증되지 않았음. Coatex 및 말아셉 F 처방                  CC : 피부진료   - 피부 전체적으로 발적 및 각질   - 5년전쯤부터 지속적으로 치료. 좋아졌다 나빠졌다를 반복.   - 내복약, 약욕, 스프레이 소독제는 지속적으로 썼음(약은 먹었다 끊었다를 반복)   - 심장사상충은 집에서 구충.   - 접종도 매년 보강접종 중.   - 크게 아픈적은 없었음.   - 3~4세에 새끼를 벤적이 있음. -&gt; 그중 한마리가 "준"   - 밥 : 일반사료(ANF만 꾸준하게 하나만)   - 간식 : 그리니스껌   - 넥칼라는 집에 있음.   - 식욕, 활력 양호.   - 구토, 설사 없음.   - 운동량은 많지 않은편.    - 영양제는 먹지 않음.   #. 피부에서 각질이 엄청 떨어짐  #. 피부 전체적으로 태선화 병변 관찰됨  #. 피부가 얇아져 있음.  #, 드문드문 탈모 소견도 보이며, 꼬리쪽도 탈모됨.  #. 청진상은 이상 없음  #. 체온은 정상 범위  #. tricogram에서는 모낭충은 발견되지 않음.  #. taping에서 다수의 곰팡이 관찰됨.    *. 간지는 쿠싱이 의심이 되서 건강검진 추천. 기본건강검진 + ACTH 검사 필요    ***. 피부는 가능하면 내복약은 먹지 않고 외용제(약욕샴푸+보습제+터비졸) 사용 예정. 피부 영양제도 추천 예정.  </t>
  </si>
  <si>
    <t xml:space="preserve">강수빈                                  </t>
  </si>
  <si>
    <t xml:space="preserve">장미                                    </t>
  </si>
  <si>
    <t>혈소판감소증-면역매개성(IMT; Thrombocytopenia, Primary Immune-mediated)</t>
  </si>
  <si>
    <t>자반증</t>
    <phoneticPr fontId="1" type="noConversion"/>
  </si>
  <si>
    <t xml:space="preserve">- 아이 혀 끝이 짙게 변함  - 기운이 살짝 떨어져 있음  - 강일동에서 내원하러 오고 있으신 중(14:55)  - 계속 한원장님만 찾으심    - 2015.3 비장적출술을 받으심  </t>
  </si>
  <si>
    <t xml:space="preserve">김닛시                                  </t>
  </si>
  <si>
    <t xml:space="preserve">고롱                                    </t>
  </si>
  <si>
    <t>식욕저하</t>
    <phoneticPr fontId="1" type="noConversion"/>
  </si>
  <si>
    <t>-아미동물병원에서 refer  -아미동물병원에서는 혈액검사 + 수액처치 + 타치온 주사주셨다고 함  -과거 3.5~4kg에서 현재 3.2kg으로 체중 저하  -사료 교체 이후로 잘 안먹는것으로 보이긴 했으나 동거묘가 있어서 정확하지는 않음  -최근 사료는 잘 먹긴 했으나 기력소실, 구토 증상 보인것은 2~3일전    -접종은 정확히 어떻게 진행되어있는지 모른다고 하심  -몇일전 옥시크린 풀어서 옷 담궈두셨는데 그거 먹었을지 모르겠다고 하심  -최근 이사</t>
  </si>
  <si>
    <t xml:space="preserve">류원형                                  </t>
  </si>
  <si>
    <t>식욕저하</t>
    <phoneticPr fontId="1" type="noConversion"/>
  </si>
  <si>
    <t xml:space="preserve">접종 사상충은 매년 매달 완료  뇨비중 : 1.034    락테이트 5.29 (0.5-2.5)    </t>
  </si>
  <si>
    <t>Birman Cat(버만 고양이)</t>
  </si>
  <si>
    <t xml:space="preserve">-마지막접종2014.10  -마지막사상충2015.9.4.    9월 4일 리센츠ah 에서 배뇨장애로 진료받은적이 있음(리센츠에서 리퍼)  -집에서 내복약 먹이식 어려우심  -결석은 아니라고 하심  -특발성 방광염에 준해 치료 실시    -혈액검사상 신장수치 upper margine이고 약간의 탈수 보여서 NSAID 대신 STEROID와 TRAMADOL 처방함  -만약 집에서 배뇨 잘 못하면 바로 내원해서 방광크기 체크하고 방광 커진상태이면 카테터 장착 </t>
  </si>
  <si>
    <t xml:space="preserve">차소희                                  </t>
  </si>
  <si>
    <t xml:space="preserve">밍밍                                    </t>
  </si>
  <si>
    <t xml:space="preserve">CC : 중성화 수술   - 식욕, 활력 양호   - 구토, 설사 없음   - 발정 증후는 관찰되지 않음.    *. 중성화 수술시 proBNP 와 컨베니아 소개해드렸으며, proBNP는 안하시고 컨베니아는 하신다고 함. 또한 퇴원전 애드보킷도 요청하셨음.   --&gt; 수술 후 컨베니아, 애드보킷    #. CBC 검사상 WBC 4,100개. 과립구 1,400개  #. 도말검사상 백혈구 거의 관찰되지 않음. 5~10시야당 1개정도.    *. 보호자분과 다시 전화연락(13:05)   - 보호자분은 스케쥴에 맞춰서 백신은 3차례 했으나, 항체가 검사는 진행하신적 없음.    -&gt; 보호자분께 금일 항체가 검사를 진행하고, 내일 CBC 다시 검사해서 백혈구 수치가 괜찮아지면 중성화 수술을 진행하고, 계속 낮다면 전염병 관련 검사를 해야한다고 말씀드림.    -&gt; 항체가 검사 결과가 나오면 다시 보호자분께 연락드릴것. -&gt;   </t>
  </si>
  <si>
    <t xml:space="preserve">박군                                    </t>
  </si>
  <si>
    <t xml:space="preserve">정세실리아                              </t>
  </si>
  <si>
    <t xml:space="preserve">우리                                    </t>
  </si>
  <si>
    <t xml:space="preserve">CC: 소화기 장애  - 배 꾸륵거리는 소리, 설사  - 구토는 1회. 헛구역질  - 여러사람이 다 같이 줘서 정확히 무얼 먹었는지 알 수 없음  - 사료를 잘 안먹음  - food : 로얄캐닌 사료. 오리/황태 간식    - 기본 접종 완료. 항체검사 완료. 사상충 매달 하고 계심    - 신체검사상 고열 40도 확인됨  - 다른 이상 확인되지 않음.    - 1일간 대증처치          .   </t>
  </si>
  <si>
    <t xml:space="preserve">신은경                                  </t>
  </si>
  <si>
    <t xml:space="preserve">모카                                    </t>
  </si>
  <si>
    <t>정상</t>
    <phoneticPr fontId="1" type="noConversion"/>
  </si>
  <si>
    <t xml:space="preserve">CC : 중성화  </t>
  </si>
  <si>
    <t xml:space="preserve">박지우                                  </t>
  </si>
  <si>
    <t xml:space="preserve">검사 결과 이상 없음.     내일 술부 체크 위해 내원  </t>
  </si>
  <si>
    <t xml:space="preserve">한신애                                  </t>
  </si>
  <si>
    <t xml:space="preserve">CC : 구토    - 내원 2시간 정도 전부터, 구토하기 시작 (음식물, 위액, 거품 등 2번 정도 )   - 구토하고, 몸을 떨어서 내원  - 내원하여 관찰하였을때, 보행이나 활력 등 정상  - 복통으로 잘 눕지 못하였다고 함 (촉진 시 , 복통이 심하지는 않음)  - 고구마, 시져 등 먹었음  - 보호자분과 떨어져있는 걸 많이 불안해함 ; 입원불가하다고 말씀하심  - 보호자분이 평소 알고있는 지병은 없음  - 방사선 상 장내 이물소견 관찰되어 말씀드리니, 종종 이물 주워먹는 경우가 있다고 함  - 가끔 많이 먹거나, 컨디션 안좋을때 구토하는 경우가 종종 있다고 함.    #. 체온 39.2로 좀 높은편  #. 흉부 방사선 상, 기관협착 관찰됨   #. 복부방사선 상, 장내 이물 관찰되어, 이물섭취에 의한 구토 가능성도 배제할 수 없음  #. 혈액검사상, 탈수소견과 전해질 불균형 관찰됨     ***.수액 처치 통한 탈수교정/ 구토시 항구토처치 예정/     Plan.   - 전해질 불균형과 탈수 교정위해, 입원하여 수액처치 받는 것이 좋을 것 같다고 말씀드림  - 수액처치 효과보시려면 최소 24시간 정도는 입원해서 처치 받으시는 것이 좋고, 정확한 퇴원 시간은, 아이 상태보고 원장님과 상담 후 결정하게 될 예정입니다  - 평소 이물먹는 경향이 있으므로, 방사선 상 관찰되지 않는, 이물에 의한 구토가능성 배제할 수 없으며, 그럴 경우, 구토 지속될것이고, 그때는 초음파검사 하셔야 함을 고지드림  - 아이와 떨어져있는 걸, 보호자분께서 많이 불안해하심.  ; 9월 15일 오후 8시반쯤 혈액검사 다시 진행하여, 교정되었을 시에 전화드려서 저녁 퇴원하실 수 있도록....(최대한 빨리 퇴원원하심)    - 349100원수납하고가심  </t>
  </si>
  <si>
    <t xml:space="preserve">전소라.                                 </t>
  </si>
  <si>
    <t xml:space="preserve">접종은 완료되었다고 하심    방사선 검사상 담낭내 이물확인됨  -초음파검사상 슬러지 확인됨  -UDCA 처방하고 향후 1개월후 초음파 재검예정  -특이소견 없을경우 3개월~6개월 단위 재검예정  </t>
  </si>
  <si>
    <t xml:space="preserve">박상엽                                  </t>
  </si>
  <si>
    <t xml:space="preserve">일심                                    </t>
  </si>
  <si>
    <t>생식기종양</t>
    <phoneticPr fontId="1" type="noConversion"/>
  </si>
  <si>
    <t xml:space="preserve">1.CC:               2.HPI:               3.History  - MED;                - VAC:                - TRAUMA:  - Surg:               3.ENV:             4.FOOD:       - 2003년부터 2살령으로 추정. 당시부터 키우심  - 생리가 8개월 주기였는데. 이후 질탈이 발생. 생리 막판에 습관적인 질탈이 보임    </t>
  </si>
  <si>
    <t xml:space="preserve">임서연                                  </t>
  </si>
  <si>
    <t xml:space="preserve">폴                                      </t>
  </si>
  <si>
    <t>탈장</t>
    <phoneticPr fontId="1" type="noConversion"/>
  </si>
  <si>
    <t xml:space="preserve">CC: 탈장 상담  - 반복적인 탈장(직장탈, 회음부 허니아, 서혜부허니아)가 확인되었으나 금일 직장탈/회음부허니아는 확인되지 않고, 서혜부허니아는 확인되나 모두 환납됨.   - 이전 병원에서 고령을 이유로 수술을 실시하지 않음  - 본원에서 검사 후 수술 가능 여부를 확인하고, 이후 증상 발현시 수술 실시하기로 함    - food :  메타볼릭    - 검사상 이상 확인되지 않음  ; 추후 증상 발생시 충분히 수술 가능한 상황임. 현재 환납이 가능한 탈장으로 고령임을 감안 수술을 최대한 실시하지 않고 관리할 것을 추천함    </t>
  </si>
  <si>
    <t xml:space="preserve">오승언                                  </t>
  </si>
  <si>
    <t xml:space="preserve">탐라                                    </t>
  </si>
  <si>
    <t>2, 식욕저하</t>
    <phoneticPr fontId="1" type="noConversion"/>
  </si>
  <si>
    <t xml:space="preserve">- 심낭수 TP 6.0, PCV 8%  - 복부 방사선/초음파, d-dimer, 응고계    3년 전에 요도 결석 확인 - 로컬병원에서 나이가 많으니 그냥 지켜보자고 했음  6년전부터 k/d 사료 먹음 - 로컬병원에서 신부전 진단  예방접종이나, 사상충예방약 수년간 안함      3일전에 된장 두껑을 핥았음 - 그이후로 식욕저하, 설사  3일간 닭고기 소량 먹음  로컬병원에서 신부전에 준한 치료, 수액처치 받고 저녁 8시에 퇴원  새벽 2시쯤 침대에서 </t>
  </si>
  <si>
    <t xml:space="preserve">허연석                                  </t>
  </si>
  <si>
    <t xml:space="preserve">시몬                                    </t>
  </si>
  <si>
    <t>Whippet(휘펫트)</t>
  </si>
  <si>
    <t xml:space="preserve">CC : 발작    - 피자를 어제 저녁에 먹음  - 산책시 공원(풀이 크게 자라있음, 사람이 잘 찾지 않는 곳, 평소에 산책코스)에서 풀도 가끔씩 먹고 함  - 집이 공사 중이신데 석고 보드를 먹었을 수 있음(2~3일전)  - 산책 후 집에 와서 뒷다리 경련이 보임  - 혀를 내놓고 숨    010-9028-4093(어머니 전화번호)    - 선납 : 1,086,800원(시몬, 아몬 합계)  </t>
  </si>
  <si>
    <t xml:space="preserve">아몬                                    </t>
  </si>
  <si>
    <t xml:space="preserve">이연아                                  </t>
  </si>
  <si>
    <t>피부염</t>
    <phoneticPr fontId="1" type="noConversion"/>
  </si>
  <si>
    <t xml:space="preserve">CC: skin problem  - 소변보기 전 몸을 긁는 행동  - food : 현재 고구마 먹는 중.     - med : 5개월 이상 투약을 함. 약 끊고 2달 정도 지나서 증상 재발    - 이전병원에서의 알러지 검사 결과 가져오심  ; 다수의 음식알러지(바나나, 계란, 닭, 양배추등)외 환경적인 요인도 다수 확인됨    - 최소 1주간의 스테로이드를 통해 소양감 및 피부 염증 가라 앉힌 뒤, 알러지 컨트롤 하기로 함    Rx. Prescripition diet ultra z/d  - Coatex 1일 1 펌프  - 유산균 처방  - 알로빈 샴푸 및 컨디셔너 처방    Plan. 1주두 recheck          </t>
  </si>
  <si>
    <t xml:space="preserve">노재홍                                  </t>
  </si>
  <si>
    <t xml:space="preserve">이기세                                  </t>
  </si>
  <si>
    <t xml:space="preserve">펀치                                    </t>
  </si>
  <si>
    <t>2,14</t>
    <phoneticPr fontId="1" type="noConversion"/>
  </si>
  <si>
    <t xml:space="preserve">      - 심장의 변화는 mild~moderate 수준이며 심장의 리모델링 일어난 상태    수축력 보상 필요 계속 호흡가쁠시 약 변경 지시될 수 있음     조만간 전화 드린다함    앞으로 심장약 꾸준히 평생 먹여야 하며, 과한 운동은 피해야 함  현재 췌장염 kit 검사상 음성 확인되었으나 심장약 과 현재 설사 지속시 췌장염 유발될 수 있으니 증상 호전 없으면 입원처치 받을것을 추천드림      </t>
  </si>
  <si>
    <t xml:space="preserve">유남정                                  </t>
  </si>
  <si>
    <t xml:space="preserve">쮸미                                    </t>
  </si>
  <si>
    <t xml:space="preserve">1.CC:               2.HPI: 자궁축농증 의증              3.History  - MED; none. 백내장               - VAC: all booster,. HWP done               - TRAUMA: none  - Surg: none              3.ENV:  indoor. 산책은 1주일에 1회. 평소에는 거의 안함.  4.FOOD: 일반사료, 간식 소량. 사람먹는 것은 소량만 먹이심. 과일       - 해외 거주중. 체중이 증가. pu/pd, 생식기 주변이 부어 있음.  - 소변냄새가 진해짐.     **. 자궁외 비뇨기계 질환 및 기타 질환 감별을 위해 스크리닝 검사 실시    #. 혈액검사상 NRF  #. 방사선상 기관의 미네랄침착, 골밀도 감소 확인됨.  #. 초음파 검사상 우측 자궁각내 액체 소견. 자궁벽의 비대 확인됨, 양측 부신의 비대 확인됨. 양측 신장의 만성적인 손상 확인됨. 좌안의 경도의 안내염 소견 확인됨  #. 뇨검사상 경도의 단백뇨 확인됨.     ***. 검사상 부신비대 및 자궁의 이상 확인됨.  - ACTH 검사 및 OHE 추천.  - 유선종양 확인됨에 따라 유선종양도 제거할 것 추천.    ***. 보호자님 의대생으로 1주 뒤 내원하여 ACTH 검사 및 안과 검사 실시 여부 결정할예정    </t>
  </si>
  <si>
    <t xml:space="preserve">문선일                                  </t>
  </si>
  <si>
    <t xml:space="preserve">cc)꼬리가 문에 낌    아침에 문에 낀듯했는데 저녁에 와보니 피가 묻어있었음  꼬리에 출혈, 피부 결손  식욕 정상    방사선 - 뼈는 이상없음  혈액검사 진행    내일 오전중에 다시 내원하여 드레싱 및 처치 하기로 함(마취가 필요할것으로 판단)  </t>
  </si>
  <si>
    <t xml:space="preserve">최이진                                  </t>
  </si>
  <si>
    <t xml:space="preserve">CC : 진료   - 중성화 수술 전에도 사료량이 약간 줄었음.   - 월요일 or 화요일에 castration. 목요일 2차 접종   - 그 이후부터 식욕이 조금씩 떨어졌음. 활력도 조금떨어진듯 했음.   - 이번주에 3일정도 추가로 병원에서 맡겼음   - 최근 2주사이에 장거리 차를 타고, 환경이 자주 바뀌었음.    #. 점막이 창백하고, 황달끼도 보임  #. 동공은 열려 있음. PLR은 있음.  #. 호흡은 분당 120회 이상.   #. 대퇴동맥에서 맥박은 느껴지나 미약함.  #. 혈압은 측정이 되지 않음.    *. 보호자분께 장기간 식욕부진에 의해 지방간이 왔고, 그로 인해 전신 황달증세를 보이는거 같다고 말씀드림. 보호자분은 원인이 무엇인지 궁금해하셨으나, 이미 이정도 진행된 상태에서는 원인을 정확히 찾아내기는 거의 불가능하며, 일단은 스트레스가 주 원인이라고 짐작이 된다고 말씀드림.     *. 고양이는 하루라도 잘 안먹으면 문제가 있는것인데 거의 10일가까이 잘 먹지 못해서 황달 진행도 오래된것 같고, 그로 인해 예후는 안좋을 수 있다고 고지했으며 일단은 3일은 최대한 대증처치를 하면서 아기 활력이나 컨디션이 최대한 회복하기를 기대하는 수 밖에 없다고 했음.    *. 오늘 낮에 다시 혈액검사 이후 검사결과에 따라 수혈까지 필요할 수 있다고 말씀드림.  </t>
  </si>
  <si>
    <t xml:space="preserve">이지애                                  </t>
  </si>
  <si>
    <t xml:space="preserve">베이비걸                                </t>
  </si>
  <si>
    <t xml:space="preserve">CC : 식욕감퇴    - 이번주 금요일(이틀전)부터 식욕감퇴  - 식욕은 보이나, 하루에 10알 정도만 먹고, 먹지 않음, 고양이 분유 강급하심,   - 몸무게도 2-3일사이에 200g감소  - 발치 및 스케일링 한지 7개월 정도 지남  - 스케일링 마취 이후 급성신부전 ; 식욕감퇴, 기력저하, ; 크레메진 등 예방 목적으로 약 먹고계심  - 저번 병원에서, 방광결석 2개 가지고 있는 것 발견하였고, 향후 수술로 제거 예정.  - 한달 전쯤 방광염 앓았음 ; 약 먹고, 증상 사라져 보호자분께서 임의로 약 중단하심  - 이틀 전부터, 화장실 모래 작아지고, 오줌 지리기 시작함.  - 동거묘 없음    #. cbc, 혈액화학검사, 혈액가스검사 상 특이점 발견되지 않음  #. 종합뇨검사 ; 현미경 검사상, 다량의 간균이 관찰됨 - 세균성 방광염  #. 초음파 검사상 ; 방광벽의 비후 등은 관찰되지 않으나, 방광 내의 다량의 슬러지가 관찰됨.  결석으로 보이는 것은 발견되지 않음  #. 방사선 검사상 ; 신장의 크기가 정상보다 다소 작기는 하지만, 혈액 내 신장 수치나, 뇨스틱 검사 등에 특이사항 보이지 않으므로, 기능은 하고 있는 것으로 생각됨.  신장의 크기가 작은 것은, 선천적인 것이거나, 노령에 의한 자연적인 atrophy로 생각됨    Tx. 우측 잇몸 실밥 3개 제거 ; 6개월 전 발치시 봉합부위        컨베니아 sc    Rx. 내복약 7일치 ; ciprofloxain     Plan.   - 뇨천자하여, 아이덱스에 항생제 감수성 테스테 의뢰함  - 항생제 감수성 테스트 결과 나올 때까지, '컨베니아+ciprofloxacin'의 항생제를 적용하고, 이후 적절한 항생제 처치하기로 함.  - 맞는 항생제가 거의 없으면, vancomycin 등의 사용을 위하여 입원해야 될 수도 있습니다.   </t>
  </si>
  <si>
    <t xml:space="preserve">최영진                                  </t>
  </si>
  <si>
    <t xml:space="preserve">안젤라                                  </t>
  </si>
  <si>
    <t xml:space="preserve">1.CC: panting.   2.HPI: 금일 처음 이런 증상을 보임  - 엄마가 심장이 약했을거라 추정. 스트레스만 받으면 혀를 내밀고 힘들어함  - 헐떡거린 뒤 소변을 약간 봄  - 2일전에 캔을 먹인 거 이외에는 특별한 변화 없음  3.History  - MED;                - VAC:                - TRAUMA:  - Surg:               3.ENV: w/  4 cats,   4.FOOD:       - 평소에 높은곳을 싫어함. 안올라감    #. 문진 도중 청진상 crackle sound가 확인되어 응급처치 실시  ; 방사선 촬영 후 산소공급 및 이뇨제 처방    #. 혈액검사상 대사성 산증, 질소혈증이 확인됨  #. 방사선 검사상 patchy alveolar pattern 확인됨  #. proBNP 양성    ***. 울혈성 심부전을 개선하는 것이 우선이며, 폐수종이 해결되고 호흡 개선한 뒤, 심질환에 대한 정밀검사 예정  - 48시간 내에 폐수종이 개선되어야 함  - 호흡수를 통한 모니터링 및 방사선 촬영 예정  - 이뇨제 투여하며 경과 지켜볼 예정    Tx. Furosemide 2mg/kg, IV 증상 개선때 까지  - Ramipril 0.125mg/kg, sid, Spironolactone 1mg/kg, bid PO    -      - 추가적인 방사선/혈액검사 실시가능  - 호흡 개선 뒤 복부방사선/초음파, d-dimer, 심장초음파 검사, 퇴원 시 proBNP 정량 검사 실시 예정  - 최종적으로 총 입원기간 5일에서 10일, 비용 150~200만원 정도 나올 수 있음  </t>
  </si>
  <si>
    <t xml:space="preserve">1.CC: vomiting. 연변(묽은변)  2.HPI: 수개월 전 췌장염 진단 받은 병력 있음. 금일 당시와 비슷한 증상 호소.              3.History  - MED;                - VAC:                - TRAUMA:  - Surg:               3.ENV: alone            4.FOOD: w/d,        - 변에 약간의 혈액 묻어있다고 함  - 보호자님 췌장염검사로 amylase, lipase 검사만 요청하셨으나 환자의 연령 및 증상을 고려하여 스크리닝 검사 및 췌장염키트 검사 추천함    #. PE  - mild abdominal distention, papated intraabdominal mass-like lesion  - weakness. Rt. hindlimb paresis(dereased postrural reaction)  - mild hypotension(85-90 mmHg). mild hyperthermia  #. Blood work  - mild hypernatremia, mild hypokalemia  - mild thrombocytopenia  #. Radiography  - serosal detail loss  - SI caudo-lateral deviation by mass(?)  #. Ultrasonography  - increased echogenisity of abdominal fat/mass(?)  - fluid in stromach  - indistinct medullary-cortex junctino in bilateral kidney  - increased echogenicity of medulla    #. cPLi kit   - negative    A)   DDx.  - Abdominal mass(tumor)  - Chronic pancreatitis  - neurologic disorder    Plan.   - 입원처치하여 통증관리 및 혈압 모니터링 예정  - 복부 종괴에 대한 정확한 진단을 위해 초음파 재검 및 CT검사, 혈전모니터링을 위한 d-dimer등에 대한 정밀검사 추천    Tx.   - fluid therapy N/S w/ 30mEq/L KCl  - metronidazole 10mg/kg, bid IV  - tramadol 4mg/kg, tid IV  - buthophanol 0.2mg/kg, bid IV    </t>
  </si>
  <si>
    <t xml:space="preserve">김정                                    </t>
  </si>
  <si>
    <t xml:space="preserve">어제 간식 먹고 구토(노란색)  -이물 가능성은 낮은편임(포도 가능성은 있음)  -어제 하루종일 식사 못하고 물도 못마심  -2~3주전 진드기 물린적 있음      혈액검사 결과상 신경증상이 의심되는 상황임을 고지  -정확한 진단을 위해 두개골 방사선 촬영, MRI검사등을 설명드렸으나 더이상의 검사는 원하시지 않음  -향후 스트레스 관리, 고온다습 환경 주의 등 설명드림  -검사 결과지 출력해드림  </t>
  </si>
  <si>
    <t xml:space="preserve">김아라                                  </t>
  </si>
  <si>
    <t xml:space="preserve">쥬시                                    </t>
  </si>
  <si>
    <t xml:space="preserve">cc : 출산후 3개월 지남  -지난주 중성화수술  -2일전부터 식욕 전혀 없음(중성화 수술 이후 식욕 저하)-간식캔은 없음  -구토시 출혈 포함된 구토 보임  -최근(3주전) 사료 교체    -혈액검사상 특이소견 없음  -금일 수액처치 실시 후 퇴원예정  -항구토 처치 실시하고 보기로함  -19일 중성화 수술후 현재 발사 안되어있어서 발사 실시  -사료 잘 안먹으면 습식사료 급여도 추천드림    -컨베니아 서비스 해드렸음    -집에서 추가구토시 내복약 필요성 설명드림  -식욕 없을경우 반드시 내원 안내드림  </t>
  </si>
  <si>
    <t xml:space="preserve">조영진                                  </t>
  </si>
  <si>
    <t xml:space="preserve">  - 몇년전부터 간헐적으로 1,2분 발작  - 증상 있을때마다 편측 방향만 증상을 보임   - 어제 저녁 9시경 발작, 새벽부터 발작 멎지 않았으며 본원 내원시까지 계속 틱증상과 같은 모습을 보임  - 몇년전 회음부 탈장(방광탈장) 수술했으나 재발    #. 방사선  후두골 key hole sign은 확인되지 않음  두개 외측상 opacity 증가한 부분이 확인    #. 혈액검사  특이사항 없음(cpk 여분 없어서 검사 못함)      Tx.  - propofol CRI  - mannitol 1g/kg sid  - mpss10mg/kg tid  - cepha 30mg/kg bid  - 5DW 30mEq 9ml/h 유지      - 아이가 포폴로 재우는 중에도 호흡이 가쁜 편이며 체온도 비교적 높은편  - 두개내 기존에 가지고 있던 병변 악화되면서 증상발현 후 억제 안될 수 있으며 종양시 예후는 매우 좋지 않을것  - MRI추천드림(익일 오전 헬릭스 촬영 예약)    - 1일 입원비는 평균 비용 20만원안내  - 토요일까지는 경과 지켜보자고 말씀드렸으며 이후 입원 추가 될 수 있음  </t>
  </si>
  <si>
    <t xml:space="preserve">이지연                                  </t>
  </si>
  <si>
    <t xml:space="preserve">위노                                    </t>
  </si>
  <si>
    <t xml:space="preserve">CC 건강검진      - 구충 이전에는 산책. 산책 안한지 4~5년 경과, 산책 안한뒤로 구충 실시 하지 않음  - 접종     2007 년 산책 후 돌아오니 입술 찢어져 병원다님  금일 새벽 다시 마른기침 보임 5~6회 확인. 이전에 비해서는 경미한편  제작년 같이 지내던 고양이 FeLV로 사망. 페르시안종(이름. 두부). 집에서 함께 9~10년 동거.   위노 확인시 음성 확인. (실험실 검사 보냄)    #. probnp 음성      - 습식 사료 + 간식 겸 건사료.   - 음수량 증가 위해 습식 사료에 물 더 첨가하여 먹이고 있음.  - 건사료 먹을 때 이상증상 보이지 않음.    - 마취에 대한 부담감 있으심.     - 가끔 귀 긁으면서 귀 앞쪽 피부까지 상처 냄.     *. 전체적으로 큰 이상 없음.  혈액 검사상 glucose 높게 나왔으나, 병원에 내원한 상태로 스트레스 받은 상태의 결과 일 수 있음.   피부 변색은 나이에 따른 변화 일 수 있으나, 약간의 발적 및 가피 형성 된것은 피부 문제 일 수 있음. 피부 영양체 추천드림. - 다음 내원 10/6 시에 다시 자세하게 확인하기로.   방사선상 이상 없음. 흉부에 소량의 기관지 패턴 확인되나 임상 증상 미미하여 나이에 따른 소견일 가능성 있음.   치아 치석 있는 상태로 스텔링 및 치과 방사선 (필요에 따라 발치) 필요한 상태.   다음 내원 시 원장님과 한번 더 상담 하기로.     10/5 재내원해서 뇨검사 예정      </t>
  </si>
  <si>
    <t xml:space="preserve">비너스                                  </t>
  </si>
  <si>
    <t xml:space="preserve">금일 비투스에게 물려서 내원  -봉합 실시하였고 1주후 발사예정  -처음 봉합했을때 봉합사 스스로 제거하여 좀 굵은 봉합사로 봉합.   -금일 수액 충분히 맞고 내일 퇴원하기로 함(하루는 요양호텔로 잡아드림)  </t>
  </si>
  <si>
    <t xml:space="preserve">한윤정                                  </t>
  </si>
  <si>
    <t>체중감소</t>
    <phoneticPr fontId="1" type="noConversion"/>
  </si>
  <si>
    <t xml:space="preserve">1.CC: depression. 치과질환 의심.               2.HPI: 1달이내 체중의 급격한 감소가 확인됨. 간헐적 구토. 설사는 최근에 일시적으로 보임.  - 발작 병력 없음.   - 소변은 자주 봄.   3.History  - MED; none                - VAC:  HWp.              - TRAUMA: none  - Surg: 꼬리 종양 제거술.                3.ENV: indoor. alone            4.FOOD: 사료. 간식.     - 2일전 퇴원.   - 배에 가스가 차는 증상이 반복됨.    - 수액처치. 이뇨제 처치. cepha. enro. 투여  - 간식을 먹기 시작함.    - cephalexin 30mg/kg bid IV  - Enrofloxacin 5mg/kg, sid SC  - Tramadol 4mg/kg, bid IV  - 뇨검사(스틱/비중)  - 혈압 1일 3회 측정        </t>
  </si>
  <si>
    <t xml:space="preserve">푸키                                    </t>
  </si>
  <si>
    <t xml:space="preserve">1.CC: 심장질환 체크  2.HPI: 심장약을 먹고 있으며, 약을 계속 먹어야 하는지 궁금하여 내원              3.History  - MED; Ramipril 0.125mg/kg, sid              - VAC: all booster. HWp.                - TRAUMA: 어렸을 때 HBC. 당시 치아골절/타박상 정도.   - Surg: 양측 슬개골 탈구 수술.               3.ENV: indoor. alone. 산책은 가끔. 산책시 힘들어 하지 않음            4.FOOD: 일반사료. 간식. 사람음식.       - 약을 먹은 이후로 배뇨 횟수가 증가함    - 지난 3월 기침 증상. 심장병 초기 증상을 보임. 이후 7월 경 두번 정도 마비 증상을 보였음  ; 선채로 눈이 커지고, 초점이 사라짐. 2~3분정도 지속됨. 뻗뻗해짐. -&gt; syncope 아닐 것으로 보임.     #. 혈액검사상 NRF  #. 심장 초음파 검사상 경도의  이첨판 폐쇄부전 확인됨  ; 현재 처방 적절한 것으로 보이나 수축력이 다소 감소된 것으로 보여 1년 내 폐수종 발생할 가능성 높아 이에 대한 보호자님의 모니터링이 필요할 것으로 보임  ; 스케일링 및 3개월에 1회 심초음파 재검 필요함을 설명  - 담낭의 슬러지 역시 3개월 에 1회 재검 필요  </t>
  </si>
  <si>
    <t xml:space="preserve">김아주                                  </t>
  </si>
  <si>
    <t xml:space="preserve">양말이                                  </t>
  </si>
  <si>
    <t xml:space="preserve">1.CC: seizure, hypersensitivity, 과도한 흥분. 행동변화. 창에서 떨어진 적도 있음              2.HPI:   - 식욕은 양호.               3.History  - MED; 스테로이드.   - VAC:  3차 접종. 항체검사는 실시하지 않음.  - TRAUMA: none  - Surg:               3.ENV: indoor(alone)  4.FOOD: 사료를 자주 바꿈. 오리젠    - 지역 병원에서 아토피/피부 병변에 의해 스테로이드 처방. 효과 없다고 느끼심  - 3차 접종이후 습진 및 피부 병변이 발생. 이후 치료를 반복적으로 받았으나 호전되지 않음    - 혈뇨 본적 있음  </t>
  </si>
  <si>
    <t xml:space="preserve">박지영                                  </t>
  </si>
  <si>
    <t xml:space="preserve">틈                                      </t>
  </si>
  <si>
    <t xml:space="preserve">CC : 방광염    - 치료시작하신지 2~3주 정도 되심(약을 먹고 있음)  - 어제 부터 오줌을 잘 못 보고 있는 것 같음(어제 저녁)  - 원래 물을 잘 안 먹음. 현재는 사료를 물에 불려서 주심  - 오늘 거의 안 먹은 것 같음. 동거묘가 있어 명확하지는 않음  - 어제는 화장실을 반복적으로 왔다 갔다 했지만 오늘은 집을 비우셔서 관찰 힘드셨음  </t>
  </si>
  <si>
    <t xml:space="preserve">김금수                                  </t>
  </si>
  <si>
    <t xml:space="preserve">cc;   생옥수수 / 옥수수수염 같이 1시간 반전에 먹이심  먹고나서 금일 약간 무른변등의 증상 보임.  구토 없음.  먹고나서 갑자기 복부 통증호소      --------------------------  도말상에서 충분한 plt 확인됨 / wbc는 1000배에서 평균 2~3개 확인됨    자궁 확장 및 플루이드 확인.  복막 에코 증가  장내 운동성 없음  </t>
  </si>
  <si>
    <t xml:space="preserve">이원영(이근숙)                          </t>
  </si>
  <si>
    <t xml:space="preserve">cc; 항체검사, 스케일링, 중성화, 동물등록  - 컨베니아 포함  - 소독, 술부체크비용 설명드림  - 항체검사 score 7, 7, 7  </t>
  </si>
  <si>
    <t xml:space="preserve">말숙                                    </t>
  </si>
  <si>
    <t>난산</t>
    <phoneticPr fontId="1" type="noConversion"/>
  </si>
  <si>
    <t xml:space="preserve">cc; 넷째가 안나옴  - 낮 12시부터 첫째가 나오기 시작했는데 8시가 다 되도록 막내가 나오지 않음    #. 방사선 상 위근처에 태아 확인   초음파상 태아 심박수 114회 정도  -&gt; 제왕절개 실시    ***. 2~3주간 오로가 나올 수 있습니다.   남자애중 구개열을 가진 아이 있습니다.   3마리는 수컷, 막내가 암컷 입니다.   당분간 항생제 내복약 먹이셔야 합니다.   칼슘제 / 밥 잘 먹여주세요.  1일 2회 약먹여주세요.  </t>
  </si>
  <si>
    <t xml:space="preserve">한재준                                  </t>
  </si>
  <si>
    <t xml:space="preserve">블루                                    </t>
  </si>
  <si>
    <t xml:space="preserve">6개월 전부터 신부전 진단받고 주 500cc피하주사 (차지우동물병원)  10월 5일부터 갑자기 식욕부진, 활력저하, 지속적인 구토증세, 심한 우안 부종    -검사상 심한 빈혈, 좌신 위축, 우신에 수신증 보이며 저체온증, 저칼륨혈증, 산증 보임  -treatment  1. 체온조절, 산증교정, 저칼륨혈증 교정 실시  2. dpo 처치(빈혈교정)  3. 산소처치    상태 양호시 수혈      --------------------------------  복수검사(혈액 - 면역 : 사진잇음)  tp 2.7  alb 0.9  glo 1.8  비중 plasma 3 sg 1.024     </t>
  </si>
  <si>
    <t xml:space="preserve">권지숙                                  </t>
  </si>
  <si>
    <t xml:space="preserve">여우                                    </t>
  </si>
  <si>
    <t xml:space="preserve">  CC 외음부 출혈    식욕 없음 . 금일 추가적인 출혈 발생  </t>
  </si>
  <si>
    <t xml:space="preserve">CC: comatose, 저체온, 저혈당  - 응급처치 실시    - 혈액검사상 간부전, 중증의 발작, FIP 의심되는 상황  ; 범백 검사상 음성 확인됨  - 발작 지속되어 diazepam 투여  - cepha, 익일 방사선/초음파 및 추가적인 검사여부 결정할 예정  ; 환자의 상태가 좋지 않아 안락사 고려할 수 있음.    </t>
  </si>
  <si>
    <t xml:space="preserve">김아름                                  </t>
  </si>
  <si>
    <t xml:space="preserve">짝퉁이                                  </t>
  </si>
  <si>
    <t xml:space="preserve">cc ; 구토  - 평소 배변,배뇨, 식욕, 활력 정상  - 동거견 한마리 있음  - 어제 아침 상당량의 오징어먹음  - 어제 낮부터 구토 2~3번정도  - 평소 구토 없음  - 치석 +++  - 추가접종은 안하고계심, 사상충 안하고계심,    #. 청진상 murmur없음  #. 혈액검사 정상    Plan.   - 구토에 의한 체액불균형이나, 구토를 유발한 간이나 신장등의 문제점은 혈액검사상 발견되지 않았습니다.  - 빠른 시일내에 스케일링이 시급합니다 (이번주 내에 전화해서 예약 잡으시기로 함)    문자발송 ;   안녕하세요^^  어제 짝퉁이 진료봤던 수의사입니다.    당직 후 퇴근 전, 짝퉁이 기록을 살펴보다보니, 중성화하지 않은 여자아이인데, 구토증상이 동반된 것도 그렇고, 고령에 신장수치가 살짝 높게 나온것도 좀 마음이 불편해서요...    다시 한번 추가사항들을 꼭 설명드리고 싶은데, 시간되실때 동물병원으로 내원 또는 전화 부탁드립니다~      --------------------------    안녕하세요. 잠실on동물병원 내과/고령 클리닉 원장 한성국입니다.  짝퉁이 증상이 어제와 비교하여 개선되었는지 궁금하여 연락드렸습니다.  만약 증상이 지속된다면, 말씀드린 것과 같이 고령이고, 여자아이라는 것을 고려할 때 중증의 질환이 잠재되어 있을 가능성이 높아, 금일 반드시 내원하여 내과 외래진료를 받으시기 바랍니다  궁금한 점 있으면 연락 부탁드립니다.  </t>
  </si>
  <si>
    <t xml:space="preserve">안옥기                                  </t>
  </si>
  <si>
    <t xml:space="preserve">CC 소화기 증상 자주 일어남    - 1주전 토함, 이틀 지난뒤 먹다가 구토 이후 괜찮다가 금일 아침에 보호자를 깨우고 왔다갔다하며 안절부절하는모습  - 금일 형태는 갖췄으나 무른변봄. 병원에 와서 끊임없이 소변을 지림   - 금일 집에서 나올때 덜덜 떨음    건강상태 확인을 위한 검사가 지시되며 보호자분 검사 의지는 있으나 한원장님께 진료 받고 싶다하였음  한원장님 오면 아이본뒤 전화달라 함      </t>
  </si>
  <si>
    <t xml:space="preserve">요미                                    </t>
  </si>
  <si>
    <t xml:space="preserve">CC 재진    - 피부 발진 감소, 체온 낮아진 것처럼 느낌  - 잘 먹진 않으나 자발적으로 먹을때도 있음    #. 초음파  - 간, 신장, 비장 echo상승, lymphadenopathy확인  - renal medullarylimb sign확인  - ascites    #. 혈액검사  지속적인 leukopenia  bil 수치 상승    #.방사선  흉부 sternal LN 확장 의심소견 및 복부 serosal detail소실  아직 흉수는 보이지 않음        *** 전체적인 검사소견이 FIP 가능성 시사하며 금일 부터 환자가 편안할 수 있도록 처치할 예정  다른 동거묘도 있으나 FIP v이환율은 낮으며 격리치료 멈추고 자유롭게 지낼 예정    현재 황달 진행되고 있어 최대한 급여에 신경써야함  FIP일 경우 병의 진행을 막을 수 없으며 속도를 늦추거나 과도한 염증반응으로 인해 환자의 신체적 stress가중될 수 있어 투약은 추천되며, 보조적인 영양처치(영양제) 투약도 충분히 함께 진행되어야 할것    plan  cbc, 간수치 재검 지시되나 보호자분과 상의할 것  입원 ..최대한 안할것  </t>
  </si>
  <si>
    <t xml:space="preserve">문지용                                  </t>
  </si>
  <si>
    <t xml:space="preserve">참치                                    </t>
  </si>
  <si>
    <t xml:space="preserve">CC: 우  - A:G RATIO 0.57 (6/27 G 4.9)  - 식욕/활력 양호. 평소에 비해 체온이 높은 것으로 보임. 잠을 평소보다 더 많이 잠  -   </t>
  </si>
  <si>
    <t xml:space="preserve">야호                                    </t>
  </si>
  <si>
    <t xml:space="preserve">    항체검사 기준정도. 다음주 1회 추가접종, 켄넬코프, 인플루엔자 실시   </t>
  </si>
  <si>
    <t xml:space="preserve">이주훈                                  </t>
  </si>
  <si>
    <t xml:space="preserve">정연희                                  </t>
  </si>
  <si>
    <t xml:space="preserve">재롱이                                  </t>
  </si>
  <si>
    <t>폴립형 방광염(Polypoid Cystitis)</t>
  </si>
  <si>
    <t xml:space="preserve">1.CC: pollakiuria. dysuria               2.HPI: 소변을  잘 보지 못하고, 지리고 함. 방광벽에 종양성 변화를 확인했다고 하심  - 최근 식욕은 감소  - 혈뇨를 보지는 않음. 소변 냄새도 정상이었음. 맑은 노란색의 소변.  - 배변도 정상.               3.History  - MED; cefixime, piroxicam  - VAC: all done. no booster(Hwp)               - TRAUMA:   - Surg:                 3.ENV: indoor(alone), 산책은 거의 하지 않음. 운동량은 적지 않음.            4.FOOD: 로얄캐닌.    ***. 검사상 확인된 방광벽의 비후는 위치와 모양으로 보아 TCC의 가능성이 높음  - 다만, 세포학 검사상 종양세포가 전혀 확인되지 않고, 염증세포만 확인됨.   - 미생물은 확인되지 않음  - 만성 방광염에 의한 polyp 형태의 방광염이 발생할 경우 TCC와 유사한 소견을 보일 수 있으므로, 강한 소염제를 투여하여 충분히 염증을 가라 앉힌 뒤 지켜볼 것을 추천함    #. 혈압 160/100/130    Rx. 항생제 교체, 스테로이드 극소량 사용  - PDS 0.3mg/kg sid AM  - Amoxicillin/Clavulonic acdi 20mg/kg, bid PO (클라바목스)  - Ciprofloxacin 15mg/kg, 베네박 bid PO  - Urinaid 1t/day    - 9일 뒤 recheck  ; Recheck 시 초음파/뇨검사 재검. 혈압검사. 종괴에 대한 세포검사 실시 예정    </t>
  </si>
  <si>
    <t xml:space="preserve">강하림                                  </t>
  </si>
  <si>
    <t xml:space="preserve">sis dia map  hr  170  120 132  110    오후 8: 47 sys/dia - MAP  1. 138/97-113  2. 155/ 115-129  3. 145/107 -123    mean : 146/ 106 - 121.6    ***. 혈액검사상 경도의 신장수치 상승 있으나 뇨비중 정상으로 신기능은 크게 손상되지 않은 것으로 보임  - LDDST 검사상 4시간에 1이상으로 증가되어 있어 부신피질 기능항진증으로 진단할 수 있으나 증상이 경미한 만큼 1달 후 다른 검사(ACTH검사)를 통해 한번 더 확인 후 처방할 것을 추천함  - 담낭염 혹은 췌장염 가능성 있어 이에 대한 추가 확인 필요함  - 용종성 방광염 가능성 있음. TCC배제할 수 없으나 금일 뇨검사상 세포확인되지 않음. 4주 뒤 재검    ***. 환자의 전일 증상은 두개내압 상승에 따른 척수공동증의 악화로 추정되나 MRI 촬영 없이 확진할 수 없음  - 보호자님 요청 시 뇌압 감압을 위한 처치 진행할 필요 있음  - 약 처방 후 증상 개선 여부 확인하는 것이 좋을 것으로 보임    Rx.  - 보호자님 약 처방 원하심    Plan.   - 1달 후 recheck  ; ACTH 자극시험, 복부초음파(방광/담낭)    </t>
  </si>
  <si>
    <t xml:space="preserve">서정일                                  </t>
  </si>
  <si>
    <t xml:space="preserve">샬롬                                    </t>
  </si>
  <si>
    <t xml:space="preserve">   방광염 때문에 항생제를 꾸준히 먹이고 계셨음.     </t>
  </si>
  <si>
    <t xml:space="preserve">김보연                                  </t>
  </si>
  <si>
    <t xml:space="preserve">블랑                                    </t>
  </si>
  <si>
    <t xml:space="preserve">cc)기력저하 구토  낮에 다른 동물병원에서 아침부터 저녁8시까지 수액처치, 포도당 경구 투여 받음  집에 데려왔을때 정상이었다가 밤 10시쯤 간식 조금 준 후부터 구토, 기력저하  변은 점액변  의식은 있으나 기립은 힘들어함, 자립보행 힘듬  평소에 육포, 개껌 등 큰 덩어리 간식을 자주 먹음    보호자분께는 위험할수 있다고 설명드림, 중독 가능성 있고, 신경계 질환, 홍역 가능성 있다고 설명드림    혈액검사 - RBC,Hb 수치 낮음, 전해질 수치 낮음    처치 : H/D(kcl 7.5ml 첨가), vitk, 트라넥삼산, cepha  새벽 4시 : 경련 1회 1분간    혈액과 구강, 비분출물, 안지등을 이용한 검사에서는 홍역 음성이었으나 뇌척수액 검사에서는 키트검사상 양성    *. CSF 검사결과   - TNCC : 0   - SG : 1.008   - micro ALB : 81mg/dL   - Distemper kit : 양성    -3일간 입원치료하면서 집중적으로 치료하고 그 이후 상태에 따라 하루 1회 혈청 처치받으러 오는것을 고려해보기로 함  </t>
  </si>
  <si>
    <t xml:space="preserve">김옥란                                  </t>
  </si>
  <si>
    <t xml:space="preserve">에스                                    </t>
  </si>
  <si>
    <t xml:space="preserve">CC 유선종양    - 작년에 자궁축종증 때 OHE 실시  - 수술 전 좌측 하복부 mass발견, 염증약 먹이고 효과 없음   염증약 효과 없어 수술 필요하다고 해서 수술(조직검사 실시하지 않음)  - 3주전 수술  - 수술 후 발진 부종, 기존에 없던 주변 mass 형성되어 전이소견은 아닌지 걱정되어 수술병원에 문의시 FNA 상 종양 소견은 없다고 하며 소염제 처방 받음    3주전 수술 후 다리 부위 붓고 추가적인 mass 확인됨      *** 다음주 화요일 아래 체크된 항목 검사(40만원정도 비용발생) 후 당일 CT촬영(66만) 저녁 퇴원 실시 예정  다음주 화요일 CT촬영 오후 2-5시 사이로 예약 후 전화 드릴예정    이안 ; 50만원  헬릭스 ; 41.8만원  </t>
  </si>
  <si>
    <t xml:space="preserve">임미경                                  </t>
  </si>
  <si>
    <t xml:space="preserve">cc)발작    만성간염 - 3년정도 간염약을 먹고 있어요(희망동물병원에서 치료중)  1시간전에 4분여간 경련   식욕은 오늘 좀 덜먹었어요  2주전부터 소변에 약간의 혈액이 간헐적으로 보여요 - 전병원에서 특이사항없다고 했음  3년정에 처음 경련이 와서 간염 진단을 받았어요    혈액검사 - 간성경련은 아닌것으로 보임  </t>
  </si>
  <si>
    <t xml:space="preserve">전성은                                  </t>
  </si>
  <si>
    <t xml:space="preserve">1.CC:  호흡곤란. 식욕부진. back pain            2.HPI:               3.History  - MED; 증상 나타낸 이후, 이뇨제, IVDD 에 관한 약 처방 받아 일부 먹이심.         - VAC:                - TRAUMA:  - Surg:               3.ENV: indoor             4.FOOD: 간식, 고구마 위주. 건사료 거의 먹지 않음.     밤에 기침, 숨을 깊게 쉬고 컥컥하다가 토하는듯. (낮에도) - 흥분하지 않았을 때도 호흡 빨라짐.  흥분시 기침 심해지.    방사선 촬영상 pulmonary edema   증상 계속 이어지고 있음.   며칠 후에는 IVDD 에의한 증사으로 다른 증상 보이는.     내복약 거의 투약 되지 않음.   (전에는 좋아하는 것에 섞어주면 먹었으나, 이번에는 먹지 않음)     어제 그제 고구마 먹음, 족발 조금. 닭고기 치킨도 살만 발라 주심.   오늘 변상태 정상     그저께 담낭 초음파.이상 없음      증상 보인지는 2주 정도.     #. 심잡음 G3    혈압(다시 측정 예정)   186/144/153  161/140/153  131/53/59    #. 복부 초음파  - 양측 신장 에코 상승 된 것 외에 이상 없음     #. 심장 초음파   - thickened mitral valve   - dilated LA: LA/AO ratio =2.11    *. 방사선 검사 결과상 양측 폐 전 중 후엽에 간질 패턴 있는 상태로, 폐수종 심한상태.   보호자분 통화   - 폐수종 심한상태이며 더이상 검사 진행하지 않음.  - 현재 혈관 확장제, 이뇨제, 산소 처치 하고있으며, 적어도 하루 이틀정도 호흡 안정화 될때까지 입원해 있는게 좋을 것 같음.   - 방사선 촬영 검사는 호흡 관찰하며 하루에 1-2회  진행될 수 있음.   - 나머지 검사는 아이 컨디션 회복되는 것 확인해 가면서 진행할 예정.      - 허리쪽 영상은 복부 촬여상에서 확인된 정도 이며, 명확하게 좁아진 부위는 보이지 않으나, 정확한건 MRI 촬영 후 판단해야 할 것으로 생각됨.   </t>
  </si>
  <si>
    <t xml:space="preserve">서광일                                  </t>
  </si>
  <si>
    <t xml:space="preserve">강건                                    </t>
  </si>
  <si>
    <t xml:space="preserve">3~4일 전부터 식욕저하  -어제 오후 5시 퇴원    #. lac = 2.52 mmol/L (0.60~2.50)    SIRS가 진행되는것으로 보이며 전신 감염성 질환이 의심되어 이미페넴 사용하고 보기로 함  </t>
  </si>
  <si>
    <t xml:space="preserve">김찬호                                  </t>
  </si>
  <si>
    <t xml:space="preserve">김마리                                  </t>
  </si>
  <si>
    <t xml:space="preserve">CC : 육포 과량 섭취    - 어제 새벽에 사람 육포를 과량 먹음. 비닐을 먹지는 않음.  - 그 이후 설사 6번  - 구토는 없음.  - 물설사. 짙은 갈색.  - 음수량 많음. 식욕 없음.  - 활력 좋음. 산책 2번 갔다 옴.    - 아이 현재 6번정도 설사를 했으면 탈수가 심한 상태일 것이다. 그리고 육포가 나트륨이 매우 높기 때문에 갈증도 심할 수 있다. 전해질 검사상 나트륨이 정상범위에 속해 있지만 상당히 높은 수치로 보인다. 그리고 다른 혈액 검사상에서 아이의 신장수치 또한 정상범위 안이지만 거의 정상범위 안에서는 최고치에 해당하는 수치를 보인다. 이는 일시적으로 탈수에 의해서도 높아질 수 있지만 신장에 데미지가 있어서 이럴 수 있다. 간의 경우 현재 혈액검사상에서는 특별히 문제 될 만한 사항은 없는거 같다.  - 우선 아이 수액 처치하며 컨디션 체크 할 것이고, 큰 문제가 없다며 아이 퇴원이 가능하겠지만 좋지 않다면 초음파 등 추가적인 검사가 필요하다. 아이 상태에 따라 전화를 드리겠다.    - 주사 : 킹벨린  - 수액 처치 후 아이 컨디션 체크. 문제 없을 경우 저녁 7시 반에서 8시 쯤 퇴원 예정    - 203,800원 결제하고 가심  </t>
  </si>
  <si>
    <t xml:space="preserve">김유리                                  </t>
  </si>
  <si>
    <t xml:space="preserve">수                                      </t>
  </si>
  <si>
    <t>기력저하</t>
    <phoneticPr fontId="1" type="noConversion"/>
  </si>
  <si>
    <t xml:space="preserve">P) 이번주 토요일에 내원하면 한원장님이 맡아주실 예정.  -cbc, 응고계검사/d-dimer, 흉부방사선 검사 진행예정  - 배액관 설치에 대해 다시 한번 설명 부탁드립니다.    -------------------------------------------------------------------  - cc; 몇일 전부터 식욕 저하  - 로컬 병원에서 직장에 종양있다는 소리 들으심  - 내복약 (스테로이드 포함)  - 건강검진을 받은 이력은 없고, 초음파/방사선 검사만 진행하심(대략 한달정도)  - 금일 아침에 살코기 약간 급여 하심  - 신천동물병원에서 검사 진행하셨음  - 밤에 잠을 잘 못잔다고 함.    #. 흉수 확인후 배액. 흉수검사상 종양유래 세포는 보이지 않음. exudate.  뇨비중 낮음.  후복강내 직장 복측/방광 뒤쪽으로 4.5 x 7 cm 가량의 타원형 종괴. 직장을 누르는 mass effect확인됨    ***. 후복강내 직장 복측/방광 뒤쪽으로 4.5 x 7 cm 가량의 타원형 종괴가 확인됨. 위치로 보아 직장 혹은 직장 주변의 연부조직 유래 종양일 가능성 있음. 전립선 종양일 가능성은 위치상 가능성 낮으나 배제할 수 없음  - 복부 초음파상 복강내 지방에코가 상승되어 있고, 다수의 복강내 림프절의 종대 소견으로 보아 주변 림프절을 통한 침습 및 전이가 발생된 것으로 추정되며, 상복부/간주변 림프절도 영향을 받고, 소량의 복수가 확인되는 것으로 보아, 복강 전체로 종양이 침습된 것으로 판단됨  - 종양의 유래 및 최종적인 종양의 진단을 FNA/Biopsy/CT 검사를 통해 실시할 수 있으며, 악성종양임을 단정할 수 없음  - 다만, 흉수가 발생되었고, 삼출성인 만큼 흉강내 전이가 강하게 의심되며, 추후 흉수의 기하급수적인 증가로 인해 호흡곤란으로 인한 급사 및 긴장성 기흉(tension pneumothorax)가 발생할 가능성 있음. 혈전 및 빈혈, 응고장애로 인한 사망가능성 배제할 수 없음  - 흉수가 발생하고 있는 것으로 보아, 기대수명은 3개월 이내이며, 종양의 진단에 따른 항암치료가 효과가 있을지 여부는 진단 후 판단이 가능하다. 만약 완화치료(palliative therapy)를 원한다면, 흉수의 원활한 제거를 위해 흉강내 카테터 장착하여 정기적으로 흉수를 제거하는 동시에 충분한 진통 및 대증치료 실시를 통해 QOL 삶의 질 향상에 집중할 것    - 보호자님 요청에 의해 대증치료 진행할 예정. 진통처치 및 이뇨제, 항생제 등으로 관리.  </t>
  </si>
  <si>
    <t xml:space="preserve">황지수                                  </t>
  </si>
  <si>
    <t xml:space="preserve">cc)기력저하    2일전에 홍제동 신영 병원에서 혈액검사 - 콜레스테롤, 혈당 수치 측정 불가 판정  며칠 전에 변이 묽음  식욕정상, 구토 없음, 변정상  기력 저하    혈액검사 - 혈소판 수치 감소 62, 당수치 상승 184  10.31 오후 2시에 초음파, 방사선 검사 위해 재진하기로 함    초음파 검사상 신장 에코상승 보이나 신장 에코상승은 비만에 의한 지방침착 가능성이 높음  방광내 슬러지 보이며 방광내 슬러지는 비만에 의한 저음수량이 원인이 될 가능성 있음  분변검사상 세균이 적게 보여서 유산균 제제 추천드림    이메일 ruyaz@daum.net  -위 주소로 블루, 요미 검사결과 보내드림    </t>
  </si>
  <si>
    <t xml:space="preserve">이사민                                  </t>
  </si>
  <si>
    <t xml:space="preserve">쭈쭈                                    </t>
  </si>
  <si>
    <t xml:space="preserve">cc)구토, 몸을 떨고 있음    3주전에 2개월된 아기 고양이 데려옴 - 아기 고양이는 임상증상 전혀 없이 건강한 상태  그후로 호흡기 증상 - 다른 병원에서 상부호흡기 감염 진단  호흡기 약 7일째 복용  결막 충혈, 눈꼽도 약간 있어서 연고제 처방 - 연고 도포 후에 오히려 안검부종, 눈꼽 심해짐  어제 약이 목에 걸린 듯했는데 오늘은 5시간전에 구토, 30분전에 구토 - 노란액체만 나옴  몸을 부들부들 떨고 있음  어제까지 식욕 좋았다가 오늘 식욕 저하, 거의 안먹음  오늘은 변을 안봄    혈액검사 - 백혈구 감소 0.3  키트검사 - FPV 양성, FIV 약하게 양성, FeLV 음성      입원하고 치료시작, 예후 않좋을수 있다고 설명드림  집에 있는 아가고양이는 증상 있는지 관찰필요  바이러스 검사를 추가로 할수 있다고 말씀드림  </t>
  </si>
  <si>
    <t xml:space="preserve">김인홍                                  </t>
  </si>
  <si>
    <t xml:space="preserve">1.CC: 식욕부진, 활력감소.  2.HPI:   - 생대추, 속살만 먹임.          - 전일까지는 식욕이 양호하였으나 현재는 식욕 전혀 없음       3.History  - MED; PDS 1.5mg/kg               - VAC: all booster(HWp)               - TRAUMA: none  - Surg: none               3.ENV: indoor(alone), 산책은 가끔            4.FOOD: 푸들 먹는 사료,            </t>
  </si>
  <si>
    <t xml:space="preserve">정선형                                  </t>
  </si>
  <si>
    <t xml:space="preserve">꿍                                      </t>
  </si>
  <si>
    <t xml:space="preserve">1.CC: 복부통증/복부팽만감               2.HPI: 배를 만질 때 불편해함. 변을 잘 못봄. 만질때 shivering               3.History  - MED; 3일전까지 알러지/아토피 약을 먹고 있음. 먹으면 가라앉음.                - VAC: all booster , no HWP  - TRAUMA:   - Surg: 지방종 제거술                3.ENV:  indoor alone, 산책은 유모차로/ 잘 걷지 못함(패드의 문제때문에)           4.FOOD: hypoallergenic      - 사지 말단부 패드의 과증식, 부종이 심해짐  - 뒷다리를 잘 걷지 못함. 전일부터 이상한 보행을 보임. 이전에는 패드의 부종에도 불구 잘 걸어다녔음  - 다음/다뇨    </t>
  </si>
  <si>
    <t xml:space="preserve">보름♥                                  </t>
  </si>
  <si>
    <t xml:space="preserve">케이지 체 버려진 아이 구조.   보호소에 있다가 오늘 안락사 직전 데리고 오심.   설사, 언제부터인지 모르심.   오늘 식욕 조금 떨어짐.   </t>
  </si>
  <si>
    <t>1,2</t>
    <phoneticPr fontId="1" type="noConversion"/>
  </si>
  <si>
    <t xml:space="preserve">CC : 구토, 설사   - 사람음식을 어제 먹은것으로 추측되며, 그 이후에 구토, 설사 증상   - 설사시 혈액성도 확인됐다고 함.   - 사람음식 : 포도껍질? 확실하지는 않음.   - 접종 완료. 사상충은 올 여름까지.   - 식욕은 남아있음.   - 병력 : 혈액성 구토로 인해 입원처치를 받은 적 있음.    - 건강검진을 받으신적은 없음.   - 구토는 어제 밤, 오늘 낮, 오늘밤.   - 설사는 오늘 소량씩 4~5회정도.    #. 체온 정상 범위  #. 복부 촉진시 복통 호소. 복압 상승.  #. 혈액검사상 경증의 탈수 소견 외 NRF    *. 보호자분께 만약에 포도껍질을 먹은 경우에는 신부전을 나타날수 있으므로 입원처치를 받으실 것을 말씀드렸으나, 거부하시고 일단은 집에서 지켜보시길 원하심. 방사선 검사 역시 일단 혈액검사만 원하신다고 함. 혈액검사만으로는 한계가 있다고도 말씀드렸으나, 완고하심.     ***. 일단 혈액검사상 탈수 외 소견은 보이지 않고, 활력 등은 양호해서 소화기 대증처치 2일간 실시하기로 함. 만약에 대증처치 중에도 구토, 설사가 멈추지 않는다면 내원하셔서 추가 검사(방사선, 초음파) 받으시고, 입원처치 받으시라고 말씀드림.   </t>
  </si>
  <si>
    <t xml:space="preserve">이인영                                  </t>
  </si>
  <si>
    <t xml:space="preserve">찰스                                    </t>
  </si>
  <si>
    <t>Cavalier King Charles Spaniel(카발리에 킹 찰스 스파니엘)</t>
  </si>
  <si>
    <t xml:space="preserve">cc : 설사    - 토요일에 미용 후 물설사 : 늘 가던 미용실  - 일요일부터 혈변 봄  - 구토 없음  - 식욕 좋음  - 활력 좋음  - 엉덩이가 헐었는지 닦을 때 싫어함  - 밥, 과자 등 아이들이 흘린것을 자주 먹음  - 사료 : 다이어트 사료(유기농 사료) : 내츄럴 코어  - 간식 : 북어포, 강아지용 간식, 과일(감), 돼지고기(삼겹살), 소고기, 오리  - 사상충 매달 해주고 계심  - 신체검사상 복부 통증 거의 나타내지 않음    - 지방이 많은 고기나 아이가 소화시키기 힘든 과일 등을 주게 되면 아이의 소화기에 과도한 소화운동을 유도하게 되고, 이것이 췌장에서 소화효소를 과하게 분비하게 하며 췌장염을 유발 할 수 있음  - 현재 아이 체온이 높고, 분변검사상 세균들이 거의 보이지 않음. 염색상에서는 염증세포가 다량 관찰됨. 아이는 현재 정상적인 세균총이 무너진 상황에서 장에 염증이 있는 상태로 보임.   - 내복약을 먹이시고 향후에도 유산균제재를 꾸준히 먹여주시라 말씀드림.  - 약을 먹는 중에도 계속해서 설사를 할경우 반드시 내원해서 치료 받으시라 말씀드림  </t>
  </si>
  <si>
    <t xml:space="preserve">조재영                                  </t>
  </si>
  <si>
    <t xml:space="preserve">CC : 진료   - 오늘 오후 4~5시까지는 괜찮았음.   - 오후 5시쯤 넣고, 6시쯤에 밥 먹고, 그때까지는 잘 뛰어놀았음.   - 접종은 안됨.   - 지난주에 2~3회정도 설사와 일반변 섞여서 나왔었음. 활력은 지속적으로 양호. 식욕도 좋았음.   - 기침은 전혀 없었음.   - 10일전쯤에 2층에서 1층으로 낙상.(높이 3m정도)   - 오늘 점심 곤충(메뚜기?) 한마리를 잡아서 먹었다고 함.   - 집안에 키우다가 마당에 풀어놓은지 2~3일정도 됐음.   - 같이 키우는 4~5개월령 아기는 괜찮음.     #. BP : 121/97/105  #. 체온 측정 불능 : Lo -&gt; 수액 처치 및 가온 처치(30분후) : 33.2  </t>
  </si>
  <si>
    <t xml:space="preserve">석진영                                  </t>
  </si>
  <si>
    <t xml:space="preserve">솜솜이                                  </t>
  </si>
  <si>
    <t xml:space="preserve">견치 4개 발치  -우측 하악 앞니는 결손치 또는 매립치 1개(현재 5개)  -치열 비정상이나 향후 지켜봐야 함  </t>
  </si>
  <si>
    <t xml:space="preserve">삼색이                                  </t>
  </si>
  <si>
    <t>기력저하</t>
    <phoneticPr fontId="1" type="noConversion"/>
  </si>
  <si>
    <t xml:space="preserve">cc ; 식욕부진, 기력저하    - 어릴때 부터 밖에서 챙겨주시던 길고양이  - 접종기록 없음  - 오른쪽 귀 바깥쪽 피부 염증  - 금요일 여아 중성화 이후, 식욕절폐, 물도 거의 먹지않음  - 금일 맑은 혈액성 분비물이 코와 입주변에서 관찰되어 내원하심  - 내원당시 개구호흡  - 중성화 이후, 배변 없음.   배뇨 ; 소량 진한 오줌    #. cbc검사상, 백혈구 수치 0.2  #. chemistry상, Tbil 1.0  #. 검이경 검사상, 양쪽 귀 모두 염증 심한상태라, 아이가 아파하여 귀 안쪽까지 자세히 보기에는 무리가 있었음. 그러나 바깥쪽 외이도에도 다량의 염증과 귀지가 관찰됨.    plan.  - 백혈구 수치가 평균보다 훨씬 낮은 수치로, 범백이 의심되는 상황이며, 확진을 위해 kit검사 하시고, 격리 입원하셔야 하나, 아이가 길냥이이고, 보호자분 비용부담이 크셔서, 더이상의 검사나 치료는 일단 중단하시고, 집에 데리고 가시기로 하셨습니다.  - 집 주변에 아는 병원에서 입원 치료 등 생각해보신다고 합니다.  - 메일(nekomami@me.com)로 금일 혈액검사 결과 보내드렸습니다.  </t>
  </si>
  <si>
    <t xml:space="preserve">류아진                                  </t>
  </si>
  <si>
    <t xml:space="preserve">레이(ray)                               </t>
  </si>
  <si>
    <t xml:space="preserve">cc ; 중성화    - 컨베니아 적용  - 수술 전 검사 끝나고 전화드리기로 함  - 오늘은 호텔 맡기시고, 내일 수술 후, 저녁때 언니분께서 내원하시기로 함.  - 식욕, 활력, 배변, 배뇨 정상  </t>
  </si>
  <si>
    <t xml:space="preserve">안보미                                  </t>
  </si>
  <si>
    <t xml:space="preserve">집에 3마리 더 동거중    2~3일전부터 구토, 식욕부진  -구토는 통조림 먹고 1회(어제)  -활력저하 보임  -이물 가능성은 있음  -접종 안되어 있어서 범백 가능성도 있음      범백 ; 음성  -항체검사 실시 후 필요시 접종 안내드림  -금일 검사상 특이소견 없으나 백혈구 수치상승, 발열 증상보여서 수액처치  -상부호흡기 감염증 보여서 허피스, 칼리시 등 가능성도 안내드림  -귀 진드기 발견됨 : 애드보킷 실시하고 드레싱 실시(얼마전 임보 중 옮겼을것으로 보인다고 하심) : 다른 아이들도 데려와서 체크해보기로 함  -금일 해열제는 사용하지 않음 : 증상은 호전될 수 있으나 원인을 찾는데 방해요소가 될 수 있어서 사용하지 않는다고 안내드림        </t>
  </si>
  <si>
    <t xml:space="preserve">성기동                                  </t>
  </si>
  <si>
    <t xml:space="preserve">성오디                                  </t>
  </si>
  <si>
    <t xml:space="preserve">1.CC: 호흡곤란, 음수거부, 침이 탁하고 끊적임. 식욕저하.   2.HPI: 이전 MCT 진단을 받음. 현재 글리백 처방 중.   - 건대에서 1월 말 확인. 2월 초 확진. 2월말부터 복용 중.  - 타병원에서 글리백 제네릭 복용 중  - 최근 한달 전부터 스테로이드 중단함.  3.History  - MED; 글리벡, 항히스타민, 위장관보호제             - VAC:                - TRAUMA:  - Surg:               3.ENV:             4.FOOD:       #. 신체검사상 그르렁 거림, 점도가 높은 타액, 좌측 볼 및 하악주변 피하층 부종/종대가 확인됨. 고열(40.3도) 확인됨  #. 혈액검사상 경도의 백혈구 증가증외 특이적인 소견 확인되지 않음  ; DC상 호중구 증가증외 특이적인 소견 없음(NE84/LY2/MO 14)  #. 흉부 방사선 검사상  ; 이전 유년기 심한 폐렴 보인 적 있음    DDx.   - thromboembolism  - Respiratory tract obstruction by metastasis(eg. upper respiratory system) or invasion of MCT  - Anaphylactic reaction of Histamine granules    ***. 헐떡거림, 활력감소, 식욕부진, 타액과다 등의 증상이 소화기 증상의 일부일 수 있으나 복부 촉진상, 환자의 임상증상등을 고려할 때 가능성이 적을 것으로 보임  - 체온 모니터링 겸 수액처치 위해 입원  - 스테로이드 1회 투여하여 지켜보기로 함. 항생제 병용    Tx. Dexamethasone 3ample IV  - Amo/Clau 13.75mg/kg, bid IV  - Chlorpheniramine 0.2mg/kg bid IV  - Cimetidine 1ample IV    Plan.  d-dimer 의뢰. 건대 전화하여 경과 및 방사선 사진 이전과 비교할 것  - 경부사진 및 추후 경과 모니터링 예정  </t>
  </si>
  <si>
    <t xml:space="preserve">하하                                    </t>
  </si>
  <si>
    <t xml:space="preserve">11/12 내원하여 수액처치 요청하심  12일에 췌장염 키트 검사상 양성 확인됨  오늘 검사상 더 진해진 양상 확인됨    - 전일 닭가슴살 조금 급여한 뒤 다시 구토를 보임.  - 췌장염 진단 받기전 증상이 있었으나, 당시에는 췌장염 아닌 것으로 진단  - 최근 따님 산후 조리중이라 고기를 많이 급여    1.CC: 식욕부진. 혈변. 구토  2.HPI: 며칠 전부터 식욕부진이 있었으며 잘 먹지 소/돼지 고기 간/순대를 먹음.             3.History  - MED; 수액처치.               - VAC:                - TRAUMA:  - Surg:               3.ENV:             4.FOOD: 소/돼지 간/순대를 먹음       #. 신체검사상 NRF  #. 혈액검사상 NRF  #. 방사선 검사상 소간증 및 상복부 에코 증가 확인됨  #. 초음파 검사상  #. 뇨검사상 NRF    #. D-dimer 의뢰 예정/    ***. 초음파상 병변이 췌장염에 의한 병변인지 간경화 혹은 간종양 병변인지 감별을 위해 우선적으로 췌장염 치료를 집중적으로 실시하기로 함  - 현재 보이는 병변은 췌장염에 의한 비누화 병변인지, 간 종양인지 감별이 필요하며, CT검사 시 췌장염 악화 우려가 있으므로 일단 췌장염 치료에 집중하기로 함  - 4일간 처치 예정. 경과 초음파 검사를 통해 지켜보기로 함  - 보호자님 비용 부담으로 일부 할인 진행함.  ; 추후 경과에 따라 담즙산 검사 필요할 수 있음    </t>
  </si>
  <si>
    <t xml:space="preserve">홍영희                                  </t>
  </si>
  <si>
    <t xml:space="preserve">로키                                    </t>
  </si>
  <si>
    <t>손난로섭취</t>
    <phoneticPr fontId="1" type="noConversion"/>
  </si>
  <si>
    <t xml:space="preserve">        ----------------------------------------------------------------------------------------  CC :    - 밤 11시 손난로 뜯어먹음.   - 썼던 손난로 섭취   - 아침 7시 경쯤에 구토. 2회. 혈액성 구토는 아님. 철 성분만 2번 확인.   - 식욕은 좋으나, 손으로 줘야 먹는편   - 접종은 완료. 심장사상충은 한달에 한번씩 하고 계심.   - 식이 : 3끼 손으로 급여(사료), 사과, 개껌, 계란, 밥풀, 양념없이 닭고기 급여, 소고기   - 수술 : 중성화 수술   - 병력 : 귀치료(약은 1주일 먹고)했었고, 2일전에 주사만 맞음.   - 슬개골 탈구는 있음.   - 오른쪽 귀에 짓물   - 산책은 2일에 한번 ~ 1주일에 2번.   - 평소에 소화기 징후 없었음(구토, 설사 없음)    #. 청진상 이상 없음  #. 점막 상태 양호(pink)  #. CRT &lt; 0.5s  #. 경미한 복압 상승 확인    *. 보호자분은 비용은 괜찮으니, 최대한 로키가 아프지 않도록 치료에 전념해달라고 하십니다. 오후 3~4시경에 보호자분께 검사결과(방사선, 초음파) 말씀드리기로 했고, 가능하다면 혈액내 철분함량 검사로 의뢰가 가능한지 알아보고 검사할 수 있으면 검사하기로 했습니다.  </t>
  </si>
  <si>
    <t xml:space="preserve">노연정                                  </t>
  </si>
  <si>
    <t xml:space="preserve">홀리                                    </t>
  </si>
  <si>
    <t xml:space="preserve">CC : 중성화    - 저녁까지 먹고 아침 금식함  - 설사, 구토 없음  - 당일 퇴원 요청 하심  </t>
  </si>
  <si>
    <t xml:space="preserve">임현희                                  </t>
  </si>
  <si>
    <t xml:space="preserve">쭈                                      </t>
  </si>
  <si>
    <t>2001, 2045</t>
    <phoneticPr fontId="1" type="noConversion"/>
  </si>
  <si>
    <t xml:space="preserve">1.CC: 구토,         2.HPI: 심장약 먹은지 4년가량 되었음.  - 약을 바꾼지 한달 가량 되었음  - 구토를 한지는 2주정도 경과. 노란 액체를 구토. 2~3일에 1회씩 구토를 보임  - 약간의 혈액이 묻어 나오는 정도  3.History  - MED; furosemide 1mg/kg, Enalapril 0.5mg/kg, Spironolactone 1mg/kg, Spironolactone 1mg/kg, sildenafil 1.3mg/kg, pimobendan 0.3mg/kg(차오름AH), 먹다가 최근 이뇨제에 vetmedin을 첨가한 정도로 먹고 있음(해태 AH)  - VAC: 2년간 all booster. HWp.               - TRAUMA:  - Surg:               3.ENV: indoor. 산책은 자주함.            4.FOOD: 사료 naturis(cardiac),       - 메타캄 1/2 용량만 먹이심. 1달간 계속 먹이심(해태AH에서 처방받으심)    #. 신체검사상 심잡음 G5/6 확인됨. 경도의 눈분비물 확인됨.  #. 방사선상 심비대, 간비대, 우측 상복부의 선예도 소실, 방광결석 확인됨  #. 혈압검사 정상  #. 췌장염 검사 정상    ***. 익일 복부 초음파 및 심장 초음파 검사 예정  - 뇨검사 시 뇨스틱/뇨비중 만이라도 반드시 측정할 것  - 보호자님 본원에서 처방 및 관리 받고 싶어하심.   - 정과장님 초음파 검사 후 연락 주세요.    ***. 우측 상복부에 대한 초음파 감별, 심장질환에 대한 정확한 처방을 위해 12시 이전 내원할 예정    - Cerenia, Enro SC    ------------------------------        </t>
  </si>
  <si>
    <t xml:space="preserve">이경자                                  </t>
  </si>
  <si>
    <t xml:space="preserve">또리                                    </t>
  </si>
  <si>
    <t xml:space="preserve">  #. 뇨스틱 상, 혈뇨(++)와 단백뇨(+) 관찰됨  #. 뇨침사검사상, direct에서 세균의 운동성보임,  indrect상 소량의 구균 관찰됨    - 항생제 감수성 검사 실시하시기로 함  ㅣ; 최소 3주간의 항생제 처치 하시라 안내. 절대 미리 끊지 말것  ; 항생제 내성은 약물의 부적절한 복용으로 인해 생긴다고 설명  </t>
  </si>
  <si>
    <t xml:space="preserve">박인호                                  </t>
  </si>
  <si>
    <t>췌장염(Pancreatitis)</t>
  </si>
  <si>
    <t>- 새벽 중 지속적인 빈호흡 지속됨. 구토 2회 보인 뒤 호흡 안정  - 오전 실시한 방사선 검사상 우측 폐의 collapse 확인되었으며, 이에 따라 폐수종이 아닌 오연성 폐렴 가능성 언급.  ; 이후 문진을 통해 구토 증상 후 급격히 호흡 안 좋아졌음을 상담 후 확인    - 진료 방향 선회하여 전반적인 스크리닝 검사 실시    --------------------------------------------------------    #. 혈액검사상</t>
  </si>
  <si>
    <t xml:space="preserve">페퍼                                    </t>
  </si>
  <si>
    <t xml:space="preserve">퇴실 전 재검시 범백키트 미약하게 양성    ---------------------------------------------------------------------------------  cc ; 구토,식욕부진, 기력저하    - 페퍼 구조 당시 1.7kg,  - 12일 휴게소에서 구조 후, 바로 신풍동물병원에서 기본적인 범백kit 및 종합백신 1차까지 접종하심.   - 카페로 온 것은, 11월 17일 경 카페로 옴  - 페퍼는 오늘 저녁 9시 경, 먹은 음식물을 다량 구토한 이후, 활력이 갑자기 저하되어 내원하심    #. 범백 kit 검사상 양성  #. cbc상 백혈구 수치 700으로 매우 낮은상태  #. 방사선 상, 위유문부와 십이지장 연결부위에서 이물로 의심되는 물질 관찰됨    plan.  - 카페 내, 소독 당부드림  - 아이들 구조자가, 주변 병원으로 아이들 옮기실 예정.... ; 22일 오후쯤 데리고 가실 예정입니다.  - 로니는 아직 임상증상 나타나지 않았고, 다른병원 옮길 예정이므로, 혈장치료 원치않으싶니다.  - prap와 cbc 등 기본적인 검사 요구하심  - 별도의 연락 없을 시, 오후 12시쯤, 범백 kit 검사 다시 한번 해달라고 하십니다. ; 로니의 경우 이미 2번 kit검사 진행되었고, 페퍼의 경우는, 각종 임상증상과 cbc 수치 등도 범백이 강력히 의심되는 상황이라 kit검사 크게 의미없다고 말씀드렸으나, 원래 구조자 분께서 요청하신 사항이라 그냥 진행해달라고 하셨습니다.  - 방사선 상, 이물로 의심되는 물질이 관찰됩니다.  아이 구토 등 소화기 증상 지속되는지 모니터링 하고, 향후 다시 방사선 촬영하여,   </t>
  </si>
  <si>
    <t xml:space="preserve">로니                                    </t>
  </si>
  <si>
    <t xml:space="preserve">재검시 로니는 negative    -----------------------------------------------------------------------------------------  cc ; 범백 검사  - 현재 임상증상 발견되지 않음  - 로니 구조 당시 2.1kg,  - 12일 휴게소에서 구조 후, 바로 신풍동물병원에서 기본적인 범백kit 및 종합백신 1차까지 접종하심.   - 카페로 온 것은, 11월 17일 경 카페로 옴    #. 범백 kit 검사상 양성  #. 현재까지 임상증상은 전혀 나타나지 않는다고 하심  #. 혈액검사 결과 특이점 발견되지 않음    plan.  - 카페 내, 소독 당부드림  - 아이들 구조자가, 주변 병원으로 아이들 옮기실 예정.... ; 22일 오후쯤 데리고 가실 예정입니다.  - 로니는 아직 임상증상 나타나지 않았고, 다른병원 옮길 예정이므로, 혈장치료 원치않으싶니다.  - prap와 cbc 등 기본적인 검사 요구하심  - 별도의 연락 없을 시, 오후 12시쯤, 범백 kit 검사 다시 한번 해달라고 하십니다. ; 로니의 경우 이미 2번 kit검사 진행되었고, 페퍼의 경우는, 각종 임상증상과 cbc 수치 등도 범백이 강력히 의심되는 상황이라 kit검사 크게 의미없다고 말씀드렸으나, 원래 구조자 분께서 요청하신 사항이라 그냥 진행해달라고 하셨습니다.  </t>
  </si>
  <si>
    <t xml:space="preserve">진소정                                  </t>
  </si>
  <si>
    <t xml:space="preserve">치즈                                    </t>
  </si>
  <si>
    <t xml:space="preserve">CC: 구토  - 새벽 6시 부터 7회 정도 구토.: 노란색 위액, 하얀 거품   - 오전에 사료 급여 하지 않으심.   - 배변 정상. (거의 정상변, 두번째 변 끝에 묽은 변 소량)   ; 26일 저녁에 은행 주워 먹음   ; 27일에 구토 처음 발견하심   ; 어제는 사료만 급이 + 개껌 하나 (덴탈)     - 컨디션은 정상.   - 이물 여부 정확하지 않음  - 어제 저녁 식탁 밑에 있던 얇은 덧버선 한짝 가능성 있음.     #. 방사선  - 위 내 이물로 의심되는 소견 확인됨 (soft tissue opacity)     #. 초음파   - 위내 hyperechoic linear echogenicity w/ mild acoustic shadowing  - 십이지장 내 ovoid shape and hyperechoic echogenicity w/ strong acoustic shqdowing     #. 술전 혈액검사, 흉부 엑스레이 검사상 이상 없음.     *. 초음파상 위내, 십이지장내 이물 확인됨. 위, 장절개 수술 예정. 입원 4일   입원기간동안 추가 검사 시 비용 추가.     **. 수술 위해 방사선, 초음파 재 촬영 상 확인되었던 이물 같은 영상으로 확인되지 않음. 위내 이물, 장내 이물 소화되거나 이동한 것으로 생각됨. 수술 취소  - 보호자 통화: 내일 까지 지켜 보고 반복적인 구토 다시 보이면 방사선 재촬영 + 내시경 검사 등 안내    </t>
  </si>
  <si>
    <t xml:space="preserve">차승원                                  </t>
  </si>
  <si>
    <t xml:space="preserve">신비                                    </t>
  </si>
  <si>
    <t>2085, 2086</t>
    <phoneticPr fontId="1" type="noConversion"/>
  </si>
  <si>
    <t xml:space="preserve">CC 고관절 퇴행성변화, 슬개골 내측탈구, 십자인대 재건 op      - 양쪽 눈 자꾸 눈꼽 낀다고 하셔서 금일 안구건조증 여부 확인해 보기로      #. 눈물 분비량 검사  양안 모두 눈물 분비량 정상치에 비해 부족  </t>
  </si>
  <si>
    <t xml:space="preserve">황현주                                  </t>
  </si>
  <si>
    <t xml:space="preserve">1.CC: 전지 피하 농양            2.HPI: 전일 우측 전지의 교상에 의한 농양 발생.                3.History  - MED;                - VAC:                - TRAUMA:  - Surg:               3.ENV:             4.FOOD:       - 식욕 양호. 보행도 양호.    </t>
  </si>
  <si>
    <t xml:space="preserve">이영애                                  </t>
  </si>
  <si>
    <t xml:space="preserve">1.CC: 유선종양/심잡음             2.HPI: 기침?재채기 증상 있음. 특별한 흥분이나 사건과 관련없이 재채기 증상 보임              3.History  - MED; none               - VAC: all done(no booster), HWp.              - TRAUMA: none  - Surg: none              3.ENV: indoor(alone), 산책은 주당 2-3회. 활력 양호            4.FOOD: 식욕 양호. 지난 주 일요일부터 식욕부진. 불리면 잘 먹고 있음  - 풀무원, 녹용/명태, 후코이단, 고구마/닭가슴살    - 유선종양 수술은 최대한 빨리 하고 싶어하심    #. 심질환은 경도의 상태로 유선종양 및 중성화 수술은 가능한 정도로 평가됨  #. UPC 0.25로 borderline. 추후 재평가 필요함    ***. 양측 1번 유선 앞쪽, 우측 4-5번 유선 사이 좁쌀 크기의 종괴 확인됨  - 양측 편측 완전 절제 2회로 추천함  ; 보호자님 한번에 하시길 원하셨지만 최원장님과 합의하여 2회로 하기로 잠정 확인    - 수술비 추후 152만원, 2차 수술시 100만원정도로 청구할 예정  </t>
  </si>
  <si>
    <t xml:space="preserve">정백철                                  </t>
  </si>
  <si>
    <t xml:space="preserve">cc ; 초콜릿섭취    - 약 10시간 전에, 초코하임 1/4~1/5 개 정도 섭취함  - 평소 질병은 없다고 알고 계심  - 추가접종 및 사상충 하고 걔심  - 입원 기간은 3일정도 말씀드림  - 구토 아침 7시쯤 1회  - 구토 ; 초코하임 과자조각과 위액  - 평소에도 사료 급하게 먹고 토하는 경우가 가끔있음    *. 아이 혈액검사한 지가, 기억이 나지 않을 정도로 오래되어, 기본 스크리닝 위해 혈액검사 원하심    #. 혈액검사상    plan  - 수액처치 3일정도 말씀드렸으나, 집이 머셔서(남양주 거주중), 일단 하루 입원시키시고, 추가 입원은 가까운 병원 등으로 다시한번 생각해 보신다고 하심  - 추가 구토시 항구토 주사 등 설명드림  - 섭취 시간이 오래되어, 구토처치나 흡착처치 등은 하지않기로 함.  - 퇴원시, 혈액검사 결과 보내드려야 합니다.      </t>
  </si>
  <si>
    <t xml:space="preserve">유연재                                  </t>
  </si>
  <si>
    <t xml:space="preserve">행복이                                  </t>
  </si>
  <si>
    <t>종양(neoplasia)-복강내</t>
  </si>
  <si>
    <t>1,2</t>
    <phoneticPr fontId="1" type="noConversion"/>
  </si>
  <si>
    <t xml:space="preserve">1.CC: 구토, 설사, 식욕부진, 활력감소             2.HPI: 금일 새벽부터 반복적인 소화기 증상. 혈변.   - 저녁 6시까지는 식욕이 확인됨              - 6개월 전에 뼈를 먹고 같은 증상 보였음  - 3일에 한번씩 활력이 줄어듬. 체중은 유지됨  - 다음/다뇨, 어렸을 때도 이와 같은 증상 보였음.   3.History  - MED; none                - VAC: all booster, HWp               - TRAUMA: none  - Surg: none            3.ENV:  indoor(alone), 산책은 매일 조금씩           4.FOOD: 뉴트리아, 과일  -none    - 신체검사상 회음부 허니아 확인됨    #. 혈액검사상 경도의 백혈구 증가증 확인됨  #. 영상 진단 검사상 복강내 종양 확인됨. 혈관화 활발함. 부신 유래 가능성 있음  ; 정확한 진단 위해 CT 검사 추천    ***. 주변 침습 및 전이여부 확인을 위해 CT검사 추천하였으나 보호자님 요청에 따라 완화치료만 진행하기로 함  - 수액처치도 2시간만 실시.  - 진통제처방    - 추후 NSAIDs 처방 예정      </t>
  </si>
  <si>
    <t xml:space="preserve">전지영                                  </t>
  </si>
  <si>
    <t xml:space="preserve">아찌                                    </t>
  </si>
  <si>
    <t xml:space="preserve">CC: 각막궤양(deep)  - 중성화 수술 이후 각막궤양 발생  - 안검반사가 없음. 뇌수두증 가능성 있음.  - 예은동물병원에서 2주전 중성화 수술 실시함    &lt;OD/OS&gt;  - PLR : not detected  - Menace : not detected/decreased  - Palpebral : not detected/decreased    - STT :  &gt;15mm(OU). 1분만에 겨우 15mm  도달  - IOP :   11/7 mmHg  - Eyeball : 전측으로 타원상으로 확장됨(OU)  - Eyelid : NRF(OU)  - Conjunctiva :  hyperemia(OU)  - Cornea : severe edema,deep ulcer(OU)  - Anterior chamber :  not detected(OU)  - Iris : not detected(OU)  - Lens : not detected(OU)  - Vitreous : not detected(OU)  - Retina : not detected(OU)    #. 마취전 검사상 특이적인 이상 확인되지 않음  #. 뇌실 및 두개골 영상 검사상 경도-중등도의 뇌수두증 확인됨    ***. 안검사상 확인된 환자의 심부각막궤양의 세균배양/감수성 검사 의뢰.  - 집중적인 항생제 처치 및 안검봉합술 지시됨  - 뇌압 상승에 의한 추가적인 증상 막기 위해 1일 1회 이뇨제 처방.  ; 중성화 수술 후 행동 변화 크고, 이전 병원에서 신경계 질환 가능성 언급. MRI 촬영 보다는 일단 최소한의 대증적 치료 추천함    </t>
  </si>
  <si>
    <t xml:space="preserve">김주연                                  </t>
  </si>
  <si>
    <t xml:space="preserve">훈이                                    </t>
  </si>
  <si>
    <t xml:space="preserve">최민환                                  </t>
  </si>
  <si>
    <t xml:space="preserve">  1133820 원 수납예정  </t>
  </si>
  <si>
    <t xml:space="preserve">백현규                                  </t>
  </si>
  <si>
    <t>크롬친화세포종(Pheochromocytoma)</t>
  </si>
  <si>
    <t xml:space="preserve">- 기관협착  - 서혜부 허니아(비환납성) -&gt; 통증 및 추가적인 합병증 가능. 초음파 검사 및 lactate 검사 예정  - 안구건조증  - 행동변화 -&gt; 뇌병변이 발생했을 가능성 배제할 수 없음  - 양측 신장 결석  - 우측 간엽 주변 에코 증가 및 장 변위 사항있음-&gt; 초음파 검사상 우측 부신 가능성  있음.    CC : 불안해함    - 평소에 기관지 협착 있음  - 2년전에 캐나다에서 들어오심  - 최근에는 잠만 많이 잤었음  - 2~3일 </t>
  </si>
  <si>
    <t xml:space="preserve">홍양희                                  </t>
  </si>
  <si>
    <t xml:space="preserve">지지난주 토요일 부터  켁켁거림.   목소리 변하지는 않음   먹으면 (알갱이 있는것) 목에서 토하다가 울컥 거리면서 토함.   밥 안먹을 때도혀놀림 있고 쩝쩝 거림.   식욕은 있음. 컨디션 정상.    국물 많은 캔에 국물 먹고 건더기는 구토.   평소에도 킁킁거리면서 눈물 콧물있었음.     지난 주 월요일에 다른 병원  - 방사선 촬영상 이상 없음   - 혈액 검사상 이상 없음 (수치 하나 올라가 있으나 전반적으로 정상)   - 구강 이상 없음.   - 후두염 진단 받고 주사, 후두염에대한 약 처방 없었음  (일요일) .     접종: all done/ 항체 확인/ 11월 말 추가 접종 못하심.     *. 인후두 가능성 있으나, 복부 인후두 방사선 재 촬영 필요하며, 마취전 혈액 검사상 이상 발견 시 추가 검사 가능, 내시경 후 입원 필요하면 보호자분께 다시 설명 예정.   </t>
  </si>
  <si>
    <t xml:space="preserve">수봉                                    </t>
  </si>
  <si>
    <t>Maine Coon Cat(메인 쿤 고양이)</t>
  </si>
  <si>
    <t>건강검진</t>
    <phoneticPr fontId="1" type="noConversion"/>
  </si>
  <si>
    <t xml:space="preserve">  항체검사, 분변검사 실시    병원에서 몇일간 검사 및 상태 체크 후 집으로 데려가 키울 예정    호흡기 증상 확인되어 분무 치료 실시  </t>
  </si>
  <si>
    <t xml:space="preserve">맹은화                                  </t>
  </si>
  <si>
    <t xml:space="preserve">맹순이                                  </t>
  </si>
  <si>
    <t xml:space="preserve">1.CC:   2.HPI: 코로 숨쉬거나,   - 11월 28일전보다 개선됨  - 체중이 크게 감소함. 1주일 새.               3.History  - MED; Enarapril,  furosemide 1, theophyline, pimobendan   - VAC:                 - TRAUMA:  - Surg:               3.ENV: alone,             4.FOOD:       - 비명을 지르고 쓰러짐. 1일 3회 정도.   - 기력소실.   ; 저칼륨혈증 가능성 있음.  - 약 먹고 난 뒤, 간식조차도 먹지 않음.  </t>
  </si>
  <si>
    <t xml:space="preserve">곽현규                                  </t>
  </si>
  <si>
    <t>스케일링</t>
    <phoneticPr fontId="1" type="noConversion"/>
  </si>
  <si>
    <t>- 눈/피부/귀    1.CC: 기본적인 건강 체크.               2.HPI: 기관협착 증상 일부 보임.   - 급하게 먹었을 때 구토               3.History  - MED; none                - VAC:                - TRAUMA: none  - Surg:               3.ENV: 산책은 1주일 1~2회.   4.FOOD: 나우, 간식(소간/두부/브로컬리)    - 최근 안검</t>
  </si>
  <si>
    <t>중성화수술</t>
    <phoneticPr fontId="1" type="noConversion"/>
  </si>
  <si>
    <t xml:space="preserve">금순                                    </t>
  </si>
  <si>
    <t>횡격막 허니아(Diaphragmatic Hernia)</t>
  </si>
  <si>
    <t xml:space="preserve">  수요일 부터 파행 확인됨  그이후 밥 먹지 않음    #. 혈액검사 NRF  #. 방사선  횡경막 허니아 확인 ddx PDH, PPDH    #. sono  간일부, 비장, 위 전체 흉부 유입 확인    ***  환자의 혈액검사상의 문제는 발견되지 않으나 traumatic diaphragm hernia 발생 의심되며   현재 환자의 anorexia는 PDH 교정없이 해결되기 어려울 것으로 판단됨    익일 PDH교정 시도해 볼 예정이나 횡경막 손상 형태에 따라 수복가능 여부 확인될 듯 하며    흉부 압박 해소시 수술 중 응급상황 또는 수복 불가능한 상황 발생할 수 있음    </t>
  </si>
  <si>
    <t xml:space="preserve">신태석                                  </t>
  </si>
  <si>
    <t xml:space="preserve">cc ; 구토, 오심    - 금요일 퇴근 후, 거품 섞인 위액 구토 소량 한것을 발견하심  - 저녁먹은 후, 헛구역질 계속 함  - 식욕은 양호  - 활력 ; 평소에 비해 저조한편    #. 촉진시, 복통 관찰됨  #. 혈액검사상, cbc, chemistry 상 특이점 관찰되지 않음.     plan.  - 일단은 혈액검사 (cbc, chemistry)만 진행하시고, 추가적인 구토나 소화기증상 나타날때, 방사선 촬영이나 초음파 등 진행하기로 함.  - 입원기간동안, 항구토처치, 수액처치, 항생제 처치 등 받으실 거라고 말씀드림  </t>
  </si>
  <si>
    <t xml:space="preserve">표미숙                                  </t>
  </si>
  <si>
    <t xml:space="preserve">1.CC: retching.               2.HPI: 2주전 토요일 목에 걸린 것으로 추정. 감기로 치료를 받던 도중, 치료 경과가 불량함  - 다른 병원에서 혈액검사 실시(8일전). 갑상선 호르몬과 관련된 처방을 받음.  - 지난 주말 환자의 상태가 급격히 악화        - 최근의 컨디션은 양호. 캔이나 유동식은 섭취는 하나, 겨우 섭취하는 정도임  - 나무AH에서 육포를 넘기지 못함.  - 기침에 이은 retching.   - 유년기부터 만성적인 구토가 있었으며          3.History  - MED;                - VAC:                - TRAUMA:  - Surg:               3.ENV:             4.FOOD:         </t>
  </si>
  <si>
    <t xml:space="preserve">찬솔                                    </t>
  </si>
  <si>
    <t xml:space="preserve">1.CC: vocalization, unknown pain.                2.HPI: 3일전부터 비명을 지르고 어딘가 아픈것 같은 모습  - 평소 구토가 잦음  - 이전에도 귀 스크레치 하는 증상 확인됨. 다음다뇨는 유년기부터 확인된 증상.            - 한쪽으로 기울며 걷는 증상(leaning)  3.History  - MED;                - VAC:                - TRAUMA:  - Surg:               3.ENV:             4.FOOD: hypoallergenic.     - 어렸을 때부터 다음/다뇨증상이 있음.     - 신체검사상 back pain (L2 주변)   - 신경검사상 특이적인 이상 확인되지 않음    #. 우측 눈 형광염색 확인됨  - 좌측 눈 확인되지 않음, 눈물량 OD 20 OS 17,  PLR 우측은 약간 느리게 확인됨 좌측은 정상  - 양안 핵경화 확인  #. 영상진단학 검사상 중증의 후두골 이형성증이 확인됨.  -&gt; 임상증상과의 관련성 클 것으로 판단됨  ; 초음파 검사상 만성 신장 질환 소견 경미하게 확인됨.     ***. 임상증상과 COMS 가 일부 일치 하는 것으로 환자의 연령을 고려할 때 뇌종양을 반드시 감별할 필요가 있음  - MRI 검사 추천  - MRI 검사 실시하지 않을 경우 뇌압감압 처치를 추천함    - 익일 내원하여 입원할 예정. 3일간.       </t>
  </si>
  <si>
    <t xml:space="preserve">이애정                                  </t>
  </si>
  <si>
    <t>- 검사상 이물 확인되지 않아 내시경 실시하지 않음  - 새벽에는 청색증 상태였으며 성대수술로 인한 laryngeal fibrosis 및 상부호흡기 폐쇄로 인한 호흡곤란 추정.   ; 식도조영 당시 협조적인 상태에서 천천히 조영제를 먹였음에도 기침을 보였으며 이후 물을 급여했을 당시에는 폭발적인 기침과 가래, 구토를 보임  ; 정상적인 연하작용 및 인후두부 운동이 이뤄지지 않는 것으로 판단됨  ; cage내 안정시에는 정상이나 나와서 약간의 운동시 심한</t>
  </si>
  <si>
    <t xml:space="preserve">박은정                                  </t>
  </si>
  <si>
    <t xml:space="preserve">CC 구토, 설사    - 분리불안 심함  -     매일매일 문자전송  </t>
  </si>
  <si>
    <t xml:space="preserve">박진용                                  </t>
  </si>
  <si>
    <t xml:space="preserve">도솔이                                  </t>
  </si>
  <si>
    <t>낙상</t>
    <phoneticPr fontId="1" type="noConversion"/>
  </si>
  <si>
    <t xml:space="preserve">CC : 낙상 후 coma    - 이사한지 4개월 정도 되심  - 50분 정도 전에 3m 정도 높이에서 낙하(복층 아파트 난간에서 떨어짐).   - 쇼크가 있었는지 소리도 지르지 않음. 떨어진 직후 발견시 right-left lateral 로 누워있음  - 부들부들 떨고 뒷다리를 발작하듯 움직임  - 침 흘림. 소변대변 다 봄(양은 적음)  - 물을 적셔주니 살짝 핥으려고 함  - 치아 하나 있음  - 사고전 식욕 좋았음.  - 기침을 자주 함.  - 스스로 계단 올라가지 못함  - 특별히 건강검진 받아보신 적 없음.    #. PE  - 체온, CRT, 호흡수, 심박수 NRF, 점막색 양호  - 피부에도 특별히 출혈 소견 관찰되지 않음  - murmur +  - PLR -1, 축동이 완전히 되지 않음, indirect 반응 +    ! 혈액, 방사선 검사전  - 사지, 두개골 등 골격계 골절, 폐출혈, 복강내 장기파열 등이 모두 가능하다. 아이의 증상은 두개골 충격에 의한 일시적인 발작 증세와 비슷하며, 뇌진탕이 왔었을 가능성이 높다.  - 폐출혈의 경우 현재는 관찰되지 않을 수 있지만 향후 출혈에 의해 폐에 혈액이 찰 수 있으며, 이는 매우 위독한 상황이 될 수 있다. 최소한 6시간 후 흉부 촬영이 필요하며 상황에 따라 추가적인 촬영이 필요하다.  - 출혈, 장기 손상, 산증 체크를 위해 혈액검사가 필요하며, 해당 검사는 아이의 현재 상태를 알기 위한 최소한의 검사이다. 검사 결과에 따라 추가적인 검사가 필요할 수 있다.  - 아이가 동공반사가 느린편이다. 외부자극에 대해 아직까지 반응이 더딜 수 있고, 골절이 있을경우에도 현재의 상황에서는 통증반응이 미약할 수 있으므로 판단하기 어렵다.    전화.  - CBC검사상 다행이 급격한 빈혈 소견은 보이지 않는다. 하지만 조금씩 출혈이 일어나고 있다면, 향후 혈뇨, 혈변, 빌리루빈뇨, 점막 창백, 기력소실 등의 증상을 보일 수 있고, 이럴 경우 재검사 또한 필요하다.  - Chemistry 상 간수치가 정상보다 5배까지 증가한 항목이 있으며, 이는 아이의 나이상의 문제일 수도 있지만 외부충격에 의한 간의 데미지에 의해 발생되었을 수 있다. 증가된 간 수치 때문에 추가적으로 하나의 검사가 추가되어 7천원 추가되었다. 또한 아이가 일시적으로 쇼크상태에 빠지며 혐기성 대사와 관련된 수치가 약 2배 조금 넘게 올랐다.  - 또한 가스 검사에서도 약간의 산증이 발생했고 이 또한 아이가 일시적으로 호흡에 문제가 발생했을 가능성이 매우 높아보인다.  - x-ray상 저는 골절 소견을 찾기 힘들다. 오전 중에 영상진단 전문의 분께 판독을 부탁드리겠다.   - 폐사진에도 특별한 문제점이 아직 나타나지 않았지만 오전중 재촬영을 해볼 필요가 있다.  - 현재 방광의 사이즈가 작게 나타난다. 향후 배뇨 여부도 아이의 예후평가에 매우 중요하다.   - 또한 아이 컨디션을 봐가며 심장에 대해서도 체크하시길 바란다.  </t>
  </si>
  <si>
    <t xml:space="preserve">최향순                                  </t>
  </si>
  <si>
    <t xml:space="preserve">뻔순                                    </t>
  </si>
  <si>
    <t xml:space="preserve">cc)기력 저하    어제까지 식욕 좋고, 활력 좋고, 전혀 이상징후 없었음  아침에 일어나보니 누워서 못일어나고 그상태로 배뇨배변  몸이 굳어있는 듯한 느낌이었어요    점막 창백함, 기력저하  체온 : 36.3  청진 : NRf  혈액검사 : bun상승, 당수치 상승, 산증 등 결과 참조      #. sono  anechoic free fluid in the abdomen   increased abdominal echogenicity   thickened pancrease with multiple anechoic strips   incresaed hepatic echogenicity   thickened gastric wall (4mm)   mildly corrugated duodenal wall       DDX  - peritonitis   - pancreatitis   - pancreatic edema   - duodenitia   - hepatitis  - cholangiohepatitis   - PLE    환자의 증상 개선을 위해 3~7일간 입원하며 치료적 접근 해보기로 함    </t>
  </si>
  <si>
    <t xml:space="preserve">전아영                                  </t>
  </si>
  <si>
    <t xml:space="preserve">위니                                    </t>
  </si>
  <si>
    <t xml:space="preserve">cc)기립 불능    1시간전에 갑자기 증상시작 - 이전까지 이런적 없었습니다  안구진탕, 틸팅, 기립불능, 식욕저하  점막 정상, 체온 정상, 청진 정상    혈액검사   방사선 - 키홀 싸인    비용문제로 입원 원치 않으시고, 원래 다니던 병원에 가시겠다고 하심  mpss, 만니톨만 처치하고 내일 다른 병원에 꼭 가시라고 말씀드림  밤사이 위험할수 있다고 말씀드림  </t>
  </si>
  <si>
    <t xml:space="preserve">박아람                                  </t>
  </si>
  <si>
    <t xml:space="preserve">만세                                    </t>
  </si>
  <si>
    <t>Bulldog(불독)</t>
  </si>
  <si>
    <t xml:space="preserve">1.CC: 안과질환              2.HPI: 리센츠 스타 AH에서 melting keratitis 소견으로 refer됨.              3.History  - MED; 모낭충 치료 중.                - VAC:                - TRAUMA:  - Surg:               3.ENV:             4.FOOD:       - 2일 전 부터 진행  - 모낭충 치료를 받던 중 각막 궤양 발생. 리센츠 병원 내원한 뒤 본원에 방문    - 육안 검사상 원형의 melting corneal ulcer 확인되며 desmetocele 의심되는 상황    - 화농성 눈 분비물이 확인됨에 따라 중증의 세균 감염이 의심되는 상황임  ; 항생제 감수성 검사와 함께 swab 하여 cytology 검사 실시    - 검사상 구균 확인되고 이전 항생제들 효과 없을 가능성 염두에 두고 경험적으로 항생제 처방함    Rx. Levofloxacin qid, Amikacin qid, Cefazolin qid, Autoserum 6 time/day, 라큐아 every 1 hr.    - 안구건조증 및 안검내번증으로 superficial corneal ulcer 반복될 것으로 보여 close monitoring 할 것  - 최소 48시간내 각막천공에 따른 안구파열 가능성 있으므로 보호자에게 실명 및 안구형태 소실 가능성 높음을 설명.    - 보호자 수납하지 않음.  - 안검봉합 시술 전 보호자와 통화하여 시술 전 비용이 수납되어야 함을 안내. 보호자님 월요일 수납을 약속함.     - 시술 완료.    - 모낭충 치료 병행하기 함  ; 금일 부터 점진적을 ivermectin 100ug/kg -&gt; 600ug/kg으로 증량하며 6주간 치료 지속하기로 함  ; 모낭충은 기 진단된 내용이므로 추가적인 검사 진행하지 않음.    </t>
  </si>
  <si>
    <t xml:space="preserve">최수진                                  </t>
  </si>
  <si>
    <t xml:space="preserve">cc : 오늘 아침에 shock(?) 증세로 지역병원 내원  -식욕 , 활력 정상이었다고 하심  -어제까지만 해도 특이소견 없었음    -오전에 집에서 뻗어있는거 발견하시고 지역병원 내원, shock 처치주사 맞았다고 하심  -오후에 상태 양호했으나 불안증세 보이고 기립 잘 못해서 내원    -내원당시 PLR 떨어지고 보행은 하나(집에서는 못함) 부자연스러움, dull한 상태 유지  -치와와 품종특성상 SEIZURE 였을 가능성 말씀드림  -본래 지방에 계시고 내일 내려가셔야 한다고 하셔서 일단 오늘 검사 실시하고 최소한의 처치라도 실시하기로 함  -자료는 보내드리기로 함  -비용 할인 요청하셔서 할인은 어렵고 오늘 세벽에 산소처치 해드리기로 함    </t>
  </si>
  <si>
    <t xml:space="preserve">나두리                                  </t>
  </si>
  <si>
    <t>비뇨생식기/출산(Theriogenology)</t>
  </si>
  <si>
    <t>자궁축농증(Pyometra)</t>
  </si>
  <si>
    <t xml:space="preserve">현재 생리중(생리확인하고 8일정도 됨)  주사 맞히심(항생제추정) - 1시간전  타병원에서 자궁내 주머니 확인된다고 하심  최근들어 물을 좀 마시는것 같다고는 하심.  차타고 오면서 구토 1회    자궁축농증 확인되어 금일 응급수술 실시      </t>
  </si>
  <si>
    <t>기력저하</t>
    <phoneticPr fontId="1" type="noConversion"/>
  </si>
  <si>
    <t xml:space="preserve">cc)기력저하, 기립불능    2일전부터 구토 설사 - 구토 내용물은 간식(육포 등)과 노란색 액체, 점액변  2일전에 사료, 강아지 간식 한개, 사과 1조각 외에는 먹은 것 없음  어제 낮에 다른 병원 가서 진료받음 - 주사와 내복약 처치  어제 하루 동안 식욕 저하, 기력저하, 기립불능  4일전에 예방접종 실시함    혈압 90/35/60  체온 37.2  청진 nrf  혈액검사 - 저혈당, 신장수치 상승, 간수치 상승, 인수치 상승    방사선, 초음파 촬영 진행하기로 함  원장님 비용관련 해서 보호자분과 통화하셔야 합니다  </t>
  </si>
  <si>
    <t>증상코드1</t>
    <phoneticPr fontId="1" type="noConversion"/>
  </si>
  <si>
    <t>증상코드2</t>
  </si>
  <si>
    <t>증상코드3</t>
  </si>
  <si>
    <t>기력저하</t>
    <phoneticPr fontId="1" type="noConversion"/>
  </si>
  <si>
    <t>新
증상코드1</t>
    <phoneticPr fontId="1" type="noConversion"/>
  </si>
  <si>
    <t>新
증상코드2</t>
    <phoneticPr fontId="1" type="noConversion"/>
  </si>
  <si>
    <t>新
증상코드3</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</si>
</sst>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9"/>
      <color theme="1"/>
      <name val="맑은 고딕"/>
      <family val="2"/>
      <charset val="129"/>
      <scheme val="minor"/>
    </font>
    <font>
      <sz val="8"/>
      <name val="맑은 고딕"/>
      <family val="2"/>
      <charset val="129"/>
      <scheme val="minor"/>
    </font>
    <font>
      <sz val="8"/>
      <color theme="1"/>
      <name val="맑은 고딕"/>
      <family val="2"/>
      <charset val="129"/>
      <scheme val="minor"/>
    </font>
    <font>
      <sz val="8"/>
      <color theme="1"/>
      <name val="맑은 고딕"/>
      <family val="3"/>
      <charset val="129"/>
      <scheme val="minor"/>
    </font>
    <font>
      <sz val="8"/>
      <name val="맑은 고딕"/>
      <family val="3"/>
      <charset val="129"/>
      <scheme val="minor"/>
    </font>
    <font>
      <b/>
      <sz val="8"/>
      <color theme="1"/>
      <name val="맑은 고딕"/>
      <family val="3"/>
      <charset val="129"/>
      <scheme val="minor"/>
    </font>
    <font>
      <b/>
      <sz val="8"/>
      <color rgb="FF0000FF"/>
      <name val="맑은 고딕"/>
      <family val="3"/>
      <charset val="129"/>
      <scheme val="minor"/>
    </font>
  </fonts>
  <fills count="5">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theme="7"/>
        <bgColor indexed="64"/>
      </patternFill>
    </fill>
  </fills>
  <borders count="6">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ck">
        <color auto="1"/>
      </left>
      <right style="thin">
        <color theme="0" tint="-0.24994659260841701"/>
      </right>
      <top style="thin">
        <color theme="0" tint="-0.24994659260841701"/>
      </top>
      <bottom style="thin">
        <color theme="0" tint="-0.24994659260841701"/>
      </bottom>
      <diagonal/>
    </border>
    <border>
      <left style="thin">
        <color theme="0" tint="-0.24994659260841701"/>
      </left>
      <right style="thick">
        <color auto="1"/>
      </right>
      <top style="thin">
        <color theme="0" tint="-0.24994659260841701"/>
      </top>
      <bottom style="thin">
        <color theme="0" tint="-0.24994659260841701"/>
      </bottom>
      <diagonal/>
    </border>
    <border>
      <left style="thick">
        <color auto="1"/>
      </left>
      <right/>
      <top/>
      <bottom/>
      <diagonal/>
    </border>
    <border>
      <left style="thin">
        <color theme="0" tint="-0.24994659260841701"/>
      </left>
      <right style="thick">
        <color auto="1"/>
      </right>
      <top/>
      <bottom/>
      <diagonal/>
    </border>
  </borders>
  <cellStyleXfs count="1">
    <xf numFmtId="0" fontId="0" fillId="0" borderId="0">
      <alignment vertical="center"/>
    </xf>
  </cellStyleXfs>
  <cellXfs count="35">
    <xf numFmtId="0" fontId="0" fillId="0" borderId="0" xfId="0">
      <alignment vertical="center"/>
    </xf>
    <xf numFmtId="0" fontId="2" fillId="0" borderId="0" xfId="0" applyFont="1" applyAlignment="1">
      <alignment horizontal="center" vertical="center"/>
    </xf>
    <xf numFmtId="14" fontId="3" fillId="0" borderId="0" xfId="0" applyNumberFormat="1" applyFont="1" applyAlignment="1">
      <alignment horizontal="center" vertical="center"/>
    </xf>
    <xf numFmtId="14" fontId="3" fillId="0" borderId="1" xfId="0" applyNumberFormat="1" applyFont="1" applyBorder="1" applyAlignment="1">
      <alignment horizontal="center" vertical="center"/>
    </xf>
    <xf numFmtId="0" fontId="3" fillId="0" borderId="1" xfId="0" applyFont="1" applyBorder="1" applyAlignment="1">
      <alignment horizontal="center" vertical="center"/>
    </xf>
    <xf numFmtId="0" fontId="3" fillId="2" borderId="1" xfId="0" applyFont="1" applyFill="1" applyBorder="1" applyAlignment="1">
      <alignment horizontal="center" vertical="center" wrapText="1"/>
    </xf>
    <xf numFmtId="0" fontId="3" fillId="0" borderId="0" xfId="0" applyFont="1">
      <alignment vertical="center"/>
    </xf>
    <xf numFmtId="14" fontId="3" fillId="0" borderId="0" xfId="0" applyNumberFormat="1" applyFont="1">
      <alignment vertical="center"/>
    </xf>
    <xf numFmtId="0" fontId="4" fillId="2" borderId="1" xfId="0" applyFont="1" applyFill="1" applyBorder="1">
      <alignment vertical="center"/>
    </xf>
    <xf numFmtId="0" fontId="3" fillId="0" borderId="1" xfId="0" applyFont="1" applyBorder="1">
      <alignment vertical="center"/>
    </xf>
    <xf numFmtId="0" fontId="3" fillId="2" borderId="1" xfId="0" applyFont="1" applyFill="1" applyBorder="1">
      <alignment vertical="center"/>
    </xf>
    <xf numFmtId="0" fontId="2" fillId="0" borderId="0" xfId="0" applyFont="1">
      <alignment vertical="center"/>
    </xf>
    <xf numFmtId="0" fontId="3" fillId="0" borderId="0" xfId="0" applyFont="1" applyAlignment="1">
      <alignment horizontal="center" vertical="center"/>
    </xf>
    <xf numFmtId="0" fontId="4" fillId="2" borderId="0" xfId="0" applyFont="1" applyFill="1" applyBorder="1">
      <alignment vertical="center"/>
    </xf>
    <xf numFmtId="0" fontId="3" fillId="0" borderId="0" xfId="0" applyFont="1" applyFill="1" applyBorder="1" applyAlignment="1">
      <alignment horizontal="center" vertical="center" wrapText="1"/>
    </xf>
    <xf numFmtId="0" fontId="4" fillId="0" borderId="0" xfId="0" applyFont="1" applyFill="1" applyBorder="1">
      <alignment vertical="center"/>
    </xf>
    <xf numFmtId="0" fontId="3" fillId="0" borderId="0" xfId="0" applyFont="1" applyFill="1" applyBorder="1">
      <alignment vertical="center"/>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4" fillId="2" borderId="2" xfId="0" applyFont="1" applyFill="1" applyBorder="1">
      <alignment vertical="center"/>
    </xf>
    <xf numFmtId="0" fontId="4" fillId="2" borderId="3" xfId="0" applyFont="1" applyFill="1" applyBorder="1">
      <alignment vertical="center"/>
    </xf>
    <xf numFmtId="3" fontId="4" fillId="2" borderId="2" xfId="0" applyNumberFormat="1" applyFont="1" applyFill="1" applyBorder="1">
      <alignment vertical="center"/>
    </xf>
    <xf numFmtId="0" fontId="3" fillId="0" borderId="2" xfId="0" applyFont="1" applyBorder="1">
      <alignment vertical="center"/>
    </xf>
    <xf numFmtId="0" fontId="3" fillId="2" borderId="3" xfId="0" applyFont="1" applyFill="1" applyBorder="1">
      <alignment vertical="center"/>
    </xf>
    <xf numFmtId="0" fontId="3" fillId="2" borderId="2" xfId="0" applyFont="1" applyFill="1" applyBorder="1">
      <alignment vertical="center"/>
    </xf>
    <xf numFmtId="0" fontId="4" fillId="2" borderId="4" xfId="0" applyFont="1" applyFill="1" applyBorder="1">
      <alignment vertical="center"/>
    </xf>
    <xf numFmtId="0" fontId="4" fillId="2" borderId="5" xfId="0" applyFont="1" applyFill="1" applyBorder="1">
      <alignment vertical="center"/>
    </xf>
    <xf numFmtId="0" fontId="4" fillId="3" borderId="4" xfId="0" applyFont="1" applyFill="1" applyBorder="1">
      <alignment vertical="center"/>
    </xf>
    <xf numFmtId="0" fontId="4" fillId="3" borderId="0" xfId="0" applyFont="1" applyFill="1" applyBorder="1">
      <alignment vertical="center"/>
    </xf>
    <xf numFmtId="0" fontId="3" fillId="3" borderId="4" xfId="0" applyFont="1" applyFill="1" applyBorder="1">
      <alignment vertical="center"/>
    </xf>
    <xf numFmtId="0" fontId="3" fillId="3" borderId="0" xfId="0" applyFont="1" applyFill="1" applyBorder="1">
      <alignment vertical="center"/>
    </xf>
    <xf numFmtId="0" fontId="5" fillId="3" borderId="4"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6" fillId="4" borderId="4" xfId="0" applyFont="1" applyFill="1" applyBorder="1">
      <alignment vertical="center"/>
    </xf>
    <xf numFmtId="0" fontId="6" fillId="4" borderId="0" xfId="0" applyFont="1" applyFill="1" applyBorder="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32"/>
  <sheetViews>
    <sheetView tabSelected="1" topLeftCell="K1" zoomScale="115" zoomScaleNormal="115" workbookViewId="0">
      <pane ySplit="1" topLeftCell="A2" activePane="bottomLeft" state="frozen"/>
      <selection pane="bottomLeft" activeCell="P2" sqref="P2"/>
    </sheetView>
  </sheetViews>
  <sheetFormatPr defaultRowHeight="11.25" x14ac:dyDescent="0.2"/>
  <cols>
    <col min="1" max="1" width="10.7109375" style="6" customWidth="1"/>
    <col min="2" max="3" width="9.140625" style="6"/>
    <col min="4" max="4" width="9.140625" style="6" customWidth="1"/>
    <col min="5" max="5" width="27" style="6" customWidth="1"/>
    <col min="6" max="6" width="11.28515625" style="7" customWidth="1"/>
    <col min="7" max="7" width="9.140625" style="1" customWidth="1"/>
    <col min="8" max="8" width="9.140625" style="6" customWidth="1"/>
    <col min="9" max="9" width="11.28515625" style="7" bestFit="1" customWidth="1"/>
    <col min="10" max="10" width="15.7109375" style="24" customWidth="1"/>
    <col min="11" max="11" width="15.7109375" style="10" customWidth="1"/>
    <col min="12" max="12" width="15.7109375" style="23" customWidth="1"/>
    <col min="13" max="13" width="8.85546875" style="16" bestFit="1" customWidth="1"/>
    <col min="14" max="15" width="8.85546875" style="16" customWidth="1"/>
    <col min="16" max="16" width="8.85546875" style="29" bestFit="1" customWidth="1"/>
    <col min="17" max="18" width="8.85546875" style="30" customWidth="1"/>
    <col min="19" max="19" width="11.28515625" style="7" bestFit="1" customWidth="1"/>
    <col min="20" max="20" width="255.7109375" style="6" bestFit="1" customWidth="1"/>
    <col min="21" max="21" width="11.28515625" style="7" customWidth="1"/>
    <col min="22" max="22" width="12.28515625" style="6" customWidth="1"/>
    <col min="23" max="23" width="13.42578125" style="6" customWidth="1"/>
    <col min="24" max="16384" width="9.140625" style="6"/>
  </cols>
  <sheetData>
    <row r="1" spans="1:23" s="1" customFormat="1" ht="22.5" x14ac:dyDescent="0.2">
      <c r="A1" s="1" t="s">
        <v>1</v>
      </c>
      <c r="B1" s="1" t="s">
        <v>2</v>
      </c>
      <c r="C1" s="1" t="s">
        <v>3</v>
      </c>
      <c r="D1" s="1" t="s">
        <v>4</v>
      </c>
      <c r="E1" s="1" t="s">
        <v>5</v>
      </c>
      <c r="F1" s="2" t="s">
        <v>6</v>
      </c>
      <c r="G1" s="1" t="s">
        <v>7</v>
      </c>
      <c r="H1" s="1" t="s">
        <v>8</v>
      </c>
      <c r="I1" s="2" t="s">
        <v>0</v>
      </c>
      <c r="J1" s="17" t="s">
        <v>1150</v>
      </c>
      <c r="K1" s="5" t="s">
        <v>1151</v>
      </c>
      <c r="L1" s="18" t="s">
        <v>1152</v>
      </c>
      <c r="M1" s="14" t="s">
        <v>2660</v>
      </c>
      <c r="N1" s="14" t="s">
        <v>2661</v>
      </c>
      <c r="O1" s="14" t="s">
        <v>2662</v>
      </c>
      <c r="P1" s="31" t="s">
        <v>2664</v>
      </c>
      <c r="Q1" s="32" t="s">
        <v>2665</v>
      </c>
      <c r="R1" s="32" t="s">
        <v>2666</v>
      </c>
      <c r="S1" s="2" t="s">
        <v>10</v>
      </c>
      <c r="T1" s="1" t="s">
        <v>11</v>
      </c>
      <c r="U1" s="3" t="s">
        <v>9</v>
      </c>
      <c r="V1" s="4" t="s">
        <v>1148</v>
      </c>
      <c r="W1" s="4" t="s">
        <v>1149</v>
      </c>
    </row>
    <row r="2" spans="1:23" x14ac:dyDescent="0.2">
      <c r="A2" s="6">
        <v>201300010</v>
      </c>
      <c r="B2" s="6" t="s">
        <v>12</v>
      </c>
      <c r="C2" s="6" t="s">
        <v>13</v>
      </c>
      <c r="D2" s="6">
        <v>125</v>
      </c>
      <c r="E2" s="6" t="s">
        <v>14</v>
      </c>
      <c r="F2" s="7">
        <v>38645</v>
      </c>
      <c r="G2" s="1" t="s">
        <v>1143</v>
      </c>
      <c r="H2" s="6" t="s">
        <v>15</v>
      </c>
      <c r="I2" s="7">
        <v>42114.471253356482</v>
      </c>
      <c r="J2" s="19">
        <v>2059</v>
      </c>
      <c r="K2" s="8"/>
      <c r="L2" s="20" t="s">
        <v>1153</v>
      </c>
      <c r="M2" s="15">
        <v>2</v>
      </c>
      <c r="N2" s="15">
        <v>11</v>
      </c>
      <c r="O2" s="15"/>
      <c r="P2" s="27">
        <v>2</v>
      </c>
      <c r="Q2" s="28">
        <v>11</v>
      </c>
      <c r="R2" s="28"/>
      <c r="S2" s="7">
        <v>42114.46465721065</v>
      </c>
      <c r="T2" s="6" t="s">
        <v>17</v>
      </c>
    </row>
    <row r="3" spans="1:23" x14ac:dyDescent="0.2">
      <c r="A3" s="6">
        <v>201300013</v>
      </c>
      <c r="B3" s="6" t="s">
        <v>18</v>
      </c>
      <c r="C3" s="6" t="s">
        <v>19</v>
      </c>
      <c r="D3" s="6">
        <v>598</v>
      </c>
      <c r="E3" s="6" t="s">
        <v>20</v>
      </c>
      <c r="F3" s="7">
        <v>41403</v>
      </c>
      <c r="G3" s="1" t="s">
        <v>1144</v>
      </c>
      <c r="H3" s="6" t="s">
        <v>21</v>
      </c>
      <c r="I3" s="7">
        <v>41697.861549039349</v>
      </c>
      <c r="J3" s="19">
        <v>2259</v>
      </c>
      <c r="K3" s="8"/>
      <c r="L3" s="20" t="s">
        <v>1154</v>
      </c>
      <c r="M3" s="15">
        <v>2503</v>
      </c>
      <c r="N3" s="15"/>
      <c r="O3" s="15"/>
      <c r="P3" s="33">
        <v>25</v>
      </c>
      <c r="Q3" s="28"/>
      <c r="R3" s="28"/>
      <c r="S3" s="7">
        <v>41697.861233912037</v>
      </c>
      <c r="T3" s="6" t="s">
        <v>22</v>
      </c>
    </row>
    <row r="4" spans="1:23" x14ac:dyDescent="0.2">
      <c r="A4" s="6">
        <v>201300017</v>
      </c>
      <c r="B4" s="6" t="s">
        <v>23</v>
      </c>
      <c r="C4" s="6" t="s">
        <v>24</v>
      </c>
      <c r="D4" s="6">
        <v>119</v>
      </c>
      <c r="E4" s="6" t="s">
        <v>25</v>
      </c>
      <c r="F4" s="7">
        <v>37477</v>
      </c>
      <c r="G4" s="1" t="s">
        <v>1143</v>
      </c>
      <c r="H4" s="6" t="s">
        <v>15</v>
      </c>
      <c r="I4" s="7">
        <v>41516.539016469906</v>
      </c>
      <c r="J4" s="19">
        <v>2070</v>
      </c>
      <c r="K4" s="8"/>
      <c r="L4" s="20" t="s">
        <v>1155</v>
      </c>
      <c r="M4" s="15">
        <v>22115</v>
      </c>
      <c r="N4" s="15"/>
      <c r="O4" s="15"/>
      <c r="P4" s="33">
        <v>221</v>
      </c>
      <c r="Q4" s="28"/>
      <c r="R4" s="28"/>
      <c r="S4" s="7">
        <v>41516.539016469906</v>
      </c>
      <c r="T4" s="6" t="s">
        <v>26</v>
      </c>
    </row>
    <row r="5" spans="1:23" x14ac:dyDescent="0.2">
      <c r="A5" s="6">
        <v>201300018</v>
      </c>
      <c r="B5" s="6" t="s">
        <v>23</v>
      </c>
      <c r="C5" s="6" t="s">
        <v>27</v>
      </c>
      <c r="D5" s="6">
        <v>119</v>
      </c>
      <c r="E5" s="6" t="s">
        <v>25</v>
      </c>
      <c r="F5" s="7">
        <v>38892</v>
      </c>
      <c r="G5" s="1" t="s">
        <v>1144</v>
      </c>
      <c r="H5" s="6" t="s">
        <v>21</v>
      </c>
      <c r="I5" s="7">
        <v>41477.571331516207</v>
      </c>
      <c r="J5" s="19" t="s">
        <v>1156</v>
      </c>
      <c r="K5" s="8"/>
      <c r="L5" s="20">
        <v>20</v>
      </c>
      <c r="M5" s="15">
        <v>20</v>
      </c>
      <c r="N5" s="15"/>
      <c r="O5" s="15"/>
      <c r="P5" s="27">
        <v>20</v>
      </c>
      <c r="Q5" s="28"/>
      <c r="R5" s="28"/>
      <c r="S5" s="7">
        <v>41477.571331516207</v>
      </c>
      <c r="T5" s="6" t="e">
        <f>- 물 천천히 주세요</f>
        <v>#NAME?</v>
      </c>
    </row>
    <row r="6" spans="1:23" x14ac:dyDescent="0.2">
      <c r="A6" s="6">
        <v>201300028</v>
      </c>
      <c r="B6" s="6" t="s">
        <v>28</v>
      </c>
      <c r="C6" s="6" t="s">
        <v>29</v>
      </c>
      <c r="D6" s="6">
        <v>125</v>
      </c>
      <c r="E6" s="6" t="s">
        <v>14</v>
      </c>
      <c r="F6" s="7">
        <v>38827</v>
      </c>
      <c r="G6" s="1" t="s">
        <v>1143</v>
      </c>
      <c r="H6" s="6" t="s">
        <v>15</v>
      </c>
      <c r="I6" s="7">
        <v>41683.428114780094</v>
      </c>
      <c r="J6" s="19" t="s">
        <v>1159</v>
      </c>
      <c r="K6" s="8"/>
      <c r="L6" s="20" t="s">
        <v>1157</v>
      </c>
      <c r="M6" s="15"/>
      <c r="N6" s="15"/>
      <c r="O6" s="15"/>
      <c r="P6" s="27"/>
      <c r="Q6" s="28"/>
      <c r="R6" s="28"/>
      <c r="S6" s="7">
        <v>41683.428114780094</v>
      </c>
      <c r="T6" s="6" t="s">
        <v>30</v>
      </c>
    </row>
    <row r="7" spans="1:23" x14ac:dyDescent="0.2">
      <c r="A7" s="6">
        <v>201300030</v>
      </c>
      <c r="B7" s="6" t="s">
        <v>31</v>
      </c>
      <c r="C7" s="6" t="s">
        <v>32</v>
      </c>
      <c r="D7" s="6">
        <v>128</v>
      </c>
      <c r="E7" s="6" t="s">
        <v>33</v>
      </c>
      <c r="F7" s="7">
        <v>41353</v>
      </c>
      <c r="G7" s="1" t="s">
        <v>1143</v>
      </c>
      <c r="H7" s="6" t="s">
        <v>15</v>
      </c>
      <c r="I7" s="7">
        <v>41743.541696377317</v>
      </c>
      <c r="J7" s="19">
        <v>2185</v>
      </c>
      <c r="K7" s="8"/>
      <c r="L7" s="20">
        <v>4</v>
      </c>
      <c r="M7" s="15">
        <v>4</v>
      </c>
      <c r="N7" s="15"/>
      <c r="O7" s="15"/>
      <c r="P7" s="27">
        <v>4</v>
      </c>
      <c r="Q7" s="28"/>
      <c r="R7" s="28"/>
      <c r="S7" s="7">
        <v>41743.460356944444</v>
      </c>
      <c r="T7" s="6" t="s">
        <v>34</v>
      </c>
    </row>
    <row r="8" spans="1:23" x14ac:dyDescent="0.2">
      <c r="A8" s="6">
        <v>201300035</v>
      </c>
      <c r="B8" s="6" t="s">
        <v>35</v>
      </c>
      <c r="C8" s="6" t="s">
        <v>36</v>
      </c>
      <c r="D8" s="6">
        <v>125</v>
      </c>
      <c r="E8" s="6" t="s">
        <v>14</v>
      </c>
      <c r="F8" s="7">
        <v>37057</v>
      </c>
      <c r="G8" s="1" t="s">
        <v>1144</v>
      </c>
      <c r="H8" s="6" t="s">
        <v>21</v>
      </c>
      <c r="I8" s="7">
        <v>41801.527097569444</v>
      </c>
      <c r="J8" s="19">
        <v>2123</v>
      </c>
      <c r="K8" s="8"/>
      <c r="L8" s="20">
        <v>4</v>
      </c>
      <c r="M8" s="15">
        <v>4</v>
      </c>
      <c r="N8" s="15"/>
      <c r="O8" s="15"/>
      <c r="P8" s="27">
        <v>4</v>
      </c>
      <c r="Q8" s="28"/>
      <c r="R8" s="28"/>
      <c r="S8" s="7">
        <v>41801.519453090281</v>
      </c>
      <c r="T8" s="6" t="e">
        <f>- 지난 월요일 너무 아파해서 못데려오심  - 몇달에 한번씩 예민해짐. 작년   - 토요일에 손님이 와서 목 주변 만짐</f>
        <v>#NAME?</v>
      </c>
    </row>
    <row r="9" spans="1:23" x14ac:dyDescent="0.2">
      <c r="A9" s="6">
        <v>201300038</v>
      </c>
      <c r="B9" s="6" t="s">
        <v>37</v>
      </c>
      <c r="C9" s="6" t="s">
        <v>38</v>
      </c>
      <c r="D9" s="6">
        <v>125</v>
      </c>
      <c r="E9" s="6" t="s">
        <v>14</v>
      </c>
      <c r="F9" s="7">
        <v>37787</v>
      </c>
      <c r="G9" s="1" t="s">
        <v>1143</v>
      </c>
      <c r="H9" s="6" t="s">
        <v>15</v>
      </c>
      <c r="I9" s="7">
        <v>41470.927460960651</v>
      </c>
      <c r="J9" s="19" t="s">
        <v>1159</v>
      </c>
      <c r="K9" s="8"/>
      <c r="L9" s="20" t="s">
        <v>1158</v>
      </c>
      <c r="M9" s="15">
        <v>14</v>
      </c>
      <c r="N9" s="15"/>
      <c r="O9" s="15"/>
      <c r="P9" s="33">
        <v>1401</v>
      </c>
      <c r="Q9" s="28"/>
      <c r="R9" s="28"/>
      <c r="S9" s="7">
        <v>41470.890791203703</v>
      </c>
      <c r="T9" s="6" t="s">
        <v>39</v>
      </c>
    </row>
    <row r="10" spans="1:23" x14ac:dyDescent="0.2">
      <c r="A10" s="6">
        <v>201300039</v>
      </c>
      <c r="B10" s="6" t="s">
        <v>40</v>
      </c>
      <c r="C10" s="6" t="s">
        <v>41</v>
      </c>
      <c r="D10" s="6">
        <v>128</v>
      </c>
      <c r="E10" s="6" t="s">
        <v>33</v>
      </c>
      <c r="F10" s="7">
        <v>41202</v>
      </c>
      <c r="G10" s="1" t="s">
        <v>1143</v>
      </c>
      <c r="H10" s="6" t="s">
        <v>15</v>
      </c>
      <c r="I10" s="7">
        <v>41490.778870104165</v>
      </c>
      <c r="J10" s="19">
        <v>2046</v>
      </c>
      <c r="K10" s="8"/>
      <c r="L10" s="20">
        <v>2</v>
      </c>
      <c r="M10" s="15">
        <v>2</v>
      </c>
      <c r="N10" s="15"/>
      <c r="O10" s="15"/>
      <c r="P10" s="27">
        <v>2</v>
      </c>
      <c r="Q10" s="28"/>
      <c r="R10" s="28"/>
      <c r="S10" s="7">
        <v>41490.778870104165</v>
      </c>
      <c r="T10" s="6" t="s">
        <v>42</v>
      </c>
    </row>
    <row r="11" spans="1:23" x14ac:dyDescent="0.2">
      <c r="A11" s="6">
        <v>201300040</v>
      </c>
      <c r="B11" s="6" t="s">
        <v>43</v>
      </c>
      <c r="C11" s="6" t="s">
        <v>44</v>
      </c>
      <c r="D11" s="6">
        <v>119</v>
      </c>
      <c r="E11" s="6" t="s">
        <v>25</v>
      </c>
      <c r="F11" s="7">
        <v>41394</v>
      </c>
      <c r="G11" s="1" t="s">
        <v>1145</v>
      </c>
      <c r="H11" s="6" t="s">
        <v>45</v>
      </c>
      <c r="I11" s="7">
        <v>41887.50009710648</v>
      </c>
      <c r="J11" s="19">
        <v>2185</v>
      </c>
      <c r="K11" s="8"/>
      <c r="L11" s="20">
        <v>4</v>
      </c>
      <c r="M11" s="15">
        <v>4</v>
      </c>
      <c r="N11" s="15"/>
      <c r="O11" s="15"/>
      <c r="P11" s="27">
        <v>4</v>
      </c>
      <c r="Q11" s="28"/>
      <c r="R11" s="28"/>
      <c r="S11" s="7" t="s">
        <v>16</v>
      </c>
      <c r="T11" s="6" t="s">
        <v>16</v>
      </c>
    </row>
    <row r="12" spans="1:23" x14ac:dyDescent="0.2">
      <c r="A12" s="6">
        <v>201300041</v>
      </c>
      <c r="B12" s="6" t="s">
        <v>46</v>
      </c>
      <c r="C12" s="6" t="s">
        <v>47</v>
      </c>
      <c r="D12" s="6">
        <v>130</v>
      </c>
      <c r="E12" s="6" t="s">
        <v>48</v>
      </c>
      <c r="F12" s="7">
        <v>39825</v>
      </c>
      <c r="G12" s="1" t="s">
        <v>1144</v>
      </c>
      <c r="H12" s="6" t="s">
        <v>21</v>
      </c>
      <c r="I12" s="7">
        <v>41840.875705324077</v>
      </c>
      <c r="J12" s="19">
        <v>2046</v>
      </c>
      <c r="K12" s="8"/>
      <c r="L12" s="20" t="s">
        <v>1160</v>
      </c>
      <c r="M12" s="15">
        <v>1</v>
      </c>
      <c r="N12" s="15">
        <v>2</v>
      </c>
      <c r="O12" s="15"/>
      <c r="P12" s="27">
        <v>1</v>
      </c>
      <c r="Q12" s="28">
        <v>2</v>
      </c>
      <c r="R12" s="28"/>
      <c r="S12" s="7">
        <v>41840.872648460645</v>
      </c>
      <c r="T12" s="6" t="s">
        <v>49</v>
      </c>
    </row>
    <row r="13" spans="1:23" x14ac:dyDescent="0.2">
      <c r="A13" s="6">
        <v>201300042</v>
      </c>
      <c r="B13" s="6" t="s">
        <v>50</v>
      </c>
      <c r="C13" s="6" t="s">
        <v>51</v>
      </c>
      <c r="D13" s="6">
        <v>125</v>
      </c>
      <c r="E13" s="6" t="s">
        <v>14</v>
      </c>
      <c r="F13" s="7">
        <v>35233</v>
      </c>
      <c r="G13" s="1" t="s">
        <v>1143</v>
      </c>
      <c r="H13" s="6" t="s">
        <v>15</v>
      </c>
      <c r="I13" s="7">
        <v>41512.606294097219</v>
      </c>
      <c r="J13" s="19">
        <v>2087</v>
      </c>
      <c r="K13" s="8"/>
      <c r="L13" s="20" t="s">
        <v>1161</v>
      </c>
      <c r="M13" s="15">
        <v>332</v>
      </c>
      <c r="N13" s="15"/>
      <c r="O13" s="15"/>
      <c r="P13" s="33">
        <v>33</v>
      </c>
      <c r="Q13" s="28"/>
      <c r="R13" s="28"/>
      <c r="S13" s="7">
        <v>41512.488500381944</v>
      </c>
      <c r="T13" s="6" t="s">
        <v>52</v>
      </c>
    </row>
    <row r="14" spans="1:23" x14ac:dyDescent="0.2">
      <c r="A14" s="6">
        <v>201300052</v>
      </c>
      <c r="B14" s="6" t="s">
        <v>53</v>
      </c>
      <c r="C14" s="6" t="s">
        <v>54</v>
      </c>
      <c r="D14" s="6">
        <v>14</v>
      </c>
      <c r="E14" s="6" t="s">
        <v>55</v>
      </c>
      <c r="F14" s="7">
        <v>39775</v>
      </c>
      <c r="G14" s="1" t="s">
        <v>1146</v>
      </c>
      <c r="H14" s="6" t="s">
        <v>56</v>
      </c>
      <c r="I14" s="7">
        <v>41667.714368900466</v>
      </c>
      <c r="J14" s="19" t="s">
        <v>1159</v>
      </c>
      <c r="K14" s="8"/>
      <c r="L14" s="20" t="s">
        <v>1157</v>
      </c>
      <c r="M14" s="15"/>
      <c r="N14" s="15"/>
      <c r="O14" s="15"/>
      <c r="P14" s="27"/>
      <c r="Q14" s="28"/>
      <c r="R14" s="28"/>
      <c r="S14" s="7">
        <v>41667.714368900466</v>
      </c>
      <c r="T14" s="6" t="s">
        <v>57</v>
      </c>
    </row>
    <row r="15" spans="1:23" x14ac:dyDescent="0.2">
      <c r="A15" s="6">
        <v>201300058</v>
      </c>
      <c r="B15" s="6" t="s">
        <v>58</v>
      </c>
      <c r="C15" s="6" t="s">
        <v>59</v>
      </c>
      <c r="D15" s="6">
        <v>499</v>
      </c>
      <c r="E15" s="6" t="s">
        <v>60</v>
      </c>
      <c r="F15" s="7">
        <v>37742</v>
      </c>
      <c r="G15" s="1" t="s">
        <v>1144</v>
      </c>
      <c r="H15" s="6" t="s">
        <v>21</v>
      </c>
      <c r="I15" s="7">
        <v>41539.568400231481</v>
      </c>
      <c r="J15" s="19">
        <v>2061</v>
      </c>
      <c r="K15" s="8"/>
      <c r="L15" s="20" t="s">
        <v>1162</v>
      </c>
      <c r="M15" s="15">
        <v>96</v>
      </c>
      <c r="N15" s="15"/>
      <c r="O15" s="15"/>
      <c r="P15" s="33">
        <v>0</v>
      </c>
      <c r="Q15" s="28"/>
      <c r="R15" s="28"/>
      <c r="S15" s="7">
        <v>41539.568400231481</v>
      </c>
      <c r="T15" s="6" t="s">
        <v>61</v>
      </c>
    </row>
    <row r="16" spans="1:23" x14ac:dyDescent="0.2">
      <c r="A16" s="6">
        <v>201300060</v>
      </c>
      <c r="B16" s="6" t="s">
        <v>62</v>
      </c>
      <c r="C16" s="6" t="s">
        <v>63</v>
      </c>
      <c r="D16" s="6">
        <v>123</v>
      </c>
      <c r="E16" s="6" t="s">
        <v>64</v>
      </c>
      <c r="F16" s="7">
        <v>39479</v>
      </c>
      <c r="G16" s="1" t="s">
        <v>1145</v>
      </c>
      <c r="H16" s="6" t="s">
        <v>45</v>
      </c>
      <c r="I16" s="7">
        <v>42038.696862928242</v>
      </c>
      <c r="J16" s="19">
        <v>2071</v>
      </c>
      <c r="K16" s="8"/>
      <c r="L16" s="20">
        <v>1</v>
      </c>
      <c r="M16" s="15">
        <v>1</v>
      </c>
      <c r="N16" s="15"/>
      <c r="O16" s="15"/>
      <c r="P16" s="27">
        <v>1</v>
      </c>
      <c r="Q16" s="28"/>
      <c r="R16" s="28"/>
      <c r="S16" s="7">
        <v>42038.675476701392</v>
      </c>
      <c r="T16" s="6" t="s">
        <v>65</v>
      </c>
    </row>
    <row r="17" spans="1:20" x14ac:dyDescent="0.2">
      <c r="A17" s="6">
        <v>201300067</v>
      </c>
      <c r="B17" s="6" t="s">
        <v>18</v>
      </c>
      <c r="C17" s="6" t="s">
        <v>66</v>
      </c>
      <c r="D17" s="6">
        <v>123</v>
      </c>
      <c r="E17" s="6" t="s">
        <v>64</v>
      </c>
      <c r="F17" s="7">
        <v>40446</v>
      </c>
      <c r="G17" s="1" t="s">
        <v>1143</v>
      </c>
      <c r="H17" s="6" t="s">
        <v>15</v>
      </c>
      <c r="I17" s="7">
        <v>42096.512249224535</v>
      </c>
      <c r="J17" s="19">
        <v>2170</v>
      </c>
      <c r="K17" s="8"/>
      <c r="L17" s="20" t="s">
        <v>1163</v>
      </c>
      <c r="M17" s="15"/>
      <c r="N17" s="15"/>
      <c r="O17" s="15"/>
      <c r="P17" s="27"/>
      <c r="Q17" s="28"/>
      <c r="R17" s="28"/>
      <c r="S17" s="7">
        <v>42096.595433912036</v>
      </c>
    </row>
    <row r="18" spans="1:20" x14ac:dyDescent="0.2">
      <c r="A18" s="6">
        <v>201300068</v>
      </c>
      <c r="B18" s="6" t="s">
        <v>18</v>
      </c>
      <c r="C18" s="6" t="s">
        <v>67</v>
      </c>
      <c r="D18" s="6">
        <v>123</v>
      </c>
      <c r="E18" s="6" t="s">
        <v>64</v>
      </c>
      <c r="F18" s="7">
        <v>40501</v>
      </c>
      <c r="G18" s="1" t="s">
        <v>1143</v>
      </c>
      <c r="H18" s="6" t="s">
        <v>15</v>
      </c>
      <c r="I18" s="7">
        <v>41641.660700266206</v>
      </c>
      <c r="J18" s="19">
        <v>2126</v>
      </c>
      <c r="K18" s="8"/>
      <c r="L18" s="20">
        <v>16</v>
      </c>
      <c r="M18" s="15">
        <v>16</v>
      </c>
      <c r="N18" s="15"/>
      <c r="O18" s="15"/>
      <c r="P18" s="27">
        <v>16</v>
      </c>
      <c r="Q18" s="28"/>
      <c r="R18" s="28"/>
      <c r="S18" s="7">
        <v>41641.656155902776</v>
      </c>
      <c r="T18" s="6" t="s">
        <v>68</v>
      </c>
    </row>
    <row r="19" spans="1:20" x14ac:dyDescent="0.2">
      <c r="A19" s="6">
        <v>201300073</v>
      </c>
      <c r="B19" s="6" t="s">
        <v>69</v>
      </c>
      <c r="C19" s="6" t="s">
        <v>70</v>
      </c>
      <c r="D19" s="6">
        <v>126</v>
      </c>
      <c r="E19" s="6" t="s">
        <v>71</v>
      </c>
      <c r="F19" s="7">
        <v>40863</v>
      </c>
      <c r="G19" s="1" t="s">
        <v>1144</v>
      </c>
      <c r="H19" s="6" t="s">
        <v>21</v>
      </c>
      <c r="I19" s="7">
        <v>41775.762903159724</v>
      </c>
      <c r="J19" s="19">
        <v>2014</v>
      </c>
      <c r="K19" s="8"/>
      <c r="L19" s="20">
        <v>8</v>
      </c>
      <c r="M19" s="15">
        <v>8</v>
      </c>
      <c r="N19" s="15"/>
      <c r="O19" s="15"/>
      <c r="P19" s="27">
        <v>8</v>
      </c>
      <c r="Q19" s="28"/>
      <c r="R19" s="28"/>
      <c r="S19" s="7">
        <v>41775.895019675925</v>
      </c>
    </row>
    <row r="20" spans="1:20" x14ac:dyDescent="0.2">
      <c r="A20" s="6">
        <v>201300083</v>
      </c>
      <c r="B20" s="6" t="s">
        <v>72</v>
      </c>
      <c r="C20" s="6" t="s">
        <v>73</v>
      </c>
      <c r="D20" s="6">
        <v>598</v>
      </c>
      <c r="E20" s="6" t="s">
        <v>20</v>
      </c>
      <c r="F20" s="7">
        <v>38565</v>
      </c>
      <c r="G20" s="1" t="s">
        <v>1144</v>
      </c>
      <c r="H20" s="6" t="s">
        <v>21</v>
      </c>
      <c r="I20" s="7">
        <v>42191.713052743056</v>
      </c>
      <c r="J20" s="19">
        <v>2087</v>
      </c>
      <c r="K20" s="8"/>
      <c r="L20" s="20">
        <v>2</v>
      </c>
      <c r="M20" s="15">
        <v>2</v>
      </c>
      <c r="N20" s="15"/>
      <c r="O20" s="15"/>
      <c r="P20" s="27">
        <v>2</v>
      </c>
      <c r="Q20" s="28"/>
      <c r="R20" s="28"/>
      <c r="S20" s="7">
        <v>42191.713052743056</v>
      </c>
      <c r="T20" s="6" t="s">
        <v>74</v>
      </c>
    </row>
    <row r="21" spans="1:20" x14ac:dyDescent="0.2">
      <c r="A21" s="6">
        <v>201300084</v>
      </c>
      <c r="B21" s="6" t="s">
        <v>75</v>
      </c>
      <c r="C21" s="6" t="s">
        <v>76</v>
      </c>
      <c r="D21" s="6">
        <v>129</v>
      </c>
      <c r="E21" s="6" t="s">
        <v>77</v>
      </c>
      <c r="F21" s="7">
        <v>37058</v>
      </c>
      <c r="G21" s="1" t="s">
        <v>1144</v>
      </c>
      <c r="H21" s="6" t="s">
        <v>21</v>
      </c>
      <c r="I21" s="7">
        <v>41664.482877581017</v>
      </c>
      <c r="J21" s="19">
        <v>2126</v>
      </c>
      <c r="K21" s="8"/>
      <c r="L21" s="20">
        <v>16</v>
      </c>
      <c r="M21" s="15">
        <v>16</v>
      </c>
      <c r="N21" s="15"/>
      <c r="O21" s="15"/>
      <c r="P21" s="27">
        <v>16</v>
      </c>
      <c r="Q21" s="28"/>
      <c r="R21" s="28"/>
      <c r="S21" s="7" t="s">
        <v>16</v>
      </c>
      <c r="T21" s="6" t="s">
        <v>16</v>
      </c>
    </row>
    <row r="22" spans="1:20" x14ac:dyDescent="0.2">
      <c r="A22" s="6">
        <v>201300086</v>
      </c>
      <c r="B22" s="6" t="s">
        <v>78</v>
      </c>
      <c r="C22" s="6" t="s">
        <v>27</v>
      </c>
      <c r="D22" s="6">
        <v>119</v>
      </c>
      <c r="E22" s="6" t="s">
        <v>25</v>
      </c>
      <c r="F22" s="7">
        <v>41076</v>
      </c>
      <c r="G22" s="1" t="s">
        <v>1143</v>
      </c>
      <c r="H22" s="6" t="s">
        <v>15</v>
      </c>
      <c r="I22" s="7">
        <v>41803.837682986108</v>
      </c>
      <c r="J22" s="19">
        <v>2257</v>
      </c>
      <c r="K22" s="8"/>
      <c r="L22" s="20" t="s">
        <v>1164</v>
      </c>
      <c r="M22" s="15">
        <v>2503</v>
      </c>
      <c r="N22" s="15"/>
      <c r="O22" s="15"/>
      <c r="P22" s="27">
        <v>2503</v>
      </c>
      <c r="Q22" s="28"/>
      <c r="R22" s="28"/>
      <c r="S22" s="7">
        <v>41803.837682986108</v>
      </c>
      <c r="T22" s="6" t="s">
        <v>79</v>
      </c>
    </row>
    <row r="23" spans="1:20" x14ac:dyDescent="0.2">
      <c r="A23" s="6">
        <v>201300088</v>
      </c>
      <c r="B23" s="6" t="s">
        <v>80</v>
      </c>
      <c r="C23" s="6" t="s">
        <v>81</v>
      </c>
      <c r="D23" s="6">
        <v>130</v>
      </c>
      <c r="E23" s="6" t="s">
        <v>48</v>
      </c>
      <c r="F23" s="7">
        <v>35966</v>
      </c>
      <c r="G23" s="1" t="s">
        <v>1143</v>
      </c>
      <c r="H23" s="6" t="s">
        <v>15</v>
      </c>
      <c r="I23" s="7">
        <v>42255.452666354169</v>
      </c>
      <c r="J23" s="19">
        <v>2001</v>
      </c>
      <c r="K23" s="8"/>
      <c r="L23" s="20">
        <v>14</v>
      </c>
      <c r="M23" s="15">
        <v>14</v>
      </c>
      <c r="N23" s="15"/>
      <c r="O23" s="15"/>
      <c r="P23" s="27">
        <v>14</v>
      </c>
      <c r="Q23" s="28"/>
      <c r="R23" s="28"/>
      <c r="S23" s="7">
        <v>42255.012727314817</v>
      </c>
      <c r="T23" s="6" t="s">
        <v>82</v>
      </c>
    </row>
    <row r="24" spans="1:20" x14ac:dyDescent="0.2">
      <c r="A24" s="6">
        <v>201300104</v>
      </c>
      <c r="B24" s="6" t="s">
        <v>83</v>
      </c>
      <c r="C24" s="6" t="s">
        <v>84</v>
      </c>
      <c r="D24" s="6">
        <v>131</v>
      </c>
      <c r="E24" s="6" t="s">
        <v>85</v>
      </c>
      <c r="F24" s="7">
        <v>36617</v>
      </c>
      <c r="G24" s="1" t="s">
        <v>1143</v>
      </c>
      <c r="H24" s="6" t="s">
        <v>15</v>
      </c>
      <c r="I24" s="7">
        <v>41660.433382835647</v>
      </c>
      <c r="J24" s="19">
        <v>2084</v>
      </c>
      <c r="K24" s="8"/>
      <c r="L24" s="20" t="s">
        <v>1165</v>
      </c>
      <c r="M24" s="15">
        <v>28</v>
      </c>
      <c r="N24" s="15"/>
      <c r="O24" s="15"/>
      <c r="P24" s="27">
        <v>28</v>
      </c>
      <c r="Q24" s="28"/>
      <c r="R24" s="28"/>
      <c r="S24" s="7">
        <v>41660.436387847221</v>
      </c>
      <c r="T24" s="6" t="s">
        <v>86</v>
      </c>
    </row>
    <row r="25" spans="1:20" x14ac:dyDescent="0.2">
      <c r="A25" s="6">
        <v>201300147</v>
      </c>
      <c r="B25" s="6" t="s">
        <v>87</v>
      </c>
      <c r="C25" s="6" t="s">
        <v>88</v>
      </c>
      <c r="D25" s="6">
        <v>125</v>
      </c>
      <c r="E25" s="6" t="s">
        <v>14</v>
      </c>
      <c r="F25" s="7">
        <v>40369</v>
      </c>
      <c r="G25" s="1" t="s">
        <v>1144</v>
      </c>
      <c r="H25" s="6" t="s">
        <v>21</v>
      </c>
      <c r="I25" s="7">
        <v>41493.48914795139</v>
      </c>
      <c r="J25" s="19" t="s">
        <v>1166</v>
      </c>
      <c r="K25" s="8"/>
      <c r="L25" s="20"/>
      <c r="M25" s="15"/>
      <c r="N25" s="15"/>
      <c r="O25" s="15"/>
      <c r="P25" s="27"/>
      <c r="Q25" s="28"/>
      <c r="R25" s="28"/>
      <c r="S25" s="7">
        <v>41493.506337500003</v>
      </c>
      <c r="T25" s="6" t="s">
        <v>89</v>
      </c>
    </row>
    <row r="26" spans="1:20" x14ac:dyDescent="0.2">
      <c r="A26" s="6">
        <v>201300183</v>
      </c>
      <c r="B26" s="6" t="s">
        <v>90</v>
      </c>
      <c r="C26" s="6" t="s">
        <v>91</v>
      </c>
      <c r="D26" s="6">
        <v>130</v>
      </c>
      <c r="E26" s="6" t="s">
        <v>48</v>
      </c>
      <c r="F26" s="7">
        <v>38108</v>
      </c>
      <c r="G26" s="1" t="s">
        <v>1143</v>
      </c>
      <c r="H26" s="6" t="s">
        <v>15</v>
      </c>
      <c r="I26" s="7">
        <v>41594.907794178238</v>
      </c>
      <c r="J26" s="19">
        <v>2016</v>
      </c>
      <c r="K26" s="8"/>
      <c r="L26" s="20" t="s">
        <v>1167</v>
      </c>
      <c r="M26" s="15">
        <v>16</v>
      </c>
      <c r="N26" s="15"/>
      <c r="O26" s="15"/>
      <c r="P26" s="33">
        <v>1601</v>
      </c>
      <c r="Q26" s="28"/>
      <c r="R26" s="28"/>
      <c r="S26" s="7">
        <v>41594.907794178238</v>
      </c>
      <c r="T26" s="6" t="s">
        <v>92</v>
      </c>
    </row>
    <row r="27" spans="1:20" x14ac:dyDescent="0.2">
      <c r="A27" s="6">
        <v>201300184</v>
      </c>
      <c r="B27" s="6" t="s">
        <v>93</v>
      </c>
      <c r="C27" s="6" t="s">
        <v>94</v>
      </c>
      <c r="D27" s="6">
        <v>125</v>
      </c>
      <c r="E27" s="6" t="s">
        <v>14</v>
      </c>
      <c r="F27" s="7">
        <v>41156</v>
      </c>
      <c r="G27" s="1" t="s">
        <v>1143</v>
      </c>
      <c r="H27" s="6" t="s">
        <v>15</v>
      </c>
      <c r="I27" s="7">
        <v>41986.503404826391</v>
      </c>
      <c r="J27" s="19">
        <v>2101</v>
      </c>
      <c r="K27" s="8"/>
      <c r="L27" s="20" t="s">
        <v>1165</v>
      </c>
      <c r="M27" s="15">
        <v>28</v>
      </c>
      <c r="N27" s="15"/>
      <c r="O27" s="15"/>
      <c r="P27" s="27">
        <v>28</v>
      </c>
      <c r="Q27" s="28"/>
      <c r="R27" s="28"/>
      <c r="S27" s="7">
        <v>41986.57119884259</v>
      </c>
    </row>
    <row r="28" spans="1:20" x14ac:dyDescent="0.2">
      <c r="A28" s="6">
        <v>201300191</v>
      </c>
      <c r="B28" s="6" t="s">
        <v>95</v>
      </c>
      <c r="C28" s="6" t="s">
        <v>96</v>
      </c>
      <c r="D28" s="6">
        <v>305</v>
      </c>
      <c r="E28" s="6" t="s">
        <v>97</v>
      </c>
      <c r="F28" s="7">
        <v>37439</v>
      </c>
      <c r="G28" s="1" t="s">
        <v>1144</v>
      </c>
      <c r="H28" s="6" t="s">
        <v>21</v>
      </c>
      <c r="I28" s="7">
        <v>41549.73272847222</v>
      </c>
      <c r="J28" s="19">
        <v>2092</v>
      </c>
      <c r="K28" s="8"/>
      <c r="L28" s="20">
        <v>8</v>
      </c>
      <c r="M28" s="15">
        <v>8</v>
      </c>
      <c r="N28" s="15"/>
      <c r="O28" s="15"/>
      <c r="P28" s="27">
        <v>8</v>
      </c>
      <c r="Q28" s="28"/>
      <c r="R28" s="28"/>
      <c r="S28" s="7">
        <v>41549.761323032406</v>
      </c>
      <c r="T28" s="6" t="s">
        <v>98</v>
      </c>
    </row>
    <row r="29" spans="1:20" x14ac:dyDescent="0.2">
      <c r="A29" s="6">
        <v>201300203</v>
      </c>
      <c r="B29" s="6" t="s">
        <v>99</v>
      </c>
      <c r="C29" s="6" t="s">
        <v>100</v>
      </c>
      <c r="D29" s="6">
        <v>100</v>
      </c>
      <c r="E29" s="6" t="s">
        <v>101</v>
      </c>
      <c r="F29" s="7">
        <v>41399</v>
      </c>
      <c r="G29" s="1" t="s">
        <v>1146</v>
      </c>
      <c r="H29" s="6" t="s">
        <v>56</v>
      </c>
      <c r="I29" s="7">
        <v>41529.34451354167</v>
      </c>
      <c r="J29" s="19">
        <v>2046</v>
      </c>
      <c r="K29" s="8"/>
      <c r="L29" s="20">
        <v>1</v>
      </c>
      <c r="M29" s="15">
        <v>1</v>
      </c>
      <c r="N29" s="15"/>
      <c r="O29" s="15"/>
      <c r="P29" s="27">
        <v>1</v>
      </c>
      <c r="Q29" s="28"/>
      <c r="R29" s="28"/>
      <c r="S29" s="7">
        <v>41529.369049189816</v>
      </c>
      <c r="T29" s="6" t="s">
        <v>102</v>
      </c>
    </row>
    <row r="30" spans="1:20" x14ac:dyDescent="0.2">
      <c r="A30" s="6">
        <v>201300206</v>
      </c>
      <c r="B30" s="6" t="s">
        <v>103</v>
      </c>
      <c r="C30" s="6" t="s">
        <v>104</v>
      </c>
      <c r="D30" s="6">
        <v>123</v>
      </c>
      <c r="E30" s="6" t="s">
        <v>64</v>
      </c>
      <c r="F30" s="7">
        <v>40900</v>
      </c>
      <c r="G30" s="1" t="s">
        <v>1144</v>
      </c>
      <c r="H30" s="6" t="s">
        <v>21</v>
      </c>
      <c r="I30" s="7">
        <v>42164.56653128472</v>
      </c>
      <c r="J30" s="19">
        <v>2126</v>
      </c>
      <c r="K30" s="8"/>
      <c r="L30" s="20">
        <v>16</v>
      </c>
      <c r="M30" s="15">
        <v>16</v>
      </c>
      <c r="N30" s="15"/>
      <c r="O30" s="15"/>
      <c r="P30" s="27">
        <v>16</v>
      </c>
      <c r="Q30" s="28"/>
      <c r="R30" s="28"/>
      <c r="S30" s="7">
        <v>42164.56653128472</v>
      </c>
      <c r="T30" s="6" t="s">
        <v>105</v>
      </c>
    </row>
    <row r="31" spans="1:20" x14ac:dyDescent="0.2">
      <c r="A31" s="6">
        <v>201300213</v>
      </c>
      <c r="B31" s="6" t="s">
        <v>106</v>
      </c>
      <c r="C31" s="6" t="s">
        <v>107</v>
      </c>
      <c r="D31" s="6">
        <v>128</v>
      </c>
      <c r="E31" s="6" t="s">
        <v>33</v>
      </c>
      <c r="F31" s="7">
        <v>39264</v>
      </c>
      <c r="G31" s="1" t="s">
        <v>1143</v>
      </c>
      <c r="H31" s="6" t="s">
        <v>15</v>
      </c>
      <c r="I31" s="7">
        <v>41893.778242824075</v>
      </c>
      <c r="J31" s="19">
        <v>2103</v>
      </c>
      <c r="K31" s="8"/>
      <c r="L31" s="20"/>
      <c r="M31" s="15"/>
      <c r="N31" s="15"/>
      <c r="O31" s="15"/>
      <c r="P31" s="27"/>
      <c r="Q31" s="28"/>
      <c r="R31" s="28"/>
      <c r="S31" s="7">
        <v>41893.606298877312</v>
      </c>
      <c r="T31" s="6" t="s">
        <v>108</v>
      </c>
    </row>
    <row r="32" spans="1:20" x14ac:dyDescent="0.2">
      <c r="A32" s="6">
        <v>201300220</v>
      </c>
      <c r="B32" s="6" t="s">
        <v>109</v>
      </c>
      <c r="C32" s="6" t="s">
        <v>110</v>
      </c>
      <c r="D32" s="6">
        <v>13</v>
      </c>
      <c r="E32" s="6" t="s">
        <v>111</v>
      </c>
      <c r="F32" s="7">
        <v>41209</v>
      </c>
      <c r="G32" s="1" t="s">
        <v>1144</v>
      </c>
      <c r="H32" s="6" t="s">
        <v>21</v>
      </c>
      <c r="I32" s="7">
        <v>42092.051470104168</v>
      </c>
      <c r="J32" s="19">
        <v>2071</v>
      </c>
      <c r="K32" s="8"/>
      <c r="L32" s="20">
        <v>2</v>
      </c>
      <c r="M32" s="15">
        <v>3</v>
      </c>
      <c r="N32" s="15"/>
      <c r="O32" s="15"/>
      <c r="P32" s="27">
        <v>3</v>
      </c>
      <c r="Q32" s="28"/>
      <c r="R32" s="28"/>
      <c r="S32" s="7">
        <v>42092.051470104168</v>
      </c>
      <c r="T32" s="6" t="s">
        <v>112</v>
      </c>
    </row>
    <row r="33" spans="1:20" x14ac:dyDescent="0.2">
      <c r="A33" s="6">
        <v>201300227</v>
      </c>
      <c r="B33" s="6" t="s">
        <v>113</v>
      </c>
      <c r="C33" s="6" t="s">
        <v>114</v>
      </c>
      <c r="D33" s="6">
        <v>123</v>
      </c>
      <c r="E33" s="6" t="s">
        <v>64</v>
      </c>
      <c r="F33" s="7">
        <v>41262</v>
      </c>
      <c r="G33" s="1" t="s">
        <v>1145</v>
      </c>
      <c r="H33" s="6" t="s">
        <v>45</v>
      </c>
      <c r="I33" s="7">
        <v>41475.563837731483</v>
      </c>
      <c r="J33" s="19">
        <v>2254</v>
      </c>
      <c r="K33" s="8"/>
      <c r="L33" s="20"/>
      <c r="M33" s="15"/>
      <c r="N33" s="15"/>
      <c r="O33" s="15"/>
      <c r="P33" s="27"/>
      <c r="Q33" s="28"/>
      <c r="R33" s="28"/>
      <c r="S33" s="7">
        <v>41475.563837731483</v>
      </c>
      <c r="T33" s="6" t="s">
        <v>115</v>
      </c>
    </row>
    <row r="34" spans="1:20" x14ac:dyDescent="0.2">
      <c r="A34" s="6">
        <v>201300228</v>
      </c>
      <c r="B34" s="6" t="s">
        <v>116</v>
      </c>
      <c r="C34" s="6" t="s">
        <v>117</v>
      </c>
      <c r="D34" s="6">
        <v>501</v>
      </c>
      <c r="E34" s="6" t="s">
        <v>118</v>
      </c>
      <c r="F34" s="7">
        <v>40878</v>
      </c>
      <c r="G34" s="1" t="s">
        <v>1144</v>
      </c>
      <c r="H34" s="6" t="s">
        <v>21</v>
      </c>
      <c r="I34" s="7">
        <v>42158.600243287037</v>
      </c>
      <c r="J34" s="19">
        <v>2091</v>
      </c>
      <c r="K34" s="8"/>
      <c r="L34" s="20" t="s">
        <v>1157</v>
      </c>
      <c r="M34" s="15"/>
      <c r="N34" s="15"/>
      <c r="O34" s="15"/>
      <c r="P34" s="27"/>
      <c r="Q34" s="28"/>
      <c r="R34" s="28"/>
      <c r="S34" s="7">
        <v>42158.500810069447</v>
      </c>
      <c r="T34" s="6" t="s">
        <v>119</v>
      </c>
    </row>
    <row r="35" spans="1:20" x14ac:dyDescent="0.2">
      <c r="A35" s="6">
        <v>201300243</v>
      </c>
      <c r="B35" s="6" t="s">
        <v>120</v>
      </c>
      <c r="C35" s="6" t="s">
        <v>121</v>
      </c>
      <c r="D35" s="6">
        <v>126</v>
      </c>
      <c r="E35" s="6" t="s">
        <v>71</v>
      </c>
      <c r="F35" s="7">
        <v>39479</v>
      </c>
      <c r="G35" s="1" t="s">
        <v>1144</v>
      </c>
      <c r="H35" s="6" t="s">
        <v>21</v>
      </c>
      <c r="I35" s="7">
        <v>42320.727216747684</v>
      </c>
      <c r="J35" s="19">
        <v>2170</v>
      </c>
      <c r="K35" s="8"/>
      <c r="L35" s="20" t="s">
        <v>1157</v>
      </c>
      <c r="M35" s="15"/>
      <c r="N35" s="15"/>
      <c r="O35" s="15"/>
      <c r="P35" s="27"/>
      <c r="Q35" s="28"/>
      <c r="R35" s="28"/>
      <c r="S35" s="7">
        <v>42320.727216747684</v>
      </c>
      <c r="T35" s="6" t="s">
        <v>122</v>
      </c>
    </row>
    <row r="36" spans="1:20" x14ac:dyDescent="0.2">
      <c r="A36" s="6">
        <v>201300250</v>
      </c>
      <c r="B36" s="6" t="s">
        <v>123</v>
      </c>
      <c r="C36" s="6" t="s">
        <v>124</v>
      </c>
      <c r="D36" s="6">
        <v>125</v>
      </c>
      <c r="E36" s="6" t="s">
        <v>14</v>
      </c>
      <c r="F36" s="7">
        <v>40298</v>
      </c>
      <c r="G36" s="1" t="s">
        <v>1144</v>
      </c>
      <c r="H36" s="6" t="s">
        <v>21</v>
      </c>
      <c r="I36" s="7">
        <v>42253.430255555555</v>
      </c>
      <c r="J36" s="19">
        <v>2170</v>
      </c>
      <c r="K36" s="8"/>
      <c r="L36" s="20" t="s">
        <v>1163</v>
      </c>
      <c r="M36" s="15"/>
      <c r="N36" s="15"/>
      <c r="O36" s="15"/>
      <c r="P36" s="27"/>
      <c r="Q36" s="28"/>
      <c r="R36" s="28"/>
      <c r="S36" s="7">
        <v>42253.430255555555</v>
      </c>
      <c r="T36" s="6" t="s">
        <v>125</v>
      </c>
    </row>
    <row r="37" spans="1:20" x14ac:dyDescent="0.2">
      <c r="A37" s="6">
        <v>201300260</v>
      </c>
      <c r="B37" s="6" t="s">
        <v>126</v>
      </c>
      <c r="C37" s="6" t="s">
        <v>127</v>
      </c>
      <c r="D37" s="6">
        <v>312</v>
      </c>
      <c r="E37" s="6" t="s">
        <v>128</v>
      </c>
      <c r="F37" s="7">
        <v>41348</v>
      </c>
      <c r="G37" s="1" t="s">
        <v>1146</v>
      </c>
      <c r="H37" s="6" t="s">
        <v>56</v>
      </c>
      <c r="I37" s="7">
        <v>41661.729075312498</v>
      </c>
      <c r="J37" s="19">
        <v>2278</v>
      </c>
      <c r="K37" s="8"/>
      <c r="L37" s="20" t="s">
        <v>1165</v>
      </c>
      <c r="M37" s="15">
        <v>28</v>
      </c>
      <c r="N37" s="15"/>
      <c r="O37" s="15"/>
      <c r="P37" s="27">
        <v>28</v>
      </c>
      <c r="Q37" s="28"/>
      <c r="R37" s="28"/>
      <c r="S37" s="7">
        <v>41661.733137384261</v>
      </c>
      <c r="T37" s="6" t="s">
        <v>129</v>
      </c>
    </row>
    <row r="38" spans="1:20" x14ac:dyDescent="0.2">
      <c r="A38" s="6">
        <v>201300262</v>
      </c>
      <c r="B38" s="6" t="s">
        <v>130</v>
      </c>
      <c r="C38" s="6" t="s">
        <v>131</v>
      </c>
      <c r="D38" s="6">
        <v>305</v>
      </c>
      <c r="E38" s="6" t="s">
        <v>97</v>
      </c>
      <c r="F38" s="7">
        <v>37245</v>
      </c>
      <c r="G38" s="1" t="s">
        <v>1144</v>
      </c>
      <c r="H38" s="6" t="s">
        <v>21</v>
      </c>
      <c r="I38" s="7">
        <v>41462.715339270835</v>
      </c>
      <c r="J38" s="19">
        <v>2001</v>
      </c>
      <c r="K38" s="8"/>
      <c r="L38" s="20">
        <v>14</v>
      </c>
      <c r="M38" s="15">
        <v>14</v>
      </c>
      <c r="N38" s="15"/>
      <c r="O38" s="15"/>
      <c r="P38" s="27">
        <v>14</v>
      </c>
      <c r="Q38" s="28"/>
      <c r="R38" s="28"/>
      <c r="S38" s="7">
        <v>41462.715339270835</v>
      </c>
      <c r="T38" s="6" t="s">
        <v>132</v>
      </c>
    </row>
    <row r="39" spans="1:20" x14ac:dyDescent="0.2">
      <c r="A39" s="6">
        <v>201300270</v>
      </c>
      <c r="B39" s="6" t="s">
        <v>133</v>
      </c>
      <c r="C39" s="6" t="s">
        <v>134</v>
      </c>
      <c r="D39" s="6">
        <v>131</v>
      </c>
      <c r="E39" s="6" t="s">
        <v>85</v>
      </c>
      <c r="F39" s="7">
        <v>36892</v>
      </c>
      <c r="G39" s="1" t="s">
        <v>1146</v>
      </c>
      <c r="H39" s="6" t="s">
        <v>56</v>
      </c>
      <c r="I39" s="7">
        <v>41465.913116006945</v>
      </c>
      <c r="J39" s="19">
        <v>2046</v>
      </c>
      <c r="K39" s="8"/>
      <c r="L39" s="20">
        <v>1</v>
      </c>
      <c r="M39" s="15">
        <v>1</v>
      </c>
      <c r="N39" s="15"/>
      <c r="O39" s="15"/>
      <c r="P39" s="27">
        <v>1</v>
      </c>
      <c r="Q39" s="28"/>
      <c r="R39" s="28"/>
      <c r="S39" s="7">
        <v>41465.699368171299</v>
      </c>
    </row>
    <row r="40" spans="1:20" x14ac:dyDescent="0.2">
      <c r="A40" s="6">
        <v>201300275</v>
      </c>
      <c r="B40" s="6" t="s">
        <v>135</v>
      </c>
      <c r="C40" s="6" t="s">
        <v>136</v>
      </c>
      <c r="D40" s="6">
        <v>123</v>
      </c>
      <c r="E40" s="6" t="s">
        <v>64</v>
      </c>
      <c r="F40" s="7">
        <v>40899</v>
      </c>
      <c r="G40" s="1" t="s">
        <v>1144</v>
      </c>
      <c r="H40" s="6" t="s">
        <v>21</v>
      </c>
      <c r="I40" s="7">
        <v>41465.985017592589</v>
      </c>
      <c r="J40" s="19">
        <v>2071</v>
      </c>
      <c r="K40" s="8"/>
      <c r="L40" s="20">
        <v>1</v>
      </c>
      <c r="M40" s="15">
        <v>1</v>
      </c>
      <c r="N40" s="15"/>
      <c r="O40" s="15"/>
      <c r="P40" s="27">
        <v>1</v>
      </c>
      <c r="Q40" s="28"/>
      <c r="R40" s="28"/>
      <c r="S40" s="7">
        <v>41465.000462118056</v>
      </c>
      <c r="T40" s="6" t="s">
        <v>137</v>
      </c>
    </row>
    <row r="41" spans="1:20" x14ac:dyDescent="0.2">
      <c r="A41" s="6">
        <v>201300281</v>
      </c>
      <c r="B41" s="6" t="s">
        <v>138</v>
      </c>
      <c r="C41" s="6" t="s">
        <v>139</v>
      </c>
      <c r="D41" s="6">
        <v>119</v>
      </c>
      <c r="E41" s="6" t="s">
        <v>25</v>
      </c>
      <c r="F41" s="7">
        <v>37418</v>
      </c>
      <c r="G41" s="1" t="s">
        <v>1145</v>
      </c>
      <c r="H41" s="6" t="s">
        <v>45</v>
      </c>
      <c r="I41" s="7">
        <v>41841.917786805556</v>
      </c>
      <c r="J41" s="19" t="s">
        <v>1168</v>
      </c>
      <c r="K41" s="8"/>
      <c r="L41" s="20">
        <v>1</v>
      </c>
      <c r="M41" s="15">
        <v>1</v>
      </c>
      <c r="N41" s="15"/>
      <c r="O41" s="15"/>
      <c r="P41" s="27">
        <v>1</v>
      </c>
      <c r="Q41" s="28"/>
      <c r="R41" s="28"/>
      <c r="S41" s="7">
        <v>41841.882810763891</v>
      </c>
      <c r="T41" s="6" t="s">
        <v>140</v>
      </c>
    </row>
    <row r="42" spans="1:20" x14ac:dyDescent="0.2">
      <c r="A42" s="6">
        <v>201300283</v>
      </c>
      <c r="B42" s="6" t="s">
        <v>141</v>
      </c>
      <c r="C42" s="6" t="s">
        <v>142</v>
      </c>
      <c r="D42" s="6">
        <v>131</v>
      </c>
      <c r="E42" s="6" t="s">
        <v>85</v>
      </c>
      <c r="F42" s="7">
        <v>40372</v>
      </c>
      <c r="G42" s="1" t="s">
        <v>1144</v>
      </c>
      <c r="H42" s="6" t="s">
        <v>21</v>
      </c>
      <c r="I42" s="7">
        <v>41467.034649456022</v>
      </c>
      <c r="J42" s="19">
        <v>2071</v>
      </c>
      <c r="K42" s="8"/>
      <c r="L42" s="20">
        <v>2</v>
      </c>
      <c r="M42" s="15">
        <v>2</v>
      </c>
      <c r="N42" s="15"/>
      <c r="O42" s="15"/>
      <c r="P42" s="27">
        <v>2</v>
      </c>
      <c r="Q42" s="28"/>
      <c r="R42" s="28"/>
      <c r="S42" s="7">
        <v>41467.034649456022</v>
      </c>
      <c r="T42" s="6" t="s">
        <v>143</v>
      </c>
    </row>
    <row r="43" spans="1:20" x14ac:dyDescent="0.2">
      <c r="A43" s="6">
        <v>201300288</v>
      </c>
      <c r="B43" s="6" t="s">
        <v>144</v>
      </c>
      <c r="C43" s="6" t="s">
        <v>145</v>
      </c>
      <c r="D43" s="6">
        <v>501</v>
      </c>
      <c r="E43" s="6" t="s">
        <v>118</v>
      </c>
      <c r="F43" s="7">
        <v>40664</v>
      </c>
      <c r="G43" s="1" t="s">
        <v>1144</v>
      </c>
      <c r="H43" s="6" t="s">
        <v>21</v>
      </c>
      <c r="I43" s="7">
        <v>42192.739248611113</v>
      </c>
      <c r="J43" s="19">
        <v>2127</v>
      </c>
      <c r="K43" s="8"/>
      <c r="L43" s="20" t="s">
        <v>1161</v>
      </c>
      <c r="M43" s="15">
        <v>332</v>
      </c>
      <c r="N43" s="15"/>
      <c r="O43" s="15"/>
      <c r="P43" s="33">
        <v>33</v>
      </c>
      <c r="Q43" s="28"/>
      <c r="R43" s="28"/>
      <c r="S43" s="7">
        <v>42192.779822025463</v>
      </c>
      <c r="T43" s="6" t="s">
        <v>146</v>
      </c>
    </row>
    <row r="44" spans="1:20" x14ac:dyDescent="0.2">
      <c r="A44" s="6">
        <v>201300297</v>
      </c>
      <c r="B44" s="6" t="s">
        <v>147</v>
      </c>
      <c r="C44" s="6" t="s">
        <v>148</v>
      </c>
      <c r="D44" s="6">
        <v>598</v>
      </c>
      <c r="E44" s="6" t="s">
        <v>20</v>
      </c>
      <c r="F44" s="7">
        <v>41395</v>
      </c>
      <c r="G44" s="1" t="s">
        <v>1146</v>
      </c>
      <c r="H44" s="6" t="s">
        <v>56</v>
      </c>
      <c r="I44" s="7">
        <v>41516.502100543985</v>
      </c>
      <c r="J44" s="19">
        <v>2278</v>
      </c>
      <c r="K44" s="8"/>
      <c r="L44" s="20" t="s">
        <v>1165</v>
      </c>
      <c r="M44" s="15">
        <v>28</v>
      </c>
      <c r="N44" s="15"/>
      <c r="O44" s="15"/>
      <c r="P44" s="27">
        <v>28</v>
      </c>
      <c r="Q44" s="28"/>
      <c r="R44" s="28"/>
      <c r="S44" s="7">
        <v>41516.532608020832</v>
      </c>
      <c r="T44" s="6" t="s">
        <v>149</v>
      </c>
    </row>
    <row r="45" spans="1:20" x14ac:dyDescent="0.2">
      <c r="A45" s="6">
        <v>201300298</v>
      </c>
      <c r="B45" s="6" t="s">
        <v>150</v>
      </c>
      <c r="C45" s="6" t="s">
        <v>151</v>
      </c>
      <c r="D45" s="6">
        <v>128</v>
      </c>
      <c r="E45" s="6" t="s">
        <v>33</v>
      </c>
      <c r="F45" s="7">
        <v>40980</v>
      </c>
      <c r="G45" s="1" t="s">
        <v>1143</v>
      </c>
      <c r="H45" s="6" t="s">
        <v>15</v>
      </c>
      <c r="I45" s="7">
        <v>41633.648257291665</v>
      </c>
      <c r="J45" s="19">
        <v>2082</v>
      </c>
      <c r="K45" s="8"/>
      <c r="L45" s="20">
        <v>1</v>
      </c>
      <c r="M45" s="15">
        <v>1</v>
      </c>
      <c r="N45" s="15"/>
      <c r="O45" s="15"/>
      <c r="P45" s="27">
        <v>1</v>
      </c>
      <c r="Q45" s="28"/>
      <c r="R45" s="28"/>
      <c r="S45" s="7">
        <v>41633.380142442133</v>
      </c>
      <c r="T45" s="6" t="s">
        <v>152</v>
      </c>
    </row>
    <row r="46" spans="1:20" x14ac:dyDescent="0.2">
      <c r="A46" s="6">
        <v>201300321</v>
      </c>
      <c r="B46" s="6" t="s">
        <v>153</v>
      </c>
      <c r="C46" s="6" t="s">
        <v>154</v>
      </c>
      <c r="D46" s="6">
        <v>507</v>
      </c>
      <c r="E46" s="6" t="s">
        <v>155</v>
      </c>
      <c r="F46" s="7">
        <v>41230</v>
      </c>
      <c r="G46" s="1" t="s">
        <v>1144</v>
      </c>
      <c r="H46" s="6" t="s">
        <v>21</v>
      </c>
      <c r="I46" s="7">
        <v>41472.067256944443</v>
      </c>
      <c r="J46" s="19">
        <v>2275</v>
      </c>
      <c r="K46" s="8"/>
      <c r="L46" s="20" t="s">
        <v>1169</v>
      </c>
      <c r="M46" s="15">
        <v>30</v>
      </c>
      <c r="N46" s="15"/>
      <c r="O46" s="15"/>
      <c r="P46" s="27">
        <v>30</v>
      </c>
      <c r="Q46" s="28"/>
      <c r="R46" s="28"/>
      <c r="S46" s="7">
        <v>41472.033939849534</v>
      </c>
      <c r="T46" s="6" t="s">
        <v>156</v>
      </c>
    </row>
    <row r="47" spans="1:20" x14ac:dyDescent="0.2">
      <c r="A47" s="6">
        <v>201300322</v>
      </c>
      <c r="B47" s="6" t="s">
        <v>157</v>
      </c>
      <c r="C47" s="6" t="s">
        <v>158</v>
      </c>
      <c r="D47" s="6">
        <v>538</v>
      </c>
      <c r="E47" s="6" t="s">
        <v>159</v>
      </c>
      <c r="F47" s="7">
        <v>41394</v>
      </c>
      <c r="G47" s="1" t="s">
        <v>1144</v>
      </c>
      <c r="H47" s="6" t="s">
        <v>21</v>
      </c>
      <c r="I47" s="7">
        <v>41722.782889664355</v>
      </c>
      <c r="J47" s="19">
        <v>2095</v>
      </c>
      <c r="K47" s="8"/>
      <c r="L47" s="20" t="s">
        <v>1170</v>
      </c>
      <c r="M47" s="15">
        <v>8</v>
      </c>
      <c r="N47" s="15">
        <v>9</v>
      </c>
      <c r="O47" s="15"/>
      <c r="P47" s="27">
        <v>8</v>
      </c>
      <c r="Q47" s="34">
        <v>901</v>
      </c>
      <c r="R47" s="28"/>
      <c r="S47" s="7">
        <v>41722.760869097219</v>
      </c>
      <c r="T47" s="6" t="s">
        <v>160</v>
      </c>
    </row>
    <row r="48" spans="1:20" x14ac:dyDescent="0.2">
      <c r="A48" s="6">
        <v>201300324</v>
      </c>
      <c r="B48" s="6" t="s">
        <v>161</v>
      </c>
      <c r="C48" s="6" t="s">
        <v>162</v>
      </c>
      <c r="D48" s="6">
        <v>119</v>
      </c>
      <c r="E48" s="6" t="s">
        <v>25</v>
      </c>
      <c r="F48" s="7">
        <v>37457</v>
      </c>
      <c r="G48" s="1" t="s">
        <v>1144</v>
      </c>
      <c r="H48" s="6" t="s">
        <v>21</v>
      </c>
      <c r="I48" s="7">
        <v>41766.729048182868</v>
      </c>
      <c r="J48" s="19">
        <v>2126</v>
      </c>
      <c r="K48" s="8"/>
      <c r="L48" s="20">
        <v>16</v>
      </c>
      <c r="M48" s="15">
        <v>16</v>
      </c>
      <c r="N48" s="15"/>
      <c r="O48" s="15"/>
      <c r="P48" s="27">
        <v>16</v>
      </c>
      <c r="Q48" s="28"/>
      <c r="R48" s="28"/>
      <c r="S48" s="7">
        <v>41766.729048182868</v>
      </c>
      <c r="T48" s="6" t="s">
        <v>163</v>
      </c>
    </row>
    <row r="49" spans="1:20" x14ac:dyDescent="0.2">
      <c r="A49" s="6">
        <v>201300326</v>
      </c>
      <c r="B49" s="6" t="s">
        <v>164</v>
      </c>
      <c r="C49" s="6" t="s">
        <v>165</v>
      </c>
      <c r="D49" s="6">
        <v>125</v>
      </c>
      <c r="E49" s="6" t="s">
        <v>14</v>
      </c>
      <c r="F49" s="7">
        <v>38552</v>
      </c>
      <c r="G49" s="1" t="s">
        <v>1143</v>
      </c>
      <c r="H49" s="6" t="s">
        <v>15</v>
      </c>
      <c r="I49" s="7">
        <v>41503.851955636572</v>
      </c>
      <c r="J49" s="19">
        <v>2101</v>
      </c>
      <c r="K49" s="8"/>
      <c r="L49" s="20">
        <v>2</v>
      </c>
      <c r="M49" s="15">
        <v>2</v>
      </c>
      <c r="N49" s="15"/>
      <c r="O49" s="15"/>
      <c r="P49" s="27">
        <v>2</v>
      </c>
      <c r="Q49" s="28"/>
      <c r="R49" s="28"/>
      <c r="S49" s="7">
        <v>41503.834451192131</v>
      </c>
      <c r="T49" s="6" t="s">
        <v>166</v>
      </c>
    </row>
    <row r="50" spans="1:20" x14ac:dyDescent="0.2">
      <c r="A50" s="6">
        <v>201300336</v>
      </c>
      <c r="B50" s="6" t="s">
        <v>167</v>
      </c>
      <c r="C50" s="6" t="s">
        <v>168</v>
      </c>
      <c r="D50" s="6">
        <v>501</v>
      </c>
      <c r="E50" s="6" t="s">
        <v>118</v>
      </c>
      <c r="F50" s="7">
        <v>35633</v>
      </c>
      <c r="G50" s="1" t="s">
        <v>1146</v>
      </c>
      <c r="H50" s="6" t="s">
        <v>56</v>
      </c>
      <c r="I50" s="7">
        <v>41946.615434918982</v>
      </c>
      <c r="J50" s="19">
        <v>2078</v>
      </c>
      <c r="K50" s="8"/>
      <c r="L50" s="20" t="s">
        <v>1160</v>
      </c>
      <c r="M50" s="15">
        <v>1</v>
      </c>
      <c r="N50" s="15">
        <v>2</v>
      </c>
      <c r="O50" s="15"/>
      <c r="P50" s="27">
        <v>1</v>
      </c>
      <c r="Q50" s="28">
        <v>2</v>
      </c>
      <c r="R50" s="28"/>
      <c r="S50" s="7">
        <v>41946.547280868057</v>
      </c>
      <c r="T50" s="6" t="s">
        <v>169</v>
      </c>
    </row>
    <row r="51" spans="1:20" x14ac:dyDescent="0.2">
      <c r="A51" s="6">
        <v>201300341</v>
      </c>
      <c r="B51" s="6" t="s">
        <v>170</v>
      </c>
      <c r="C51" s="6" t="s">
        <v>171</v>
      </c>
      <c r="D51" s="6">
        <v>304</v>
      </c>
      <c r="E51" s="6" t="s">
        <v>172</v>
      </c>
      <c r="F51" s="7">
        <v>40745</v>
      </c>
      <c r="G51" s="1" t="s">
        <v>1144</v>
      </c>
      <c r="H51" s="6" t="s">
        <v>21</v>
      </c>
      <c r="I51" s="7">
        <v>41761.647993865743</v>
      </c>
      <c r="J51" s="19">
        <v>2194</v>
      </c>
      <c r="K51" s="8"/>
      <c r="L51" s="20"/>
      <c r="M51" s="15"/>
      <c r="N51" s="15"/>
      <c r="O51" s="15"/>
      <c r="P51" s="27"/>
      <c r="Q51" s="28"/>
      <c r="R51" s="28"/>
      <c r="S51" s="7">
        <v>41761.658551273147</v>
      </c>
    </row>
    <row r="52" spans="1:20" x14ac:dyDescent="0.2">
      <c r="A52" s="6">
        <v>201300355</v>
      </c>
      <c r="B52" s="6" t="s">
        <v>173</v>
      </c>
      <c r="C52" s="6" t="s">
        <v>142</v>
      </c>
      <c r="D52" s="6">
        <v>125</v>
      </c>
      <c r="E52" s="6" t="s">
        <v>14</v>
      </c>
      <c r="F52" s="7">
        <v>41275</v>
      </c>
      <c r="G52" s="1" t="s">
        <v>1145</v>
      </c>
      <c r="H52" s="6" t="s">
        <v>45</v>
      </c>
      <c r="I52" s="7">
        <v>41475.878379050926</v>
      </c>
      <c r="J52" s="19">
        <v>2126</v>
      </c>
      <c r="K52" s="8"/>
      <c r="L52" s="20">
        <v>16</v>
      </c>
      <c r="M52" s="15">
        <v>16</v>
      </c>
      <c r="N52" s="15"/>
      <c r="O52" s="15"/>
      <c r="P52" s="27">
        <v>16</v>
      </c>
      <c r="Q52" s="28"/>
      <c r="R52" s="28"/>
      <c r="S52" s="7">
        <v>41475.878379050926</v>
      </c>
      <c r="T52" s="6" t="s">
        <v>174</v>
      </c>
    </row>
    <row r="53" spans="1:20" x14ac:dyDescent="0.2">
      <c r="A53" s="6">
        <v>201300357</v>
      </c>
      <c r="B53" s="6" t="s">
        <v>175</v>
      </c>
      <c r="C53" s="6" t="s">
        <v>176</v>
      </c>
      <c r="D53" s="6">
        <v>125</v>
      </c>
      <c r="E53" s="6" t="s">
        <v>14</v>
      </c>
      <c r="F53" s="7">
        <v>38185</v>
      </c>
      <c r="G53" s="1" t="s">
        <v>1144</v>
      </c>
      <c r="H53" s="6" t="s">
        <v>21</v>
      </c>
      <c r="I53" s="7">
        <v>42234.574974537034</v>
      </c>
      <c r="J53" s="19">
        <v>2170</v>
      </c>
      <c r="K53" s="8"/>
      <c r="L53" s="20" t="s">
        <v>1163</v>
      </c>
      <c r="M53" s="15"/>
      <c r="N53" s="15"/>
      <c r="O53" s="15"/>
      <c r="P53" s="27"/>
      <c r="Q53" s="28"/>
      <c r="R53" s="28"/>
      <c r="S53" s="7">
        <v>42234.574974537034</v>
      </c>
      <c r="T53" s="6" t="s">
        <v>177</v>
      </c>
    </row>
    <row r="54" spans="1:20" x14ac:dyDescent="0.2">
      <c r="A54" s="6">
        <v>201300360</v>
      </c>
      <c r="B54" s="6" t="s">
        <v>178</v>
      </c>
      <c r="C54" s="6" t="s">
        <v>179</v>
      </c>
      <c r="D54" s="6">
        <v>214</v>
      </c>
      <c r="E54" s="6" t="s">
        <v>180</v>
      </c>
      <c r="F54" s="7">
        <v>41338</v>
      </c>
      <c r="G54" s="1" t="s">
        <v>1145</v>
      </c>
      <c r="H54" s="6" t="s">
        <v>45</v>
      </c>
      <c r="I54" s="7">
        <v>41637.806877280091</v>
      </c>
      <c r="J54" s="19">
        <v>2185</v>
      </c>
      <c r="K54" s="8"/>
      <c r="L54" s="20"/>
      <c r="M54" s="15"/>
      <c r="N54" s="15"/>
      <c r="O54" s="15"/>
      <c r="P54" s="27"/>
      <c r="Q54" s="28"/>
      <c r="R54" s="28"/>
      <c r="S54" s="7">
        <v>41637.805843715279</v>
      </c>
      <c r="T54" s="6" t="s">
        <v>181</v>
      </c>
    </row>
    <row r="55" spans="1:20" x14ac:dyDescent="0.2">
      <c r="A55" s="6">
        <v>201300369</v>
      </c>
      <c r="B55" s="6" t="s">
        <v>182</v>
      </c>
      <c r="C55" s="6" t="s">
        <v>183</v>
      </c>
      <c r="D55" s="6">
        <v>125</v>
      </c>
      <c r="E55" s="6" t="s">
        <v>14</v>
      </c>
      <c r="F55" s="7">
        <v>38921</v>
      </c>
      <c r="G55" s="1" t="s">
        <v>1143</v>
      </c>
      <c r="H55" s="6" t="s">
        <v>15</v>
      </c>
      <c r="I55" s="7">
        <v>42021.604603784719</v>
      </c>
      <c r="J55" s="19" t="s">
        <v>1171</v>
      </c>
      <c r="K55" s="8"/>
      <c r="L55" s="20"/>
      <c r="M55" s="15"/>
      <c r="N55" s="15"/>
      <c r="O55" s="15"/>
      <c r="P55" s="27"/>
      <c r="Q55" s="28"/>
      <c r="R55" s="28"/>
      <c r="S55" s="7">
        <v>42021.756115046293</v>
      </c>
    </row>
    <row r="56" spans="1:20" x14ac:dyDescent="0.2">
      <c r="A56" s="6">
        <v>201300371</v>
      </c>
      <c r="B56" s="6" t="s">
        <v>184</v>
      </c>
      <c r="C56" s="6" t="s">
        <v>185</v>
      </c>
      <c r="D56" s="6">
        <v>125</v>
      </c>
      <c r="E56" s="6" t="s">
        <v>14</v>
      </c>
      <c r="F56" s="7">
        <v>40512</v>
      </c>
      <c r="G56" s="1" t="s">
        <v>1143</v>
      </c>
      <c r="H56" s="6" t="s">
        <v>15</v>
      </c>
      <c r="I56" s="7">
        <v>42011.673175497686</v>
      </c>
      <c r="J56" s="19">
        <v>2103</v>
      </c>
      <c r="K56" s="8"/>
      <c r="L56" s="20" t="s">
        <v>1172</v>
      </c>
      <c r="M56" s="15">
        <v>28</v>
      </c>
      <c r="N56" s="15"/>
      <c r="O56" s="15"/>
      <c r="P56" s="27">
        <v>28</v>
      </c>
      <c r="Q56" s="28"/>
      <c r="R56" s="28"/>
      <c r="S56" s="7">
        <v>42011.57052199074</v>
      </c>
      <c r="T56" s="6" t="s">
        <v>186</v>
      </c>
    </row>
    <row r="57" spans="1:20" x14ac:dyDescent="0.2">
      <c r="A57" s="6">
        <v>201300373</v>
      </c>
      <c r="B57" s="6" t="s">
        <v>187</v>
      </c>
      <c r="C57" s="6" t="s">
        <v>188</v>
      </c>
      <c r="D57" s="6">
        <v>125</v>
      </c>
      <c r="E57" s="6" t="s">
        <v>14</v>
      </c>
      <c r="F57" s="7">
        <v>38192</v>
      </c>
      <c r="G57" s="1" t="s">
        <v>1144</v>
      </c>
      <c r="H57" s="6" t="s">
        <v>21</v>
      </c>
      <c r="I57" s="7">
        <v>41637.407685532409</v>
      </c>
      <c r="J57" s="19">
        <v>2081</v>
      </c>
      <c r="K57" s="8"/>
      <c r="L57" s="20">
        <v>1</v>
      </c>
      <c r="M57" s="15">
        <v>1</v>
      </c>
      <c r="N57" s="15"/>
      <c r="O57" s="15"/>
      <c r="P57" s="27">
        <v>1</v>
      </c>
      <c r="Q57" s="28"/>
      <c r="R57" s="28"/>
      <c r="S57" s="7">
        <v>41637.407685532409</v>
      </c>
      <c r="T57" s="6" t="s">
        <v>189</v>
      </c>
    </row>
    <row r="58" spans="1:20" x14ac:dyDescent="0.2">
      <c r="A58" s="6">
        <v>201300376</v>
      </c>
      <c r="B58" s="6" t="s">
        <v>190</v>
      </c>
      <c r="C58" s="6" t="s">
        <v>191</v>
      </c>
      <c r="D58" s="6">
        <v>598</v>
      </c>
      <c r="E58" s="6" t="s">
        <v>20</v>
      </c>
      <c r="F58" s="7">
        <v>40087</v>
      </c>
      <c r="G58" s="1" t="s">
        <v>1143</v>
      </c>
      <c r="H58" s="6" t="s">
        <v>15</v>
      </c>
      <c r="I58" s="7">
        <v>42277.469877280091</v>
      </c>
      <c r="J58" s="19" t="s">
        <v>1174</v>
      </c>
      <c r="K58" s="8"/>
      <c r="L58" s="20" t="s">
        <v>1173</v>
      </c>
      <c r="M58" s="15"/>
      <c r="N58" s="15"/>
      <c r="O58" s="15"/>
      <c r="P58" s="27"/>
      <c r="Q58" s="28"/>
      <c r="R58" s="28"/>
      <c r="S58" s="7">
        <v>42277.469877280091</v>
      </c>
      <c r="T58" s="6" t="s">
        <v>192</v>
      </c>
    </row>
    <row r="59" spans="1:20" x14ac:dyDescent="0.2">
      <c r="A59" s="6">
        <v>201300386</v>
      </c>
      <c r="B59" s="6" t="s">
        <v>193</v>
      </c>
      <c r="C59" s="6" t="s">
        <v>194</v>
      </c>
      <c r="D59" s="6">
        <v>128</v>
      </c>
      <c r="E59" s="6" t="s">
        <v>33</v>
      </c>
      <c r="F59" s="7">
        <v>40360</v>
      </c>
      <c r="G59" s="1" t="s">
        <v>1145</v>
      </c>
      <c r="H59" s="6" t="s">
        <v>45</v>
      </c>
      <c r="I59" s="7">
        <v>42196.705567824072</v>
      </c>
      <c r="J59" s="19">
        <v>2275</v>
      </c>
      <c r="K59" s="8"/>
      <c r="L59" s="20" t="s">
        <v>1175</v>
      </c>
      <c r="M59" s="15">
        <v>30</v>
      </c>
      <c r="N59" s="15"/>
      <c r="O59" s="15"/>
      <c r="P59" s="27">
        <v>30</v>
      </c>
      <c r="Q59" s="28"/>
      <c r="R59" s="28"/>
      <c r="S59" s="7">
        <v>42196.696030590276</v>
      </c>
      <c r="T59" s="6" t="s">
        <v>195</v>
      </c>
    </row>
    <row r="60" spans="1:20" x14ac:dyDescent="0.2">
      <c r="A60" s="6">
        <v>201300404</v>
      </c>
      <c r="B60" s="6" t="s">
        <v>196</v>
      </c>
      <c r="C60" s="6" t="s">
        <v>197</v>
      </c>
      <c r="D60" s="6">
        <v>126</v>
      </c>
      <c r="E60" s="6" t="s">
        <v>71</v>
      </c>
      <c r="F60" s="7">
        <v>35545</v>
      </c>
      <c r="G60" s="1" t="s">
        <v>1146</v>
      </c>
      <c r="H60" s="6" t="s">
        <v>56</v>
      </c>
      <c r="I60" s="7">
        <v>41481.668084988429</v>
      </c>
      <c r="J60" s="19">
        <v>2170</v>
      </c>
      <c r="K60" s="8"/>
      <c r="L60" s="20" t="s">
        <v>1176</v>
      </c>
      <c r="M60" s="15"/>
      <c r="N60" s="15"/>
      <c r="O60" s="15"/>
      <c r="P60" s="27"/>
      <c r="Q60" s="28"/>
      <c r="R60" s="28"/>
      <c r="S60" s="7">
        <v>41481.668084988429</v>
      </c>
      <c r="T60" s="6" t="s">
        <v>198</v>
      </c>
    </row>
    <row r="61" spans="1:20" x14ac:dyDescent="0.2">
      <c r="A61" s="6">
        <v>201300412</v>
      </c>
      <c r="B61" s="6" t="s">
        <v>199</v>
      </c>
      <c r="C61" s="6" t="s">
        <v>200</v>
      </c>
      <c r="D61" s="6">
        <v>131</v>
      </c>
      <c r="E61" s="6" t="s">
        <v>85</v>
      </c>
      <c r="F61" s="7">
        <v>38022</v>
      </c>
      <c r="G61" s="1" t="s">
        <v>1145</v>
      </c>
      <c r="H61" s="6" t="s">
        <v>45</v>
      </c>
      <c r="I61" s="7">
        <v>42142.119967789353</v>
      </c>
      <c r="J61" s="19">
        <v>2120</v>
      </c>
      <c r="K61" s="8"/>
      <c r="L61" s="20">
        <v>16</v>
      </c>
      <c r="M61" s="15">
        <v>16</v>
      </c>
      <c r="N61" s="15"/>
      <c r="O61" s="15"/>
      <c r="P61" s="27">
        <v>16</v>
      </c>
      <c r="Q61" s="28"/>
      <c r="R61" s="28"/>
      <c r="S61" s="7">
        <v>42142.116452430557</v>
      </c>
      <c r="T61" s="6" t="s">
        <v>201</v>
      </c>
    </row>
    <row r="62" spans="1:20" x14ac:dyDescent="0.2">
      <c r="A62" s="6">
        <v>201300415</v>
      </c>
      <c r="B62" s="6" t="s">
        <v>202</v>
      </c>
      <c r="C62" s="6" t="s">
        <v>203</v>
      </c>
      <c r="D62" s="6">
        <v>125</v>
      </c>
      <c r="E62" s="6" t="s">
        <v>14</v>
      </c>
      <c r="F62" s="7">
        <v>37114</v>
      </c>
      <c r="G62" s="1" t="s">
        <v>1143</v>
      </c>
      <c r="H62" s="6" t="s">
        <v>15</v>
      </c>
      <c r="I62" s="7">
        <v>41489.546783182872</v>
      </c>
      <c r="J62" s="19">
        <v>2001</v>
      </c>
      <c r="K62" s="8"/>
      <c r="L62" s="20">
        <v>5</v>
      </c>
      <c r="M62" s="15">
        <v>5</v>
      </c>
      <c r="N62" s="15"/>
      <c r="O62" s="15"/>
      <c r="P62" s="27">
        <v>5</v>
      </c>
      <c r="Q62" s="28"/>
      <c r="R62" s="28"/>
      <c r="S62" s="7">
        <v>41489.546783182872</v>
      </c>
      <c r="T62" s="6" t="s">
        <v>204</v>
      </c>
    </row>
    <row r="63" spans="1:20" x14ac:dyDescent="0.2">
      <c r="A63" s="6">
        <v>201300428</v>
      </c>
      <c r="B63" s="6" t="s">
        <v>205</v>
      </c>
      <c r="C63" s="6" t="s">
        <v>206</v>
      </c>
      <c r="D63" s="6">
        <v>76</v>
      </c>
      <c r="E63" s="6" t="s">
        <v>207</v>
      </c>
      <c r="F63" s="7">
        <v>41030</v>
      </c>
      <c r="G63" s="1" t="s">
        <v>1144</v>
      </c>
      <c r="H63" s="6" t="s">
        <v>21</v>
      </c>
      <c r="I63" s="7">
        <v>41483.914623032404</v>
      </c>
      <c r="J63" s="19">
        <v>2271</v>
      </c>
      <c r="K63" s="8"/>
      <c r="L63" s="20"/>
      <c r="M63" s="15"/>
      <c r="N63" s="15"/>
      <c r="O63" s="15"/>
      <c r="P63" s="27"/>
      <c r="Q63" s="28"/>
      <c r="R63" s="28"/>
      <c r="S63" s="7">
        <v>41483.913672916664</v>
      </c>
      <c r="T63" s="6" t="s">
        <v>208</v>
      </c>
    </row>
    <row r="64" spans="1:20" x14ac:dyDescent="0.2">
      <c r="A64" s="6">
        <v>201300429</v>
      </c>
      <c r="B64" s="6" t="s">
        <v>209</v>
      </c>
      <c r="C64" s="6" t="s">
        <v>210</v>
      </c>
      <c r="D64" s="6">
        <v>3</v>
      </c>
      <c r="E64" s="6" t="s">
        <v>211</v>
      </c>
      <c r="F64" s="7">
        <v>31295</v>
      </c>
      <c r="G64" s="1" t="s">
        <v>1146</v>
      </c>
      <c r="H64" s="6" t="s">
        <v>56</v>
      </c>
      <c r="I64" s="7">
        <v>41551.640096909723</v>
      </c>
      <c r="J64" s="19" t="s">
        <v>1177</v>
      </c>
      <c r="K64" s="8" t="s">
        <v>1177</v>
      </c>
      <c r="L64" s="20" t="s">
        <v>1177</v>
      </c>
      <c r="M64" s="15"/>
      <c r="N64" s="15"/>
      <c r="O64" s="15"/>
      <c r="P64" s="27"/>
      <c r="Q64" s="28"/>
      <c r="R64" s="28"/>
      <c r="S64" s="7" t="s">
        <v>16</v>
      </c>
      <c r="T64" s="6" t="s">
        <v>16</v>
      </c>
    </row>
    <row r="65" spans="1:20" x14ac:dyDescent="0.2">
      <c r="A65" s="6">
        <v>201300437</v>
      </c>
      <c r="B65" s="6" t="s">
        <v>212</v>
      </c>
      <c r="C65" s="6" t="s">
        <v>213</v>
      </c>
      <c r="D65" s="6">
        <v>130</v>
      </c>
      <c r="E65" s="6" t="s">
        <v>48</v>
      </c>
      <c r="F65" s="7">
        <v>37469</v>
      </c>
      <c r="G65" s="1" t="s">
        <v>1144</v>
      </c>
      <c r="H65" s="6" t="s">
        <v>21</v>
      </c>
      <c r="I65" s="7">
        <v>41824.853534224538</v>
      </c>
      <c r="J65" s="19">
        <v>2001</v>
      </c>
      <c r="K65" s="8"/>
      <c r="L65" s="20">
        <v>5</v>
      </c>
      <c r="M65" s="15">
        <v>5</v>
      </c>
      <c r="N65" s="15"/>
      <c r="O65" s="15"/>
      <c r="P65" s="27">
        <v>5</v>
      </c>
      <c r="Q65" s="28"/>
      <c r="R65" s="28"/>
      <c r="S65" s="7">
        <v>41824.611161493056</v>
      </c>
      <c r="T65" s="6" t="s">
        <v>214</v>
      </c>
    </row>
    <row r="66" spans="1:20" x14ac:dyDescent="0.2">
      <c r="A66" s="6">
        <v>201300441</v>
      </c>
      <c r="B66" s="6" t="s">
        <v>215</v>
      </c>
      <c r="C66" s="6" t="s">
        <v>216</v>
      </c>
      <c r="D66" s="6">
        <v>131</v>
      </c>
      <c r="E66" s="6" t="s">
        <v>85</v>
      </c>
      <c r="F66" s="7">
        <v>38564</v>
      </c>
      <c r="G66" s="1" t="s">
        <v>1144</v>
      </c>
      <c r="H66" s="6" t="s">
        <v>21</v>
      </c>
      <c r="I66" s="7">
        <v>41484.9396996875</v>
      </c>
      <c r="J66" s="19">
        <v>2071</v>
      </c>
      <c r="K66" s="8"/>
      <c r="L66" s="20">
        <v>2</v>
      </c>
      <c r="M66" s="15">
        <v>2</v>
      </c>
      <c r="N66" s="15"/>
      <c r="O66" s="15"/>
      <c r="P66" s="27">
        <v>2</v>
      </c>
      <c r="Q66" s="28"/>
      <c r="R66" s="28"/>
      <c r="S66" s="7">
        <v>41484.932578900465</v>
      </c>
      <c r="T66" s="6" t="s">
        <v>217</v>
      </c>
    </row>
    <row r="67" spans="1:20" x14ac:dyDescent="0.2">
      <c r="A67" s="6">
        <v>201300442</v>
      </c>
      <c r="B67" s="6" t="s">
        <v>218</v>
      </c>
      <c r="C67" s="6" t="s">
        <v>219</v>
      </c>
      <c r="D67" s="6">
        <v>119</v>
      </c>
      <c r="E67" s="6" t="s">
        <v>25</v>
      </c>
      <c r="F67" s="7">
        <v>39549</v>
      </c>
      <c r="G67" s="1" t="s">
        <v>1144</v>
      </c>
      <c r="H67" s="6" t="s">
        <v>21</v>
      </c>
      <c r="I67" s="7">
        <v>41886.520880636577</v>
      </c>
      <c r="J67" s="19">
        <v>2071</v>
      </c>
      <c r="K67" s="8"/>
      <c r="L67" s="20" t="s">
        <v>1178</v>
      </c>
      <c r="M67" s="15">
        <v>1</v>
      </c>
      <c r="N67" s="15">
        <v>2</v>
      </c>
      <c r="O67" s="15"/>
      <c r="P67" s="27">
        <v>1</v>
      </c>
      <c r="Q67" s="28">
        <v>2</v>
      </c>
      <c r="R67" s="28"/>
      <c r="S67" s="7">
        <v>41886.520880636577</v>
      </c>
      <c r="T67" s="6" t="s">
        <v>220</v>
      </c>
    </row>
    <row r="68" spans="1:20" x14ac:dyDescent="0.2">
      <c r="A68" s="6">
        <v>201300444</v>
      </c>
      <c r="B68" s="6" t="s">
        <v>221</v>
      </c>
      <c r="C68" s="6" t="s">
        <v>222</v>
      </c>
      <c r="D68" s="6">
        <v>119</v>
      </c>
      <c r="E68" s="6" t="s">
        <v>25</v>
      </c>
      <c r="F68" s="7">
        <v>40836</v>
      </c>
      <c r="G68" s="1" t="s">
        <v>1144</v>
      </c>
      <c r="H68" s="6" t="s">
        <v>21</v>
      </c>
      <c r="I68" s="7">
        <v>41648.546274340275</v>
      </c>
      <c r="J68" s="19">
        <v>2071</v>
      </c>
      <c r="K68" s="8"/>
      <c r="L68" s="20" t="s">
        <v>1178</v>
      </c>
      <c r="M68" s="15">
        <v>1</v>
      </c>
      <c r="N68" s="15">
        <v>2</v>
      </c>
      <c r="O68" s="15"/>
      <c r="P68" s="27">
        <v>1</v>
      </c>
      <c r="Q68" s="28">
        <v>2</v>
      </c>
      <c r="R68" s="28"/>
      <c r="S68" s="7">
        <v>41648.717614699075</v>
      </c>
      <c r="T68" s="6" t="s">
        <v>223</v>
      </c>
    </row>
    <row r="69" spans="1:20" x14ac:dyDescent="0.2">
      <c r="A69" s="6">
        <v>201300450</v>
      </c>
      <c r="B69" s="6" t="s">
        <v>224</v>
      </c>
      <c r="C69" s="6" t="s">
        <v>225</v>
      </c>
      <c r="D69" s="6">
        <v>125</v>
      </c>
      <c r="E69" s="6" t="s">
        <v>14</v>
      </c>
      <c r="F69" s="7">
        <v>37527</v>
      </c>
      <c r="G69" s="1" t="s">
        <v>1145</v>
      </c>
      <c r="H69" s="6" t="s">
        <v>45</v>
      </c>
      <c r="I69" s="7">
        <v>41486.142013657409</v>
      </c>
      <c r="J69" s="21" t="s">
        <v>1180</v>
      </c>
      <c r="K69" s="8"/>
      <c r="L69" s="20" t="s">
        <v>1179</v>
      </c>
      <c r="M69" s="15">
        <v>11</v>
      </c>
      <c r="N69" s="15">
        <v>14</v>
      </c>
      <c r="O69" s="15"/>
      <c r="P69" s="27">
        <v>11</v>
      </c>
      <c r="Q69" s="34">
        <v>1401</v>
      </c>
      <c r="R69" s="28"/>
      <c r="S69" s="7">
        <v>41486.131285497686</v>
      </c>
      <c r="T69" s="6" t="s">
        <v>226</v>
      </c>
    </row>
    <row r="70" spans="1:20" x14ac:dyDescent="0.2">
      <c r="A70" s="6">
        <v>201300457</v>
      </c>
      <c r="B70" s="6" t="s">
        <v>227</v>
      </c>
      <c r="C70" s="6" t="s">
        <v>91</v>
      </c>
      <c r="D70" s="6">
        <v>119</v>
      </c>
      <c r="E70" s="6" t="s">
        <v>25</v>
      </c>
      <c r="F70" s="7">
        <v>36377</v>
      </c>
      <c r="G70" s="1" t="s">
        <v>1144</v>
      </c>
      <c r="H70" s="6" t="s">
        <v>21</v>
      </c>
      <c r="I70" s="7">
        <v>41667.646695833333</v>
      </c>
      <c r="J70" s="19" t="s">
        <v>1181</v>
      </c>
      <c r="K70" s="8"/>
      <c r="L70" s="20">
        <v>16</v>
      </c>
      <c r="M70" s="15">
        <v>16</v>
      </c>
      <c r="N70" s="15"/>
      <c r="O70" s="15"/>
      <c r="P70" s="27">
        <v>16</v>
      </c>
      <c r="Q70" s="28"/>
      <c r="R70" s="28"/>
      <c r="S70" s="7">
        <v>41667.634696064815</v>
      </c>
      <c r="T70" s="6" t="s">
        <v>228</v>
      </c>
    </row>
    <row r="71" spans="1:20" x14ac:dyDescent="0.2">
      <c r="A71" s="6">
        <v>201300462</v>
      </c>
      <c r="B71" s="6" t="s">
        <v>229</v>
      </c>
      <c r="C71" s="6" t="s">
        <v>230</v>
      </c>
      <c r="D71" s="6">
        <v>125</v>
      </c>
      <c r="E71" s="6" t="s">
        <v>14</v>
      </c>
      <c r="F71" s="7">
        <v>41428</v>
      </c>
      <c r="G71" s="1" t="s">
        <v>1144</v>
      </c>
      <c r="H71" s="6" t="s">
        <v>21</v>
      </c>
      <c r="I71" s="7">
        <v>41732.455648993055</v>
      </c>
      <c r="J71" s="19">
        <v>2185</v>
      </c>
      <c r="K71" s="8"/>
      <c r="L71" s="20"/>
      <c r="M71" s="15"/>
      <c r="N71" s="15"/>
      <c r="O71" s="15"/>
      <c r="P71" s="27"/>
      <c r="Q71" s="28"/>
      <c r="R71" s="28"/>
      <c r="S71" s="7">
        <v>41732.419734606483</v>
      </c>
      <c r="T71" s="6" t="s">
        <v>231</v>
      </c>
    </row>
    <row r="72" spans="1:20" x14ac:dyDescent="0.2">
      <c r="A72" s="6">
        <v>201300469</v>
      </c>
      <c r="B72" s="6" t="s">
        <v>232</v>
      </c>
      <c r="C72" s="6" t="s">
        <v>96</v>
      </c>
      <c r="D72" s="6">
        <v>107</v>
      </c>
      <c r="E72" s="6" t="s">
        <v>233</v>
      </c>
      <c r="F72" s="7">
        <v>38718</v>
      </c>
      <c r="G72" s="1" t="s">
        <v>1144</v>
      </c>
      <c r="H72" s="6" t="s">
        <v>21</v>
      </c>
      <c r="I72" s="7">
        <v>41488.902472881942</v>
      </c>
      <c r="J72" s="19" t="s">
        <v>1183</v>
      </c>
      <c r="K72" s="8"/>
      <c r="L72" s="20" t="s">
        <v>1182</v>
      </c>
      <c r="M72" s="15"/>
      <c r="N72" s="15"/>
      <c r="O72" s="15"/>
      <c r="P72" s="27"/>
      <c r="Q72" s="28"/>
      <c r="R72" s="28"/>
      <c r="S72" s="7">
        <v>41488.878101122682</v>
      </c>
      <c r="T72" s="6" t="s">
        <v>234</v>
      </c>
    </row>
    <row r="73" spans="1:20" x14ac:dyDescent="0.2">
      <c r="A73" s="6">
        <v>201300473</v>
      </c>
      <c r="B73" s="6" t="s">
        <v>235</v>
      </c>
      <c r="C73" s="6" t="s">
        <v>236</v>
      </c>
      <c r="D73" s="6">
        <v>249</v>
      </c>
      <c r="E73" s="6" t="s">
        <v>237</v>
      </c>
      <c r="F73" s="7">
        <v>40388</v>
      </c>
      <c r="G73" s="1" t="s">
        <v>1144</v>
      </c>
      <c r="H73" s="6" t="s">
        <v>21</v>
      </c>
      <c r="I73" s="7">
        <v>41489.089611689815</v>
      </c>
      <c r="J73" s="19">
        <v>2255</v>
      </c>
      <c r="K73" s="8"/>
      <c r="L73" s="20"/>
      <c r="M73" s="15"/>
      <c r="N73" s="15"/>
      <c r="O73" s="15"/>
      <c r="P73" s="27"/>
      <c r="Q73" s="28"/>
      <c r="R73" s="28"/>
      <c r="S73" s="7">
        <v>41489.088755787037</v>
      </c>
      <c r="T73" s="6" t="s">
        <v>238</v>
      </c>
    </row>
    <row r="74" spans="1:20" x14ac:dyDescent="0.2">
      <c r="A74" s="6">
        <v>201300484</v>
      </c>
      <c r="B74" s="6" t="s">
        <v>239</v>
      </c>
      <c r="C74" s="6" t="s">
        <v>240</v>
      </c>
      <c r="D74" s="6">
        <v>204</v>
      </c>
      <c r="E74" s="6" t="s">
        <v>241</v>
      </c>
      <c r="F74" s="7">
        <v>41229</v>
      </c>
      <c r="G74" s="1" t="s">
        <v>1143</v>
      </c>
      <c r="H74" s="6" t="s">
        <v>15</v>
      </c>
      <c r="I74" s="7">
        <v>42115.416132407408</v>
      </c>
      <c r="J74" s="19">
        <v>2170</v>
      </c>
      <c r="K74" s="8"/>
      <c r="L74" s="20" t="s">
        <v>1176</v>
      </c>
      <c r="M74" s="15"/>
      <c r="N74" s="15"/>
      <c r="O74" s="15"/>
      <c r="P74" s="27"/>
      <c r="Q74" s="28"/>
      <c r="R74" s="28"/>
      <c r="S74" s="7">
        <v>42115.487964004627</v>
      </c>
      <c r="T74" s="6" t="s">
        <v>242</v>
      </c>
    </row>
    <row r="75" spans="1:20" x14ac:dyDescent="0.2">
      <c r="A75" s="6">
        <v>201300491</v>
      </c>
      <c r="B75" s="6" t="s">
        <v>243</v>
      </c>
      <c r="C75" s="6" t="s">
        <v>244</v>
      </c>
      <c r="D75" s="6">
        <v>523</v>
      </c>
      <c r="E75" s="6" t="s">
        <v>245</v>
      </c>
      <c r="F75" s="7">
        <v>40216</v>
      </c>
      <c r="G75" s="1" t="s">
        <v>1144</v>
      </c>
      <c r="H75" s="6" t="s">
        <v>21</v>
      </c>
      <c r="I75" s="7">
        <v>41624.58289366898</v>
      </c>
      <c r="J75" s="19">
        <v>2095</v>
      </c>
      <c r="K75" s="8"/>
      <c r="L75" s="20">
        <v>9</v>
      </c>
      <c r="M75" s="15">
        <v>9</v>
      </c>
      <c r="N75" s="15"/>
      <c r="O75" s="15"/>
      <c r="P75" s="27">
        <v>9</v>
      </c>
      <c r="Q75" s="28"/>
      <c r="R75" s="28"/>
      <c r="S75" s="7">
        <v>41624.616512962966</v>
      </c>
      <c r="T75" s="6" t="e">
        <f>-혈액검사상 특이소견은 없음  -주 : 세레니아  -병원에서는 구토는 없었으며 수액처치하면서 배뇨 정상</f>
        <v>#NAME?</v>
      </c>
    </row>
    <row r="76" spans="1:20" x14ac:dyDescent="0.2">
      <c r="A76" s="6">
        <v>201300503</v>
      </c>
      <c r="B76" s="6" t="s">
        <v>246</v>
      </c>
      <c r="C76" s="6" t="s">
        <v>107</v>
      </c>
      <c r="D76" s="6">
        <v>130</v>
      </c>
      <c r="E76" s="6" t="s">
        <v>48</v>
      </c>
      <c r="F76" s="7">
        <v>37477</v>
      </c>
      <c r="G76" s="1" t="s">
        <v>1143</v>
      </c>
      <c r="H76" s="6" t="s">
        <v>15</v>
      </c>
      <c r="I76" s="7">
        <v>42152.642477083333</v>
      </c>
      <c r="J76" s="19">
        <v>2116</v>
      </c>
      <c r="K76" s="8"/>
      <c r="L76" s="20">
        <v>4</v>
      </c>
      <c r="M76" s="15">
        <v>4</v>
      </c>
      <c r="N76" s="15"/>
      <c r="O76" s="15"/>
      <c r="P76" s="27">
        <v>4</v>
      </c>
      <c r="Q76" s="28"/>
      <c r="R76" s="28"/>
      <c r="S76" s="7" t="s">
        <v>16</v>
      </c>
      <c r="T76" s="6" t="s">
        <v>16</v>
      </c>
    </row>
    <row r="77" spans="1:20" x14ac:dyDescent="0.2">
      <c r="A77" s="6">
        <v>201300508</v>
      </c>
      <c r="B77" s="6" t="s">
        <v>247</v>
      </c>
      <c r="C77" s="6" t="s">
        <v>248</v>
      </c>
      <c r="D77" s="6">
        <v>125</v>
      </c>
      <c r="E77" s="6" t="s">
        <v>14</v>
      </c>
      <c r="F77" s="7">
        <v>40033</v>
      </c>
      <c r="G77" s="1" t="s">
        <v>1143</v>
      </c>
      <c r="H77" s="6" t="s">
        <v>15</v>
      </c>
      <c r="I77" s="7">
        <v>41511.647686921293</v>
      </c>
      <c r="J77" s="19">
        <v>2101</v>
      </c>
      <c r="K77" s="8"/>
      <c r="L77" s="20">
        <v>4</v>
      </c>
      <c r="M77" s="15">
        <v>4</v>
      </c>
      <c r="N77" s="15"/>
      <c r="O77" s="15"/>
      <c r="P77" s="27">
        <v>4</v>
      </c>
      <c r="Q77" s="28"/>
      <c r="R77" s="28"/>
      <c r="S77" s="7">
        <v>41511.529270254628</v>
      </c>
      <c r="T77" s="6" t="s">
        <v>249</v>
      </c>
    </row>
    <row r="78" spans="1:20" x14ac:dyDescent="0.2">
      <c r="A78" s="6">
        <v>201300510</v>
      </c>
      <c r="B78" s="6" t="s">
        <v>250</v>
      </c>
      <c r="C78" s="6" t="s">
        <v>251</v>
      </c>
      <c r="D78" s="6">
        <v>131</v>
      </c>
      <c r="E78" s="6" t="s">
        <v>85</v>
      </c>
      <c r="F78" s="7">
        <v>38573</v>
      </c>
      <c r="G78" s="1" t="s">
        <v>1144</v>
      </c>
      <c r="H78" s="6" t="s">
        <v>21</v>
      </c>
      <c r="I78" s="7">
        <v>41493.916553437499</v>
      </c>
      <c r="J78" s="19">
        <v>2087</v>
      </c>
      <c r="K78" s="8"/>
      <c r="L78" s="20" t="s">
        <v>1184</v>
      </c>
      <c r="M78" s="15">
        <v>1</v>
      </c>
      <c r="N78" s="15">
        <v>2</v>
      </c>
      <c r="O78" s="15"/>
      <c r="P78" s="27">
        <v>1</v>
      </c>
      <c r="Q78" s="28">
        <v>2</v>
      </c>
      <c r="R78" s="28"/>
      <c r="S78" s="7">
        <v>41493.908640277776</v>
      </c>
      <c r="T78" s="6" t="s">
        <v>252</v>
      </c>
    </row>
    <row r="79" spans="1:20" x14ac:dyDescent="0.2">
      <c r="A79" s="6">
        <v>201300516</v>
      </c>
      <c r="B79" s="6" t="s">
        <v>253</v>
      </c>
      <c r="C79" s="6" t="s">
        <v>73</v>
      </c>
      <c r="D79" s="6">
        <v>505</v>
      </c>
      <c r="E79" s="6" t="s">
        <v>254</v>
      </c>
      <c r="F79" s="7">
        <v>39669</v>
      </c>
      <c r="G79" s="1" t="s">
        <v>1144</v>
      </c>
      <c r="H79" s="6" t="s">
        <v>21</v>
      </c>
      <c r="I79" s="7">
        <v>41494.863835648146</v>
      </c>
      <c r="J79" s="19">
        <v>2095</v>
      </c>
      <c r="K79" s="8"/>
      <c r="L79" s="20">
        <v>9</v>
      </c>
      <c r="M79" s="15">
        <v>9</v>
      </c>
      <c r="N79" s="15"/>
      <c r="O79" s="15"/>
      <c r="P79" s="27">
        <v>9</v>
      </c>
      <c r="Q79" s="28"/>
      <c r="R79" s="28"/>
      <c r="S79" s="7">
        <v>41494.854589930554</v>
      </c>
      <c r="T79" s="6" t="s">
        <v>255</v>
      </c>
    </row>
    <row r="80" spans="1:20" x14ac:dyDescent="0.2">
      <c r="A80" s="6">
        <v>201300517</v>
      </c>
      <c r="B80" s="6" t="s">
        <v>256</v>
      </c>
      <c r="C80" s="6" t="s">
        <v>257</v>
      </c>
      <c r="D80" s="6">
        <v>127</v>
      </c>
      <c r="E80" s="6" t="s">
        <v>258</v>
      </c>
      <c r="F80" s="7">
        <v>37480</v>
      </c>
      <c r="G80" s="1" t="s">
        <v>1143</v>
      </c>
      <c r="H80" s="6" t="s">
        <v>15</v>
      </c>
      <c r="I80" s="7">
        <v>41910.44633943287</v>
      </c>
      <c r="J80" s="19" t="s">
        <v>1186</v>
      </c>
      <c r="K80" s="8"/>
      <c r="L80" s="20" t="s">
        <v>1185</v>
      </c>
      <c r="M80" s="15">
        <v>41</v>
      </c>
      <c r="N80" s="15"/>
      <c r="O80" s="15"/>
      <c r="P80" s="27">
        <v>41</v>
      </c>
      <c r="Q80" s="28"/>
      <c r="R80" s="28"/>
      <c r="S80" s="7">
        <v>41910.434801967589</v>
      </c>
      <c r="T80" s="6" t="s">
        <v>259</v>
      </c>
    </row>
    <row r="81" spans="1:20" x14ac:dyDescent="0.2">
      <c r="A81" s="6">
        <v>201300524</v>
      </c>
      <c r="B81" s="6" t="s">
        <v>260</v>
      </c>
      <c r="C81" s="6" t="s">
        <v>27</v>
      </c>
      <c r="D81" s="6">
        <v>130</v>
      </c>
      <c r="E81" s="6" t="s">
        <v>48</v>
      </c>
      <c r="F81" s="7">
        <v>38575</v>
      </c>
      <c r="G81" s="1" t="s">
        <v>1146</v>
      </c>
      <c r="H81" s="6" t="s">
        <v>56</v>
      </c>
      <c r="I81" s="7">
        <v>41495.908162037034</v>
      </c>
      <c r="J81" s="19" t="s">
        <v>1188</v>
      </c>
      <c r="K81" s="8"/>
      <c r="L81" s="20" t="s">
        <v>1187</v>
      </c>
      <c r="M81" s="15">
        <v>1</v>
      </c>
      <c r="N81" s="15">
        <v>2</v>
      </c>
      <c r="O81" s="15"/>
      <c r="P81" s="27">
        <v>1</v>
      </c>
      <c r="Q81" s="28">
        <v>2</v>
      </c>
      <c r="R81" s="28"/>
      <c r="S81" s="7">
        <v>41495.908162037034</v>
      </c>
      <c r="T81" s="6" t="s">
        <v>261</v>
      </c>
    </row>
    <row r="82" spans="1:20" x14ac:dyDescent="0.2">
      <c r="A82" s="6">
        <v>201300525</v>
      </c>
      <c r="B82" s="6" t="s">
        <v>262</v>
      </c>
      <c r="C82" s="6" t="s">
        <v>263</v>
      </c>
      <c r="D82" s="6">
        <v>125</v>
      </c>
      <c r="E82" s="6" t="s">
        <v>14</v>
      </c>
      <c r="F82" s="7">
        <v>37481</v>
      </c>
      <c r="G82" s="1" t="s">
        <v>1144</v>
      </c>
      <c r="H82" s="6" t="s">
        <v>21</v>
      </c>
      <c r="I82" s="7">
        <v>41496.211723611108</v>
      </c>
      <c r="J82" s="19">
        <v>2001</v>
      </c>
      <c r="K82" s="8"/>
      <c r="L82" s="20">
        <v>14</v>
      </c>
      <c r="M82" s="15">
        <v>14</v>
      </c>
      <c r="N82" s="15"/>
      <c r="O82" s="15"/>
      <c r="P82" s="27">
        <v>14</v>
      </c>
      <c r="Q82" s="28"/>
      <c r="R82" s="28"/>
      <c r="S82" s="7">
        <v>41496.193840624997</v>
      </c>
      <c r="T82" s="6" t="s">
        <v>264</v>
      </c>
    </row>
    <row r="83" spans="1:20" x14ac:dyDescent="0.2">
      <c r="A83" s="6">
        <v>201300534</v>
      </c>
      <c r="B83" s="6" t="s">
        <v>265</v>
      </c>
      <c r="C83" s="6" t="s">
        <v>266</v>
      </c>
      <c r="D83" s="6">
        <v>125</v>
      </c>
      <c r="E83" s="6" t="s">
        <v>14</v>
      </c>
      <c r="F83" s="7">
        <v>40402</v>
      </c>
      <c r="G83" s="1" t="s">
        <v>1144</v>
      </c>
      <c r="H83" s="6" t="s">
        <v>21</v>
      </c>
      <c r="I83" s="7">
        <v>41497.172101122684</v>
      </c>
      <c r="J83" s="19">
        <v>2085</v>
      </c>
      <c r="K83" s="8"/>
      <c r="L83" s="20">
        <v>1</v>
      </c>
      <c r="M83" s="15">
        <v>1</v>
      </c>
      <c r="N83" s="15"/>
      <c r="O83" s="15"/>
      <c r="P83" s="27">
        <v>1</v>
      </c>
      <c r="Q83" s="28"/>
      <c r="R83" s="28"/>
      <c r="S83" s="7">
        <v>41497.172101122684</v>
      </c>
      <c r="T83" s="6" t="s">
        <v>267</v>
      </c>
    </row>
    <row r="84" spans="1:20" x14ac:dyDescent="0.2">
      <c r="A84" s="6">
        <v>201300542</v>
      </c>
      <c r="B84" s="6" t="s">
        <v>268</v>
      </c>
      <c r="C84" s="6" t="s">
        <v>269</v>
      </c>
      <c r="D84" s="6">
        <v>500</v>
      </c>
      <c r="E84" s="6" t="s">
        <v>270</v>
      </c>
      <c r="F84" s="7">
        <v>41426</v>
      </c>
      <c r="G84" s="1" t="s">
        <v>1144</v>
      </c>
      <c r="H84" s="6" t="s">
        <v>21</v>
      </c>
      <c r="I84" s="7">
        <v>42263.68552997685</v>
      </c>
      <c r="J84" s="19">
        <v>2170</v>
      </c>
      <c r="K84" s="8"/>
      <c r="L84" s="20" t="s">
        <v>1189</v>
      </c>
      <c r="M84" s="15"/>
      <c r="N84" s="15"/>
      <c r="O84" s="15"/>
      <c r="P84" s="27"/>
      <c r="Q84" s="28"/>
      <c r="R84" s="28"/>
      <c r="S84" s="7">
        <v>42263.663537118053</v>
      </c>
      <c r="T84" s="6" t="s">
        <v>271</v>
      </c>
    </row>
    <row r="85" spans="1:20" x14ac:dyDescent="0.2">
      <c r="A85" s="6">
        <v>201300568</v>
      </c>
      <c r="B85" s="6" t="s">
        <v>272</v>
      </c>
      <c r="C85" s="6" t="s">
        <v>188</v>
      </c>
      <c r="D85" s="6">
        <v>125</v>
      </c>
      <c r="E85" s="6" t="s">
        <v>14</v>
      </c>
      <c r="F85" s="7">
        <v>40740</v>
      </c>
      <c r="G85" s="1" t="s">
        <v>1145</v>
      </c>
      <c r="H85" s="6" t="s">
        <v>45</v>
      </c>
      <c r="I85" s="7">
        <v>41501.171577083333</v>
      </c>
      <c r="J85" s="19">
        <v>2108</v>
      </c>
      <c r="K85" s="8"/>
      <c r="L85" s="20" t="s">
        <v>1190</v>
      </c>
      <c r="M85" s="15">
        <v>53</v>
      </c>
      <c r="N85" s="15"/>
      <c r="O85" s="15"/>
      <c r="P85" s="27">
        <v>53</v>
      </c>
      <c r="Q85" s="28"/>
      <c r="R85" s="28"/>
      <c r="S85" s="7">
        <v>41501.156891238425</v>
      </c>
      <c r="T85" s="6" t="s">
        <v>273</v>
      </c>
    </row>
    <row r="86" spans="1:20" x14ac:dyDescent="0.2">
      <c r="A86" s="6">
        <v>201300577</v>
      </c>
      <c r="B86" s="6" t="s">
        <v>274</v>
      </c>
      <c r="C86" s="6" t="s">
        <v>275</v>
      </c>
      <c r="D86" s="6">
        <v>13</v>
      </c>
      <c r="E86" s="6" t="s">
        <v>111</v>
      </c>
      <c r="F86" s="7">
        <v>41421</v>
      </c>
      <c r="G86" s="1" t="s">
        <v>1144</v>
      </c>
      <c r="H86" s="6" t="s">
        <v>21</v>
      </c>
      <c r="I86" s="7">
        <v>41869.599129050926</v>
      </c>
      <c r="J86" s="19">
        <v>2191</v>
      </c>
      <c r="K86" s="8"/>
      <c r="L86" s="20">
        <v>4</v>
      </c>
      <c r="M86" s="15">
        <v>4</v>
      </c>
      <c r="N86" s="15"/>
      <c r="O86" s="15"/>
      <c r="P86" s="27">
        <v>4</v>
      </c>
      <c r="Q86" s="28"/>
      <c r="R86" s="28"/>
      <c r="S86" s="7">
        <v>41869.588578437499</v>
      </c>
      <c r="T86" s="6" t="s">
        <v>276</v>
      </c>
    </row>
    <row r="87" spans="1:20" x14ac:dyDescent="0.2">
      <c r="A87" s="6">
        <v>201300580</v>
      </c>
      <c r="B87" s="6" t="s">
        <v>277</v>
      </c>
      <c r="C87" s="6" t="s">
        <v>278</v>
      </c>
      <c r="D87" s="6">
        <v>131</v>
      </c>
      <c r="E87" s="6" t="s">
        <v>85</v>
      </c>
      <c r="F87" s="7">
        <v>37834</v>
      </c>
      <c r="G87" s="1" t="s">
        <v>1145</v>
      </c>
      <c r="H87" s="6" t="s">
        <v>45</v>
      </c>
      <c r="I87" s="7">
        <v>41619.54073090278</v>
      </c>
      <c r="J87" s="19">
        <v>2170</v>
      </c>
      <c r="K87" s="8"/>
      <c r="L87" s="20" t="s">
        <v>1191</v>
      </c>
      <c r="M87" s="15"/>
      <c r="N87" s="15"/>
      <c r="O87" s="15"/>
      <c r="P87" s="27"/>
      <c r="Q87" s="28"/>
      <c r="R87" s="28"/>
      <c r="S87" s="7">
        <v>41619.534410532404</v>
      </c>
      <c r="T87" s="6" t="s">
        <v>279</v>
      </c>
    </row>
    <row r="88" spans="1:20" x14ac:dyDescent="0.2">
      <c r="A88" s="6">
        <v>201300590</v>
      </c>
      <c r="B88" s="6" t="s">
        <v>280</v>
      </c>
      <c r="C88" s="6" t="s">
        <v>281</v>
      </c>
      <c r="D88" s="6">
        <v>501</v>
      </c>
      <c r="E88" s="6" t="s">
        <v>118</v>
      </c>
      <c r="F88" s="7">
        <v>40449</v>
      </c>
      <c r="G88" s="1" t="s">
        <v>1144</v>
      </c>
      <c r="H88" s="6" t="s">
        <v>21</v>
      </c>
      <c r="I88" s="7">
        <v>41503.449207789352</v>
      </c>
      <c r="J88" s="19">
        <v>2095</v>
      </c>
      <c r="K88" s="8"/>
      <c r="L88" s="20">
        <v>9</v>
      </c>
      <c r="M88" s="15">
        <v>9</v>
      </c>
      <c r="N88" s="15"/>
      <c r="O88" s="15"/>
      <c r="P88" s="33">
        <v>901</v>
      </c>
      <c r="Q88" s="28"/>
      <c r="R88" s="28"/>
      <c r="S88" s="7">
        <v>41503.405199768516</v>
      </c>
      <c r="T88" s="6" t="s">
        <v>282</v>
      </c>
    </row>
    <row r="89" spans="1:20" x14ac:dyDescent="0.2">
      <c r="A89" s="6">
        <v>201300599</v>
      </c>
      <c r="B89" s="6" t="s">
        <v>283</v>
      </c>
      <c r="C89" s="6" t="s">
        <v>284</v>
      </c>
      <c r="D89" s="6">
        <v>309</v>
      </c>
      <c r="E89" s="6" t="s">
        <v>285</v>
      </c>
      <c r="F89" s="7">
        <v>40787</v>
      </c>
      <c r="G89" s="1" t="s">
        <v>1144</v>
      </c>
      <c r="H89" s="6" t="s">
        <v>21</v>
      </c>
      <c r="I89" s="7">
        <v>42130.43061693287</v>
      </c>
      <c r="J89" s="19">
        <v>2071</v>
      </c>
      <c r="K89" s="8"/>
      <c r="L89" s="20">
        <v>1</v>
      </c>
      <c r="M89" s="15">
        <v>1</v>
      </c>
      <c r="N89" s="15"/>
      <c r="O89" s="15"/>
      <c r="P89" s="27">
        <v>1</v>
      </c>
      <c r="Q89" s="28"/>
      <c r="R89" s="28"/>
      <c r="S89" s="7">
        <v>42130.427666863427</v>
      </c>
      <c r="T89" s="6" t="s">
        <v>286</v>
      </c>
    </row>
    <row r="90" spans="1:20" x14ac:dyDescent="0.2">
      <c r="A90" s="6">
        <v>201300601</v>
      </c>
      <c r="B90" s="6" t="s">
        <v>287</v>
      </c>
      <c r="C90" s="6" t="s">
        <v>288</v>
      </c>
      <c r="D90" s="6">
        <v>127</v>
      </c>
      <c r="E90" s="6" t="s">
        <v>258</v>
      </c>
      <c r="F90" s="7">
        <v>38200</v>
      </c>
      <c r="G90" s="1" t="s">
        <v>1144</v>
      </c>
      <c r="H90" s="6" t="s">
        <v>21</v>
      </c>
      <c r="I90" s="7">
        <v>41504.983209918981</v>
      </c>
      <c r="J90" s="19">
        <v>2126</v>
      </c>
      <c r="K90" s="8"/>
      <c r="L90" s="20">
        <v>16</v>
      </c>
      <c r="M90" s="15">
        <v>16</v>
      </c>
      <c r="N90" s="15"/>
      <c r="O90" s="15"/>
      <c r="P90" s="27">
        <v>16</v>
      </c>
      <c r="Q90" s="28"/>
      <c r="R90" s="28"/>
      <c r="S90" s="7">
        <v>41504.962585648151</v>
      </c>
      <c r="T90" s="6" t="s">
        <v>289</v>
      </c>
    </row>
    <row r="91" spans="1:20" x14ac:dyDescent="0.2">
      <c r="A91" s="6">
        <v>201300602</v>
      </c>
      <c r="B91" s="6" t="s">
        <v>290</v>
      </c>
      <c r="C91" s="6" t="s">
        <v>291</v>
      </c>
      <c r="D91" s="6">
        <v>125</v>
      </c>
      <c r="E91" s="6" t="s">
        <v>14</v>
      </c>
      <c r="F91" s="7">
        <v>40179</v>
      </c>
      <c r="G91" s="1" t="s">
        <v>1144</v>
      </c>
      <c r="H91" s="6" t="s">
        <v>21</v>
      </c>
      <c r="I91" s="7">
        <v>41980.989630868055</v>
      </c>
      <c r="J91" s="19">
        <v>2061</v>
      </c>
      <c r="K91" s="8"/>
      <c r="L91" s="20" t="s">
        <v>1192</v>
      </c>
      <c r="M91" s="15">
        <v>96</v>
      </c>
      <c r="N91" s="15"/>
      <c r="O91" s="15"/>
      <c r="P91" s="33">
        <v>0</v>
      </c>
      <c r="Q91" s="28"/>
      <c r="R91" s="28"/>
      <c r="S91" s="7">
        <v>41980.989630868055</v>
      </c>
      <c r="T91" s="6" t="s">
        <v>292</v>
      </c>
    </row>
    <row r="92" spans="1:20" x14ac:dyDescent="0.2">
      <c r="A92" s="6">
        <v>201300606</v>
      </c>
      <c r="B92" s="6" t="s">
        <v>293</v>
      </c>
      <c r="C92" s="6" t="s">
        <v>294</v>
      </c>
      <c r="D92" s="6">
        <v>130</v>
      </c>
      <c r="E92" s="6" t="s">
        <v>48</v>
      </c>
      <c r="F92" s="7">
        <v>39521</v>
      </c>
      <c r="G92" s="1" t="s">
        <v>1143</v>
      </c>
      <c r="H92" s="6" t="s">
        <v>15</v>
      </c>
      <c r="I92" s="7">
        <v>42170.463666469906</v>
      </c>
      <c r="J92" s="19" t="s">
        <v>1193</v>
      </c>
      <c r="K92" s="8"/>
      <c r="L92" s="20"/>
      <c r="M92" s="15"/>
      <c r="N92" s="15"/>
      <c r="O92" s="15"/>
      <c r="P92" s="27"/>
      <c r="Q92" s="28"/>
      <c r="R92" s="28"/>
      <c r="S92" s="7">
        <v>42170.617556597223</v>
      </c>
      <c r="T92" s="6" t="s">
        <v>295</v>
      </c>
    </row>
    <row r="93" spans="1:20" x14ac:dyDescent="0.2">
      <c r="A93" s="6">
        <v>201300608</v>
      </c>
      <c r="B93" s="6" t="s">
        <v>296</v>
      </c>
      <c r="C93" s="6" t="s">
        <v>297</v>
      </c>
      <c r="D93" s="6">
        <v>107</v>
      </c>
      <c r="E93" s="6" t="s">
        <v>233</v>
      </c>
      <c r="F93" s="7">
        <v>37490</v>
      </c>
      <c r="G93" s="1" t="s">
        <v>1143</v>
      </c>
      <c r="H93" s="6" t="s">
        <v>15</v>
      </c>
      <c r="I93" s="7">
        <v>41979.597686307869</v>
      </c>
      <c r="J93" s="19" t="s">
        <v>1195</v>
      </c>
      <c r="K93" s="8"/>
      <c r="L93" s="20" t="s">
        <v>1194</v>
      </c>
      <c r="M93" s="15"/>
      <c r="N93" s="15"/>
      <c r="O93" s="15"/>
      <c r="P93" s="27"/>
      <c r="Q93" s="28"/>
      <c r="R93" s="28"/>
      <c r="S93" s="7">
        <v>41979.597686307869</v>
      </c>
      <c r="T93" s="6" t="s">
        <v>298</v>
      </c>
    </row>
    <row r="94" spans="1:20" x14ac:dyDescent="0.2">
      <c r="A94" s="6">
        <v>201300626</v>
      </c>
      <c r="B94" s="6" t="s">
        <v>299</v>
      </c>
      <c r="C94" s="6" t="s">
        <v>300</v>
      </c>
      <c r="D94" s="6">
        <v>312</v>
      </c>
      <c r="E94" s="6" t="s">
        <v>128</v>
      </c>
      <c r="F94" s="7">
        <v>40867</v>
      </c>
      <c r="G94" s="1" t="s">
        <v>1144</v>
      </c>
      <c r="H94" s="6" t="s">
        <v>21</v>
      </c>
      <c r="I94" s="7">
        <v>41628.799719097224</v>
      </c>
      <c r="J94" s="19">
        <v>2071</v>
      </c>
      <c r="K94" s="8"/>
      <c r="L94" s="20" t="s">
        <v>1196</v>
      </c>
      <c r="M94" s="15">
        <v>1</v>
      </c>
      <c r="N94" s="15">
        <v>2</v>
      </c>
      <c r="O94" s="15"/>
      <c r="P94" s="27">
        <v>1</v>
      </c>
      <c r="Q94" s="28">
        <v>2</v>
      </c>
      <c r="R94" s="28"/>
      <c r="S94" s="7">
        <v>41628.222900844907</v>
      </c>
      <c r="T94" s="6" t="s">
        <v>301</v>
      </c>
    </row>
    <row r="95" spans="1:20" x14ac:dyDescent="0.2">
      <c r="A95" s="6">
        <v>201300629</v>
      </c>
      <c r="B95" s="6" t="s">
        <v>302</v>
      </c>
      <c r="C95" s="6" t="s">
        <v>303</v>
      </c>
      <c r="D95" s="6">
        <v>125</v>
      </c>
      <c r="E95" s="6" t="s">
        <v>14</v>
      </c>
      <c r="F95" s="7">
        <v>40269</v>
      </c>
      <c r="G95" s="1" t="s">
        <v>1144</v>
      </c>
      <c r="H95" s="6" t="s">
        <v>21</v>
      </c>
      <c r="I95" s="7">
        <v>42181.461939004628</v>
      </c>
      <c r="J95" s="19">
        <v>2170</v>
      </c>
      <c r="K95" s="8"/>
      <c r="L95" s="20" t="s">
        <v>1191</v>
      </c>
      <c r="M95" s="15"/>
      <c r="N95" s="15"/>
      <c r="O95" s="15"/>
      <c r="P95" s="27"/>
      <c r="Q95" s="28"/>
      <c r="R95" s="28"/>
      <c r="S95" s="7">
        <v>42181.461939004628</v>
      </c>
      <c r="T95" s="6" t="s">
        <v>304</v>
      </c>
    </row>
    <row r="96" spans="1:20" x14ac:dyDescent="0.2">
      <c r="A96" s="6">
        <v>201300642</v>
      </c>
      <c r="B96" s="6" t="s">
        <v>305</v>
      </c>
      <c r="C96" s="6" t="s">
        <v>176</v>
      </c>
      <c r="D96" s="6">
        <v>499</v>
      </c>
      <c r="E96" s="6" t="s">
        <v>60</v>
      </c>
      <c r="F96" s="7">
        <v>40050</v>
      </c>
      <c r="G96" s="1" t="s">
        <v>1143</v>
      </c>
      <c r="H96" s="6" t="s">
        <v>15</v>
      </c>
      <c r="I96" s="7">
        <v>41510.977440625</v>
      </c>
      <c r="J96" s="19">
        <v>2126</v>
      </c>
      <c r="K96" s="8"/>
      <c r="L96" s="20">
        <v>16</v>
      </c>
      <c r="M96" s="15">
        <v>16</v>
      </c>
      <c r="N96" s="15"/>
      <c r="O96" s="15"/>
      <c r="P96" s="27">
        <v>16</v>
      </c>
      <c r="Q96" s="28"/>
      <c r="R96" s="28"/>
      <c r="S96" s="7">
        <v>41510.977440625</v>
      </c>
    </row>
    <row r="97" spans="1:23" x14ac:dyDescent="0.2">
      <c r="A97" s="6">
        <v>201300658</v>
      </c>
      <c r="B97" s="6" t="s">
        <v>306</v>
      </c>
      <c r="C97" s="6" t="s">
        <v>307</v>
      </c>
      <c r="D97" s="6">
        <v>130</v>
      </c>
      <c r="E97" s="6" t="s">
        <v>48</v>
      </c>
      <c r="F97" s="7">
        <v>37971</v>
      </c>
      <c r="G97" s="1" t="s">
        <v>1144</v>
      </c>
      <c r="H97" s="6" t="s">
        <v>21</v>
      </c>
      <c r="I97" s="7">
        <v>41512.663425578707</v>
      </c>
      <c r="J97" s="19">
        <v>2142</v>
      </c>
      <c r="K97" s="8"/>
      <c r="L97" s="20" t="s">
        <v>1197</v>
      </c>
      <c r="M97" s="15">
        <v>41</v>
      </c>
      <c r="N97" s="15"/>
      <c r="O97" s="15"/>
      <c r="P97" s="27">
        <v>41</v>
      </c>
      <c r="Q97" s="28"/>
      <c r="R97" s="28"/>
      <c r="S97" s="7">
        <v>41512.663425578707</v>
      </c>
      <c r="T97" s="6" t="s">
        <v>308</v>
      </c>
    </row>
    <row r="98" spans="1:23" x14ac:dyDescent="0.2">
      <c r="A98" s="6">
        <v>201300663</v>
      </c>
      <c r="B98" s="6" t="s">
        <v>309</v>
      </c>
      <c r="C98" s="6" t="s">
        <v>310</v>
      </c>
      <c r="D98" s="6">
        <v>123</v>
      </c>
      <c r="E98" s="6" t="s">
        <v>64</v>
      </c>
      <c r="F98" s="7">
        <v>41251</v>
      </c>
      <c r="G98" s="1" t="s">
        <v>1144</v>
      </c>
      <c r="H98" s="6" t="s">
        <v>21</v>
      </c>
      <c r="I98" s="7">
        <v>42174.448214849537</v>
      </c>
      <c r="J98" s="19">
        <v>2170</v>
      </c>
      <c r="K98" s="8"/>
      <c r="L98" s="20" t="s">
        <v>1191</v>
      </c>
      <c r="M98" s="15"/>
      <c r="N98" s="15"/>
      <c r="O98" s="15"/>
      <c r="P98" s="27"/>
      <c r="Q98" s="28"/>
      <c r="R98" s="28"/>
      <c r="S98" s="7">
        <v>42174.446790162037</v>
      </c>
      <c r="T98" s="6" t="s">
        <v>311</v>
      </c>
    </row>
    <row r="99" spans="1:23" x14ac:dyDescent="0.2">
      <c r="A99" s="6">
        <v>201300664</v>
      </c>
      <c r="B99" s="6" t="s">
        <v>312</v>
      </c>
      <c r="C99" s="6" t="s">
        <v>313</v>
      </c>
      <c r="D99" s="6">
        <v>598</v>
      </c>
      <c r="E99" s="6" t="s">
        <v>20</v>
      </c>
      <c r="F99" s="7">
        <v>39791</v>
      </c>
      <c r="G99" s="1" t="s">
        <v>1143</v>
      </c>
      <c r="H99" s="6" t="s">
        <v>15</v>
      </c>
      <c r="I99" s="7">
        <v>41768.936620752313</v>
      </c>
      <c r="J99" s="19">
        <v>2071</v>
      </c>
      <c r="K99" s="8"/>
      <c r="L99" s="20">
        <v>1</v>
      </c>
      <c r="M99" s="15">
        <v>1</v>
      </c>
      <c r="N99" s="15"/>
      <c r="O99" s="15"/>
      <c r="P99" s="27">
        <v>1</v>
      </c>
      <c r="Q99" s="28"/>
      <c r="R99" s="28"/>
      <c r="S99" s="7">
        <v>41768.896141203702</v>
      </c>
      <c r="T99" s="6" t="s">
        <v>314</v>
      </c>
    </row>
    <row r="100" spans="1:23" x14ac:dyDescent="0.2">
      <c r="A100" s="6">
        <v>201300665</v>
      </c>
      <c r="B100" s="6" t="s">
        <v>312</v>
      </c>
      <c r="C100" s="6" t="s">
        <v>315</v>
      </c>
      <c r="D100" s="6">
        <v>537</v>
      </c>
      <c r="E100" s="6" t="s">
        <v>316</v>
      </c>
      <c r="F100" s="7">
        <v>39688</v>
      </c>
      <c r="G100" s="1" t="s">
        <v>1144</v>
      </c>
      <c r="H100" s="6" t="s">
        <v>21</v>
      </c>
      <c r="I100" s="7">
        <v>42046.574591354169</v>
      </c>
      <c r="J100" s="19">
        <v>2058</v>
      </c>
      <c r="K100" s="8"/>
      <c r="L100" s="20">
        <v>2</v>
      </c>
      <c r="M100" s="15">
        <v>2</v>
      </c>
      <c r="N100" s="15"/>
      <c r="O100" s="15"/>
      <c r="P100" s="27">
        <v>2</v>
      </c>
      <c r="Q100" s="28"/>
      <c r="R100" s="28"/>
      <c r="S100" s="7" t="s">
        <v>16</v>
      </c>
      <c r="T100" s="6" t="s">
        <v>16</v>
      </c>
    </row>
    <row r="101" spans="1:23" x14ac:dyDescent="0.2">
      <c r="A101" s="6">
        <v>201300666</v>
      </c>
      <c r="B101" s="6" t="s">
        <v>312</v>
      </c>
      <c r="C101" s="6" t="s">
        <v>317</v>
      </c>
      <c r="D101" s="6">
        <v>537</v>
      </c>
      <c r="E101" s="6" t="s">
        <v>316</v>
      </c>
      <c r="F101" s="7">
        <v>40053</v>
      </c>
      <c r="G101" s="1" t="s">
        <v>1143</v>
      </c>
      <c r="H101" s="6" t="s">
        <v>15</v>
      </c>
      <c r="I101" s="7">
        <v>42045.901443634262</v>
      </c>
      <c r="J101" s="19">
        <v>2178</v>
      </c>
      <c r="K101" s="8"/>
      <c r="L101" s="20" t="s">
        <v>1194</v>
      </c>
      <c r="M101" s="15"/>
      <c r="N101" s="15"/>
      <c r="O101" s="15"/>
      <c r="P101" s="27"/>
      <c r="Q101" s="28"/>
      <c r="R101" s="28"/>
      <c r="S101" s="7">
        <v>42045.901443634262</v>
      </c>
      <c r="T101" s="6" t="s">
        <v>318</v>
      </c>
    </row>
    <row r="102" spans="1:23" x14ac:dyDescent="0.2">
      <c r="A102" s="6">
        <v>201300668</v>
      </c>
      <c r="B102" s="6" t="s">
        <v>319</v>
      </c>
      <c r="C102" s="6" t="s">
        <v>320</v>
      </c>
      <c r="D102" s="6">
        <v>125</v>
      </c>
      <c r="E102" s="6" t="s">
        <v>14</v>
      </c>
      <c r="F102" s="7">
        <v>37412</v>
      </c>
      <c r="G102" s="1" t="s">
        <v>1143</v>
      </c>
      <c r="H102" s="6" t="s">
        <v>15</v>
      </c>
      <c r="I102" s="7">
        <v>41513.657861770836</v>
      </c>
      <c r="J102" s="19">
        <v>2087</v>
      </c>
      <c r="K102" s="8"/>
      <c r="L102" s="20" t="s">
        <v>1194</v>
      </c>
      <c r="M102" s="15"/>
      <c r="N102" s="15"/>
      <c r="O102" s="15"/>
      <c r="P102" s="27"/>
      <c r="Q102" s="28"/>
      <c r="R102" s="28"/>
      <c r="S102" s="7">
        <v>41513.626620104165</v>
      </c>
      <c r="T102" s="6" t="s">
        <v>321</v>
      </c>
    </row>
    <row r="103" spans="1:23" x14ac:dyDescent="0.2">
      <c r="A103" s="6">
        <v>201300673</v>
      </c>
      <c r="B103" s="6" t="s">
        <v>322</v>
      </c>
      <c r="C103" s="6" t="s">
        <v>323</v>
      </c>
      <c r="D103" s="6">
        <v>131</v>
      </c>
      <c r="E103" s="6" t="s">
        <v>85</v>
      </c>
      <c r="F103" s="7">
        <v>35339</v>
      </c>
      <c r="G103" s="1" t="s">
        <v>1143</v>
      </c>
      <c r="H103" s="6" t="s">
        <v>15</v>
      </c>
      <c r="I103" s="7">
        <v>41549.69227349537</v>
      </c>
      <c r="J103" s="19">
        <v>2082</v>
      </c>
      <c r="K103" s="8"/>
      <c r="L103" s="20" t="s">
        <v>1198</v>
      </c>
      <c r="M103" s="15">
        <v>21</v>
      </c>
      <c r="N103" s="15"/>
      <c r="O103" s="15"/>
      <c r="P103" s="27">
        <v>21</v>
      </c>
      <c r="Q103" s="28"/>
      <c r="R103" s="28"/>
      <c r="S103" s="7">
        <v>41549.635702662039</v>
      </c>
      <c r="T103" s="6" t="s">
        <v>324</v>
      </c>
    </row>
    <row r="104" spans="1:23" x14ac:dyDescent="0.2">
      <c r="A104" s="6">
        <v>201300675</v>
      </c>
      <c r="B104" s="6" t="s">
        <v>325</v>
      </c>
      <c r="C104" s="6" t="s">
        <v>326</v>
      </c>
      <c r="D104" s="6">
        <v>131</v>
      </c>
      <c r="E104" s="6" t="s">
        <v>85</v>
      </c>
      <c r="F104" s="7">
        <v>40522</v>
      </c>
      <c r="G104" s="1" t="s">
        <v>1144</v>
      </c>
      <c r="H104" s="6" t="s">
        <v>21</v>
      </c>
      <c r="I104" s="7">
        <v>41540.478366238429</v>
      </c>
      <c r="J104" s="19">
        <v>2071</v>
      </c>
      <c r="K104" s="8"/>
      <c r="L104" s="20">
        <v>2</v>
      </c>
      <c r="M104" s="15">
        <v>2</v>
      </c>
      <c r="N104" s="15"/>
      <c r="O104" s="15"/>
      <c r="P104" s="27">
        <v>2</v>
      </c>
      <c r="Q104" s="28"/>
      <c r="R104" s="28"/>
      <c r="S104" s="7">
        <v>41540.417430590278</v>
      </c>
      <c r="T104" s="6" t="s">
        <v>327</v>
      </c>
    </row>
    <row r="105" spans="1:23" x14ac:dyDescent="0.2">
      <c r="A105" s="6">
        <v>201300680</v>
      </c>
      <c r="B105" s="6" t="s">
        <v>312</v>
      </c>
      <c r="C105" s="6" t="s">
        <v>328</v>
      </c>
      <c r="D105" s="6">
        <v>507</v>
      </c>
      <c r="E105" s="6" t="s">
        <v>155</v>
      </c>
      <c r="F105" s="7">
        <v>40299</v>
      </c>
      <c r="G105" s="1" t="s">
        <v>1143</v>
      </c>
      <c r="H105" s="6" t="s">
        <v>15</v>
      </c>
      <c r="I105" s="7">
        <v>42182.561096064812</v>
      </c>
      <c r="J105" s="19">
        <v>2071</v>
      </c>
      <c r="K105" s="8"/>
      <c r="L105" s="20">
        <v>2</v>
      </c>
      <c r="M105" s="15">
        <v>2</v>
      </c>
      <c r="N105" s="15"/>
      <c r="O105" s="15"/>
      <c r="P105" s="27">
        <v>2</v>
      </c>
      <c r="Q105" s="28"/>
      <c r="R105" s="28"/>
      <c r="S105" s="7" t="s">
        <v>16</v>
      </c>
      <c r="T105" s="6" t="s">
        <v>16</v>
      </c>
    </row>
    <row r="106" spans="1:23" x14ac:dyDescent="0.2">
      <c r="A106" s="6">
        <v>201300685</v>
      </c>
      <c r="B106" s="6" t="s">
        <v>312</v>
      </c>
      <c r="C106" s="6" t="s">
        <v>329</v>
      </c>
      <c r="D106" s="6">
        <v>536</v>
      </c>
      <c r="E106" s="6" t="s">
        <v>330</v>
      </c>
      <c r="F106" s="7">
        <v>40269</v>
      </c>
      <c r="G106" s="1" t="s">
        <v>1143</v>
      </c>
      <c r="H106" s="6" t="s">
        <v>15</v>
      </c>
      <c r="I106" s="7">
        <v>42354.411646678243</v>
      </c>
      <c r="J106" s="19">
        <v>2071</v>
      </c>
      <c r="K106" s="8"/>
      <c r="L106" s="20">
        <v>1</v>
      </c>
      <c r="M106" s="15">
        <v>1</v>
      </c>
      <c r="N106" s="15"/>
      <c r="O106" s="15"/>
      <c r="P106" s="27">
        <v>1</v>
      </c>
      <c r="Q106" s="28"/>
      <c r="R106" s="28"/>
      <c r="S106" s="7">
        <v>42354.433658298614</v>
      </c>
    </row>
    <row r="107" spans="1:23" x14ac:dyDescent="0.2">
      <c r="A107" s="6">
        <v>201300688</v>
      </c>
      <c r="B107" s="6" t="s">
        <v>331</v>
      </c>
      <c r="C107" s="6" t="s">
        <v>263</v>
      </c>
      <c r="D107" s="6">
        <v>125</v>
      </c>
      <c r="E107" s="6" t="s">
        <v>14</v>
      </c>
      <c r="F107" s="7">
        <v>36770</v>
      </c>
      <c r="G107" s="1" t="s">
        <v>1144</v>
      </c>
      <c r="H107" s="6" t="s">
        <v>21</v>
      </c>
      <c r="I107" s="7">
        <v>42215.945032870368</v>
      </c>
      <c r="J107" s="19">
        <v>2001</v>
      </c>
      <c r="K107" s="8"/>
      <c r="L107" s="20" t="s">
        <v>1199</v>
      </c>
      <c r="M107" s="15">
        <v>16</v>
      </c>
      <c r="N107" s="15"/>
      <c r="O107" s="15"/>
      <c r="P107" s="33">
        <v>1601</v>
      </c>
      <c r="Q107" s="28"/>
      <c r="R107" s="28"/>
      <c r="S107" s="7">
        <v>42215.852977164352</v>
      </c>
      <c r="T107" s="6" t="s">
        <v>334</v>
      </c>
      <c r="U107" s="7">
        <v>42215.945032870368</v>
      </c>
      <c r="V107" s="6" t="s">
        <v>332</v>
      </c>
      <c r="W107" s="6" t="s">
        <v>333</v>
      </c>
    </row>
    <row r="108" spans="1:23" x14ac:dyDescent="0.2">
      <c r="A108" s="6">
        <v>201300701</v>
      </c>
      <c r="B108" s="6" t="s">
        <v>335</v>
      </c>
      <c r="C108" s="6" t="s">
        <v>336</v>
      </c>
      <c r="D108" s="6">
        <v>90</v>
      </c>
      <c r="E108" s="6" t="s">
        <v>337</v>
      </c>
      <c r="F108" s="7">
        <v>36772</v>
      </c>
      <c r="G108" s="1" t="s">
        <v>1145</v>
      </c>
      <c r="H108" s="6" t="s">
        <v>45</v>
      </c>
      <c r="I108" s="7">
        <v>41517.157577233796</v>
      </c>
      <c r="J108" s="19">
        <v>2259</v>
      </c>
      <c r="K108" s="8"/>
      <c r="L108" s="20" t="s">
        <v>1200</v>
      </c>
      <c r="M108" s="15">
        <v>2503</v>
      </c>
      <c r="N108" s="15"/>
      <c r="O108" s="15"/>
      <c r="P108" s="33">
        <v>25</v>
      </c>
      <c r="Q108" s="28"/>
      <c r="R108" s="28"/>
      <c r="S108" s="7">
        <v>41517.190322256945</v>
      </c>
      <c r="T108" s="6" t="s">
        <v>338</v>
      </c>
    </row>
    <row r="109" spans="1:23" x14ac:dyDescent="0.2">
      <c r="A109" s="6">
        <v>201300706</v>
      </c>
      <c r="B109" s="6" t="s">
        <v>312</v>
      </c>
      <c r="C109" s="6" t="s">
        <v>339</v>
      </c>
      <c r="D109" s="6">
        <v>537</v>
      </c>
      <c r="E109" s="6" t="s">
        <v>316</v>
      </c>
      <c r="F109" s="7">
        <v>40544</v>
      </c>
      <c r="G109" s="1" t="s">
        <v>1144</v>
      </c>
      <c r="H109" s="6" t="s">
        <v>21</v>
      </c>
      <c r="I109" s="7">
        <v>42155.805728391206</v>
      </c>
      <c r="J109" s="19">
        <v>2170</v>
      </c>
      <c r="K109" s="8"/>
      <c r="L109" s="20" t="s">
        <v>1191</v>
      </c>
      <c r="M109" s="15"/>
      <c r="N109" s="15"/>
      <c r="O109" s="15"/>
      <c r="P109" s="27"/>
      <c r="Q109" s="28"/>
      <c r="R109" s="28"/>
      <c r="S109" s="7">
        <v>42155.805170717591</v>
      </c>
      <c r="T109" s="6" t="s">
        <v>340</v>
      </c>
    </row>
    <row r="110" spans="1:23" x14ac:dyDescent="0.2">
      <c r="A110" s="6">
        <v>201300707</v>
      </c>
      <c r="B110" s="6" t="s">
        <v>312</v>
      </c>
      <c r="C110" s="6" t="s">
        <v>341</v>
      </c>
      <c r="D110" s="6">
        <v>598</v>
      </c>
      <c r="E110" s="6" t="s">
        <v>20</v>
      </c>
      <c r="F110" s="7">
        <v>38089</v>
      </c>
      <c r="G110" s="1" t="s">
        <v>1144</v>
      </c>
      <c r="H110" s="6" t="s">
        <v>21</v>
      </c>
      <c r="I110" s="7">
        <v>41665.653244212961</v>
      </c>
      <c r="J110" s="19">
        <v>2091</v>
      </c>
      <c r="K110" s="8"/>
      <c r="L110" s="20">
        <v>8</v>
      </c>
      <c r="M110" s="15">
        <v>8</v>
      </c>
      <c r="N110" s="15"/>
      <c r="O110" s="15"/>
      <c r="P110" s="27">
        <v>8</v>
      </c>
      <c r="Q110" s="28"/>
      <c r="R110" s="28"/>
      <c r="S110" s="7">
        <v>41665.629522025461</v>
      </c>
      <c r="T110" s="6" t="s">
        <v>342</v>
      </c>
    </row>
    <row r="111" spans="1:23" x14ac:dyDescent="0.2">
      <c r="A111" s="6">
        <v>201300708</v>
      </c>
      <c r="B111" s="6" t="s">
        <v>312</v>
      </c>
      <c r="C111" s="6" t="s">
        <v>343</v>
      </c>
      <c r="D111" s="6">
        <v>598</v>
      </c>
      <c r="E111" s="6" t="s">
        <v>20</v>
      </c>
      <c r="F111" s="7">
        <v>38089</v>
      </c>
      <c r="G111" s="1" t="s">
        <v>1143</v>
      </c>
      <c r="H111" s="6" t="s">
        <v>15</v>
      </c>
      <c r="I111" s="7">
        <v>41996.582304629628</v>
      </c>
      <c r="J111" s="19">
        <v>2247</v>
      </c>
      <c r="K111" s="8"/>
      <c r="L111" s="20" t="s">
        <v>1194</v>
      </c>
      <c r="M111" s="15"/>
      <c r="N111" s="15"/>
      <c r="O111" s="15"/>
      <c r="P111" s="27"/>
      <c r="Q111" s="28"/>
      <c r="R111" s="28"/>
      <c r="S111" s="7" t="s">
        <v>16</v>
      </c>
      <c r="T111" s="6" t="s">
        <v>16</v>
      </c>
    </row>
    <row r="112" spans="1:23" x14ac:dyDescent="0.2">
      <c r="A112" s="6">
        <v>201300726</v>
      </c>
      <c r="B112" s="6" t="s">
        <v>344</v>
      </c>
      <c r="C112" s="6" t="s">
        <v>345</v>
      </c>
      <c r="D112" s="6">
        <v>128</v>
      </c>
      <c r="E112" s="6" t="s">
        <v>33</v>
      </c>
      <c r="F112" s="7">
        <v>40972</v>
      </c>
      <c r="G112" s="1" t="s">
        <v>1144</v>
      </c>
      <c r="H112" s="6" t="s">
        <v>21</v>
      </c>
      <c r="I112" s="7">
        <v>42281.630898842595</v>
      </c>
      <c r="J112" s="19">
        <v>2071</v>
      </c>
      <c r="K112" s="8"/>
      <c r="L112" s="20">
        <v>1</v>
      </c>
      <c r="M112" s="15">
        <v>1</v>
      </c>
      <c r="N112" s="15"/>
      <c r="O112" s="15"/>
      <c r="P112" s="27">
        <v>1</v>
      </c>
      <c r="Q112" s="28"/>
      <c r="R112" s="28"/>
      <c r="S112" s="7">
        <v>42281.623488460646</v>
      </c>
      <c r="T112" s="6" t="s">
        <v>346</v>
      </c>
    </row>
    <row r="113" spans="1:23" x14ac:dyDescent="0.2">
      <c r="A113" s="6">
        <v>201300728</v>
      </c>
      <c r="B113" s="6" t="s">
        <v>347</v>
      </c>
      <c r="C113" s="6" t="s">
        <v>348</v>
      </c>
      <c r="D113" s="6">
        <v>119</v>
      </c>
      <c r="E113" s="6" t="s">
        <v>25</v>
      </c>
      <c r="F113" s="7">
        <v>40424</v>
      </c>
      <c r="G113" s="1" t="s">
        <v>1144</v>
      </c>
      <c r="H113" s="6" t="s">
        <v>21</v>
      </c>
      <c r="I113" s="7">
        <v>42215.064459293979</v>
      </c>
      <c r="J113" s="19">
        <v>2071</v>
      </c>
      <c r="K113" s="8"/>
      <c r="L113" s="20">
        <v>1</v>
      </c>
      <c r="M113" s="15">
        <v>1</v>
      </c>
      <c r="N113" s="15"/>
      <c r="O113" s="15"/>
      <c r="P113" s="27">
        <v>1</v>
      </c>
      <c r="Q113" s="28"/>
      <c r="R113" s="28"/>
      <c r="S113" s="7">
        <v>42215.064459293979</v>
      </c>
      <c r="T113" s="6" t="s">
        <v>349</v>
      </c>
    </row>
    <row r="114" spans="1:23" x14ac:dyDescent="0.2">
      <c r="A114" s="6">
        <v>201300733</v>
      </c>
      <c r="B114" s="6" t="s">
        <v>350</v>
      </c>
      <c r="C114" s="6" t="s">
        <v>351</v>
      </c>
      <c r="D114" s="6">
        <v>125</v>
      </c>
      <c r="E114" s="6" t="s">
        <v>14</v>
      </c>
      <c r="F114" s="7">
        <v>36724</v>
      </c>
      <c r="G114" s="1" t="s">
        <v>1143</v>
      </c>
      <c r="H114" s="6" t="s">
        <v>15</v>
      </c>
      <c r="I114" s="7">
        <v>41882.916478703701</v>
      </c>
      <c r="J114" s="19">
        <v>2275</v>
      </c>
      <c r="K114" s="8"/>
      <c r="L114" s="20" t="s">
        <v>1201</v>
      </c>
      <c r="M114" s="15">
        <v>30</v>
      </c>
      <c r="N114" s="15"/>
      <c r="O114" s="15"/>
      <c r="P114" s="27">
        <v>30</v>
      </c>
      <c r="Q114" s="28"/>
      <c r="R114" s="28"/>
      <c r="S114" s="7">
        <v>41882.916478703701</v>
      </c>
      <c r="T114" s="6" t="s">
        <v>352</v>
      </c>
    </row>
    <row r="115" spans="1:23" x14ac:dyDescent="0.2">
      <c r="A115" s="6">
        <v>201300734</v>
      </c>
      <c r="B115" s="6" t="s">
        <v>353</v>
      </c>
      <c r="C115" s="6" t="s">
        <v>354</v>
      </c>
      <c r="D115" s="6">
        <v>501</v>
      </c>
      <c r="E115" s="6" t="s">
        <v>118</v>
      </c>
      <c r="F115" s="7">
        <v>41014</v>
      </c>
      <c r="G115" s="1" t="s">
        <v>1144</v>
      </c>
      <c r="H115" s="6" t="s">
        <v>21</v>
      </c>
      <c r="I115" s="7">
        <v>41520.914589386572</v>
      </c>
      <c r="J115" s="19">
        <v>2095</v>
      </c>
      <c r="K115" s="8"/>
      <c r="L115" s="20">
        <v>9</v>
      </c>
      <c r="M115" s="15">
        <v>9</v>
      </c>
      <c r="N115" s="15"/>
      <c r="O115" s="15"/>
      <c r="P115" s="33">
        <v>901</v>
      </c>
      <c r="Q115" s="28"/>
      <c r="R115" s="28"/>
      <c r="S115" s="7">
        <v>41520.925308530095</v>
      </c>
      <c r="T115" s="6" t="s">
        <v>355</v>
      </c>
    </row>
    <row r="116" spans="1:23" x14ac:dyDescent="0.2">
      <c r="A116" s="6">
        <v>201300739</v>
      </c>
      <c r="B116" s="6" t="s">
        <v>356</v>
      </c>
      <c r="C116" s="6" t="s">
        <v>357</v>
      </c>
      <c r="D116" s="6">
        <v>90</v>
      </c>
      <c r="E116" s="6" t="s">
        <v>337</v>
      </c>
      <c r="F116" s="7">
        <v>39696</v>
      </c>
      <c r="G116" s="1" t="s">
        <v>1143</v>
      </c>
      <c r="H116" s="6" t="s">
        <v>15</v>
      </c>
      <c r="I116" s="7">
        <v>41737.500963773149</v>
      </c>
      <c r="J116" s="19" t="s">
        <v>1202</v>
      </c>
      <c r="K116" s="8"/>
      <c r="L116" s="20" t="s">
        <v>1194</v>
      </c>
      <c r="M116" s="15"/>
      <c r="N116" s="15"/>
      <c r="O116" s="15"/>
      <c r="P116" s="27"/>
      <c r="Q116" s="28"/>
      <c r="R116" s="28"/>
      <c r="S116" s="7">
        <v>41737.604888391201</v>
      </c>
      <c r="T116" s="6" t="s">
        <v>358</v>
      </c>
    </row>
    <row r="117" spans="1:23" x14ac:dyDescent="0.2">
      <c r="A117" s="6">
        <v>201300740</v>
      </c>
      <c r="B117" s="6" t="s">
        <v>359</v>
      </c>
      <c r="C117" s="6" t="s">
        <v>348</v>
      </c>
      <c r="D117" s="6">
        <v>312</v>
      </c>
      <c r="E117" s="6" t="s">
        <v>128</v>
      </c>
      <c r="F117" s="7">
        <v>41450</v>
      </c>
      <c r="G117" s="1" t="s">
        <v>1145</v>
      </c>
      <c r="H117" s="6" t="s">
        <v>45</v>
      </c>
      <c r="I117" s="7">
        <v>42022.825471678239</v>
      </c>
      <c r="J117" s="19">
        <v>2181</v>
      </c>
      <c r="K117" s="8"/>
      <c r="L117" s="20">
        <v>4</v>
      </c>
      <c r="M117" s="15">
        <v>4</v>
      </c>
      <c r="N117" s="15"/>
      <c r="O117" s="15"/>
      <c r="P117" s="27">
        <v>4</v>
      </c>
      <c r="Q117" s="28"/>
      <c r="R117" s="28"/>
      <c r="S117" s="7">
        <v>42022.776892708331</v>
      </c>
      <c r="T117" s="6" t="s">
        <v>360</v>
      </c>
    </row>
    <row r="118" spans="1:23" x14ac:dyDescent="0.2">
      <c r="A118" s="6">
        <v>201300743</v>
      </c>
      <c r="B118" s="6" t="s">
        <v>361</v>
      </c>
      <c r="C118" s="6" t="s">
        <v>362</v>
      </c>
      <c r="D118" s="6">
        <v>131</v>
      </c>
      <c r="E118" s="6" t="s">
        <v>85</v>
      </c>
      <c r="F118" s="7">
        <v>40725</v>
      </c>
      <c r="G118" s="1" t="s">
        <v>1144</v>
      </c>
      <c r="H118" s="6" t="s">
        <v>21</v>
      </c>
      <c r="I118" s="7">
        <v>41522.799665162034</v>
      </c>
      <c r="J118" s="19">
        <v>2087</v>
      </c>
      <c r="K118" s="8"/>
      <c r="L118" s="20" t="s">
        <v>1157</v>
      </c>
      <c r="M118" s="15"/>
      <c r="N118" s="15"/>
      <c r="O118" s="15"/>
      <c r="P118" s="27"/>
      <c r="Q118" s="28"/>
      <c r="R118" s="28"/>
      <c r="S118" s="7">
        <v>41522.787157210645</v>
      </c>
      <c r="T118" s="6" t="s">
        <v>365</v>
      </c>
      <c r="U118" s="7">
        <v>41523.698399687499</v>
      </c>
      <c r="V118" s="6" t="s">
        <v>363</v>
      </c>
      <c r="W118" s="6" t="s">
        <v>364</v>
      </c>
    </row>
    <row r="119" spans="1:23" x14ac:dyDescent="0.2">
      <c r="A119" s="6">
        <v>201300744</v>
      </c>
      <c r="B119" s="6" t="s">
        <v>366</v>
      </c>
      <c r="C119" s="6" t="s">
        <v>27</v>
      </c>
      <c r="D119" s="6">
        <v>131</v>
      </c>
      <c r="E119" s="6" t="s">
        <v>85</v>
      </c>
      <c r="F119" s="7">
        <v>37296</v>
      </c>
      <c r="G119" s="1" t="s">
        <v>1145</v>
      </c>
      <c r="H119" s="6" t="s">
        <v>45</v>
      </c>
      <c r="I119" s="7">
        <v>41522.812370601852</v>
      </c>
      <c r="J119" s="19">
        <v>2087</v>
      </c>
      <c r="K119" s="8"/>
      <c r="L119" s="20" t="s">
        <v>1203</v>
      </c>
      <c r="M119" s="15">
        <v>1</v>
      </c>
      <c r="N119" s="15">
        <v>2</v>
      </c>
      <c r="O119" s="15"/>
      <c r="P119" s="27">
        <v>1</v>
      </c>
      <c r="Q119" s="28">
        <v>2</v>
      </c>
      <c r="R119" s="28"/>
      <c r="S119" s="7">
        <v>41522.812370601852</v>
      </c>
      <c r="T119" s="6" t="s">
        <v>367</v>
      </c>
    </row>
    <row r="120" spans="1:23" x14ac:dyDescent="0.2">
      <c r="A120" s="6">
        <v>201300746</v>
      </c>
      <c r="B120" s="6" t="s">
        <v>368</v>
      </c>
      <c r="C120" s="6" t="s">
        <v>369</v>
      </c>
      <c r="D120" s="6">
        <v>312</v>
      </c>
      <c r="E120" s="6" t="s">
        <v>128</v>
      </c>
      <c r="F120" s="7">
        <v>38109</v>
      </c>
      <c r="G120" s="1" t="s">
        <v>1143</v>
      </c>
      <c r="H120" s="6" t="s">
        <v>15</v>
      </c>
      <c r="I120" s="7">
        <v>41526.459667627314</v>
      </c>
      <c r="J120" s="19" t="s">
        <v>1204</v>
      </c>
      <c r="K120" s="8"/>
      <c r="L120" s="20"/>
      <c r="M120" s="15"/>
      <c r="N120" s="15"/>
      <c r="O120" s="15"/>
      <c r="P120" s="27"/>
      <c r="Q120" s="28"/>
      <c r="R120" s="28"/>
      <c r="S120" s="7">
        <v>41526.459667627314</v>
      </c>
      <c r="T120" s="6" t="s">
        <v>370</v>
      </c>
    </row>
    <row r="121" spans="1:23" x14ac:dyDescent="0.2">
      <c r="A121" s="6">
        <v>201300756</v>
      </c>
      <c r="B121" s="6" t="s">
        <v>371</v>
      </c>
      <c r="C121" s="6" t="s">
        <v>372</v>
      </c>
      <c r="D121" s="6">
        <v>507</v>
      </c>
      <c r="E121" s="6" t="s">
        <v>155</v>
      </c>
      <c r="F121" s="7">
        <v>41313</v>
      </c>
      <c r="G121" s="1" t="s">
        <v>1145</v>
      </c>
      <c r="H121" s="6" t="s">
        <v>45</v>
      </c>
      <c r="I121" s="7">
        <v>41525.294949537034</v>
      </c>
      <c r="J121" s="19">
        <v>2275</v>
      </c>
      <c r="K121" s="8"/>
      <c r="L121" s="20" t="s">
        <v>1205</v>
      </c>
      <c r="M121" s="15">
        <v>30</v>
      </c>
      <c r="N121" s="15"/>
      <c r="O121" s="15"/>
      <c r="P121" s="27">
        <v>30</v>
      </c>
      <c r="Q121" s="28"/>
      <c r="R121" s="28"/>
      <c r="S121" s="7">
        <v>41525.110721724537</v>
      </c>
      <c r="T121" s="6" t="s">
        <v>373</v>
      </c>
    </row>
    <row r="122" spans="1:23" x14ac:dyDescent="0.2">
      <c r="A122" s="6">
        <v>201300760</v>
      </c>
      <c r="B122" s="6" t="s">
        <v>374</v>
      </c>
      <c r="C122" s="6" t="s">
        <v>263</v>
      </c>
      <c r="D122" s="6">
        <v>131</v>
      </c>
      <c r="E122" s="6" t="s">
        <v>85</v>
      </c>
      <c r="F122" s="7">
        <v>40795</v>
      </c>
      <c r="G122" s="1" t="s">
        <v>1144</v>
      </c>
      <c r="H122" s="6" t="s">
        <v>21</v>
      </c>
      <c r="I122" s="7">
        <v>41525.782225196759</v>
      </c>
      <c r="J122" s="19">
        <v>2274</v>
      </c>
      <c r="K122" s="8"/>
      <c r="L122" s="20"/>
      <c r="M122" s="15"/>
      <c r="N122" s="15"/>
      <c r="O122" s="15"/>
      <c r="P122" s="27"/>
      <c r="Q122" s="28"/>
      <c r="R122" s="28"/>
      <c r="S122" s="7">
        <v>41525.782225196759</v>
      </c>
      <c r="T122" s="6" t="s">
        <v>375</v>
      </c>
    </row>
    <row r="123" spans="1:23" x14ac:dyDescent="0.2">
      <c r="A123" s="6">
        <v>201300763</v>
      </c>
      <c r="B123" s="6" t="s">
        <v>376</v>
      </c>
      <c r="C123" s="6" t="s">
        <v>377</v>
      </c>
      <c r="D123" s="6">
        <v>91</v>
      </c>
      <c r="E123" s="6" t="s">
        <v>378</v>
      </c>
      <c r="F123" s="7">
        <v>38842</v>
      </c>
      <c r="G123" s="1" t="s">
        <v>1144</v>
      </c>
      <c r="H123" s="6" t="s">
        <v>21</v>
      </c>
      <c r="I123" s="7">
        <v>42087.504345717593</v>
      </c>
      <c r="J123" s="19">
        <v>2170</v>
      </c>
      <c r="K123" s="8"/>
      <c r="L123" s="20" t="s">
        <v>1163</v>
      </c>
      <c r="M123" s="15"/>
      <c r="N123" s="15"/>
      <c r="O123" s="15"/>
      <c r="P123" s="27"/>
      <c r="Q123" s="28"/>
      <c r="R123" s="28"/>
      <c r="S123" s="7">
        <v>42087.498340590275</v>
      </c>
      <c r="T123" s="6" t="s">
        <v>379</v>
      </c>
    </row>
    <row r="124" spans="1:23" x14ac:dyDescent="0.2">
      <c r="A124" s="6">
        <v>201300764</v>
      </c>
      <c r="B124" s="6" t="s">
        <v>380</v>
      </c>
      <c r="C124" s="6" t="s">
        <v>381</v>
      </c>
      <c r="D124" s="6">
        <v>125</v>
      </c>
      <c r="E124" s="6" t="s">
        <v>14</v>
      </c>
      <c r="F124" s="7">
        <v>39701</v>
      </c>
      <c r="G124" s="1" t="s">
        <v>1144</v>
      </c>
      <c r="H124" s="6" t="s">
        <v>21</v>
      </c>
      <c r="I124" s="7">
        <v>42062.761397951392</v>
      </c>
      <c r="J124" s="19">
        <v>2126</v>
      </c>
      <c r="K124" s="8"/>
      <c r="L124" s="20">
        <v>16</v>
      </c>
      <c r="M124" s="15">
        <v>16</v>
      </c>
      <c r="N124" s="15"/>
      <c r="O124" s="15"/>
      <c r="P124" s="27">
        <v>16</v>
      </c>
      <c r="Q124" s="28"/>
      <c r="R124" s="28"/>
      <c r="S124" s="7">
        <v>42062.761397951392</v>
      </c>
      <c r="T124" s="6" t="s">
        <v>382</v>
      </c>
    </row>
    <row r="125" spans="1:23" x14ac:dyDescent="0.2">
      <c r="A125" s="6">
        <v>201300765</v>
      </c>
      <c r="B125" s="6" t="s">
        <v>383</v>
      </c>
      <c r="C125" s="6" t="s">
        <v>384</v>
      </c>
      <c r="D125" s="6">
        <v>125</v>
      </c>
      <c r="E125" s="6" t="s">
        <v>14</v>
      </c>
      <c r="F125" s="7">
        <v>37146</v>
      </c>
      <c r="G125" s="1" t="s">
        <v>1143</v>
      </c>
      <c r="H125" s="6" t="s">
        <v>15</v>
      </c>
      <c r="I125" s="7">
        <v>42094.459624618059</v>
      </c>
      <c r="J125" s="19">
        <v>2001</v>
      </c>
      <c r="K125" s="8"/>
      <c r="L125" s="20">
        <v>5</v>
      </c>
      <c r="M125" s="15">
        <v>5</v>
      </c>
      <c r="N125" s="15"/>
      <c r="O125" s="15"/>
      <c r="P125" s="27">
        <v>5</v>
      </c>
      <c r="Q125" s="28"/>
      <c r="R125" s="28"/>
      <c r="S125" s="7">
        <v>42094.455709409725</v>
      </c>
      <c r="T125" s="6" t="s">
        <v>385</v>
      </c>
    </row>
    <row r="126" spans="1:23" x14ac:dyDescent="0.2">
      <c r="A126" s="6">
        <v>201300767</v>
      </c>
      <c r="B126" s="6" t="s">
        <v>386</v>
      </c>
      <c r="C126" s="6" t="s">
        <v>387</v>
      </c>
      <c r="D126" s="6">
        <v>538</v>
      </c>
      <c r="E126" s="6" t="s">
        <v>159</v>
      </c>
      <c r="F126" s="7">
        <v>38972</v>
      </c>
      <c r="G126" s="1" t="s">
        <v>1143</v>
      </c>
      <c r="H126" s="6" t="s">
        <v>15</v>
      </c>
      <c r="I126" s="7">
        <v>42176.612278275461</v>
      </c>
      <c r="J126" s="19" t="s">
        <v>1206</v>
      </c>
      <c r="K126" s="8"/>
      <c r="L126" s="20" t="s">
        <v>1207</v>
      </c>
      <c r="M126" s="15"/>
      <c r="N126" s="15"/>
      <c r="O126" s="15"/>
      <c r="P126" s="27"/>
      <c r="Q126" s="28"/>
      <c r="R126" s="28"/>
      <c r="S126" s="7">
        <v>42176.559749965279</v>
      </c>
      <c r="T126" s="6" t="s">
        <v>388</v>
      </c>
    </row>
    <row r="127" spans="1:23" x14ac:dyDescent="0.2">
      <c r="A127" s="6">
        <v>201300769</v>
      </c>
      <c r="B127" s="6" t="s">
        <v>389</v>
      </c>
      <c r="C127" s="6" t="s">
        <v>390</v>
      </c>
      <c r="D127" s="6">
        <v>107</v>
      </c>
      <c r="E127" s="6" t="s">
        <v>233</v>
      </c>
      <c r="F127" s="7">
        <v>37512</v>
      </c>
      <c r="G127" s="1" t="s">
        <v>1144</v>
      </c>
      <c r="H127" s="6" t="s">
        <v>21</v>
      </c>
      <c r="I127" s="7">
        <v>41527.725357060182</v>
      </c>
      <c r="J127" s="19" t="s">
        <v>1208</v>
      </c>
      <c r="K127" s="8"/>
      <c r="L127" s="20">
        <v>2</v>
      </c>
      <c r="M127" s="15">
        <v>2</v>
      </c>
      <c r="N127" s="15"/>
      <c r="O127" s="15"/>
      <c r="P127" s="27">
        <v>2</v>
      </c>
      <c r="Q127" s="28"/>
      <c r="R127" s="28"/>
      <c r="S127" s="7">
        <v>41527.725357060182</v>
      </c>
      <c r="T127" s="6" t="s">
        <v>391</v>
      </c>
    </row>
    <row r="128" spans="1:23" x14ac:dyDescent="0.2">
      <c r="A128" s="6">
        <v>201300772</v>
      </c>
      <c r="B128" s="6" t="s">
        <v>392</v>
      </c>
      <c r="C128" s="6" t="s">
        <v>393</v>
      </c>
      <c r="D128" s="6">
        <v>130</v>
      </c>
      <c r="E128" s="6" t="s">
        <v>48</v>
      </c>
      <c r="F128" s="7">
        <v>37512</v>
      </c>
      <c r="G128" s="1" t="s">
        <v>1145</v>
      </c>
      <c r="H128" s="6" t="s">
        <v>45</v>
      </c>
      <c r="I128" s="7">
        <v>42168.471431747683</v>
      </c>
      <c r="J128" s="19">
        <v>2142</v>
      </c>
      <c r="K128" s="8"/>
      <c r="L128" s="20"/>
      <c r="M128" s="15"/>
      <c r="N128" s="15"/>
      <c r="O128" s="15"/>
      <c r="P128" s="27"/>
      <c r="Q128" s="28"/>
      <c r="R128" s="28"/>
      <c r="S128" s="7">
        <v>42168.471431747683</v>
      </c>
      <c r="T128" s="6" t="s">
        <v>396</v>
      </c>
      <c r="U128" s="7">
        <v>42168.463995520833</v>
      </c>
      <c r="V128" s="6" t="s">
        <v>394</v>
      </c>
      <c r="W128" s="6" t="s">
        <v>395</v>
      </c>
    </row>
    <row r="129" spans="1:20" x14ac:dyDescent="0.2">
      <c r="A129" s="6">
        <v>201300775</v>
      </c>
      <c r="B129" s="6" t="s">
        <v>397</v>
      </c>
      <c r="C129" s="6" t="s">
        <v>398</v>
      </c>
      <c r="D129" s="6">
        <v>130</v>
      </c>
      <c r="E129" s="6" t="s">
        <v>48</v>
      </c>
      <c r="F129" s="7">
        <v>38973</v>
      </c>
      <c r="G129" s="1" t="s">
        <v>1143</v>
      </c>
      <c r="H129" s="6" t="s">
        <v>15</v>
      </c>
      <c r="I129" s="7">
        <v>41752.587346493056</v>
      </c>
      <c r="J129" s="19">
        <v>2092</v>
      </c>
      <c r="K129" s="8"/>
      <c r="L129" s="20">
        <v>8</v>
      </c>
      <c r="M129" s="15">
        <v>8</v>
      </c>
      <c r="N129" s="15"/>
      <c r="O129" s="15"/>
      <c r="P129" s="27">
        <v>8</v>
      </c>
      <c r="Q129" s="28"/>
      <c r="R129" s="28"/>
      <c r="S129" s="7">
        <v>41752.577788622686</v>
      </c>
      <c r="T129" s="6" t="s">
        <v>399</v>
      </c>
    </row>
    <row r="130" spans="1:20" x14ac:dyDescent="0.2">
      <c r="A130" s="6">
        <v>201300776</v>
      </c>
      <c r="B130" s="6" t="s">
        <v>400</v>
      </c>
      <c r="C130" s="6" t="s">
        <v>401</v>
      </c>
      <c r="D130" s="6">
        <v>125</v>
      </c>
      <c r="E130" s="6" t="s">
        <v>14</v>
      </c>
      <c r="F130" s="7">
        <v>40711</v>
      </c>
      <c r="G130" s="1" t="s">
        <v>1143</v>
      </c>
      <c r="H130" s="6" t="s">
        <v>15</v>
      </c>
      <c r="I130" s="7">
        <v>41667.830661574073</v>
      </c>
      <c r="J130" s="19">
        <v>2071</v>
      </c>
      <c r="K130" s="8"/>
      <c r="L130" s="20" t="s">
        <v>1198</v>
      </c>
      <c r="M130" s="15">
        <v>21</v>
      </c>
      <c r="N130" s="15"/>
      <c r="O130" s="15"/>
      <c r="P130" s="27">
        <v>21</v>
      </c>
      <c r="Q130" s="28"/>
      <c r="R130" s="28"/>
      <c r="S130" s="7">
        <v>41667.070838460648</v>
      </c>
      <c r="T130" s="6" t="s">
        <v>402</v>
      </c>
    </row>
    <row r="131" spans="1:20" x14ac:dyDescent="0.2">
      <c r="A131" s="6">
        <v>201300782</v>
      </c>
      <c r="B131" s="6" t="s">
        <v>403</v>
      </c>
      <c r="C131" s="6" t="s">
        <v>404</v>
      </c>
      <c r="D131" s="6">
        <v>538</v>
      </c>
      <c r="E131" s="6" t="s">
        <v>159</v>
      </c>
      <c r="F131" s="7">
        <v>40969</v>
      </c>
      <c r="G131" s="1" t="s">
        <v>1144</v>
      </c>
      <c r="H131" s="6" t="s">
        <v>21</v>
      </c>
      <c r="I131" s="7">
        <v>41531.436875844905</v>
      </c>
      <c r="J131" s="19">
        <v>2095</v>
      </c>
      <c r="K131" s="8"/>
      <c r="L131" s="20">
        <v>9</v>
      </c>
      <c r="M131" s="15">
        <v>9</v>
      </c>
      <c r="N131" s="15"/>
      <c r="O131" s="15"/>
      <c r="P131" s="33">
        <v>901</v>
      </c>
      <c r="Q131" s="28"/>
      <c r="R131" s="28"/>
      <c r="S131" s="7">
        <v>41531.318533796293</v>
      </c>
      <c r="T131" s="6" t="s">
        <v>405</v>
      </c>
    </row>
    <row r="132" spans="1:20" x14ac:dyDescent="0.2">
      <c r="A132" s="6">
        <v>201300783</v>
      </c>
      <c r="B132" s="6" t="s">
        <v>406</v>
      </c>
      <c r="C132" s="6" t="s">
        <v>407</v>
      </c>
      <c r="D132" s="6">
        <v>499</v>
      </c>
      <c r="E132" s="6" t="s">
        <v>60</v>
      </c>
      <c r="F132" s="7">
        <v>41490</v>
      </c>
      <c r="G132" s="1" t="s">
        <v>1145</v>
      </c>
      <c r="H132" s="6" t="s">
        <v>45</v>
      </c>
      <c r="I132" s="7">
        <v>41702.608159490737</v>
      </c>
      <c r="J132" s="19">
        <v>2278</v>
      </c>
      <c r="K132" s="8"/>
      <c r="L132" s="20"/>
      <c r="M132" s="15"/>
      <c r="N132" s="15"/>
      <c r="O132" s="15"/>
      <c r="P132" s="27"/>
      <c r="Q132" s="28"/>
      <c r="R132" s="28"/>
      <c r="S132" s="7">
        <v>41702.603820486111</v>
      </c>
      <c r="T132" s="6" t="s">
        <v>408</v>
      </c>
    </row>
    <row r="133" spans="1:20" x14ac:dyDescent="0.2">
      <c r="A133" s="6">
        <v>201300785</v>
      </c>
      <c r="B133" s="6" t="s">
        <v>409</v>
      </c>
      <c r="C133" s="6" t="s">
        <v>410</v>
      </c>
      <c r="D133" s="6">
        <v>125</v>
      </c>
      <c r="E133" s="6" t="s">
        <v>14</v>
      </c>
      <c r="F133" s="7">
        <v>37698</v>
      </c>
      <c r="G133" s="1" t="s">
        <v>1144</v>
      </c>
      <c r="H133" s="6" t="s">
        <v>21</v>
      </c>
      <c r="I133" s="7">
        <v>42253.79944239583</v>
      </c>
      <c r="J133" s="19">
        <v>2092</v>
      </c>
      <c r="K133" s="8"/>
      <c r="L133" s="20">
        <v>8</v>
      </c>
      <c r="M133" s="15">
        <v>8</v>
      </c>
      <c r="N133" s="15"/>
      <c r="O133" s="15"/>
      <c r="P133" s="27">
        <v>8</v>
      </c>
      <c r="Q133" s="28"/>
      <c r="R133" s="28"/>
      <c r="S133" s="7">
        <v>42253.79944239583</v>
      </c>
    </row>
    <row r="134" spans="1:20" x14ac:dyDescent="0.2">
      <c r="A134" s="6">
        <v>201300788</v>
      </c>
      <c r="B134" s="6" t="s">
        <v>411</v>
      </c>
      <c r="C134" s="6" t="s">
        <v>412</v>
      </c>
      <c r="D134" s="6">
        <v>125</v>
      </c>
      <c r="E134" s="6" t="s">
        <v>14</v>
      </c>
      <c r="F134" s="7">
        <v>37879</v>
      </c>
      <c r="G134" s="1" t="s">
        <v>1144</v>
      </c>
      <c r="H134" s="6" t="s">
        <v>21</v>
      </c>
      <c r="I134" s="7">
        <v>42104.015991585649</v>
      </c>
      <c r="J134" s="19">
        <v>2181</v>
      </c>
      <c r="K134" s="8"/>
      <c r="L134" s="20">
        <v>4</v>
      </c>
      <c r="M134" s="15">
        <v>4</v>
      </c>
      <c r="N134" s="15"/>
      <c r="O134" s="15"/>
      <c r="P134" s="27">
        <v>4</v>
      </c>
      <c r="Q134" s="28"/>
      <c r="R134" s="28"/>
      <c r="S134" s="7">
        <v>42104.056640625</v>
      </c>
      <c r="T134" s="6" t="s">
        <v>413</v>
      </c>
    </row>
    <row r="135" spans="1:20" x14ac:dyDescent="0.2">
      <c r="A135" s="6">
        <v>201300797</v>
      </c>
      <c r="B135" s="6" t="s">
        <v>414</v>
      </c>
      <c r="C135" s="6" t="s">
        <v>225</v>
      </c>
      <c r="D135" s="6">
        <v>125</v>
      </c>
      <c r="E135" s="6" t="s">
        <v>14</v>
      </c>
      <c r="F135" s="7">
        <v>36753</v>
      </c>
      <c r="G135" s="1" t="s">
        <v>1143</v>
      </c>
      <c r="H135" s="6" t="s">
        <v>15</v>
      </c>
      <c r="I135" s="7">
        <v>41614.491884641204</v>
      </c>
      <c r="J135" s="19" t="s">
        <v>1209</v>
      </c>
      <c r="K135" s="8"/>
      <c r="L135" s="20" t="s">
        <v>1163</v>
      </c>
      <c r="M135" s="15"/>
      <c r="N135" s="15"/>
      <c r="O135" s="15"/>
      <c r="P135" s="27"/>
      <c r="Q135" s="28"/>
      <c r="R135" s="28"/>
      <c r="S135" s="7">
        <v>41614.472968206021</v>
      </c>
      <c r="T135" s="6" t="s">
        <v>415</v>
      </c>
    </row>
    <row r="136" spans="1:20" x14ac:dyDescent="0.2">
      <c r="A136" s="6">
        <v>201300799</v>
      </c>
      <c r="B136" s="6" t="s">
        <v>416</v>
      </c>
      <c r="C136" s="6" t="s">
        <v>162</v>
      </c>
      <c r="D136" s="6">
        <v>125</v>
      </c>
      <c r="E136" s="6" t="s">
        <v>14</v>
      </c>
      <c r="F136" s="7">
        <v>38977</v>
      </c>
      <c r="G136" s="1" t="s">
        <v>1144</v>
      </c>
      <c r="H136" s="6" t="s">
        <v>21</v>
      </c>
      <c r="I136" s="7">
        <v>42311.425397222221</v>
      </c>
      <c r="J136" s="19">
        <v>2170</v>
      </c>
      <c r="K136" s="8"/>
      <c r="L136" s="20" t="s">
        <v>1163</v>
      </c>
      <c r="M136" s="15"/>
      <c r="N136" s="15"/>
      <c r="O136" s="15"/>
      <c r="P136" s="27"/>
      <c r="Q136" s="28"/>
      <c r="R136" s="28"/>
      <c r="S136" s="7">
        <v>42311.821960960646</v>
      </c>
      <c r="T136" s="6" t="s">
        <v>417</v>
      </c>
    </row>
    <row r="137" spans="1:20" x14ac:dyDescent="0.2">
      <c r="A137" s="6">
        <v>201300802</v>
      </c>
      <c r="B137" s="6" t="s">
        <v>221</v>
      </c>
      <c r="C137" s="6" t="s">
        <v>418</v>
      </c>
      <c r="D137" s="6">
        <v>131</v>
      </c>
      <c r="E137" s="6" t="s">
        <v>85</v>
      </c>
      <c r="F137" s="7">
        <v>40803</v>
      </c>
      <c r="G137" s="1" t="s">
        <v>1144</v>
      </c>
      <c r="H137" s="6" t="s">
        <v>21</v>
      </c>
      <c r="I137" s="7">
        <v>41632.697061145831</v>
      </c>
      <c r="J137" s="19">
        <v>2170</v>
      </c>
      <c r="K137" s="8"/>
      <c r="L137" s="20" t="s">
        <v>1163</v>
      </c>
      <c r="M137" s="15"/>
      <c r="N137" s="15"/>
      <c r="O137" s="15"/>
      <c r="P137" s="27"/>
      <c r="Q137" s="28"/>
      <c r="R137" s="28"/>
      <c r="S137" s="7">
        <v>41632.697061145831</v>
      </c>
      <c r="T137" s="6" t="s">
        <v>419</v>
      </c>
    </row>
    <row r="138" spans="1:20" x14ac:dyDescent="0.2">
      <c r="A138" s="6">
        <v>201300808</v>
      </c>
      <c r="B138" s="6" t="s">
        <v>420</v>
      </c>
      <c r="C138" s="6" t="s">
        <v>225</v>
      </c>
      <c r="D138" s="6">
        <v>130</v>
      </c>
      <c r="E138" s="6" t="s">
        <v>48</v>
      </c>
      <c r="F138" s="7">
        <v>36786</v>
      </c>
      <c r="G138" s="1" t="s">
        <v>1145</v>
      </c>
      <c r="H138" s="6" t="s">
        <v>45</v>
      </c>
      <c r="I138" s="7">
        <v>41534.686622766203</v>
      </c>
      <c r="J138" s="21" t="s">
        <v>1210</v>
      </c>
      <c r="K138" s="8"/>
      <c r="L138" s="20">
        <v>8</v>
      </c>
      <c r="M138" s="15">
        <v>8</v>
      </c>
      <c r="N138" s="15"/>
      <c r="O138" s="15"/>
      <c r="P138" s="27">
        <v>8</v>
      </c>
      <c r="Q138" s="28"/>
      <c r="R138" s="28"/>
      <c r="S138" s="7">
        <v>41534.5557162037</v>
      </c>
      <c r="T138" s="6" t="s">
        <v>421</v>
      </c>
    </row>
    <row r="139" spans="1:20" x14ac:dyDescent="0.2">
      <c r="A139" s="6">
        <v>201300815</v>
      </c>
      <c r="B139" s="6" t="s">
        <v>422</v>
      </c>
      <c r="C139" s="6" t="s">
        <v>423</v>
      </c>
      <c r="D139" s="6">
        <v>90</v>
      </c>
      <c r="E139" s="6" t="s">
        <v>337</v>
      </c>
      <c r="F139" s="7">
        <v>38612</v>
      </c>
      <c r="G139" s="1" t="s">
        <v>1144</v>
      </c>
      <c r="H139" s="6" t="s">
        <v>21</v>
      </c>
      <c r="I139" s="7">
        <v>41557.510004050928</v>
      </c>
      <c r="J139" s="19" t="s">
        <v>1211</v>
      </c>
      <c r="K139" s="8"/>
      <c r="L139" s="20" t="s">
        <v>1157</v>
      </c>
      <c r="M139" s="15"/>
      <c r="N139" s="15"/>
      <c r="O139" s="15"/>
      <c r="P139" s="27"/>
      <c r="Q139" s="28"/>
      <c r="R139" s="28"/>
      <c r="S139" s="7">
        <v>41557.609559606484</v>
      </c>
      <c r="T139" s="6" t="s">
        <v>424</v>
      </c>
    </row>
    <row r="140" spans="1:20" x14ac:dyDescent="0.2">
      <c r="A140" s="6">
        <v>201300823</v>
      </c>
      <c r="B140" s="6" t="s">
        <v>425</v>
      </c>
      <c r="C140" s="6" t="s">
        <v>426</v>
      </c>
      <c r="D140" s="6">
        <v>119</v>
      </c>
      <c r="E140" s="6" t="s">
        <v>25</v>
      </c>
      <c r="F140" s="7">
        <v>41353</v>
      </c>
      <c r="G140" s="1" t="s">
        <v>1144</v>
      </c>
      <c r="H140" s="6" t="s">
        <v>21</v>
      </c>
      <c r="I140" s="7">
        <v>42112.425035451386</v>
      </c>
      <c r="J140" s="19">
        <v>2170</v>
      </c>
      <c r="K140" s="8"/>
      <c r="L140" s="20" t="s">
        <v>1163</v>
      </c>
      <c r="M140" s="15"/>
      <c r="N140" s="15"/>
      <c r="O140" s="15"/>
      <c r="P140" s="27"/>
      <c r="Q140" s="28"/>
      <c r="R140" s="28"/>
      <c r="S140" s="7">
        <v>42112.425035451386</v>
      </c>
      <c r="T140" s="6" t="s">
        <v>427</v>
      </c>
    </row>
    <row r="141" spans="1:20" x14ac:dyDescent="0.2">
      <c r="A141" s="6">
        <v>201300830</v>
      </c>
      <c r="B141" s="6" t="s">
        <v>428</v>
      </c>
      <c r="C141" s="6" t="s">
        <v>429</v>
      </c>
      <c r="D141" s="6">
        <v>130</v>
      </c>
      <c r="E141" s="6" t="s">
        <v>48</v>
      </c>
      <c r="F141" s="7">
        <v>36647</v>
      </c>
      <c r="G141" s="1" t="s">
        <v>1144</v>
      </c>
      <c r="H141" s="6" t="s">
        <v>21</v>
      </c>
      <c r="I141" s="7">
        <v>41536.732178090278</v>
      </c>
      <c r="J141" s="19">
        <v>2128</v>
      </c>
      <c r="K141" s="8"/>
      <c r="L141" s="20" t="s">
        <v>1212</v>
      </c>
      <c r="M141" s="15">
        <v>43</v>
      </c>
      <c r="N141" s="15"/>
      <c r="O141" s="15"/>
      <c r="P141" s="33">
        <v>29</v>
      </c>
      <c r="Q141" s="28"/>
      <c r="R141" s="28"/>
      <c r="S141" s="7">
        <v>41536.728888344907</v>
      </c>
      <c r="T141" s="6" t="s">
        <v>430</v>
      </c>
    </row>
    <row r="142" spans="1:20" x14ac:dyDescent="0.2">
      <c r="A142" s="6">
        <v>201300831</v>
      </c>
      <c r="B142" s="6" t="s">
        <v>431</v>
      </c>
      <c r="C142" s="6" t="s">
        <v>168</v>
      </c>
      <c r="D142" s="6">
        <v>598</v>
      </c>
      <c r="E142" s="6" t="s">
        <v>20</v>
      </c>
      <c r="F142" s="7">
        <v>41171</v>
      </c>
      <c r="G142" s="1" t="s">
        <v>1144</v>
      </c>
      <c r="H142" s="6" t="s">
        <v>21</v>
      </c>
      <c r="I142" s="7">
        <v>41536.761283564818</v>
      </c>
      <c r="J142" s="19">
        <v>2095</v>
      </c>
      <c r="K142" s="8"/>
      <c r="L142" s="20" t="s">
        <v>1213</v>
      </c>
      <c r="M142" s="15">
        <v>1</v>
      </c>
      <c r="N142" s="15">
        <v>9</v>
      </c>
      <c r="O142" s="15"/>
      <c r="P142" s="27">
        <v>1</v>
      </c>
      <c r="Q142" s="28">
        <v>9</v>
      </c>
      <c r="R142" s="28"/>
      <c r="S142" s="7">
        <v>41536.761283564818</v>
      </c>
      <c r="T142" s="6" t="s">
        <v>432</v>
      </c>
    </row>
    <row r="143" spans="1:20" x14ac:dyDescent="0.2">
      <c r="A143" s="6">
        <v>201300845</v>
      </c>
      <c r="B143" s="6" t="s">
        <v>433</v>
      </c>
      <c r="C143" s="6" t="s">
        <v>88</v>
      </c>
      <c r="D143" s="6">
        <v>130</v>
      </c>
      <c r="E143" s="6" t="s">
        <v>48</v>
      </c>
      <c r="F143" s="7">
        <v>36063</v>
      </c>
      <c r="G143" s="1" t="s">
        <v>1144</v>
      </c>
      <c r="H143" s="6" t="s">
        <v>21</v>
      </c>
      <c r="I143" s="7">
        <v>41538.250430208333</v>
      </c>
      <c r="J143" s="19">
        <v>2084</v>
      </c>
      <c r="K143" s="8"/>
      <c r="L143" s="20">
        <v>16</v>
      </c>
      <c r="M143" s="15">
        <v>16</v>
      </c>
      <c r="N143" s="15"/>
      <c r="O143" s="15"/>
      <c r="P143" s="27">
        <v>16</v>
      </c>
      <c r="Q143" s="28"/>
      <c r="R143" s="28"/>
      <c r="S143" s="7">
        <v>41538.230198113422</v>
      </c>
      <c r="T143" s="6" t="s">
        <v>434</v>
      </c>
    </row>
    <row r="144" spans="1:20" x14ac:dyDescent="0.2">
      <c r="A144" s="6">
        <v>201300852</v>
      </c>
      <c r="B144" s="6" t="s">
        <v>435</v>
      </c>
      <c r="C144" s="6" t="s">
        <v>107</v>
      </c>
      <c r="D144" s="6">
        <v>119</v>
      </c>
      <c r="E144" s="6" t="s">
        <v>25</v>
      </c>
      <c r="F144" s="7">
        <v>35947</v>
      </c>
      <c r="G144" s="1" t="s">
        <v>1143</v>
      </c>
      <c r="H144" s="6" t="s">
        <v>15</v>
      </c>
      <c r="I144" s="7">
        <v>41541.664622372686</v>
      </c>
      <c r="J144" s="19">
        <v>2021</v>
      </c>
      <c r="K144" s="8"/>
      <c r="L144" s="20">
        <v>5</v>
      </c>
      <c r="M144" s="15">
        <v>5</v>
      </c>
      <c r="N144" s="15"/>
      <c r="O144" s="15"/>
      <c r="P144" s="27">
        <v>5</v>
      </c>
      <c r="Q144" s="28"/>
      <c r="R144" s="28"/>
      <c r="S144" s="7">
        <v>41541.588645949072</v>
      </c>
      <c r="T144" s="6" t="s">
        <v>436</v>
      </c>
    </row>
    <row r="145" spans="1:23" x14ac:dyDescent="0.2">
      <c r="A145" s="6">
        <v>201300855</v>
      </c>
      <c r="B145" s="6" t="s">
        <v>437</v>
      </c>
      <c r="C145" s="6" t="s">
        <v>438</v>
      </c>
      <c r="D145" s="6">
        <v>128</v>
      </c>
      <c r="E145" s="6" t="s">
        <v>33</v>
      </c>
      <c r="F145" s="7">
        <v>41475</v>
      </c>
      <c r="G145" s="1" t="s">
        <v>1144</v>
      </c>
      <c r="H145" s="6" t="s">
        <v>21</v>
      </c>
      <c r="I145" s="7">
        <v>41635.540932175929</v>
      </c>
      <c r="J145" s="19">
        <v>2257</v>
      </c>
      <c r="K145" s="8"/>
      <c r="L145" s="20" t="s">
        <v>1214</v>
      </c>
      <c r="M145" s="15">
        <v>2503</v>
      </c>
      <c r="N145" s="15"/>
      <c r="O145" s="15"/>
      <c r="P145" s="33">
        <v>25</v>
      </c>
      <c r="Q145" s="28"/>
      <c r="R145" s="28"/>
      <c r="S145" s="7">
        <v>41635.538182870368</v>
      </c>
      <c r="T145" s="6" t="s">
        <v>439</v>
      </c>
    </row>
    <row r="146" spans="1:23" x14ac:dyDescent="0.2">
      <c r="A146" s="6">
        <v>201300857</v>
      </c>
      <c r="B146" s="6" t="s">
        <v>440</v>
      </c>
      <c r="C146" s="6" t="s">
        <v>441</v>
      </c>
      <c r="D146" s="6">
        <v>500</v>
      </c>
      <c r="E146" s="6" t="s">
        <v>270</v>
      </c>
      <c r="F146" s="7">
        <v>39714</v>
      </c>
      <c r="G146" s="1" t="s">
        <v>1144</v>
      </c>
      <c r="H146" s="6" t="s">
        <v>21</v>
      </c>
      <c r="I146" s="7">
        <v>41544.594798414349</v>
      </c>
      <c r="J146" s="19">
        <v>2004</v>
      </c>
      <c r="K146" s="8"/>
      <c r="L146" s="20" t="s">
        <v>1215</v>
      </c>
      <c r="M146" s="15">
        <v>28</v>
      </c>
      <c r="N146" s="15"/>
      <c r="O146" s="15"/>
      <c r="P146" s="27">
        <v>28</v>
      </c>
      <c r="Q146" s="28"/>
      <c r="R146" s="28"/>
      <c r="S146" s="7">
        <v>41544.451053819444</v>
      </c>
      <c r="T146" s="6" t="s">
        <v>442</v>
      </c>
    </row>
    <row r="147" spans="1:23" x14ac:dyDescent="0.2">
      <c r="A147" s="6">
        <v>201300863</v>
      </c>
      <c r="B147" s="6" t="s">
        <v>443</v>
      </c>
      <c r="C147" s="6" t="s">
        <v>444</v>
      </c>
      <c r="D147" s="6">
        <v>125</v>
      </c>
      <c r="E147" s="6" t="s">
        <v>14</v>
      </c>
      <c r="F147" s="7">
        <v>40446</v>
      </c>
      <c r="G147" s="1" t="s">
        <v>1144</v>
      </c>
      <c r="H147" s="6" t="s">
        <v>21</v>
      </c>
      <c r="I147" s="7">
        <v>41542.50115891204</v>
      </c>
      <c r="J147" s="19">
        <v>2082</v>
      </c>
      <c r="K147" s="8"/>
      <c r="L147" s="20" t="s">
        <v>1216</v>
      </c>
      <c r="M147" s="15">
        <v>1</v>
      </c>
      <c r="N147" s="15">
        <v>2</v>
      </c>
      <c r="O147" s="15"/>
      <c r="P147" s="27">
        <v>1</v>
      </c>
      <c r="Q147" s="28">
        <v>2</v>
      </c>
      <c r="R147" s="28"/>
      <c r="S147" s="7">
        <v>41542.528339467593</v>
      </c>
      <c r="T147" s="6" t="s">
        <v>445</v>
      </c>
    </row>
    <row r="148" spans="1:23" x14ac:dyDescent="0.2">
      <c r="A148" s="6">
        <v>201300868</v>
      </c>
      <c r="B148" s="6" t="s">
        <v>446</v>
      </c>
      <c r="C148" s="6" t="s">
        <v>357</v>
      </c>
      <c r="D148" s="6">
        <v>130</v>
      </c>
      <c r="E148" s="6" t="s">
        <v>48</v>
      </c>
      <c r="F148" s="7">
        <v>37469</v>
      </c>
      <c r="G148" s="1" t="s">
        <v>1144</v>
      </c>
      <c r="H148" s="6" t="s">
        <v>21</v>
      </c>
      <c r="I148" s="7">
        <v>41541.907737037036</v>
      </c>
      <c r="J148" s="19">
        <v>2082</v>
      </c>
      <c r="K148" s="8"/>
      <c r="L148" s="20" t="s">
        <v>1216</v>
      </c>
      <c r="M148" s="15">
        <v>1</v>
      </c>
      <c r="N148" s="15">
        <v>2</v>
      </c>
      <c r="O148" s="15"/>
      <c r="P148" s="27">
        <v>1</v>
      </c>
      <c r="Q148" s="28">
        <v>2</v>
      </c>
      <c r="R148" s="28"/>
      <c r="S148" s="7">
        <v>41541.861771145836</v>
      </c>
      <c r="T148" s="6" t="s">
        <v>447</v>
      </c>
    </row>
    <row r="149" spans="1:23" x14ac:dyDescent="0.2">
      <c r="A149" s="6">
        <v>201300876</v>
      </c>
      <c r="B149" s="6" t="s">
        <v>448</v>
      </c>
      <c r="C149" s="6" t="s">
        <v>449</v>
      </c>
      <c r="D149" s="6">
        <v>599</v>
      </c>
      <c r="E149" s="6" t="s">
        <v>60</v>
      </c>
      <c r="F149" s="7">
        <v>40787</v>
      </c>
      <c r="G149" s="1" t="s">
        <v>1144</v>
      </c>
      <c r="H149" s="6" t="s">
        <v>21</v>
      </c>
      <c r="I149" s="7">
        <v>41544.566117939816</v>
      </c>
      <c r="J149" s="19">
        <v>2095</v>
      </c>
      <c r="K149" s="8"/>
      <c r="L149" s="20">
        <v>9</v>
      </c>
      <c r="M149" s="15">
        <v>9</v>
      </c>
      <c r="N149" s="15"/>
      <c r="O149" s="15"/>
      <c r="P149" s="33">
        <v>901</v>
      </c>
      <c r="Q149" s="28"/>
      <c r="R149" s="28"/>
      <c r="S149" s="7">
        <v>41544.13250925926</v>
      </c>
      <c r="T149" s="6" t="s">
        <v>450</v>
      </c>
    </row>
    <row r="150" spans="1:23" x14ac:dyDescent="0.2">
      <c r="A150" s="6">
        <v>201300879</v>
      </c>
      <c r="B150" s="6" t="s">
        <v>451</v>
      </c>
      <c r="C150" s="6" t="s">
        <v>452</v>
      </c>
      <c r="D150" s="6">
        <v>125</v>
      </c>
      <c r="E150" s="6" t="s">
        <v>14</v>
      </c>
      <c r="F150" s="7">
        <v>36799</v>
      </c>
      <c r="G150" s="1" t="s">
        <v>1144</v>
      </c>
      <c r="H150" s="6" t="s">
        <v>21</v>
      </c>
      <c r="I150" s="7">
        <v>41544.798752314811</v>
      </c>
      <c r="J150" s="19">
        <v>2087</v>
      </c>
      <c r="K150" s="8"/>
      <c r="L150" s="20" t="s">
        <v>1165</v>
      </c>
      <c r="M150" s="15">
        <v>28</v>
      </c>
      <c r="N150" s="15"/>
      <c r="O150" s="15"/>
      <c r="P150" s="27">
        <v>28</v>
      </c>
      <c r="Q150" s="28"/>
      <c r="R150" s="28"/>
      <c r="S150" s="7">
        <v>41544.798752314811</v>
      </c>
      <c r="T150" s="6" t="s">
        <v>453</v>
      </c>
    </row>
    <row r="151" spans="1:23" x14ac:dyDescent="0.2">
      <c r="A151" s="6">
        <v>201300890</v>
      </c>
      <c r="B151" s="6" t="s">
        <v>312</v>
      </c>
      <c r="C151" s="6" t="s">
        <v>454</v>
      </c>
      <c r="D151" s="6">
        <v>598</v>
      </c>
      <c r="E151" s="6" t="s">
        <v>20</v>
      </c>
      <c r="F151" s="7">
        <v>39720</v>
      </c>
      <c r="G151" s="1" t="s">
        <v>1144</v>
      </c>
      <c r="H151" s="6" t="s">
        <v>21</v>
      </c>
      <c r="I151" s="7">
        <v>42203.636111689812</v>
      </c>
      <c r="J151" s="19">
        <v>2095</v>
      </c>
      <c r="K151" s="8"/>
      <c r="L151" s="20">
        <v>9</v>
      </c>
      <c r="M151" s="15">
        <v>9</v>
      </c>
      <c r="N151" s="15"/>
      <c r="O151" s="15"/>
      <c r="P151" s="27">
        <v>9</v>
      </c>
      <c r="Q151" s="28"/>
      <c r="R151" s="28"/>
      <c r="S151" s="7">
        <v>42203.611953738429</v>
      </c>
      <c r="T151" s="6" t="s">
        <v>455</v>
      </c>
    </row>
    <row r="152" spans="1:23" x14ac:dyDescent="0.2">
      <c r="A152" s="6">
        <v>201300896</v>
      </c>
      <c r="B152" s="6" t="s">
        <v>312</v>
      </c>
      <c r="C152" s="6" t="s">
        <v>456</v>
      </c>
      <c r="D152" s="6">
        <v>598</v>
      </c>
      <c r="E152" s="6" t="s">
        <v>20</v>
      </c>
      <c r="F152" s="7">
        <v>38481</v>
      </c>
      <c r="G152" s="1" t="s">
        <v>1143</v>
      </c>
      <c r="H152" s="6" t="s">
        <v>15</v>
      </c>
      <c r="I152" s="7">
        <v>42123.582147766203</v>
      </c>
      <c r="J152" s="19">
        <v>2017</v>
      </c>
      <c r="K152" s="8"/>
      <c r="L152" s="20">
        <v>6</v>
      </c>
      <c r="M152" s="15">
        <v>6</v>
      </c>
      <c r="N152" s="15"/>
      <c r="O152" s="15"/>
      <c r="P152" s="27">
        <v>6</v>
      </c>
      <c r="Q152" s="28"/>
      <c r="R152" s="28"/>
      <c r="S152" s="7">
        <v>42123.607299884257</v>
      </c>
    </row>
    <row r="153" spans="1:23" x14ac:dyDescent="0.2">
      <c r="A153" s="6">
        <v>201300901</v>
      </c>
      <c r="B153" s="6" t="s">
        <v>457</v>
      </c>
      <c r="C153" s="6" t="s">
        <v>240</v>
      </c>
      <c r="D153" s="6">
        <v>123</v>
      </c>
      <c r="E153" s="6" t="s">
        <v>64</v>
      </c>
      <c r="F153" s="7">
        <v>38135</v>
      </c>
      <c r="G153" s="1" t="s">
        <v>1143</v>
      </c>
      <c r="H153" s="6" t="s">
        <v>15</v>
      </c>
      <c r="I153" s="7">
        <v>41546.864495636575</v>
      </c>
      <c r="J153" s="19">
        <v>2126</v>
      </c>
      <c r="K153" s="8"/>
      <c r="L153" s="20">
        <v>16</v>
      </c>
      <c r="M153" s="15">
        <v>16</v>
      </c>
      <c r="N153" s="15"/>
      <c r="O153" s="15"/>
      <c r="P153" s="27">
        <v>16</v>
      </c>
      <c r="Q153" s="28"/>
      <c r="R153" s="28"/>
      <c r="S153" s="7">
        <v>41546.810763622685</v>
      </c>
      <c r="T153" s="6" t="s">
        <v>458</v>
      </c>
    </row>
    <row r="154" spans="1:23" x14ac:dyDescent="0.2">
      <c r="A154" s="6">
        <v>201300907</v>
      </c>
      <c r="B154" s="6" t="s">
        <v>459</v>
      </c>
      <c r="C154" s="6" t="s">
        <v>460</v>
      </c>
      <c r="D154" s="6">
        <v>130</v>
      </c>
      <c r="E154" s="6" t="s">
        <v>48</v>
      </c>
      <c r="F154" s="7">
        <v>37533</v>
      </c>
      <c r="G154" s="1" t="s">
        <v>1144</v>
      </c>
      <c r="H154" s="6" t="s">
        <v>21</v>
      </c>
      <c r="I154" s="7">
        <v>41548.486824421299</v>
      </c>
      <c r="J154" s="19">
        <v>2170</v>
      </c>
      <c r="K154" s="8"/>
      <c r="L154" s="20" t="s">
        <v>1163</v>
      </c>
      <c r="M154" s="15"/>
      <c r="N154" s="15"/>
      <c r="O154" s="15"/>
      <c r="P154" s="27"/>
      <c r="Q154" s="28"/>
      <c r="R154" s="28"/>
      <c r="S154" s="7">
        <v>41548.473593437498</v>
      </c>
      <c r="T154" s="6" t="s">
        <v>461</v>
      </c>
    </row>
    <row r="155" spans="1:23" x14ac:dyDescent="0.2">
      <c r="A155" s="6">
        <v>201300916</v>
      </c>
      <c r="B155" s="6" t="s">
        <v>462</v>
      </c>
      <c r="C155" s="6" t="s">
        <v>27</v>
      </c>
      <c r="D155" s="6">
        <v>14</v>
      </c>
      <c r="E155" s="6" t="s">
        <v>55</v>
      </c>
      <c r="F155" s="7">
        <v>41490</v>
      </c>
      <c r="G155" s="1" t="s">
        <v>1145</v>
      </c>
      <c r="H155" s="6" t="s">
        <v>45</v>
      </c>
      <c r="I155" s="7">
        <v>41550.101937071762</v>
      </c>
      <c r="J155" s="19">
        <v>2257</v>
      </c>
      <c r="K155" s="8"/>
      <c r="L155" s="20" t="s">
        <v>1214</v>
      </c>
      <c r="M155" s="15">
        <v>2503</v>
      </c>
      <c r="N155" s="15"/>
      <c r="O155" s="15"/>
      <c r="P155" s="33">
        <v>25</v>
      </c>
      <c r="Q155" s="28"/>
      <c r="R155" s="28"/>
      <c r="S155" s="7">
        <v>41550.100590624999</v>
      </c>
      <c r="T155" s="6" t="s">
        <v>463</v>
      </c>
    </row>
    <row r="156" spans="1:23" x14ac:dyDescent="0.2">
      <c r="A156" s="6">
        <v>201300926</v>
      </c>
      <c r="B156" s="6" t="s">
        <v>464</v>
      </c>
      <c r="C156" s="6" t="s">
        <v>465</v>
      </c>
      <c r="D156" s="6">
        <v>125</v>
      </c>
      <c r="E156" s="6" t="s">
        <v>14</v>
      </c>
      <c r="F156" s="7">
        <v>41490</v>
      </c>
      <c r="G156" s="1" t="s">
        <v>1145</v>
      </c>
      <c r="H156" s="6" t="s">
        <v>45</v>
      </c>
      <c r="I156" s="7">
        <v>41550.938369062504</v>
      </c>
      <c r="J156" s="19">
        <v>2246</v>
      </c>
      <c r="K156" s="8"/>
      <c r="L156" s="20">
        <v>2</v>
      </c>
      <c r="M156" s="15">
        <v>2</v>
      </c>
      <c r="N156" s="15"/>
      <c r="O156" s="15"/>
      <c r="P156" s="27">
        <v>2</v>
      </c>
      <c r="Q156" s="28"/>
      <c r="R156" s="28"/>
      <c r="S156" s="7" t="s">
        <v>16</v>
      </c>
      <c r="T156" s="6" t="s">
        <v>16</v>
      </c>
    </row>
    <row r="157" spans="1:23" x14ac:dyDescent="0.2">
      <c r="A157" s="6">
        <v>201300930</v>
      </c>
      <c r="B157" s="6" t="s">
        <v>466</v>
      </c>
      <c r="C157" s="6" t="s">
        <v>131</v>
      </c>
      <c r="D157" s="6">
        <v>125</v>
      </c>
      <c r="E157" s="6" t="s">
        <v>14</v>
      </c>
      <c r="F157" s="7">
        <v>40821</v>
      </c>
      <c r="G157" s="1" t="s">
        <v>1143</v>
      </c>
      <c r="H157" s="6" t="s">
        <v>15</v>
      </c>
      <c r="I157" s="7">
        <v>42174.984039467592</v>
      </c>
      <c r="J157" s="19">
        <v>2046</v>
      </c>
      <c r="K157" s="8"/>
      <c r="L157" s="20">
        <v>1</v>
      </c>
      <c r="M157" s="15">
        <v>1</v>
      </c>
      <c r="N157" s="15"/>
      <c r="O157" s="15"/>
      <c r="P157" s="27">
        <v>1</v>
      </c>
      <c r="Q157" s="28"/>
      <c r="R157" s="28"/>
      <c r="S157" s="7">
        <v>42174.432564467592</v>
      </c>
      <c r="T157" s="6" t="s">
        <v>469</v>
      </c>
      <c r="U157" s="7">
        <v>42182.8526528125</v>
      </c>
      <c r="V157" s="6" t="s">
        <v>467</v>
      </c>
      <c r="W157" s="6" t="s">
        <v>468</v>
      </c>
    </row>
    <row r="158" spans="1:23" x14ac:dyDescent="0.2">
      <c r="A158" s="6">
        <v>201300934</v>
      </c>
      <c r="B158" s="6" t="s">
        <v>470</v>
      </c>
      <c r="C158" s="6" t="s">
        <v>251</v>
      </c>
      <c r="D158" s="6">
        <v>312</v>
      </c>
      <c r="E158" s="6" t="s">
        <v>128</v>
      </c>
      <c r="F158" s="7">
        <v>37196</v>
      </c>
      <c r="G158" s="1" t="s">
        <v>1144</v>
      </c>
      <c r="H158" s="6" t="s">
        <v>21</v>
      </c>
      <c r="I158" s="7">
        <v>42188.527041782407</v>
      </c>
      <c r="J158" s="19">
        <v>2001</v>
      </c>
      <c r="K158" s="8"/>
      <c r="L158" s="20">
        <v>14</v>
      </c>
      <c r="M158" s="15">
        <v>14</v>
      </c>
      <c r="N158" s="15"/>
      <c r="O158" s="15"/>
      <c r="P158" s="27">
        <v>14</v>
      </c>
      <c r="Q158" s="28"/>
      <c r="R158" s="28"/>
      <c r="S158" s="7">
        <v>42188.521693483795</v>
      </c>
      <c r="T158" s="6" t="s">
        <v>472</v>
      </c>
      <c r="U158" s="7">
        <v>42188.841775428242</v>
      </c>
      <c r="W158" s="6" t="s">
        <v>471</v>
      </c>
    </row>
    <row r="159" spans="1:23" x14ac:dyDescent="0.2">
      <c r="A159" s="6">
        <v>201300944</v>
      </c>
      <c r="B159" s="6" t="s">
        <v>473</v>
      </c>
      <c r="C159" s="6" t="s">
        <v>474</v>
      </c>
      <c r="D159" s="6">
        <v>131</v>
      </c>
      <c r="E159" s="6" t="s">
        <v>85</v>
      </c>
      <c r="F159" s="7">
        <v>38269</v>
      </c>
      <c r="G159" s="1" t="s">
        <v>1145</v>
      </c>
      <c r="H159" s="6" t="s">
        <v>45</v>
      </c>
      <c r="I159" s="7">
        <v>42090.018723148147</v>
      </c>
      <c r="J159" s="19">
        <v>2089</v>
      </c>
      <c r="K159" s="8"/>
      <c r="L159" s="20">
        <v>1</v>
      </c>
      <c r="M159" s="15">
        <v>1</v>
      </c>
      <c r="N159" s="15"/>
      <c r="O159" s="15"/>
      <c r="P159" s="27">
        <v>1</v>
      </c>
      <c r="Q159" s="28"/>
      <c r="R159" s="28"/>
      <c r="S159" s="7">
        <v>42090.000849884258</v>
      </c>
      <c r="T159" s="6" t="s">
        <v>475</v>
      </c>
    </row>
    <row r="160" spans="1:23" x14ac:dyDescent="0.2">
      <c r="A160" s="6">
        <v>201300947</v>
      </c>
      <c r="B160" s="6" t="s">
        <v>350</v>
      </c>
      <c r="C160" s="6" t="s">
        <v>476</v>
      </c>
      <c r="D160" s="6">
        <v>125</v>
      </c>
      <c r="E160" s="6" t="s">
        <v>14</v>
      </c>
      <c r="F160" s="7">
        <v>41487</v>
      </c>
      <c r="G160" s="1" t="s">
        <v>1145</v>
      </c>
      <c r="H160" s="6" t="s">
        <v>45</v>
      </c>
      <c r="I160" s="7">
        <v>41554.459272256943</v>
      </c>
      <c r="J160" s="19" t="s">
        <v>1217</v>
      </c>
      <c r="K160" s="8"/>
      <c r="L160" s="20" t="s">
        <v>1217</v>
      </c>
      <c r="M160" s="15"/>
      <c r="N160" s="15"/>
      <c r="O160" s="15"/>
      <c r="P160" s="27"/>
      <c r="Q160" s="28"/>
      <c r="R160" s="28"/>
      <c r="S160" s="7">
        <v>41554.459272256943</v>
      </c>
    </row>
    <row r="161" spans="1:20" x14ac:dyDescent="0.2">
      <c r="A161" s="6">
        <v>201300950</v>
      </c>
      <c r="B161" s="6" t="s">
        <v>477</v>
      </c>
      <c r="C161" s="6" t="s">
        <v>478</v>
      </c>
      <c r="D161" s="6">
        <v>125</v>
      </c>
      <c r="E161" s="6" t="s">
        <v>14</v>
      </c>
      <c r="F161" s="7">
        <v>37257</v>
      </c>
      <c r="G161" s="1" t="s">
        <v>1143</v>
      </c>
      <c r="H161" s="6" t="s">
        <v>15</v>
      </c>
      <c r="I161" s="7">
        <v>41554.745138506943</v>
      </c>
      <c r="J161" s="19">
        <v>2001</v>
      </c>
      <c r="K161" s="8"/>
      <c r="L161" s="20">
        <v>5</v>
      </c>
      <c r="M161" s="15">
        <v>5</v>
      </c>
      <c r="N161" s="15"/>
      <c r="O161" s="15"/>
      <c r="P161" s="27">
        <v>5</v>
      </c>
      <c r="Q161" s="28"/>
      <c r="R161" s="28"/>
      <c r="S161" s="7">
        <v>41554.636117048613</v>
      </c>
      <c r="T161" s="6" t="s">
        <v>479</v>
      </c>
    </row>
    <row r="162" spans="1:20" x14ac:dyDescent="0.2">
      <c r="A162" s="6">
        <v>201300954</v>
      </c>
      <c r="B162" s="6" t="s">
        <v>480</v>
      </c>
      <c r="C162" s="6" t="s">
        <v>481</v>
      </c>
      <c r="D162" s="6">
        <v>125</v>
      </c>
      <c r="E162" s="6" t="s">
        <v>14</v>
      </c>
      <c r="F162" s="7">
        <v>39330</v>
      </c>
      <c r="G162" s="1" t="s">
        <v>1144</v>
      </c>
      <c r="H162" s="6" t="s">
        <v>21</v>
      </c>
      <c r="I162" s="7">
        <v>41658.706346412037</v>
      </c>
      <c r="J162" s="19">
        <v>2071</v>
      </c>
      <c r="K162" s="8"/>
      <c r="L162" s="20">
        <v>1</v>
      </c>
      <c r="M162" s="15">
        <v>1</v>
      </c>
      <c r="N162" s="15"/>
      <c r="O162" s="15"/>
      <c r="P162" s="27">
        <v>1</v>
      </c>
      <c r="Q162" s="28"/>
      <c r="R162" s="28"/>
      <c r="S162" s="7" t="s">
        <v>16</v>
      </c>
      <c r="T162" s="6" t="s">
        <v>16</v>
      </c>
    </row>
    <row r="163" spans="1:20" x14ac:dyDescent="0.2">
      <c r="A163" s="6">
        <v>201300958</v>
      </c>
      <c r="B163" s="6" t="s">
        <v>482</v>
      </c>
      <c r="C163" s="6" t="s">
        <v>483</v>
      </c>
      <c r="D163" s="6">
        <v>127</v>
      </c>
      <c r="E163" s="6" t="s">
        <v>258</v>
      </c>
      <c r="F163" s="7">
        <v>38412</v>
      </c>
      <c r="G163" s="1" t="s">
        <v>1145</v>
      </c>
      <c r="H163" s="6" t="s">
        <v>45</v>
      </c>
      <c r="I163" s="7">
        <v>41618.588131712961</v>
      </c>
      <c r="J163" s="19">
        <v>2170</v>
      </c>
      <c r="K163" s="8"/>
      <c r="L163" s="20" t="s">
        <v>1218</v>
      </c>
      <c r="M163" s="15"/>
      <c r="N163" s="15"/>
      <c r="O163" s="15"/>
      <c r="P163" s="27"/>
      <c r="Q163" s="28"/>
      <c r="R163" s="28"/>
      <c r="S163" s="7">
        <v>41618.588131712961</v>
      </c>
    </row>
    <row r="164" spans="1:20" x14ac:dyDescent="0.2">
      <c r="A164" s="6">
        <v>201300960</v>
      </c>
      <c r="B164" s="6" t="s">
        <v>484</v>
      </c>
      <c r="C164" s="6" t="s">
        <v>485</v>
      </c>
      <c r="D164" s="6">
        <v>507</v>
      </c>
      <c r="E164" s="6" t="s">
        <v>155</v>
      </c>
      <c r="F164" s="7">
        <v>41221</v>
      </c>
      <c r="G164" s="1" t="s">
        <v>1144</v>
      </c>
      <c r="H164" s="6" t="s">
        <v>21</v>
      </c>
      <c r="I164" s="7">
        <v>41555.632150115744</v>
      </c>
      <c r="J164" s="19">
        <v>2133</v>
      </c>
      <c r="K164" s="8"/>
      <c r="L164" s="20" t="s">
        <v>1219</v>
      </c>
      <c r="M164" s="15">
        <v>40</v>
      </c>
      <c r="N164" s="15"/>
      <c r="O164" s="15"/>
      <c r="P164" s="27">
        <v>40</v>
      </c>
      <c r="Q164" s="28"/>
      <c r="R164" s="28"/>
      <c r="S164" s="7">
        <v>41555.636549768518</v>
      </c>
      <c r="T164" s="6" t="s">
        <v>486</v>
      </c>
    </row>
    <row r="165" spans="1:20" x14ac:dyDescent="0.2">
      <c r="A165" s="6">
        <v>201300966</v>
      </c>
      <c r="B165" s="6" t="s">
        <v>487</v>
      </c>
      <c r="C165" s="6" t="s">
        <v>488</v>
      </c>
      <c r="D165" s="6">
        <v>598</v>
      </c>
      <c r="E165" s="6" t="s">
        <v>20</v>
      </c>
      <c r="F165" s="7">
        <v>41464</v>
      </c>
      <c r="G165" s="1" t="s">
        <v>1146</v>
      </c>
      <c r="H165" s="6" t="s">
        <v>56</v>
      </c>
      <c r="I165" s="7">
        <v>41660.850341701385</v>
      </c>
      <c r="J165" s="19">
        <v>2056</v>
      </c>
      <c r="K165" s="8"/>
      <c r="L165" s="20">
        <v>2</v>
      </c>
      <c r="M165" s="15">
        <v>2</v>
      </c>
      <c r="N165" s="15"/>
      <c r="O165" s="15"/>
      <c r="P165" s="27">
        <v>2</v>
      </c>
      <c r="Q165" s="28"/>
      <c r="R165" s="28"/>
      <c r="S165" s="7">
        <v>41660.850341701385</v>
      </c>
    </row>
    <row r="166" spans="1:20" x14ac:dyDescent="0.2">
      <c r="A166" s="6">
        <v>201300992</v>
      </c>
      <c r="B166" s="6" t="s">
        <v>489</v>
      </c>
      <c r="C166" s="6" t="s">
        <v>490</v>
      </c>
      <c r="D166" s="6">
        <v>127</v>
      </c>
      <c r="E166" s="6" t="s">
        <v>258</v>
      </c>
      <c r="F166" s="7">
        <v>39934</v>
      </c>
      <c r="G166" s="1" t="s">
        <v>1145</v>
      </c>
      <c r="H166" s="6" t="s">
        <v>45</v>
      </c>
      <c r="I166" s="7">
        <v>41561.004692824077</v>
      </c>
      <c r="J166" s="19">
        <v>2275</v>
      </c>
      <c r="K166" s="8"/>
      <c r="L166" s="20" t="s">
        <v>1220</v>
      </c>
      <c r="M166" s="15">
        <v>55</v>
      </c>
      <c r="N166" s="15"/>
      <c r="O166" s="15"/>
      <c r="P166" s="27">
        <v>55</v>
      </c>
      <c r="Q166" s="28"/>
      <c r="R166" s="28"/>
      <c r="S166" s="7">
        <v>41561.443302314816</v>
      </c>
      <c r="T166" s="6" t="s">
        <v>491</v>
      </c>
    </row>
    <row r="167" spans="1:20" x14ac:dyDescent="0.2">
      <c r="A167" s="6">
        <v>201300997</v>
      </c>
      <c r="B167" s="6" t="s">
        <v>492</v>
      </c>
      <c r="C167" s="6" t="s">
        <v>493</v>
      </c>
      <c r="D167" s="6">
        <v>126</v>
      </c>
      <c r="E167" s="6" t="s">
        <v>71</v>
      </c>
      <c r="F167" s="7">
        <v>39008</v>
      </c>
      <c r="G167" s="1" t="s">
        <v>1143</v>
      </c>
      <c r="H167" s="6" t="s">
        <v>15</v>
      </c>
      <c r="I167" s="7">
        <v>41912.595445405095</v>
      </c>
      <c r="J167" s="19">
        <v>2229</v>
      </c>
      <c r="K167" s="8"/>
      <c r="L167" s="20" t="s">
        <v>1221</v>
      </c>
      <c r="M167" s="15">
        <v>56</v>
      </c>
      <c r="N167" s="15"/>
      <c r="O167" s="15"/>
      <c r="P167" s="27">
        <v>56</v>
      </c>
      <c r="Q167" s="28"/>
      <c r="R167" s="28"/>
      <c r="S167" s="7">
        <v>41912.575256481483</v>
      </c>
      <c r="T167" s="6" t="s">
        <v>494</v>
      </c>
    </row>
    <row r="168" spans="1:20" x14ac:dyDescent="0.2">
      <c r="A168" s="6">
        <v>201301000</v>
      </c>
      <c r="B168" s="6" t="s">
        <v>495</v>
      </c>
      <c r="C168" s="6" t="s">
        <v>496</v>
      </c>
      <c r="D168" s="6">
        <v>119</v>
      </c>
      <c r="E168" s="6" t="s">
        <v>25</v>
      </c>
      <c r="F168" s="7">
        <v>41153</v>
      </c>
      <c r="G168" s="1" t="s">
        <v>1144</v>
      </c>
      <c r="H168" s="6" t="s">
        <v>21</v>
      </c>
      <c r="I168" s="7">
        <v>41563.933219826387</v>
      </c>
      <c r="J168" s="19">
        <v>2071</v>
      </c>
      <c r="K168" s="8"/>
      <c r="L168" s="20">
        <v>2</v>
      </c>
      <c r="M168" s="15">
        <v>2</v>
      </c>
      <c r="N168" s="15"/>
      <c r="O168" s="15"/>
      <c r="P168" s="27">
        <v>2</v>
      </c>
      <c r="Q168" s="28"/>
      <c r="R168" s="28"/>
      <c r="S168" s="7">
        <v>41563.933219826387</v>
      </c>
      <c r="T168" s="6" t="s">
        <v>497</v>
      </c>
    </row>
    <row r="169" spans="1:20" x14ac:dyDescent="0.2">
      <c r="A169" s="6">
        <v>201301008</v>
      </c>
      <c r="B169" s="6" t="s">
        <v>498</v>
      </c>
      <c r="C169" s="6" t="s">
        <v>70</v>
      </c>
      <c r="D169" s="6">
        <v>312</v>
      </c>
      <c r="E169" s="6" t="s">
        <v>128</v>
      </c>
      <c r="F169" s="7">
        <v>41470</v>
      </c>
      <c r="G169" s="1" t="s">
        <v>1145</v>
      </c>
      <c r="H169" s="6" t="s">
        <v>45</v>
      </c>
      <c r="I169" s="7">
        <v>42098.485025729169</v>
      </c>
      <c r="J169" s="19">
        <v>2087</v>
      </c>
      <c r="K169" s="8"/>
      <c r="L169" s="20">
        <v>1</v>
      </c>
      <c r="M169" s="15">
        <v>1</v>
      </c>
      <c r="N169" s="15"/>
      <c r="O169" s="15"/>
      <c r="P169" s="27">
        <v>1</v>
      </c>
      <c r="Q169" s="28"/>
      <c r="R169" s="28"/>
      <c r="S169" s="7">
        <v>42098.458444097225</v>
      </c>
      <c r="T169" s="6" t="s">
        <v>499</v>
      </c>
    </row>
    <row r="170" spans="1:20" x14ac:dyDescent="0.2">
      <c r="A170" s="6">
        <v>201301009</v>
      </c>
      <c r="B170" s="6" t="s">
        <v>500</v>
      </c>
      <c r="C170" s="6" t="s">
        <v>501</v>
      </c>
      <c r="D170" s="6">
        <v>90</v>
      </c>
      <c r="E170" s="6" t="s">
        <v>337</v>
      </c>
      <c r="F170" s="7">
        <v>39448</v>
      </c>
      <c r="G170" s="1" t="s">
        <v>1143</v>
      </c>
      <c r="H170" s="6" t="s">
        <v>15</v>
      </c>
      <c r="I170" s="7">
        <v>42288.738994328705</v>
      </c>
      <c r="J170" s="19">
        <v>2156</v>
      </c>
      <c r="K170" s="8"/>
      <c r="L170" s="20" t="s">
        <v>1222</v>
      </c>
      <c r="M170" s="15">
        <v>41</v>
      </c>
      <c r="N170" s="15"/>
      <c r="O170" s="15"/>
      <c r="P170" s="27">
        <v>41</v>
      </c>
      <c r="Q170" s="28"/>
      <c r="R170" s="28"/>
      <c r="S170" s="7">
        <v>42288.741515428243</v>
      </c>
      <c r="T170" s="6" t="s">
        <v>502</v>
      </c>
    </row>
    <row r="171" spans="1:20" x14ac:dyDescent="0.2">
      <c r="A171" s="6">
        <v>201301010</v>
      </c>
      <c r="B171" s="6" t="s">
        <v>503</v>
      </c>
      <c r="C171" s="6" t="s">
        <v>504</v>
      </c>
      <c r="D171" s="6">
        <v>91</v>
      </c>
      <c r="E171" s="6" t="s">
        <v>378</v>
      </c>
      <c r="F171" s="7">
        <v>35360</v>
      </c>
      <c r="G171" s="1" t="s">
        <v>1143</v>
      </c>
      <c r="H171" s="6" t="s">
        <v>15</v>
      </c>
      <c r="I171" s="7">
        <v>41677.598968831022</v>
      </c>
      <c r="J171" s="19">
        <v>2116</v>
      </c>
      <c r="K171" s="8"/>
      <c r="L171" s="20" t="s">
        <v>1223</v>
      </c>
      <c r="M171" s="15">
        <v>22106</v>
      </c>
      <c r="N171" s="15"/>
      <c r="O171" s="15"/>
      <c r="P171" s="33">
        <v>221</v>
      </c>
      <c r="Q171" s="28"/>
      <c r="R171" s="28"/>
      <c r="S171" s="7">
        <v>41677.890082638885</v>
      </c>
      <c r="T171" s="6" t="s">
        <v>505</v>
      </c>
    </row>
    <row r="172" spans="1:20" x14ac:dyDescent="0.2">
      <c r="A172" s="6">
        <v>201301011</v>
      </c>
      <c r="B172" s="6" t="s">
        <v>506</v>
      </c>
      <c r="C172" s="6" t="s">
        <v>507</v>
      </c>
      <c r="D172" s="6">
        <v>128</v>
      </c>
      <c r="E172" s="6" t="s">
        <v>33</v>
      </c>
      <c r="F172" s="7">
        <v>38718</v>
      </c>
      <c r="G172" s="1" t="s">
        <v>1143</v>
      </c>
      <c r="H172" s="6" t="s">
        <v>15</v>
      </c>
      <c r="I172" s="7">
        <v>41822.671549155093</v>
      </c>
      <c r="J172" s="19">
        <v>2046</v>
      </c>
      <c r="K172" s="8"/>
      <c r="L172" s="20" t="s">
        <v>1224</v>
      </c>
      <c r="M172" s="15">
        <v>2515</v>
      </c>
      <c r="N172" s="15"/>
      <c r="O172" s="15"/>
      <c r="P172" s="33">
        <v>25</v>
      </c>
      <c r="Q172" s="28"/>
      <c r="R172" s="28"/>
      <c r="S172" s="7">
        <v>41822.663733020832</v>
      </c>
    </row>
    <row r="173" spans="1:20" x14ac:dyDescent="0.2">
      <c r="A173" s="6">
        <v>201301016</v>
      </c>
      <c r="B173" s="6" t="s">
        <v>508</v>
      </c>
      <c r="C173" s="6" t="s">
        <v>509</v>
      </c>
      <c r="D173" s="6">
        <v>127</v>
      </c>
      <c r="E173" s="6" t="s">
        <v>258</v>
      </c>
      <c r="F173" s="7">
        <v>36412</v>
      </c>
      <c r="G173" s="1" t="s">
        <v>1143</v>
      </c>
      <c r="H173" s="6" t="s">
        <v>15</v>
      </c>
      <c r="I173" s="7">
        <v>41567.487668090274</v>
      </c>
      <c r="J173" s="19">
        <v>2082</v>
      </c>
      <c r="K173" s="8"/>
      <c r="L173" s="20">
        <v>1</v>
      </c>
      <c r="M173" s="15">
        <v>1</v>
      </c>
      <c r="N173" s="15"/>
      <c r="O173" s="15"/>
      <c r="P173" s="27">
        <v>1</v>
      </c>
      <c r="Q173" s="28"/>
      <c r="R173" s="28"/>
      <c r="S173" s="7">
        <v>41567.467520254628</v>
      </c>
      <c r="T173" s="6" t="s">
        <v>510</v>
      </c>
    </row>
    <row r="174" spans="1:20" x14ac:dyDescent="0.2">
      <c r="A174" s="6">
        <v>201301020</v>
      </c>
      <c r="B174" s="6" t="s">
        <v>511</v>
      </c>
      <c r="C174" s="6" t="s">
        <v>512</v>
      </c>
      <c r="D174" s="6">
        <v>125</v>
      </c>
      <c r="E174" s="6" t="s">
        <v>14</v>
      </c>
      <c r="F174" s="7">
        <v>37552</v>
      </c>
      <c r="G174" s="1" t="s">
        <v>1144</v>
      </c>
      <c r="H174" s="6" t="s">
        <v>21</v>
      </c>
      <c r="I174" s="7">
        <v>42287.773442094905</v>
      </c>
      <c r="J174" s="19">
        <v>2071</v>
      </c>
      <c r="K174" s="8"/>
      <c r="L174" s="20">
        <v>1</v>
      </c>
      <c r="M174" s="15">
        <v>1</v>
      </c>
      <c r="N174" s="15"/>
      <c r="O174" s="15"/>
      <c r="P174" s="27">
        <v>1</v>
      </c>
      <c r="Q174" s="28"/>
      <c r="R174" s="28"/>
      <c r="S174" s="7">
        <v>42287.773442094905</v>
      </c>
      <c r="T174" s="6" t="s">
        <v>513</v>
      </c>
    </row>
    <row r="175" spans="1:20" x14ac:dyDescent="0.2">
      <c r="A175" s="6">
        <v>201301026</v>
      </c>
      <c r="B175" s="6" t="s">
        <v>514</v>
      </c>
      <c r="C175" s="6" t="s">
        <v>515</v>
      </c>
      <c r="D175" s="6">
        <v>125</v>
      </c>
      <c r="E175" s="6" t="s">
        <v>14</v>
      </c>
      <c r="F175" s="7">
        <v>36910</v>
      </c>
      <c r="G175" s="1" t="s">
        <v>1143</v>
      </c>
      <c r="H175" s="6" t="s">
        <v>15</v>
      </c>
      <c r="I175" s="7">
        <v>41569.623520717592</v>
      </c>
      <c r="J175" s="19" t="s">
        <v>1226</v>
      </c>
      <c r="K175" s="8"/>
      <c r="L175" s="20" t="s">
        <v>1225</v>
      </c>
      <c r="M175" s="15">
        <v>1</v>
      </c>
      <c r="N175" s="15">
        <v>2</v>
      </c>
      <c r="O175" s="15"/>
      <c r="P175" s="27">
        <v>1</v>
      </c>
      <c r="Q175" s="28">
        <v>2</v>
      </c>
      <c r="R175" s="28"/>
      <c r="S175" s="7">
        <v>41569.639889548613</v>
      </c>
      <c r="T175" s="6" t="s">
        <v>516</v>
      </c>
    </row>
    <row r="176" spans="1:20" x14ac:dyDescent="0.2">
      <c r="A176" s="6">
        <v>201301030</v>
      </c>
      <c r="B176" s="6" t="s">
        <v>517</v>
      </c>
      <c r="C176" s="6" t="s">
        <v>518</v>
      </c>
      <c r="D176" s="6">
        <v>91</v>
      </c>
      <c r="E176" s="6" t="s">
        <v>378</v>
      </c>
      <c r="F176" s="7">
        <v>37552</v>
      </c>
      <c r="G176" s="1" t="s">
        <v>1143</v>
      </c>
      <c r="H176" s="6" t="s">
        <v>15</v>
      </c>
      <c r="I176" s="7">
        <v>41660.44703703704</v>
      </c>
      <c r="J176" s="19">
        <v>2222</v>
      </c>
      <c r="K176" s="8"/>
      <c r="L176" s="20" t="s">
        <v>1227</v>
      </c>
      <c r="M176" s="15">
        <v>22115</v>
      </c>
      <c r="N176" s="15"/>
      <c r="O176" s="15"/>
      <c r="P176" s="33">
        <v>221</v>
      </c>
      <c r="Q176" s="28"/>
      <c r="R176" s="28"/>
      <c r="S176" s="7">
        <v>41660.829732060185</v>
      </c>
      <c r="T176" s="6" t="s">
        <v>519</v>
      </c>
    </row>
    <row r="177" spans="1:23" x14ac:dyDescent="0.2">
      <c r="A177" s="6">
        <v>201301031</v>
      </c>
      <c r="B177" s="6" t="s">
        <v>520</v>
      </c>
      <c r="C177" s="6" t="s">
        <v>521</v>
      </c>
      <c r="D177" s="6">
        <v>128</v>
      </c>
      <c r="E177" s="6" t="s">
        <v>33</v>
      </c>
      <c r="F177" s="7">
        <v>39745</v>
      </c>
      <c r="G177" s="1" t="s">
        <v>1143</v>
      </c>
      <c r="H177" s="6" t="s">
        <v>15</v>
      </c>
      <c r="I177" s="7">
        <v>41967.909658368058</v>
      </c>
      <c r="J177" s="19">
        <v>2279</v>
      </c>
      <c r="K177" s="8"/>
      <c r="L177" s="20">
        <v>2</v>
      </c>
      <c r="M177" s="15">
        <v>2</v>
      </c>
      <c r="N177" s="15"/>
      <c r="O177" s="15"/>
      <c r="P177" s="27">
        <v>2</v>
      </c>
      <c r="Q177" s="28"/>
      <c r="R177" s="28"/>
      <c r="S177" s="7">
        <v>41967.909658368058</v>
      </c>
      <c r="T177" s="6" t="s">
        <v>522</v>
      </c>
    </row>
    <row r="178" spans="1:23" x14ac:dyDescent="0.2">
      <c r="A178" s="6">
        <v>201301034</v>
      </c>
      <c r="B178" s="6" t="s">
        <v>523</v>
      </c>
      <c r="C178" s="6" t="s">
        <v>524</v>
      </c>
      <c r="D178" s="6">
        <v>500</v>
      </c>
      <c r="E178" s="6" t="s">
        <v>270</v>
      </c>
      <c r="F178" s="7">
        <v>40756</v>
      </c>
      <c r="G178" s="1" t="s">
        <v>1144</v>
      </c>
      <c r="H178" s="6" t="s">
        <v>21</v>
      </c>
      <c r="I178" s="7">
        <v>42323.697940509257</v>
      </c>
      <c r="J178" s="19">
        <v>2095</v>
      </c>
      <c r="K178" s="8"/>
      <c r="L178" s="20" t="s">
        <v>1228</v>
      </c>
      <c r="M178" s="15">
        <v>8</v>
      </c>
      <c r="N178" s="15">
        <v>9</v>
      </c>
      <c r="O178" s="15"/>
      <c r="P178" s="27">
        <v>8</v>
      </c>
      <c r="Q178" s="28">
        <v>9</v>
      </c>
      <c r="R178" s="28"/>
      <c r="S178" s="7">
        <v>42323.697940509257</v>
      </c>
      <c r="T178" s="6" t="s">
        <v>525</v>
      </c>
    </row>
    <row r="179" spans="1:23" x14ac:dyDescent="0.2">
      <c r="A179" s="6">
        <v>201301039</v>
      </c>
      <c r="B179" s="6" t="s">
        <v>526</v>
      </c>
      <c r="C179" s="6" t="s">
        <v>452</v>
      </c>
      <c r="D179" s="6">
        <v>126</v>
      </c>
      <c r="E179" s="6" t="s">
        <v>71</v>
      </c>
      <c r="F179" s="7">
        <v>36708</v>
      </c>
      <c r="G179" s="1" t="s">
        <v>1144</v>
      </c>
      <c r="H179" s="6" t="s">
        <v>21</v>
      </c>
      <c r="I179" s="7">
        <v>41571.9925653588</v>
      </c>
      <c r="J179" s="19">
        <v>2170</v>
      </c>
      <c r="K179" s="8"/>
      <c r="L179" s="20"/>
      <c r="M179" s="15"/>
      <c r="N179" s="15"/>
      <c r="O179" s="15"/>
      <c r="P179" s="27"/>
      <c r="Q179" s="28"/>
      <c r="R179" s="28"/>
      <c r="S179" s="7">
        <v>41571.979295335645</v>
      </c>
      <c r="T179" s="6" t="s">
        <v>527</v>
      </c>
    </row>
    <row r="180" spans="1:23" x14ac:dyDescent="0.2">
      <c r="A180" s="6">
        <v>201301044</v>
      </c>
      <c r="B180" s="6" t="s">
        <v>528</v>
      </c>
      <c r="C180" s="6" t="s">
        <v>529</v>
      </c>
      <c r="D180" s="6">
        <v>312</v>
      </c>
      <c r="E180" s="6" t="s">
        <v>128</v>
      </c>
      <c r="F180" s="7">
        <v>41488</v>
      </c>
      <c r="G180" s="1" t="s">
        <v>1145</v>
      </c>
      <c r="H180" s="6" t="s">
        <v>45</v>
      </c>
      <c r="I180" s="7">
        <v>41816.602541782406</v>
      </c>
      <c r="J180" s="19" t="s">
        <v>1229</v>
      </c>
      <c r="K180" s="8"/>
      <c r="L180" s="20" t="s">
        <v>1230</v>
      </c>
      <c r="M180" s="15"/>
      <c r="N180" s="15"/>
      <c r="O180" s="15"/>
      <c r="P180" s="27"/>
      <c r="Q180" s="28"/>
      <c r="R180" s="28"/>
      <c r="S180" s="7">
        <v>41816.596999733796</v>
      </c>
      <c r="T180" s="6" t="s">
        <v>530</v>
      </c>
    </row>
    <row r="181" spans="1:23" x14ac:dyDescent="0.2">
      <c r="A181" s="6">
        <v>201301046</v>
      </c>
      <c r="B181" s="6" t="s">
        <v>531</v>
      </c>
      <c r="C181" s="6" t="s">
        <v>532</v>
      </c>
      <c r="D181" s="6">
        <v>131</v>
      </c>
      <c r="E181" s="6" t="s">
        <v>85</v>
      </c>
      <c r="F181" s="7">
        <v>37190</v>
      </c>
      <c r="G181" s="1" t="s">
        <v>1144</v>
      </c>
      <c r="H181" s="6" t="s">
        <v>21</v>
      </c>
      <c r="I181" s="7">
        <v>42041.831065358798</v>
      </c>
      <c r="J181" s="19">
        <v>2120</v>
      </c>
      <c r="K181" s="8"/>
      <c r="L181" s="20">
        <v>16</v>
      </c>
      <c r="M181" s="15">
        <v>16</v>
      </c>
      <c r="N181" s="15"/>
      <c r="O181" s="15"/>
      <c r="P181" s="27">
        <v>16</v>
      </c>
      <c r="Q181" s="28"/>
      <c r="R181" s="28"/>
      <c r="S181" s="7">
        <v>42041.831065358798</v>
      </c>
      <c r="T181" s="6" t="s">
        <v>533</v>
      </c>
    </row>
    <row r="182" spans="1:23" x14ac:dyDescent="0.2">
      <c r="A182" s="6">
        <v>201301047</v>
      </c>
      <c r="B182" s="6" t="s">
        <v>534</v>
      </c>
      <c r="C182" s="6" t="s">
        <v>535</v>
      </c>
      <c r="D182" s="6">
        <v>125</v>
      </c>
      <c r="E182" s="6" t="s">
        <v>14</v>
      </c>
      <c r="F182" s="7">
        <v>37361</v>
      </c>
      <c r="G182" s="1" t="s">
        <v>1144</v>
      </c>
      <c r="H182" s="6" t="s">
        <v>21</v>
      </c>
      <c r="I182" s="7">
        <v>41573.844578240743</v>
      </c>
      <c r="J182" s="19">
        <v>2255</v>
      </c>
      <c r="K182" s="8"/>
      <c r="L182" s="20" t="s">
        <v>1231</v>
      </c>
      <c r="M182" s="15">
        <v>2503</v>
      </c>
      <c r="N182" s="15"/>
      <c r="O182" s="15"/>
      <c r="P182" s="33">
        <v>25</v>
      </c>
      <c r="Q182" s="28"/>
      <c r="R182" s="28"/>
      <c r="S182" s="7">
        <v>41573.839502199073</v>
      </c>
      <c r="T182" s="6" t="s">
        <v>536</v>
      </c>
    </row>
    <row r="183" spans="1:23" x14ac:dyDescent="0.2">
      <c r="A183" s="6">
        <v>201301056</v>
      </c>
      <c r="B183" s="6" t="s">
        <v>537</v>
      </c>
      <c r="C183" s="6" t="s">
        <v>538</v>
      </c>
      <c r="D183" s="6">
        <v>499</v>
      </c>
      <c r="E183" s="6" t="s">
        <v>60</v>
      </c>
      <c r="F183" s="7" t="s">
        <v>16</v>
      </c>
      <c r="G183" s="1" t="s">
        <v>1147</v>
      </c>
      <c r="H183" s="6" t="s">
        <v>539</v>
      </c>
      <c r="I183" s="7">
        <v>41574.933373032407</v>
      </c>
      <c r="J183" s="19">
        <v>2275</v>
      </c>
      <c r="K183" s="8"/>
      <c r="L183" s="20" t="s">
        <v>1220</v>
      </c>
      <c r="M183" s="15">
        <v>55</v>
      </c>
      <c r="N183" s="15"/>
      <c r="O183" s="15"/>
      <c r="P183" s="27">
        <v>55</v>
      </c>
      <c r="Q183" s="28"/>
      <c r="R183" s="28"/>
      <c r="S183" s="7">
        <v>41574.933373032407</v>
      </c>
      <c r="T183" s="6" t="e">
        <f>-유기견이 차에 치어서 돌아다니는것을 데려오심  -좌측 하악 전구치가 부러져 출혈발생  -방사선 검사상 특이소견 없음  -혈액검사상 특이소견 없음</f>
        <v>#NAME?</v>
      </c>
    </row>
    <row r="184" spans="1:23" x14ac:dyDescent="0.2">
      <c r="A184" s="6">
        <v>201301063</v>
      </c>
      <c r="B184" s="6" t="s">
        <v>540</v>
      </c>
      <c r="C184" s="6" t="s">
        <v>541</v>
      </c>
      <c r="D184" s="6">
        <v>131</v>
      </c>
      <c r="E184" s="6" t="s">
        <v>85</v>
      </c>
      <c r="F184" s="7">
        <v>37196</v>
      </c>
      <c r="G184" s="1" t="s">
        <v>1145</v>
      </c>
      <c r="H184" s="6" t="s">
        <v>45</v>
      </c>
      <c r="I184" s="7">
        <v>41603.439862384257</v>
      </c>
      <c r="J184" s="19" t="s">
        <v>1232</v>
      </c>
      <c r="K184" s="8"/>
      <c r="L184" s="20" t="s">
        <v>1234</v>
      </c>
      <c r="M184" s="15">
        <v>14</v>
      </c>
      <c r="N184" s="15"/>
      <c r="O184" s="15"/>
      <c r="P184" s="33">
        <v>1401</v>
      </c>
      <c r="Q184" s="28"/>
      <c r="R184" s="28"/>
      <c r="S184" s="7">
        <v>41603.439862384257</v>
      </c>
      <c r="T184" s="6" t="s">
        <v>542</v>
      </c>
    </row>
    <row r="185" spans="1:23" x14ac:dyDescent="0.2">
      <c r="A185" s="6">
        <v>201301071</v>
      </c>
      <c r="B185" s="6" t="s">
        <v>543</v>
      </c>
      <c r="C185" s="6" t="s">
        <v>544</v>
      </c>
      <c r="D185" s="6">
        <v>499</v>
      </c>
      <c r="E185" s="6" t="s">
        <v>60</v>
      </c>
      <c r="F185" s="7">
        <v>36870</v>
      </c>
      <c r="G185" s="1" t="s">
        <v>1143</v>
      </c>
      <c r="H185" s="6" t="s">
        <v>15</v>
      </c>
      <c r="I185" s="7">
        <v>41578.81475578704</v>
      </c>
      <c r="J185" s="19">
        <v>2231</v>
      </c>
      <c r="K185" s="8"/>
      <c r="L185" s="20">
        <v>20</v>
      </c>
      <c r="M185" s="15">
        <v>20</v>
      </c>
      <c r="N185" s="15"/>
      <c r="O185" s="15"/>
      <c r="P185" s="27">
        <v>20</v>
      </c>
      <c r="Q185" s="28"/>
      <c r="R185" s="28"/>
      <c r="S185" s="7">
        <v>41578.973484606482</v>
      </c>
    </row>
    <row r="186" spans="1:23" x14ac:dyDescent="0.2">
      <c r="A186" s="6">
        <v>201301073</v>
      </c>
      <c r="B186" s="6" t="s">
        <v>545</v>
      </c>
      <c r="C186" s="6" t="s">
        <v>44</v>
      </c>
      <c r="D186" s="6">
        <v>128</v>
      </c>
      <c r="E186" s="6" t="s">
        <v>33</v>
      </c>
      <c r="F186" s="7">
        <v>41384</v>
      </c>
      <c r="G186" s="1" t="s">
        <v>1144</v>
      </c>
      <c r="H186" s="6" t="s">
        <v>21</v>
      </c>
      <c r="I186" s="7">
        <v>42159.615549571761</v>
      </c>
      <c r="J186" s="19">
        <v>2193</v>
      </c>
      <c r="K186" s="8"/>
      <c r="L186" s="20" t="s">
        <v>1235</v>
      </c>
      <c r="M186" s="15">
        <v>85</v>
      </c>
      <c r="N186" s="15"/>
      <c r="O186" s="15"/>
      <c r="P186" s="33">
        <v>77</v>
      </c>
      <c r="Q186" s="28"/>
      <c r="R186" s="28"/>
      <c r="S186" s="7" t="s">
        <v>16</v>
      </c>
      <c r="T186" s="6" t="s">
        <v>16</v>
      </c>
    </row>
    <row r="187" spans="1:23" x14ac:dyDescent="0.2">
      <c r="A187" s="6">
        <v>201301074</v>
      </c>
      <c r="B187" s="6" t="s">
        <v>546</v>
      </c>
      <c r="C187" s="6" t="s">
        <v>547</v>
      </c>
      <c r="D187" s="6">
        <v>499</v>
      </c>
      <c r="E187" s="6" t="s">
        <v>60</v>
      </c>
      <c r="F187" s="7">
        <v>37564</v>
      </c>
      <c r="G187" s="1" t="s">
        <v>1143</v>
      </c>
      <c r="H187" s="6" t="s">
        <v>15</v>
      </c>
      <c r="I187" s="7">
        <v>41579.560874386574</v>
      </c>
      <c r="J187" s="19">
        <v>2101</v>
      </c>
      <c r="K187" s="8"/>
      <c r="L187" s="20" t="s">
        <v>1165</v>
      </c>
      <c r="M187" s="15">
        <v>28</v>
      </c>
      <c r="N187" s="15"/>
      <c r="O187" s="15"/>
      <c r="P187" s="27">
        <v>28</v>
      </c>
      <c r="Q187" s="28"/>
      <c r="R187" s="28"/>
      <c r="S187" s="7">
        <v>41579.558800810184</v>
      </c>
      <c r="T187" s="6" t="s">
        <v>548</v>
      </c>
    </row>
    <row r="188" spans="1:23" x14ac:dyDescent="0.2">
      <c r="A188" s="6">
        <v>201301075</v>
      </c>
      <c r="B188" s="6" t="s">
        <v>549</v>
      </c>
      <c r="C188" s="6" t="s">
        <v>27</v>
      </c>
      <c r="D188" s="6">
        <v>125</v>
      </c>
      <c r="E188" s="6" t="s">
        <v>14</v>
      </c>
      <c r="F188" s="7">
        <v>40485</v>
      </c>
      <c r="G188" s="1" t="s">
        <v>1145</v>
      </c>
      <c r="H188" s="6" t="s">
        <v>45</v>
      </c>
      <c r="I188" s="7">
        <v>41580.039849108798</v>
      </c>
      <c r="J188" s="19">
        <v>2255</v>
      </c>
      <c r="K188" s="8"/>
      <c r="L188" s="20" t="s">
        <v>1231</v>
      </c>
      <c r="M188" s="15">
        <v>2503</v>
      </c>
      <c r="N188" s="15"/>
      <c r="O188" s="15"/>
      <c r="P188" s="33">
        <v>25</v>
      </c>
      <c r="Q188" s="28"/>
      <c r="R188" s="28"/>
      <c r="S188" s="7">
        <v>41580.039849108798</v>
      </c>
      <c r="T188" s="6" t="s">
        <v>550</v>
      </c>
    </row>
    <row r="189" spans="1:23" x14ac:dyDescent="0.2">
      <c r="A189" s="6">
        <v>201301077</v>
      </c>
      <c r="B189" s="6" t="s">
        <v>210</v>
      </c>
      <c r="C189" s="6" t="s">
        <v>551</v>
      </c>
      <c r="D189" s="6">
        <v>125</v>
      </c>
      <c r="E189" s="6" t="s">
        <v>14</v>
      </c>
      <c r="F189" s="7">
        <v>41520</v>
      </c>
      <c r="G189" s="1" t="s">
        <v>1144</v>
      </c>
      <c r="H189" s="6" t="s">
        <v>21</v>
      </c>
      <c r="I189" s="7">
        <v>41911.907077118056</v>
      </c>
      <c r="J189" s="19" t="s">
        <v>1217</v>
      </c>
      <c r="K189" s="8"/>
      <c r="L189" s="20" t="s">
        <v>1217</v>
      </c>
      <c r="M189" s="15"/>
      <c r="N189" s="15"/>
      <c r="O189" s="15"/>
      <c r="P189" s="27"/>
      <c r="Q189" s="28"/>
      <c r="R189" s="28"/>
      <c r="S189" s="7" t="s">
        <v>16</v>
      </c>
      <c r="T189" s="6" t="s">
        <v>16</v>
      </c>
    </row>
    <row r="190" spans="1:23" x14ac:dyDescent="0.2">
      <c r="A190" s="6">
        <v>201301082</v>
      </c>
      <c r="B190" s="6" t="s">
        <v>552</v>
      </c>
      <c r="C190" s="6" t="s">
        <v>553</v>
      </c>
      <c r="D190" s="6">
        <v>125</v>
      </c>
      <c r="E190" s="6" t="s">
        <v>14</v>
      </c>
      <c r="F190" s="7">
        <v>40862</v>
      </c>
      <c r="G190" s="1" t="s">
        <v>1144</v>
      </c>
      <c r="H190" s="6" t="s">
        <v>21</v>
      </c>
      <c r="I190" s="7">
        <v>42216.4380971875</v>
      </c>
      <c r="J190" s="19">
        <v>2278</v>
      </c>
      <c r="K190" s="8"/>
      <c r="L190" s="20" t="s">
        <v>1165</v>
      </c>
      <c r="M190" s="15">
        <v>28</v>
      </c>
      <c r="N190" s="15"/>
      <c r="O190" s="15"/>
      <c r="P190" s="27">
        <v>28</v>
      </c>
      <c r="Q190" s="28"/>
      <c r="R190" s="28"/>
      <c r="S190" s="7">
        <v>42216.4380971875</v>
      </c>
      <c r="T190" s="6" t="s">
        <v>556</v>
      </c>
      <c r="U190" s="7">
        <v>42216.455970219904</v>
      </c>
      <c r="V190" s="6" t="s">
        <v>554</v>
      </c>
      <c r="W190" s="6" t="s">
        <v>555</v>
      </c>
    </row>
    <row r="191" spans="1:23" x14ac:dyDescent="0.2">
      <c r="A191" s="6">
        <v>201301090</v>
      </c>
      <c r="B191" s="6" t="s">
        <v>557</v>
      </c>
      <c r="C191" s="6" t="s">
        <v>558</v>
      </c>
      <c r="D191" s="6">
        <v>119</v>
      </c>
      <c r="E191" s="6" t="s">
        <v>25</v>
      </c>
      <c r="F191" s="7">
        <v>40817</v>
      </c>
      <c r="G191" s="1" t="s">
        <v>1144</v>
      </c>
      <c r="H191" s="6" t="s">
        <v>21</v>
      </c>
      <c r="I191" s="7">
        <v>41583.046893553241</v>
      </c>
      <c r="J191" s="19">
        <v>2181</v>
      </c>
      <c r="K191" s="8"/>
      <c r="L191" s="20" t="s">
        <v>1236</v>
      </c>
      <c r="M191" s="15">
        <v>29</v>
      </c>
      <c r="N191" s="15"/>
      <c r="O191" s="15"/>
      <c r="P191" s="27">
        <v>29</v>
      </c>
      <c r="Q191" s="28"/>
      <c r="R191" s="28"/>
      <c r="S191" s="7">
        <v>41583.030435960645</v>
      </c>
      <c r="T191" s="6" t="s">
        <v>559</v>
      </c>
    </row>
    <row r="192" spans="1:23" x14ac:dyDescent="0.2">
      <c r="A192" s="6">
        <v>201301094</v>
      </c>
      <c r="B192" s="6" t="s">
        <v>560</v>
      </c>
      <c r="C192" s="6" t="s">
        <v>107</v>
      </c>
      <c r="D192" s="6">
        <v>131</v>
      </c>
      <c r="E192" s="6" t="s">
        <v>85</v>
      </c>
      <c r="F192" s="7">
        <v>37203</v>
      </c>
      <c r="G192" s="1" t="s">
        <v>1145</v>
      </c>
      <c r="H192" s="6" t="s">
        <v>45</v>
      </c>
      <c r="I192" s="7">
        <v>41583.888789317127</v>
      </c>
      <c r="J192" s="19" t="s">
        <v>1237</v>
      </c>
      <c r="K192" s="8"/>
      <c r="L192" s="20">
        <v>5</v>
      </c>
      <c r="M192" s="15">
        <v>5</v>
      </c>
      <c r="N192" s="15"/>
      <c r="O192" s="15"/>
      <c r="P192" s="27">
        <v>5</v>
      </c>
      <c r="Q192" s="28"/>
      <c r="R192" s="28"/>
      <c r="S192" s="7">
        <v>41583.878955358799</v>
      </c>
      <c r="T192" s="6" t="s">
        <v>561</v>
      </c>
    </row>
    <row r="193" spans="1:20" x14ac:dyDescent="0.2">
      <c r="A193" s="6">
        <v>201301095</v>
      </c>
      <c r="B193" s="6" t="s">
        <v>562</v>
      </c>
      <c r="C193" s="6" t="s">
        <v>563</v>
      </c>
      <c r="D193" s="6">
        <v>131</v>
      </c>
      <c r="E193" s="6" t="s">
        <v>85</v>
      </c>
      <c r="F193" s="7">
        <v>36838</v>
      </c>
      <c r="G193" s="1" t="s">
        <v>1144</v>
      </c>
      <c r="H193" s="6" t="s">
        <v>21</v>
      </c>
      <c r="I193" s="7">
        <v>41628.503219247687</v>
      </c>
      <c r="J193" s="19">
        <v>2071</v>
      </c>
      <c r="K193" s="8"/>
      <c r="L193" s="20">
        <v>1</v>
      </c>
      <c r="M193" s="15">
        <v>1</v>
      </c>
      <c r="N193" s="15"/>
      <c r="O193" s="15"/>
      <c r="P193" s="27">
        <v>1</v>
      </c>
      <c r="Q193" s="28"/>
      <c r="R193" s="28"/>
      <c r="S193" s="7">
        <v>41628.484445254631</v>
      </c>
      <c r="T193" s="6" t="s">
        <v>564</v>
      </c>
    </row>
    <row r="194" spans="1:20" x14ac:dyDescent="0.2">
      <c r="A194" s="6">
        <v>201301101</v>
      </c>
      <c r="B194" s="6" t="s">
        <v>565</v>
      </c>
      <c r="C194" s="6" t="s">
        <v>566</v>
      </c>
      <c r="D194" s="6">
        <v>131</v>
      </c>
      <c r="E194" s="6" t="s">
        <v>85</v>
      </c>
      <c r="F194" s="7">
        <v>38299</v>
      </c>
      <c r="G194" s="1" t="s">
        <v>1145</v>
      </c>
      <c r="H194" s="6" t="s">
        <v>45</v>
      </c>
      <c r="I194" s="7">
        <v>41584.983226076387</v>
      </c>
      <c r="J194" s="19">
        <v>2278</v>
      </c>
      <c r="K194" s="8"/>
      <c r="L194" s="20" t="s">
        <v>1165</v>
      </c>
      <c r="M194" s="15">
        <v>28</v>
      </c>
      <c r="N194" s="15"/>
      <c r="O194" s="15"/>
      <c r="P194" s="27">
        <v>28</v>
      </c>
      <c r="Q194" s="28"/>
      <c r="R194" s="28"/>
      <c r="S194" s="7">
        <v>41584.981268055555</v>
      </c>
      <c r="T194" s="6" t="s">
        <v>567</v>
      </c>
    </row>
    <row r="195" spans="1:20" x14ac:dyDescent="0.2">
      <c r="A195" s="6">
        <v>201301102</v>
      </c>
      <c r="B195" s="6" t="s">
        <v>568</v>
      </c>
      <c r="C195" s="6" t="s">
        <v>452</v>
      </c>
      <c r="D195" s="6">
        <v>131</v>
      </c>
      <c r="E195" s="6" t="s">
        <v>85</v>
      </c>
      <c r="F195" s="7">
        <v>37935</v>
      </c>
      <c r="G195" s="1" t="s">
        <v>1143</v>
      </c>
      <c r="H195" s="6" t="s">
        <v>15</v>
      </c>
      <c r="I195" s="7">
        <v>41585.025150543981</v>
      </c>
      <c r="J195" s="19" t="s">
        <v>1238</v>
      </c>
      <c r="K195" s="8"/>
      <c r="L195" s="20">
        <v>11</v>
      </c>
      <c r="M195" s="15">
        <v>11</v>
      </c>
      <c r="N195" s="15"/>
      <c r="O195" s="15"/>
      <c r="P195" s="27">
        <v>11</v>
      </c>
      <c r="Q195" s="28"/>
      <c r="R195" s="28"/>
      <c r="S195" s="7">
        <v>41585.021837071756</v>
      </c>
      <c r="T195" s="6" t="s">
        <v>569</v>
      </c>
    </row>
    <row r="196" spans="1:20" x14ac:dyDescent="0.2">
      <c r="A196" s="6">
        <v>201301103</v>
      </c>
      <c r="B196" s="6" t="s">
        <v>570</v>
      </c>
      <c r="C196" s="6" t="s">
        <v>571</v>
      </c>
      <c r="D196" s="6">
        <v>131</v>
      </c>
      <c r="E196" s="6" t="s">
        <v>85</v>
      </c>
      <c r="F196" s="7">
        <v>36110</v>
      </c>
      <c r="G196" s="1" t="s">
        <v>1143</v>
      </c>
      <c r="H196" s="6" t="s">
        <v>15</v>
      </c>
      <c r="I196" s="7">
        <v>41585.497920752314</v>
      </c>
      <c r="J196" s="19">
        <v>2171</v>
      </c>
      <c r="K196" s="8"/>
      <c r="L196" s="20"/>
      <c r="M196" s="15"/>
      <c r="N196" s="15"/>
      <c r="O196" s="15"/>
      <c r="P196" s="27"/>
      <c r="Q196" s="28"/>
      <c r="R196" s="28"/>
      <c r="S196" s="7">
        <v>41585.120410381947</v>
      </c>
      <c r="T196" s="6" t="s">
        <v>572</v>
      </c>
    </row>
    <row r="197" spans="1:20" x14ac:dyDescent="0.2">
      <c r="A197" s="6">
        <v>201301104</v>
      </c>
      <c r="B197" s="6" t="s">
        <v>503</v>
      </c>
      <c r="C197" s="6" t="s">
        <v>573</v>
      </c>
      <c r="D197" s="6">
        <v>125</v>
      </c>
      <c r="E197" s="6" t="s">
        <v>14</v>
      </c>
      <c r="F197" s="7">
        <v>37257</v>
      </c>
      <c r="G197" s="1" t="s">
        <v>1144</v>
      </c>
      <c r="H197" s="6" t="s">
        <v>21</v>
      </c>
      <c r="I197" s="7">
        <v>41585.468754016205</v>
      </c>
      <c r="J197" s="19">
        <v>2001</v>
      </c>
      <c r="K197" s="8"/>
      <c r="L197" s="20">
        <v>14</v>
      </c>
      <c r="M197" s="15">
        <v>14</v>
      </c>
      <c r="N197" s="15"/>
      <c r="O197" s="15"/>
      <c r="P197" s="27">
        <v>14</v>
      </c>
      <c r="Q197" s="28"/>
      <c r="R197" s="28"/>
      <c r="S197" s="7">
        <v>41585.468754016205</v>
      </c>
      <c r="T197" s="6" t="s">
        <v>574</v>
      </c>
    </row>
    <row r="198" spans="1:20" x14ac:dyDescent="0.2">
      <c r="A198" s="6">
        <v>201301106</v>
      </c>
      <c r="B198" s="6" t="s">
        <v>575</v>
      </c>
      <c r="C198" s="6" t="s">
        <v>168</v>
      </c>
      <c r="D198" s="6">
        <v>512</v>
      </c>
      <c r="E198" s="6" t="s">
        <v>576</v>
      </c>
      <c r="F198" s="7">
        <v>38665</v>
      </c>
      <c r="G198" s="1" t="s">
        <v>1144</v>
      </c>
      <c r="H198" s="6" t="s">
        <v>21</v>
      </c>
      <c r="I198" s="7">
        <v>41585.625500462964</v>
      </c>
      <c r="J198" s="19">
        <v>2087</v>
      </c>
      <c r="K198" s="8"/>
      <c r="L198" s="20"/>
      <c r="M198" s="15"/>
      <c r="N198" s="15"/>
      <c r="O198" s="15"/>
      <c r="P198" s="27"/>
      <c r="Q198" s="28"/>
      <c r="R198" s="28"/>
      <c r="S198" s="7">
        <v>41585.612273113424</v>
      </c>
      <c r="T198" s="6" t="s">
        <v>577</v>
      </c>
    </row>
    <row r="199" spans="1:20" x14ac:dyDescent="0.2">
      <c r="A199" s="6">
        <v>201301121</v>
      </c>
      <c r="B199" s="6" t="s">
        <v>578</v>
      </c>
      <c r="C199" s="6" t="s">
        <v>579</v>
      </c>
      <c r="D199" s="6">
        <v>499</v>
      </c>
      <c r="E199" s="6" t="s">
        <v>60</v>
      </c>
      <c r="F199" s="7">
        <v>36526</v>
      </c>
      <c r="G199" s="1" t="s">
        <v>1145</v>
      </c>
      <c r="H199" s="6" t="s">
        <v>45</v>
      </c>
      <c r="I199" s="7">
        <v>41587.726984062501</v>
      </c>
      <c r="J199" s="19">
        <v>2082</v>
      </c>
      <c r="K199" s="8"/>
      <c r="L199" s="20" t="s">
        <v>1198</v>
      </c>
      <c r="M199" s="15">
        <v>21</v>
      </c>
      <c r="N199" s="15"/>
      <c r="O199" s="15"/>
      <c r="P199" s="27">
        <v>21</v>
      </c>
      <c r="Q199" s="28"/>
      <c r="R199" s="28"/>
      <c r="S199" s="7">
        <v>41587.714344178239</v>
      </c>
      <c r="T199" s="6" t="s">
        <v>580</v>
      </c>
    </row>
    <row r="200" spans="1:20" x14ac:dyDescent="0.2">
      <c r="A200" s="6">
        <v>201301122</v>
      </c>
      <c r="B200" s="6" t="s">
        <v>581</v>
      </c>
      <c r="C200" s="6" t="s">
        <v>582</v>
      </c>
      <c r="D200" s="6">
        <v>125</v>
      </c>
      <c r="E200" s="6" t="s">
        <v>14</v>
      </c>
      <c r="F200" s="7">
        <v>37815</v>
      </c>
      <c r="G200" s="1" t="s">
        <v>1145</v>
      </c>
      <c r="H200" s="6" t="s">
        <v>45</v>
      </c>
      <c r="I200" s="7">
        <v>41637.598710104168</v>
      </c>
      <c r="J200" s="19">
        <v>2001</v>
      </c>
      <c r="K200" s="8"/>
      <c r="L200" s="20">
        <v>14</v>
      </c>
      <c r="M200" s="15">
        <v>14</v>
      </c>
      <c r="N200" s="15"/>
      <c r="O200" s="15"/>
      <c r="P200" s="27">
        <v>14</v>
      </c>
      <c r="Q200" s="28"/>
      <c r="R200" s="28"/>
      <c r="S200" s="7">
        <v>41637.60267349537</v>
      </c>
    </row>
    <row r="201" spans="1:20" x14ac:dyDescent="0.2">
      <c r="A201" s="6">
        <v>201301128</v>
      </c>
      <c r="B201" s="6" t="s">
        <v>583</v>
      </c>
      <c r="C201" s="6" t="s">
        <v>584</v>
      </c>
      <c r="D201" s="6">
        <v>598</v>
      </c>
      <c r="E201" s="6" t="s">
        <v>20</v>
      </c>
      <c r="F201" s="7">
        <v>38078</v>
      </c>
      <c r="G201" s="1" t="s">
        <v>1143</v>
      </c>
      <c r="H201" s="6" t="s">
        <v>15</v>
      </c>
      <c r="I201" s="7">
        <v>41588.476938657404</v>
      </c>
      <c r="J201" s="19">
        <v>2082</v>
      </c>
      <c r="K201" s="8"/>
      <c r="L201" s="20">
        <v>1</v>
      </c>
      <c r="M201" s="15">
        <v>1</v>
      </c>
      <c r="N201" s="15"/>
      <c r="O201" s="15"/>
      <c r="P201" s="27">
        <v>1</v>
      </c>
      <c r="Q201" s="28"/>
      <c r="R201" s="28"/>
      <c r="S201" s="7">
        <v>41588.476938657404</v>
      </c>
      <c r="T201" s="6" t="s">
        <v>585</v>
      </c>
    </row>
    <row r="202" spans="1:20" x14ac:dyDescent="0.2">
      <c r="A202" s="6">
        <v>201301129</v>
      </c>
      <c r="B202" s="6" t="s">
        <v>586</v>
      </c>
      <c r="C202" s="6" t="s">
        <v>587</v>
      </c>
      <c r="D202" s="6">
        <v>499</v>
      </c>
      <c r="E202" s="6" t="s">
        <v>60</v>
      </c>
      <c r="F202" s="7">
        <v>38533</v>
      </c>
      <c r="G202" s="1" t="s">
        <v>1143</v>
      </c>
      <c r="H202" s="6" t="s">
        <v>15</v>
      </c>
      <c r="I202" s="7">
        <v>42306.880906631945</v>
      </c>
      <c r="J202" s="19">
        <v>2076</v>
      </c>
      <c r="K202" s="8"/>
      <c r="L202" s="20">
        <v>1</v>
      </c>
      <c r="M202" s="15">
        <v>1</v>
      </c>
      <c r="N202" s="15"/>
      <c r="O202" s="15"/>
      <c r="P202" s="27">
        <v>1</v>
      </c>
      <c r="Q202" s="28"/>
      <c r="R202" s="28"/>
      <c r="S202" s="7">
        <v>42306.887568749997</v>
      </c>
      <c r="T202" s="6" t="s">
        <v>588</v>
      </c>
    </row>
    <row r="203" spans="1:20" x14ac:dyDescent="0.2">
      <c r="A203" s="6">
        <v>201301130</v>
      </c>
      <c r="B203" s="6" t="s">
        <v>589</v>
      </c>
      <c r="C203" s="6" t="s">
        <v>590</v>
      </c>
      <c r="D203" s="6">
        <v>115</v>
      </c>
      <c r="E203" s="6" t="s">
        <v>591</v>
      </c>
      <c r="F203" s="7">
        <v>40858</v>
      </c>
      <c r="G203" s="1" t="s">
        <v>1143</v>
      </c>
      <c r="H203" s="6" t="s">
        <v>15</v>
      </c>
      <c r="I203" s="7">
        <v>41865.368174074072</v>
      </c>
      <c r="J203" s="19">
        <v>2071</v>
      </c>
      <c r="K203" s="8"/>
      <c r="L203" s="20">
        <v>1</v>
      </c>
      <c r="M203" s="15">
        <v>1</v>
      </c>
      <c r="N203" s="15"/>
      <c r="O203" s="15"/>
      <c r="P203" s="27">
        <v>1</v>
      </c>
      <c r="Q203" s="28"/>
      <c r="R203" s="28"/>
      <c r="S203" s="7">
        <v>41865.31033252315</v>
      </c>
      <c r="T203" s="6" t="s">
        <v>592</v>
      </c>
    </row>
    <row r="204" spans="1:20" x14ac:dyDescent="0.2">
      <c r="A204" s="6">
        <v>201301132</v>
      </c>
      <c r="B204" s="6" t="s">
        <v>593</v>
      </c>
      <c r="C204" s="6" t="s">
        <v>594</v>
      </c>
      <c r="D204" s="6">
        <v>125</v>
      </c>
      <c r="E204" s="6" t="s">
        <v>14</v>
      </c>
      <c r="F204" s="7">
        <v>36478</v>
      </c>
      <c r="G204" s="1" t="s">
        <v>1143</v>
      </c>
      <c r="H204" s="6" t="s">
        <v>15</v>
      </c>
      <c r="I204" s="7">
        <v>41588.829659143521</v>
      </c>
      <c r="J204" s="19">
        <v>2258</v>
      </c>
      <c r="K204" s="8"/>
      <c r="L204" s="20" t="s">
        <v>1154</v>
      </c>
      <c r="M204" s="15">
        <v>2503</v>
      </c>
      <c r="N204" s="15"/>
      <c r="O204" s="15"/>
      <c r="P204" s="33">
        <v>25</v>
      </c>
      <c r="Q204" s="28"/>
      <c r="R204" s="28"/>
      <c r="S204" s="7">
        <v>41588.835046793982</v>
      </c>
      <c r="T204" s="6" t="s">
        <v>595</v>
      </c>
    </row>
    <row r="205" spans="1:20" x14ac:dyDescent="0.2">
      <c r="A205" s="6">
        <v>201301141</v>
      </c>
      <c r="B205" s="6" t="s">
        <v>596</v>
      </c>
      <c r="C205" s="6" t="s">
        <v>597</v>
      </c>
      <c r="D205" s="6">
        <v>305</v>
      </c>
      <c r="E205" s="6" t="s">
        <v>97</v>
      </c>
      <c r="F205" s="7">
        <v>36846</v>
      </c>
      <c r="G205" s="1" t="s">
        <v>1143</v>
      </c>
      <c r="H205" s="6" t="s">
        <v>15</v>
      </c>
      <c r="I205" s="7">
        <v>41591.936464155093</v>
      </c>
      <c r="J205" s="19">
        <v>2082</v>
      </c>
      <c r="K205" s="8"/>
      <c r="L205" s="20" t="s">
        <v>1225</v>
      </c>
      <c r="M205" s="15">
        <v>1</v>
      </c>
      <c r="N205" s="15">
        <v>2</v>
      </c>
      <c r="O205" s="15"/>
      <c r="P205" s="27">
        <v>1</v>
      </c>
      <c r="Q205" s="28">
        <v>2</v>
      </c>
      <c r="R205" s="28"/>
      <c r="S205" s="7">
        <v>41591.924738159723</v>
      </c>
      <c r="T205" s="6" t="s">
        <v>598</v>
      </c>
    </row>
    <row r="206" spans="1:20" x14ac:dyDescent="0.2">
      <c r="A206" s="6">
        <v>201301144</v>
      </c>
      <c r="B206" s="6" t="s">
        <v>599</v>
      </c>
      <c r="C206" s="6" t="s">
        <v>600</v>
      </c>
      <c r="D206" s="6">
        <v>131</v>
      </c>
      <c r="E206" s="6" t="s">
        <v>85</v>
      </c>
      <c r="F206" s="7">
        <v>37549</v>
      </c>
      <c r="G206" s="1" t="s">
        <v>1143</v>
      </c>
      <c r="H206" s="6" t="s">
        <v>15</v>
      </c>
      <c r="I206" s="7">
        <v>41608.485970057867</v>
      </c>
      <c r="J206" s="19">
        <v>2101</v>
      </c>
      <c r="K206" s="8"/>
      <c r="L206" s="20" t="s">
        <v>1165</v>
      </c>
      <c r="M206" s="15">
        <v>28</v>
      </c>
      <c r="N206" s="15"/>
      <c r="O206" s="15"/>
      <c r="P206" s="27">
        <v>28</v>
      </c>
      <c r="Q206" s="28"/>
      <c r="R206" s="28"/>
      <c r="S206" s="7">
        <v>41608.478808252316</v>
      </c>
      <c r="T206" s="6" t="s">
        <v>601</v>
      </c>
    </row>
    <row r="207" spans="1:20" x14ac:dyDescent="0.2">
      <c r="A207" s="6">
        <v>201301154</v>
      </c>
      <c r="B207" s="6" t="s">
        <v>602</v>
      </c>
      <c r="C207" s="6" t="s">
        <v>603</v>
      </c>
      <c r="D207" s="6">
        <v>127</v>
      </c>
      <c r="E207" s="6" t="s">
        <v>258</v>
      </c>
      <c r="F207" s="7">
        <v>37946</v>
      </c>
      <c r="G207" s="1" t="s">
        <v>1146</v>
      </c>
      <c r="H207" s="6" t="s">
        <v>56</v>
      </c>
      <c r="I207" s="7">
        <v>41596.47901747685</v>
      </c>
      <c r="J207" s="19">
        <v>2001</v>
      </c>
      <c r="K207" s="8"/>
      <c r="L207" s="20" t="s">
        <v>1165</v>
      </c>
      <c r="M207" s="15">
        <v>28</v>
      </c>
      <c r="N207" s="15"/>
      <c r="O207" s="15"/>
      <c r="P207" s="27">
        <v>28</v>
      </c>
      <c r="Q207" s="28"/>
      <c r="R207" s="28"/>
      <c r="S207" s="7">
        <v>41596.47901747685</v>
      </c>
      <c r="T207" s="6" t="s">
        <v>604</v>
      </c>
    </row>
    <row r="208" spans="1:20" x14ac:dyDescent="0.2">
      <c r="A208" s="6">
        <v>201301156</v>
      </c>
      <c r="B208" s="6" t="s">
        <v>605</v>
      </c>
      <c r="C208" s="6" t="s">
        <v>606</v>
      </c>
      <c r="D208" s="6">
        <v>128</v>
      </c>
      <c r="E208" s="6" t="s">
        <v>33</v>
      </c>
      <c r="F208" s="7">
        <v>40501</v>
      </c>
      <c r="G208" s="1" t="s">
        <v>1145</v>
      </c>
      <c r="H208" s="6" t="s">
        <v>45</v>
      </c>
      <c r="I208" s="7">
        <v>41597.490798298611</v>
      </c>
      <c r="J208" s="19" t="s">
        <v>1229</v>
      </c>
      <c r="K208" s="8"/>
      <c r="L208" s="20" t="s">
        <v>1230</v>
      </c>
      <c r="M208" s="15"/>
      <c r="N208" s="15"/>
      <c r="O208" s="15"/>
      <c r="P208" s="27"/>
      <c r="Q208" s="28"/>
      <c r="R208" s="28"/>
      <c r="S208" s="7">
        <v>41597.532497222222</v>
      </c>
      <c r="T208" s="6" t="s">
        <v>607</v>
      </c>
    </row>
    <row r="209" spans="1:20" x14ac:dyDescent="0.2">
      <c r="A209" s="6">
        <v>201301164</v>
      </c>
      <c r="B209" s="6" t="s">
        <v>608</v>
      </c>
      <c r="C209" s="6" t="s">
        <v>609</v>
      </c>
      <c r="D209" s="6">
        <v>205</v>
      </c>
      <c r="E209" s="6" t="s">
        <v>610</v>
      </c>
      <c r="F209" s="7">
        <v>41508</v>
      </c>
      <c r="G209" s="1" t="s">
        <v>1143</v>
      </c>
      <c r="H209" s="6" t="s">
        <v>15</v>
      </c>
      <c r="I209" s="7">
        <v>42067.527812812499</v>
      </c>
      <c r="J209" s="19">
        <v>2231</v>
      </c>
      <c r="K209" s="8"/>
      <c r="L209" s="20">
        <v>20</v>
      </c>
      <c r="M209" s="15">
        <v>20</v>
      </c>
      <c r="N209" s="15"/>
      <c r="O209" s="15"/>
      <c r="P209" s="27">
        <v>20</v>
      </c>
      <c r="Q209" s="28"/>
      <c r="R209" s="28"/>
      <c r="S209" s="7">
        <v>42067.423390509262</v>
      </c>
      <c r="T209" s="6" t="s">
        <v>611</v>
      </c>
    </row>
    <row r="210" spans="1:20" x14ac:dyDescent="0.2">
      <c r="A210" s="6">
        <v>201301165</v>
      </c>
      <c r="B210" s="6" t="s">
        <v>612</v>
      </c>
      <c r="C210" s="6" t="s">
        <v>613</v>
      </c>
      <c r="D210" s="6">
        <v>511</v>
      </c>
      <c r="E210" s="6" t="s">
        <v>614</v>
      </c>
      <c r="F210" s="7">
        <v>41091</v>
      </c>
      <c r="G210" s="1" t="s">
        <v>1144</v>
      </c>
      <c r="H210" s="6" t="s">
        <v>21</v>
      </c>
      <c r="I210" s="7">
        <v>41597.999760335646</v>
      </c>
      <c r="J210" s="19">
        <v>2095</v>
      </c>
      <c r="K210" s="8"/>
      <c r="L210" s="20">
        <v>8</v>
      </c>
      <c r="M210" s="15">
        <v>8</v>
      </c>
      <c r="N210" s="15"/>
      <c r="O210" s="15"/>
      <c r="P210" s="27">
        <v>8</v>
      </c>
      <c r="Q210" s="28"/>
      <c r="R210" s="28"/>
      <c r="S210" s="7">
        <v>41597.999760335646</v>
      </c>
      <c r="T210" s="6" t="s">
        <v>615</v>
      </c>
    </row>
    <row r="211" spans="1:20" x14ac:dyDescent="0.2">
      <c r="A211" s="6">
        <v>201301167</v>
      </c>
      <c r="B211" s="6" t="s">
        <v>616</v>
      </c>
      <c r="C211" s="6" t="s">
        <v>617</v>
      </c>
      <c r="D211" s="6">
        <v>499</v>
      </c>
      <c r="E211" s="6" t="s">
        <v>60</v>
      </c>
      <c r="F211" s="7">
        <v>38677</v>
      </c>
      <c r="G211" s="1" t="s">
        <v>1144</v>
      </c>
      <c r="H211" s="6" t="s">
        <v>21</v>
      </c>
      <c r="I211" s="7">
        <v>42226.091418900462</v>
      </c>
      <c r="J211" s="19">
        <v>2071</v>
      </c>
      <c r="K211" s="8"/>
      <c r="L211" s="20">
        <v>2</v>
      </c>
      <c r="M211" s="15">
        <v>2</v>
      </c>
      <c r="N211" s="15"/>
      <c r="O211" s="15"/>
      <c r="P211" s="27">
        <v>2</v>
      </c>
      <c r="Q211" s="28"/>
      <c r="R211" s="28"/>
      <c r="S211" s="7">
        <v>42226.0879375</v>
      </c>
      <c r="T211" s="6" t="s">
        <v>618</v>
      </c>
    </row>
    <row r="212" spans="1:20" x14ac:dyDescent="0.2">
      <c r="A212" s="6">
        <v>201301192</v>
      </c>
      <c r="B212" s="6" t="s">
        <v>619</v>
      </c>
      <c r="C212" s="6" t="s">
        <v>620</v>
      </c>
      <c r="D212" s="6">
        <v>125</v>
      </c>
      <c r="E212" s="6" t="s">
        <v>14</v>
      </c>
      <c r="F212" s="7">
        <v>39934</v>
      </c>
      <c r="G212" s="1" t="s">
        <v>1144</v>
      </c>
      <c r="H212" s="6" t="s">
        <v>21</v>
      </c>
      <c r="I212" s="7">
        <v>41605.564639618053</v>
      </c>
      <c r="J212" s="19">
        <v>2092</v>
      </c>
      <c r="K212" s="8"/>
      <c r="L212" s="20">
        <v>8</v>
      </c>
      <c r="M212" s="15">
        <v>8</v>
      </c>
      <c r="N212" s="15"/>
      <c r="O212" s="15"/>
      <c r="P212" s="27">
        <v>8</v>
      </c>
      <c r="Q212" s="28"/>
      <c r="R212" s="28"/>
      <c r="S212" s="7">
        <v>41605.564639618053</v>
      </c>
      <c r="T212" s="6" t="s">
        <v>621</v>
      </c>
    </row>
    <row r="213" spans="1:20" x14ac:dyDescent="0.2">
      <c r="A213" s="6">
        <v>201301193</v>
      </c>
      <c r="B213" s="6" t="s">
        <v>622</v>
      </c>
      <c r="C213" s="6" t="s">
        <v>623</v>
      </c>
      <c r="D213" s="6">
        <v>130</v>
      </c>
      <c r="E213" s="6" t="s">
        <v>48</v>
      </c>
      <c r="F213" s="7">
        <v>36126</v>
      </c>
      <c r="G213" s="1" t="s">
        <v>1143</v>
      </c>
      <c r="H213" s="6" t="s">
        <v>15</v>
      </c>
      <c r="I213" s="7">
        <v>42095.557503784723</v>
      </c>
      <c r="J213" s="19">
        <v>2071</v>
      </c>
      <c r="K213" s="8"/>
      <c r="L213" s="20">
        <v>2</v>
      </c>
      <c r="M213" s="15">
        <v>2</v>
      </c>
      <c r="N213" s="15"/>
      <c r="O213" s="15"/>
      <c r="P213" s="27">
        <v>2</v>
      </c>
      <c r="Q213" s="28"/>
      <c r="R213" s="28"/>
      <c r="S213" s="7">
        <v>42095.557503784723</v>
      </c>
      <c r="T213" s="6" t="s">
        <v>624</v>
      </c>
    </row>
    <row r="214" spans="1:20" x14ac:dyDescent="0.2">
      <c r="A214" s="6">
        <v>201301198</v>
      </c>
      <c r="B214" s="6" t="s">
        <v>625</v>
      </c>
      <c r="C214" s="6" t="s">
        <v>626</v>
      </c>
      <c r="D214" s="6">
        <v>125</v>
      </c>
      <c r="E214" s="6" t="s">
        <v>14</v>
      </c>
      <c r="F214" s="7">
        <v>38686</v>
      </c>
      <c r="G214" s="1" t="s">
        <v>1143</v>
      </c>
      <c r="H214" s="6" t="s">
        <v>15</v>
      </c>
      <c r="I214" s="7">
        <v>41606.066253969904</v>
      </c>
      <c r="J214" s="19">
        <v>2085</v>
      </c>
      <c r="K214" s="8"/>
      <c r="L214" s="20">
        <v>1</v>
      </c>
      <c r="M214" s="15">
        <v>1</v>
      </c>
      <c r="N214" s="15"/>
      <c r="O214" s="15"/>
      <c r="P214" s="27">
        <v>1</v>
      </c>
      <c r="Q214" s="28"/>
      <c r="R214" s="28"/>
      <c r="S214" s="7">
        <v>41606.053265740738</v>
      </c>
      <c r="T214" s="6" t="s">
        <v>627</v>
      </c>
    </row>
    <row r="215" spans="1:20" x14ac:dyDescent="0.2">
      <c r="A215" s="6">
        <v>201301199</v>
      </c>
      <c r="B215" s="6" t="s">
        <v>628</v>
      </c>
      <c r="C215" s="6" t="s">
        <v>629</v>
      </c>
      <c r="D215" s="6">
        <v>125</v>
      </c>
      <c r="E215" s="6" t="s">
        <v>14</v>
      </c>
      <c r="F215" s="7">
        <v>38686</v>
      </c>
      <c r="G215" s="1" t="s">
        <v>1144</v>
      </c>
      <c r="H215" s="6" t="s">
        <v>21</v>
      </c>
      <c r="I215" s="7">
        <v>41606.245954548613</v>
      </c>
      <c r="J215" s="19">
        <v>2120</v>
      </c>
      <c r="K215" s="8"/>
      <c r="L215" s="20">
        <v>16</v>
      </c>
      <c r="M215" s="15">
        <v>16</v>
      </c>
      <c r="N215" s="15"/>
      <c r="O215" s="15"/>
      <c r="P215" s="27">
        <v>16</v>
      </c>
      <c r="Q215" s="28"/>
      <c r="R215" s="28"/>
      <c r="S215" s="7">
        <v>41606.245954548613</v>
      </c>
      <c r="T215" s="6" t="s">
        <v>630</v>
      </c>
    </row>
    <row r="216" spans="1:20" x14ac:dyDescent="0.2">
      <c r="A216" s="6">
        <v>201301207</v>
      </c>
      <c r="B216" s="6" t="s">
        <v>492</v>
      </c>
      <c r="C216" s="6" t="s">
        <v>504</v>
      </c>
      <c r="D216" s="6">
        <v>131</v>
      </c>
      <c r="E216" s="6" t="s">
        <v>85</v>
      </c>
      <c r="F216" s="7">
        <v>36863</v>
      </c>
      <c r="G216" s="1" t="s">
        <v>1145</v>
      </c>
      <c r="H216" s="6" t="s">
        <v>45</v>
      </c>
      <c r="I216" s="7">
        <v>41608.662867627318</v>
      </c>
      <c r="J216" s="19">
        <v>2278</v>
      </c>
      <c r="K216" s="8"/>
      <c r="L216" s="20" t="s">
        <v>1165</v>
      </c>
      <c r="M216" s="15">
        <v>28</v>
      </c>
      <c r="N216" s="15"/>
      <c r="O216" s="15"/>
      <c r="P216" s="27">
        <v>28</v>
      </c>
      <c r="Q216" s="28"/>
      <c r="R216" s="28"/>
      <c r="S216" s="7">
        <v>41608.650282141207</v>
      </c>
      <c r="T216" s="6" t="s">
        <v>631</v>
      </c>
    </row>
    <row r="217" spans="1:20" x14ac:dyDescent="0.2">
      <c r="A217" s="6">
        <v>201301209</v>
      </c>
      <c r="B217" s="6" t="s">
        <v>632</v>
      </c>
      <c r="C217" s="6" t="s">
        <v>633</v>
      </c>
      <c r="D217" s="6">
        <v>264</v>
      </c>
      <c r="E217" s="6" t="s">
        <v>634</v>
      </c>
      <c r="F217" s="7">
        <v>41523</v>
      </c>
      <c r="G217" s="1" t="s">
        <v>1146</v>
      </c>
      <c r="H217" s="6" t="s">
        <v>56</v>
      </c>
      <c r="I217" s="7">
        <v>41716.897494560188</v>
      </c>
      <c r="J217" s="19">
        <v>2046</v>
      </c>
      <c r="K217" s="8"/>
      <c r="L217" s="20" t="s">
        <v>1239</v>
      </c>
      <c r="M217" s="15">
        <v>2515</v>
      </c>
      <c r="N217" s="15"/>
      <c r="O217" s="15"/>
      <c r="P217" s="33">
        <v>25</v>
      </c>
      <c r="Q217" s="28"/>
      <c r="R217" s="28"/>
      <c r="S217" s="7" t="s">
        <v>16</v>
      </c>
      <c r="T217" s="6" t="s">
        <v>16</v>
      </c>
    </row>
    <row r="218" spans="1:20" x14ac:dyDescent="0.2">
      <c r="A218" s="6">
        <v>201301213</v>
      </c>
      <c r="B218" s="6" t="s">
        <v>635</v>
      </c>
      <c r="C218" s="6" t="s">
        <v>168</v>
      </c>
      <c r="D218" s="6">
        <v>130</v>
      </c>
      <c r="E218" s="6" t="s">
        <v>48</v>
      </c>
      <c r="F218" s="7">
        <v>38324</v>
      </c>
      <c r="G218" s="1" t="s">
        <v>1144</v>
      </c>
      <c r="H218" s="6" t="s">
        <v>21</v>
      </c>
      <c r="I218" s="7">
        <v>41783.172522800924</v>
      </c>
      <c r="J218" s="19">
        <v>2136</v>
      </c>
      <c r="K218" s="8"/>
      <c r="L218" s="20"/>
      <c r="M218" s="15"/>
      <c r="N218" s="15"/>
      <c r="O218" s="15"/>
      <c r="P218" s="27"/>
      <c r="Q218" s="28"/>
      <c r="R218" s="28"/>
      <c r="S218" s="7">
        <v>41783.049855405094</v>
      </c>
      <c r="T218" s="6" t="s">
        <v>636</v>
      </c>
    </row>
    <row r="219" spans="1:20" x14ac:dyDescent="0.2">
      <c r="A219" s="6">
        <v>201301215</v>
      </c>
      <c r="B219" s="6" t="s">
        <v>637</v>
      </c>
      <c r="C219" s="6" t="s">
        <v>638</v>
      </c>
      <c r="D219" s="6">
        <v>123</v>
      </c>
      <c r="E219" s="6" t="s">
        <v>64</v>
      </c>
      <c r="F219" s="7">
        <v>41228</v>
      </c>
      <c r="G219" s="1" t="s">
        <v>1144</v>
      </c>
      <c r="H219" s="6" t="s">
        <v>21</v>
      </c>
      <c r="I219" s="7">
        <v>41610.048529594904</v>
      </c>
      <c r="J219" s="19">
        <v>2246</v>
      </c>
      <c r="K219" s="8"/>
      <c r="L219" s="20">
        <v>1</v>
      </c>
      <c r="M219" s="15">
        <v>1</v>
      </c>
      <c r="N219" s="15"/>
      <c r="O219" s="15"/>
      <c r="P219" s="27">
        <v>1</v>
      </c>
      <c r="Q219" s="28"/>
      <c r="R219" s="28"/>
      <c r="S219" s="7">
        <v>41610.152360532411</v>
      </c>
      <c r="T219" s="6" t="s">
        <v>639</v>
      </c>
    </row>
    <row r="220" spans="1:20" x14ac:dyDescent="0.2">
      <c r="A220" s="6">
        <v>201301220</v>
      </c>
      <c r="B220" s="6" t="s">
        <v>640</v>
      </c>
      <c r="C220" s="6" t="s">
        <v>641</v>
      </c>
      <c r="D220" s="6">
        <v>128</v>
      </c>
      <c r="E220" s="6" t="s">
        <v>33</v>
      </c>
      <c r="F220" s="7">
        <v>41244</v>
      </c>
      <c r="G220" s="1" t="s">
        <v>1144</v>
      </c>
      <c r="H220" s="6" t="s">
        <v>21</v>
      </c>
      <c r="I220" s="7">
        <v>41654.646809918981</v>
      </c>
      <c r="J220" s="19">
        <v>2071</v>
      </c>
      <c r="K220" s="8"/>
      <c r="L220" s="20">
        <v>2</v>
      </c>
      <c r="M220" s="15">
        <v>2</v>
      </c>
      <c r="N220" s="15"/>
      <c r="O220" s="15"/>
      <c r="P220" s="27">
        <v>2</v>
      </c>
      <c r="Q220" s="28"/>
      <c r="R220" s="28"/>
      <c r="S220" s="7">
        <v>41654.632590312503</v>
      </c>
      <c r="T220" s="6" t="e">
        <f>-설사가 더 심해져서 수액처치 실시</f>
        <v>#NAME?</v>
      </c>
    </row>
    <row r="221" spans="1:20" x14ac:dyDescent="0.2">
      <c r="A221" s="6">
        <v>201301231</v>
      </c>
      <c r="B221" s="6" t="s">
        <v>642</v>
      </c>
      <c r="C221" s="6" t="s">
        <v>603</v>
      </c>
      <c r="D221" s="6">
        <v>131</v>
      </c>
      <c r="E221" s="6" t="s">
        <v>85</v>
      </c>
      <c r="F221" s="7">
        <v>36526</v>
      </c>
      <c r="G221" s="1" t="s">
        <v>1143</v>
      </c>
      <c r="H221" s="6" t="s">
        <v>15</v>
      </c>
      <c r="I221" s="7">
        <v>41613.876448067131</v>
      </c>
      <c r="J221" s="19">
        <v>2066</v>
      </c>
      <c r="K221" s="8"/>
      <c r="L221" s="20">
        <v>9</v>
      </c>
      <c r="M221" s="15">
        <v>9</v>
      </c>
      <c r="N221" s="15"/>
      <c r="O221" s="15"/>
      <c r="P221" s="33">
        <v>901</v>
      </c>
      <c r="Q221" s="28"/>
      <c r="R221" s="28"/>
      <c r="S221" s="7">
        <v>41613.875282291665</v>
      </c>
      <c r="T221" s="6" t="s">
        <v>643</v>
      </c>
    </row>
    <row r="222" spans="1:20" x14ac:dyDescent="0.2">
      <c r="A222" s="6">
        <v>201301233</v>
      </c>
      <c r="B222" s="6" t="s">
        <v>644</v>
      </c>
      <c r="C222" s="6" t="s">
        <v>645</v>
      </c>
      <c r="D222" s="6">
        <v>125</v>
      </c>
      <c r="E222" s="6" t="s">
        <v>14</v>
      </c>
      <c r="F222" s="7">
        <v>35480</v>
      </c>
      <c r="G222" s="1" t="s">
        <v>1144</v>
      </c>
      <c r="H222" s="6" t="s">
        <v>21</v>
      </c>
      <c r="I222" s="7">
        <v>41614.443543402776</v>
      </c>
      <c r="J222" s="19">
        <v>2087</v>
      </c>
      <c r="K222" s="8"/>
      <c r="L222" s="20" t="s">
        <v>1165</v>
      </c>
      <c r="M222" s="15">
        <v>28</v>
      </c>
      <c r="N222" s="15"/>
      <c r="O222" s="15"/>
      <c r="P222" s="27">
        <v>28</v>
      </c>
      <c r="Q222" s="28"/>
      <c r="R222" s="28"/>
      <c r="S222" s="7">
        <v>41614.441495914354</v>
      </c>
      <c r="T222" s="6" t="s">
        <v>646</v>
      </c>
    </row>
    <row r="223" spans="1:20" x14ac:dyDescent="0.2">
      <c r="A223" s="6">
        <v>201301238</v>
      </c>
      <c r="B223" s="6" t="s">
        <v>647</v>
      </c>
      <c r="C223" s="6" t="s">
        <v>648</v>
      </c>
      <c r="D223" s="6">
        <v>537</v>
      </c>
      <c r="E223" s="6" t="s">
        <v>316</v>
      </c>
      <c r="F223" s="7">
        <v>41527</v>
      </c>
      <c r="G223" s="1" t="s">
        <v>1143</v>
      </c>
      <c r="H223" s="6" t="s">
        <v>15</v>
      </c>
      <c r="I223" s="7">
        <v>42045.630726539355</v>
      </c>
      <c r="J223" s="19" t="s">
        <v>1166</v>
      </c>
      <c r="K223" s="8"/>
      <c r="L223" s="20"/>
      <c r="M223" s="15"/>
      <c r="N223" s="15"/>
      <c r="O223" s="15"/>
      <c r="P223" s="27"/>
      <c r="Q223" s="28"/>
      <c r="R223" s="28"/>
      <c r="S223" s="7">
        <v>42045.630726539355</v>
      </c>
    </row>
    <row r="224" spans="1:20" x14ac:dyDescent="0.2">
      <c r="A224" s="6">
        <v>201301243</v>
      </c>
      <c r="B224" s="6" t="s">
        <v>649</v>
      </c>
      <c r="C224" s="6" t="s">
        <v>650</v>
      </c>
      <c r="D224" s="6">
        <v>89</v>
      </c>
      <c r="E224" s="6" t="s">
        <v>651</v>
      </c>
      <c r="F224" s="7">
        <v>37414</v>
      </c>
      <c r="G224" s="1" t="s">
        <v>1144</v>
      </c>
      <c r="H224" s="6" t="s">
        <v>21</v>
      </c>
      <c r="I224" s="7">
        <v>41615.730269675929</v>
      </c>
      <c r="J224" s="19">
        <v>2081</v>
      </c>
      <c r="K224" s="8"/>
      <c r="L224" s="20" t="s">
        <v>1230</v>
      </c>
      <c r="M224" s="15"/>
      <c r="N224" s="15"/>
      <c r="O224" s="15"/>
      <c r="P224" s="27"/>
      <c r="Q224" s="28"/>
      <c r="R224" s="28"/>
      <c r="S224" s="7">
        <v>41615.71031678241</v>
      </c>
      <c r="T224" s="6" t="s">
        <v>652</v>
      </c>
    </row>
    <row r="225" spans="1:23" x14ac:dyDescent="0.2">
      <c r="A225" s="6">
        <v>201301246</v>
      </c>
      <c r="B225" s="6" t="s">
        <v>653</v>
      </c>
      <c r="C225" s="6" t="s">
        <v>654</v>
      </c>
      <c r="D225" s="6">
        <v>119</v>
      </c>
      <c r="E225" s="6" t="s">
        <v>25</v>
      </c>
      <c r="F225" s="7">
        <v>40459</v>
      </c>
      <c r="G225" s="1" t="s">
        <v>1144</v>
      </c>
      <c r="H225" s="6" t="s">
        <v>21</v>
      </c>
      <c r="I225" s="7">
        <v>42044.46460162037</v>
      </c>
      <c r="J225" s="19">
        <v>2170</v>
      </c>
      <c r="K225" s="8"/>
      <c r="L225" s="20" t="s">
        <v>1163</v>
      </c>
      <c r="M225" s="15"/>
      <c r="N225" s="15"/>
      <c r="O225" s="15"/>
      <c r="P225" s="27"/>
      <c r="Q225" s="28"/>
      <c r="R225" s="28"/>
      <c r="S225" s="7">
        <v>42044.46460162037</v>
      </c>
      <c r="T225" s="6" t="s">
        <v>655</v>
      </c>
    </row>
    <row r="226" spans="1:23" x14ac:dyDescent="0.2">
      <c r="A226" s="6">
        <v>201301247</v>
      </c>
      <c r="B226" s="6" t="s">
        <v>653</v>
      </c>
      <c r="C226" s="6" t="s">
        <v>656</v>
      </c>
      <c r="D226" s="6">
        <v>119</v>
      </c>
      <c r="E226" s="6" t="s">
        <v>25</v>
      </c>
      <c r="F226" s="7">
        <v>40490</v>
      </c>
      <c r="G226" s="1" t="s">
        <v>1143</v>
      </c>
      <c r="H226" s="6" t="s">
        <v>15</v>
      </c>
      <c r="I226" s="7">
        <v>42044.465206053239</v>
      </c>
      <c r="J226" s="19">
        <v>2170</v>
      </c>
      <c r="K226" s="8"/>
      <c r="L226" s="20" t="s">
        <v>1163</v>
      </c>
      <c r="M226" s="15"/>
      <c r="N226" s="15"/>
      <c r="O226" s="15"/>
      <c r="P226" s="27"/>
      <c r="Q226" s="28"/>
      <c r="R226" s="28"/>
      <c r="S226" s="7">
        <v>42044.637579016206</v>
      </c>
      <c r="T226" s="6" t="s">
        <v>655</v>
      </c>
    </row>
    <row r="227" spans="1:23" x14ac:dyDescent="0.2">
      <c r="A227" s="6">
        <v>201301249</v>
      </c>
      <c r="B227" s="6" t="s">
        <v>657</v>
      </c>
      <c r="C227" s="6" t="s">
        <v>658</v>
      </c>
      <c r="D227" s="6">
        <v>119</v>
      </c>
      <c r="E227" s="6" t="s">
        <v>25</v>
      </c>
      <c r="F227" s="7">
        <v>40674</v>
      </c>
      <c r="G227" s="1" t="s">
        <v>1144</v>
      </c>
      <c r="H227" s="6" t="s">
        <v>21</v>
      </c>
      <c r="I227" s="7">
        <v>42288.048971990742</v>
      </c>
      <c r="J227" s="19">
        <v>2255</v>
      </c>
      <c r="K227" s="8"/>
      <c r="L227" s="20" t="s">
        <v>1231</v>
      </c>
      <c r="M227" s="15">
        <v>2503</v>
      </c>
      <c r="N227" s="15"/>
      <c r="O227" s="15"/>
      <c r="P227" s="33">
        <v>25</v>
      </c>
      <c r="Q227" s="28"/>
      <c r="R227" s="28"/>
      <c r="S227" s="7">
        <v>42288.048971990742</v>
      </c>
      <c r="T227" s="6" t="s">
        <v>659</v>
      </c>
    </row>
    <row r="228" spans="1:23" x14ac:dyDescent="0.2">
      <c r="A228" s="6">
        <v>201301258</v>
      </c>
      <c r="B228" s="6" t="s">
        <v>660</v>
      </c>
      <c r="C228" s="6" t="s">
        <v>27</v>
      </c>
      <c r="D228" s="6">
        <v>125</v>
      </c>
      <c r="E228" s="6" t="s">
        <v>14</v>
      </c>
      <c r="F228" s="7">
        <v>39793</v>
      </c>
      <c r="G228" s="1" t="s">
        <v>1143</v>
      </c>
      <c r="H228" s="6" t="s">
        <v>15</v>
      </c>
      <c r="I228" s="7">
        <v>41712.948861921293</v>
      </c>
      <c r="J228" s="19">
        <v>2092</v>
      </c>
      <c r="K228" s="8"/>
      <c r="L228" s="20" t="s">
        <v>1230</v>
      </c>
      <c r="M228" s="15"/>
      <c r="N228" s="15"/>
      <c r="O228" s="15"/>
      <c r="P228" s="27"/>
      <c r="Q228" s="28"/>
      <c r="R228" s="28"/>
      <c r="S228" s="7">
        <v>41712.948421759262</v>
      </c>
      <c r="T228" s="6" t="s">
        <v>661</v>
      </c>
    </row>
    <row r="229" spans="1:23" x14ac:dyDescent="0.2">
      <c r="A229" s="6">
        <v>201301266</v>
      </c>
      <c r="B229" s="6" t="s">
        <v>662</v>
      </c>
      <c r="C229" s="6" t="s">
        <v>566</v>
      </c>
      <c r="D229" s="6">
        <v>125</v>
      </c>
      <c r="E229" s="6" t="s">
        <v>14</v>
      </c>
      <c r="F229" s="7">
        <v>40524</v>
      </c>
      <c r="G229" s="1" t="s">
        <v>1144</v>
      </c>
      <c r="H229" s="6" t="s">
        <v>21</v>
      </c>
      <c r="I229" s="7">
        <v>41622.812102430558</v>
      </c>
      <c r="J229" s="19">
        <v>2082</v>
      </c>
      <c r="K229" s="8"/>
      <c r="L229" s="20">
        <v>1</v>
      </c>
      <c r="M229" s="15">
        <v>1</v>
      </c>
      <c r="N229" s="15"/>
      <c r="O229" s="15"/>
      <c r="P229" s="27">
        <v>1</v>
      </c>
      <c r="Q229" s="28"/>
      <c r="R229" s="28"/>
      <c r="S229" s="7">
        <v>41622.509001886574</v>
      </c>
      <c r="T229" s="6" t="s">
        <v>663</v>
      </c>
    </row>
    <row r="230" spans="1:23" x14ac:dyDescent="0.2">
      <c r="A230" s="6">
        <v>201301277</v>
      </c>
      <c r="B230" s="6" t="s">
        <v>664</v>
      </c>
      <c r="C230" s="6" t="s">
        <v>665</v>
      </c>
      <c r="D230" s="6">
        <v>107</v>
      </c>
      <c r="E230" s="6" t="s">
        <v>233</v>
      </c>
      <c r="F230" s="7">
        <v>40303</v>
      </c>
      <c r="G230" s="1" t="s">
        <v>1144</v>
      </c>
      <c r="H230" s="6" t="s">
        <v>21</v>
      </c>
      <c r="I230" s="7">
        <v>42028.44484679398</v>
      </c>
      <c r="J230" s="19">
        <v>2081</v>
      </c>
      <c r="K230" s="8"/>
      <c r="L230" s="20">
        <v>1</v>
      </c>
      <c r="M230" s="15">
        <v>1</v>
      </c>
      <c r="N230" s="15"/>
      <c r="O230" s="15"/>
      <c r="P230" s="27">
        <v>1</v>
      </c>
      <c r="Q230" s="28"/>
      <c r="R230" s="28"/>
      <c r="S230" s="7">
        <v>42028.744515590275</v>
      </c>
      <c r="T230" s="6" t="s">
        <v>666</v>
      </c>
    </row>
    <row r="231" spans="1:23" x14ac:dyDescent="0.2">
      <c r="A231" s="6">
        <v>201301278</v>
      </c>
      <c r="B231" s="6" t="s">
        <v>667</v>
      </c>
      <c r="C231" s="6" t="s">
        <v>668</v>
      </c>
      <c r="D231" s="6">
        <v>125</v>
      </c>
      <c r="E231" s="6" t="s">
        <v>14</v>
      </c>
      <c r="F231" s="7">
        <v>38231</v>
      </c>
      <c r="G231" s="1" t="s">
        <v>1146</v>
      </c>
      <c r="H231" s="6" t="s">
        <v>56</v>
      </c>
      <c r="I231" s="7">
        <v>41622.297171493054</v>
      </c>
      <c r="J231" s="19">
        <v>2001</v>
      </c>
      <c r="K231" s="8"/>
      <c r="L231" s="20">
        <v>14</v>
      </c>
      <c r="M231" s="15">
        <v>14</v>
      </c>
      <c r="N231" s="15"/>
      <c r="O231" s="15"/>
      <c r="P231" s="27">
        <v>14</v>
      </c>
      <c r="Q231" s="28"/>
      <c r="R231" s="28"/>
      <c r="S231" s="7">
        <v>41622.248576157406</v>
      </c>
      <c r="T231" s="6" t="s">
        <v>669</v>
      </c>
    </row>
    <row r="232" spans="1:23" x14ac:dyDescent="0.2">
      <c r="A232" s="6">
        <v>201301280</v>
      </c>
      <c r="B232" s="6" t="s">
        <v>670</v>
      </c>
      <c r="C232" s="6" t="s">
        <v>671</v>
      </c>
      <c r="D232" s="6">
        <v>304</v>
      </c>
      <c r="E232" s="6" t="s">
        <v>172</v>
      </c>
      <c r="F232" s="7">
        <v>41425</v>
      </c>
      <c r="G232" s="1" t="s">
        <v>1144</v>
      </c>
      <c r="H232" s="6" t="s">
        <v>21</v>
      </c>
      <c r="I232" s="7">
        <v>41851.406302974538</v>
      </c>
      <c r="J232" s="19">
        <v>2231</v>
      </c>
      <c r="K232" s="8"/>
      <c r="L232" s="20">
        <v>20</v>
      </c>
      <c r="M232" s="15">
        <v>20</v>
      </c>
      <c r="N232" s="15"/>
      <c r="O232" s="15"/>
      <c r="P232" s="27">
        <v>20</v>
      </c>
      <c r="Q232" s="28"/>
      <c r="R232" s="28"/>
      <c r="S232" s="7">
        <v>41851.428447997685</v>
      </c>
      <c r="T232" s="6" t="s">
        <v>672</v>
      </c>
    </row>
    <row r="233" spans="1:23" x14ac:dyDescent="0.2">
      <c r="A233" s="6">
        <v>201301287</v>
      </c>
      <c r="B233" s="6" t="s">
        <v>673</v>
      </c>
      <c r="C233" s="6" t="s">
        <v>372</v>
      </c>
      <c r="D233" s="6">
        <v>125</v>
      </c>
      <c r="E233" s="6" t="s">
        <v>14</v>
      </c>
      <c r="F233" s="7">
        <v>40940</v>
      </c>
      <c r="G233" s="1" t="s">
        <v>1144</v>
      </c>
      <c r="H233" s="6" t="s">
        <v>21</v>
      </c>
      <c r="I233" s="7">
        <v>41623.751416203704</v>
      </c>
      <c r="J233" s="19">
        <v>2185</v>
      </c>
      <c r="K233" s="8"/>
      <c r="L233" s="20"/>
      <c r="M233" s="15"/>
      <c r="N233" s="15"/>
      <c r="O233" s="15"/>
      <c r="P233" s="27"/>
      <c r="Q233" s="28"/>
      <c r="R233" s="28"/>
      <c r="S233" s="7">
        <v>41623.624348263889</v>
      </c>
      <c r="T233" s="6" t="s">
        <v>674</v>
      </c>
    </row>
    <row r="234" spans="1:23" x14ac:dyDescent="0.2">
      <c r="A234" s="6">
        <v>201301298</v>
      </c>
      <c r="B234" s="6" t="s">
        <v>675</v>
      </c>
      <c r="C234" s="6" t="s">
        <v>107</v>
      </c>
      <c r="D234" s="6">
        <v>130</v>
      </c>
      <c r="E234" s="6" t="s">
        <v>48</v>
      </c>
      <c r="F234" s="7">
        <v>36545</v>
      </c>
      <c r="G234" s="1" t="s">
        <v>1143</v>
      </c>
      <c r="H234" s="6" t="s">
        <v>15</v>
      </c>
      <c r="I234" s="7">
        <v>42295.709540706019</v>
      </c>
      <c r="J234" s="19">
        <v>2230</v>
      </c>
      <c r="K234" s="8"/>
      <c r="L234" s="20">
        <v>20</v>
      </c>
      <c r="M234" s="15">
        <v>20</v>
      </c>
      <c r="N234" s="15"/>
      <c r="O234" s="15"/>
      <c r="P234" s="33">
        <v>2001</v>
      </c>
      <c r="Q234" s="28"/>
      <c r="R234" s="28"/>
      <c r="S234" s="7">
        <v>42295.708963738427</v>
      </c>
      <c r="T234" s="6" t="s">
        <v>677</v>
      </c>
      <c r="U234" s="7">
        <v>42296.628704826391</v>
      </c>
      <c r="V234" s="6" t="s">
        <v>467</v>
      </c>
      <c r="W234" s="6" t="s">
        <v>676</v>
      </c>
    </row>
    <row r="235" spans="1:23" x14ac:dyDescent="0.2">
      <c r="A235" s="6">
        <v>201301303</v>
      </c>
      <c r="B235" s="6" t="s">
        <v>353</v>
      </c>
      <c r="C235" s="6" t="s">
        <v>678</v>
      </c>
      <c r="D235" s="6">
        <v>131</v>
      </c>
      <c r="E235" s="6" t="s">
        <v>85</v>
      </c>
      <c r="F235" s="7">
        <v>37614</v>
      </c>
      <c r="G235" s="1" t="s">
        <v>1144</v>
      </c>
      <c r="H235" s="6" t="s">
        <v>21</v>
      </c>
      <c r="I235" s="7">
        <v>41629.592798414349</v>
      </c>
      <c r="J235" s="19">
        <v>2170</v>
      </c>
      <c r="K235" s="8"/>
      <c r="L235" s="20" t="s">
        <v>1218</v>
      </c>
      <c r="M235" s="15"/>
      <c r="N235" s="15"/>
      <c r="O235" s="15"/>
      <c r="P235" s="27"/>
      <c r="Q235" s="28"/>
      <c r="R235" s="28"/>
      <c r="S235" s="7">
        <v>41629.475244097222</v>
      </c>
      <c r="T235" s="6" t="s">
        <v>679</v>
      </c>
    </row>
    <row r="236" spans="1:23" x14ac:dyDescent="0.2">
      <c r="A236" s="6">
        <v>201301313</v>
      </c>
      <c r="B236" s="6" t="s">
        <v>680</v>
      </c>
      <c r="C236" s="6" t="s">
        <v>681</v>
      </c>
      <c r="D236" s="6">
        <v>305</v>
      </c>
      <c r="E236" s="6" t="s">
        <v>97</v>
      </c>
      <c r="F236" s="7">
        <v>37500</v>
      </c>
      <c r="G236" s="1" t="s">
        <v>1144</v>
      </c>
      <c r="H236" s="6" t="s">
        <v>21</v>
      </c>
      <c r="I236" s="7">
        <v>41631.637483796294</v>
      </c>
      <c r="J236" s="19">
        <v>2244</v>
      </c>
      <c r="K236" s="8"/>
      <c r="L236" s="20"/>
      <c r="M236" s="15"/>
      <c r="N236" s="15"/>
      <c r="O236" s="15"/>
      <c r="P236" s="27"/>
      <c r="Q236" s="28"/>
      <c r="R236" s="28"/>
      <c r="S236" s="7">
        <v>41631.637483796294</v>
      </c>
      <c r="T236" s="6" t="s">
        <v>682</v>
      </c>
    </row>
    <row r="237" spans="1:23" x14ac:dyDescent="0.2">
      <c r="A237" s="6">
        <v>201301324</v>
      </c>
      <c r="B237" s="6" t="s">
        <v>683</v>
      </c>
      <c r="C237" s="6" t="s">
        <v>684</v>
      </c>
      <c r="D237" s="6">
        <v>130</v>
      </c>
      <c r="E237" s="6" t="s">
        <v>48</v>
      </c>
      <c r="F237" s="7">
        <v>39810</v>
      </c>
      <c r="G237" s="1" t="s">
        <v>1143</v>
      </c>
      <c r="H237" s="6" t="s">
        <v>15</v>
      </c>
      <c r="I237" s="7">
        <v>41686.693043784719</v>
      </c>
      <c r="J237" s="19">
        <v>2116</v>
      </c>
      <c r="K237" s="8"/>
      <c r="L237" s="20"/>
      <c r="M237" s="15"/>
      <c r="N237" s="15"/>
      <c r="O237" s="15"/>
      <c r="P237" s="27"/>
      <c r="Q237" s="28"/>
      <c r="R237" s="28"/>
      <c r="S237" s="7">
        <v>41686.697641550927</v>
      </c>
      <c r="T237" s="6" t="s">
        <v>685</v>
      </c>
    </row>
    <row r="238" spans="1:23" x14ac:dyDescent="0.2">
      <c r="A238" s="6">
        <v>201301329</v>
      </c>
      <c r="B238" s="6" t="s">
        <v>435</v>
      </c>
      <c r="C238" s="6" t="s">
        <v>225</v>
      </c>
      <c r="D238" s="6">
        <v>119</v>
      </c>
      <c r="E238" s="6" t="s">
        <v>25</v>
      </c>
      <c r="F238" s="7">
        <v>37621</v>
      </c>
      <c r="G238" s="1" t="s">
        <v>1143</v>
      </c>
      <c r="H238" s="6" t="s">
        <v>15</v>
      </c>
      <c r="I238" s="7">
        <v>42059.64117815972</v>
      </c>
      <c r="J238" s="19">
        <v>2001</v>
      </c>
      <c r="K238" s="8"/>
      <c r="L238" s="20">
        <v>5</v>
      </c>
      <c r="M238" s="15">
        <v>5</v>
      </c>
      <c r="N238" s="15"/>
      <c r="O238" s="15"/>
      <c r="P238" s="27">
        <v>5</v>
      </c>
      <c r="Q238" s="28"/>
      <c r="R238" s="28"/>
      <c r="S238" s="7">
        <v>42059.616640243054</v>
      </c>
      <c r="T238" s="6" t="s">
        <v>686</v>
      </c>
    </row>
    <row r="239" spans="1:23" x14ac:dyDescent="0.2">
      <c r="A239" s="6">
        <v>201301331</v>
      </c>
      <c r="B239" s="6" t="s">
        <v>687</v>
      </c>
      <c r="C239" s="6" t="s">
        <v>688</v>
      </c>
      <c r="D239" s="6">
        <v>125</v>
      </c>
      <c r="E239" s="6" t="s">
        <v>14</v>
      </c>
      <c r="F239" s="7">
        <v>39446</v>
      </c>
      <c r="G239" s="1" t="s">
        <v>1144</v>
      </c>
      <c r="H239" s="6" t="s">
        <v>21</v>
      </c>
      <c r="I239" s="7">
        <v>41699.455094178244</v>
      </c>
      <c r="J239" s="19" t="s">
        <v>1229</v>
      </c>
      <c r="K239" s="8"/>
      <c r="L239" s="20" t="s">
        <v>1230</v>
      </c>
      <c r="M239" s="15"/>
      <c r="N239" s="15"/>
      <c r="O239" s="15"/>
      <c r="P239" s="27"/>
      <c r="Q239" s="28"/>
      <c r="R239" s="28"/>
      <c r="S239" s="7">
        <v>41699.455094178244</v>
      </c>
      <c r="T239" s="6" t="s">
        <v>689</v>
      </c>
    </row>
    <row r="240" spans="1:23" x14ac:dyDescent="0.2">
      <c r="A240" s="6">
        <v>201301332</v>
      </c>
      <c r="B240" s="6" t="s">
        <v>687</v>
      </c>
      <c r="C240" s="6" t="s">
        <v>690</v>
      </c>
      <c r="D240" s="6">
        <v>125</v>
      </c>
      <c r="E240" s="6" t="s">
        <v>14</v>
      </c>
      <c r="F240" s="7">
        <v>41484</v>
      </c>
      <c r="G240" s="1" t="s">
        <v>1144</v>
      </c>
      <c r="H240" s="6" t="s">
        <v>21</v>
      </c>
      <c r="I240" s="7">
        <v>42004.760003240743</v>
      </c>
      <c r="J240" s="19">
        <v>2046</v>
      </c>
      <c r="K240" s="8"/>
      <c r="L240" s="20" t="s">
        <v>1240</v>
      </c>
      <c r="M240" s="15">
        <v>2515</v>
      </c>
      <c r="N240" s="15"/>
      <c r="O240" s="15"/>
      <c r="P240" s="33">
        <v>25</v>
      </c>
      <c r="Q240" s="28"/>
      <c r="R240" s="28"/>
      <c r="S240" s="7">
        <v>42004.739564780095</v>
      </c>
      <c r="T240" s="6" t="s">
        <v>691</v>
      </c>
    </row>
    <row r="241" spans="1:20" x14ac:dyDescent="0.2">
      <c r="A241" s="6">
        <v>201301333</v>
      </c>
      <c r="B241" s="6" t="s">
        <v>692</v>
      </c>
      <c r="C241" s="6" t="s">
        <v>693</v>
      </c>
      <c r="D241" s="6">
        <v>598</v>
      </c>
      <c r="E241" s="6" t="s">
        <v>20</v>
      </c>
      <c r="F241" s="7">
        <v>40969</v>
      </c>
      <c r="G241" s="1" t="s">
        <v>1144</v>
      </c>
      <c r="H241" s="6" t="s">
        <v>21</v>
      </c>
      <c r="I241" s="7">
        <v>41636.966656747682</v>
      </c>
      <c r="J241" s="19">
        <v>2071</v>
      </c>
      <c r="K241" s="8"/>
      <c r="L241" s="20">
        <v>1</v>
      </c>
      <c r="M241" s="15">
        <v>1</v>
      </c>
      <c r="N241" s="15"/>
      <c r="O241" s="15"/>
      <c r="P241" s="27">
        <v>1</v>
      </c>
      <c r="Q241" s="28"/>
      <c r="R241" s="28"/>
      <c r="S241" s="7">
        <v>41636.894702581019</v>
      </c>
      <c r="T241" s="6" t="s">
        <v>694</v>
      </c>
    </row>
    <row r="242" spans="1:20" x14ac:dyDescent="0.2">
      <c r="A242" s="6">
        <v>201301340</v>
      </c>
      <c r="B242" s="6" t="s">
        <v>312</v>
      </c>
      <c r="C242" s="6" t="s">
        <v>695</v>
      </c>
      <c r="D242" s="6">
        <v>536</v>
      </c>
      <c r="E242" s="6" t="s">
        <v>330</v>
      </c>
      <c r="F242" s="7">
        <v>40116</v>
      </c>
      <c r="G242" s="1" t="s">
        <v>1144</v>
      </c>
      <c r="H242" s="6" t="s">
        <v>21</v>
      </c>
      <c r="I242" s="7">
        <v>42241.567164780092</v>
      </c>
      <c r="J242" s="19">
        <v>2178</v>
      </c>
      <c r="K242" s="8"/>
      <c r="L242" s="20" t="s">
        <v>1230</v>
      </c>
      <c r="M242" s="15"/>
      <c r="N242" s="15"/>
      <c r="O242" s="15"/>
      <c r="P242" s="27"/>
      <c r="Q242" s="28"/>
      <c r="R242" s="28"/>
      <c r="S242" s="7">
        <v>42241.567164780092</v>
      </c>
      <c r="T242" s="6" t="s">
        <v>696</v>
      </c>
    </row>
    <row r="243" spans="1:20" x14ac:dyDescent="0.2">
      <c r="A243" s="6">
        <v>201301342</v>
      </c>
      <c r="B243" s="6" t="s">
        <v>697</v>
      </c>
      <c r="C243" s="6" t="s">
        <v>698</v>
      </c>
      <c r="D243" s="6">
        <v>130</v>
      </c>
      <c r="E243" s="6" t="s">
        <v>48</v>
      </c>
      <c r="F243" s="7">
        <v>37623</v>
      </c>
      <c r="G243" s="1" t="s">
        <v>1144</v>
      </c>
      <c r="H243" s="6" t="s">
        <v>21</v>
      </c>
      <c r="I243" s="7">
        <v>41638.601305324075</v>
      </c>
      <c r="J243" s="19">
        <v>2061</v>
      </c>
      <c r="K243" s="8"/>
      <c r="L243" s="20"/>
      <c r="M243" s="15"/>
      <c r="N243" s="15"/>
      <c r="O243" s="15"/>
      <c r="P243" s="27"/>
      <c r="Q243" s="28"/>
      <c r="R243" s="28"/>
      <c r="S243" s="7">
        <v>41638.601305324075</v>
      </c>
      <c r="T243" s="6" t="s">
        <v>699</v>
      </c>
    </row>
    <row r="244" spans="1:20" x14ac:dyDescent="0.2">
      <c r="A244" s="6">
        <v>201301347</v>
      </c>
      <c r="B244" s="6" t="s">
        <v>700</v>
      </c>
      <c r="C244" s="6" t="s">
        <v>701</v>
      </c>
      <c r="D244" s="6">
        <v>125</v>
      </c>
      <c r="E244" s="6" t="s">
        <v>14</v>
      </c>
      <c r="F244" s="7">
        <v>41387</v>
      </c>
      <c r="G244" s="1" t="s">
        <v>1144</v>
      </c>
      <c r="H244" s="6" t="s">
        <v>21</v>
      </c>
      <c r="I244" s="7">
        <v>42219.613203321758</v>
      </c>
      <c r="J244" s="19">
        <v>2170</v>
      </c>
      <c r="K244" s="8"/>
      <c r="L244" s="20" t="s">
        <v>1163</v>
      </c>
      <c r="M244" s="15"/>
      <c r="N244" s="15"/>
      <c r="O244" s="15"/>
      <c r="P244" s="27"/>
      <c r="Q244" s="28"/>
      <c r="R244" s="28"/>
      <c r="S244" s="7">
        <v>42219.548688391202</v>
      </c>
      <c r="T244" s="6" t="s">
        <v>702</v>
      </c>
    </row>
    <row r="245" spans="1:20" x14ac:dyDescent="0.2">
      <c r="A245" s="6">
        <v>201400001</v>
      </c>
      <c r="B245" s="6" t="s">
        <v>703</v>
      </c>
      <c r="C245" s="6" t="s">
        <v>704</v>
      </c>
      <c r="D245" s="6">
        <v>131</v>
      </c>
      <c r="E245" s="6" t="s">
        <v>85</v>
      </c>
      <c r="F245" s="7">
        <v>37027</v>
      </c>
      <c r="G245" s="1" t="s">
        <v>1143</v>
      </c>
      <c r="H245" s="6" t="s">
        <v>15</v>
      </c>
      <c r="I245" s="7">
        <v>41640.73804621528</v>
      </c>
      <c r="J245" s="19">
        <v>2116</v>
      </c>
      <c r="K245" s="8"/>
      <c r="L245" s="20"/>
      <c r="M245" s="15"/>
      <c r="N245" s="15"/>
      <c r="O245" s="15"/>
      <c r="P245" s="27"/>
      <c r="Q245" s="28"/>
      <c r="R245" s="28"/>
      <c r="S245" s="7">
        <v>41640.73804621528</v>
      </c>
      <c r="T245" s="6" t="s">
        <v>705</v>
      </c>
    </row>
    <row r="246" spans="1:20" x14ac:dyDescent="0.2">
      <c r="A246" s="6">
        <v>201400004</v>
      </c>
      <c r="B246" s="6" t="s">
        <v>312</v>
      </c>
      <c r="C246" s="6" t="s">
        <v>706</v>
      </c>
      <c r="D246" s="6">
        <v>598</v>
      </c>
      <c r="E246" s="6" t="s">
        <v>20</v>
      </c>
      <c r="F246" s="7">
        <v>38928</v>
      </c>
      <c r="G246" s="1" t="s">
        <v>1144</v>
      </c>
      <c r="H246" s="6" t="s">
        <v>21</v>
      </c>
      <c r="I246" s="7">
        <v>42342.281407372684</v>
      </c>
      <c r="J246" s="19">
        <v>2095</v>
      </c>
      <c r="K246" s="8"/>
      <c r="L246" s="20">
        <v>9</v>
      </c>
      <c r="M246" s="15">
        <v>9</v>
      </c>
      <c r="N246" s="15"/>
      <c r="O246" s="15"/>
      <c r="P246" s="33">
        <v>901</v>
      </c>
      <c r="Q246" s="28"/>
      <c r="R246" s="28"/>
      <c r="S246" s="7">
        <v>42342.232126886571</v>
      </c>
      <c r="T246" s="6" t="s">
        <v>707</v>
      </c>
    </row>
    <row r="247" spans="1:20" x14ac:dyDescent="0.2">
      <c r="A247" s="6">
        <v>201400007</v>
      </c>
      <c r="B247" s="6" t="s">
        <v>708</v>
      </c>
      <c r="C247" s="6" t="s">
        <v>91</v>
      </c>
      <c r="D247" s="6">
        <v>598</v>
      </c>
      <c r="E247" s="6" t="s">
        <v>20</v>
      </c>
      <c r="F247" s="7">
        <v>38721</v>
      </c>
      <c r="G247" s="1" t="s">
        <v>1144</v>
      </c>
      <c r="H247" s="6" t="s">
        <v>21</v>
      </c>
      <c r="I247" s="7">
        <v>41644.882184756942</v>
      </c>
      <c r="J247" s="19">
        <v>2022</v>
      </c>
      <c r="K247" s="8"/>
      <c r="L247" s="20">
        <v>5</v>
      </c>
      <c r="M247" s="15">
        <v>5</v>
      </c>
      <c r="N247" s="15"/>
      <c r="O247" s="15"/>
      <c r="P247" s="27">
        <v>5</v>
      </c>
      <c r="Q247" s="28"/>
      <c r="R247" s="28"/>
      <c r="S247" s="7">
        <v>41644.942558993054</v>
      </c>
      <c r="T247" s="6" t="s">
        <v>709</v>
      </c>
    </row>
    <row r="248" spans="1:20" x14ac:dyDescent="0.2">
      <c r="A248" s="6">
        <v>201400010</v>
      </c>
      <c r="B248" s="6" t="s">
        <v>710</v>
      </c>
      <c r="C248" s="6" t="s">
        <v>711</v>
      </c>
      <c r="D248" s="6">
        <v>98</v>
      </c>
      <c r="E248" s="6" t="s">
        <v>712</v>
      </c>
      <c r="F248" s="7">
        <v>36897</v>
      </c>
      <c r="G248" s="1" t="s">
        <v>1144</v>
      </c>
      <c r="H248" s="6" t="s">
        <v>21</v>
      </c>
      <c r="I248" s="7">
        <v>41656.831495601851</v>
      </c>
      <c r="J248" s="19">
        <v>2170</v>
      </c>
      <c r="K248" s="8"/>
      <c r="L248" s="20" t="s">
        <v>1163</v>
      </c>
      <c r="M248" s="15"/>
      <c r="N248" s="15"/>
      <c r="O248" s="15"/>
      <c r="P248" s="27"/>
      <c r="Q248" s="28"/>
      <c r="R248" s="28"/>
      <c r="S248" s="7">
        <v>41656.842914583336</v>
      </c>
      <c r="T248" s="6" t="s">
        <v>713</v>
      </c>
    </row>
    <row r="249" spans="1:20" x14ac:dyDescent="0.2">
      <c r="A249" s="6">
        <v>201400021</v>
      </c>
      <c r="B249" s="6" t="s">
        <v>473</v>
      </c>
      <c r="C249" s="6" t="s">
        <v>714</v>
      </c>
      <c r="D249" s="6">
        <v>125</v>
      </c>
      <c r="E249" s="6" t="s">
        <v>14</v>
      </c>
      <c r="F249" s="7">
        <v>37995</v>
      </c>
      <c r="G249" s="1" t="s">
        <v>1144</v>
      </c>
      <c r="H249" s="6" t="s">
        <v>21</v>
      </c>
      <c r="I249" s="7">
        <v>41652.572606678237</v>
      </c>
      <c r="J249" s="19">
        <v>2171</v>
      </c>
      <c r="K249" s="8"/>
      <c r="L249" s="20">
        <v>15</v>
      </c>
      <c r="M249" s="15">
        <v>15</v>
      </c>
      <c r="N249" s="15"/>
      <c r="O249" s="15"/>
      <c r="P249" s="27">
        <v>15</v>
      </c>
      <c r="Q249" s="28"/>
      <c r="R249" s="28"/>
      <c r="S249" s="7" t="s">
        <v>16</v>
      </c>
      <c r="T249" s="6" t="s">
        <v>16</v>
      </c>
    </row>
    <row r="250" spans="1:20" x14ac:dyDescent="0.2">
      <c r="A250" s="6">
        <v>201400024</v>
      </c>
      <c r="B250" s="6" t="s">
        <v>715</v>
      </c>
      <c r="C250" s="6" t="s">
        <v>176</v>
      </c>
      <c r="D250" s="6">
        <v>499</v>
      </c>
      <c r="E250" s="6" t="s">
        <v>60</v>
      </c>
      <c r="F250" s="7">
        <v>37712</v>
      </c>
      <c r="G250" s="1" t="s">
        <v>16</v>
      </c>
      <c r="H250" s="6" t="s">
        <v>16</v>
      </c>
      <c r="I250" s="7">
        <v>41646.479176157409</v>
      </c>
      <c r="J250" s="19">
        <v>2001</v>
      </c>
      <c r="K250" s="8"/>
      <c r="L250" s="20">
        <v>14</v>
      </c>
      <c r="M250" s="15">
        <v>14</v>
      </c>
      <c r="N250" s="15"/>
      <c r="O250" s="15"/>
      <c r="P250" s="27">
        <v>14</v>
      </c>
      <c r="Q250" s="28"/>
      <c r="R250" s="28"/>
      <c r="S250" s="7">
        <v>41646.479176157409</v>
      </c>
      <c r="T250" s="6" t="s">
        <v>716</v>
      </c>
    </row>
    <row r="251" spans="1:20" x14ac:dyDescent="0.2">
      <c r="A251" s="6">
        <v>201400029</v>
      </c>
      <c r="B251" s="6" t="s">
        <v>717</v>
      </c>
      <c r="C251" s="6" t="s">
        <v>718</v>
      </c>
      <c r="D251" s="6">
        <v>201</v>
      </c>
      <c r="E251" s="6" t="s">
        <v>719</v>
      </c>
      <c r="F251" s="7">
        <v>41593</v>
      </c>
      <c r="G251" s="1" t="s">
        <v>1144</v>
      </c>
      <c r="H251" s="6" t="s">
        <v>21</v>
      </c>
      <c r="I251" s="7">
        <v>41826.808198495368</v>
      </c>
      <c r="J251" s="19">
        <v>2194</v>
      </c>
      <c r="K251" s="8"/>
      <c r="L251" s="20"/>
      <c r="M251" s="15"/>
      <c r="N251" s="15"/>
      <c r="O251" s="15"/>
      <c r="P251" s="27"/>
      <c r="Q251" s="28"/>
      <c r="R251" s="28"/>
      <c r="S251" s="7">
        <v>41826.780616631942</v>
      </c>
      <c r="T251" s="6" t="s">
        <v>720</v>
      </c>
    </row>
    <row r="252" spans="1:20" x14ac:dyDescent="0.2">
      <c r="A252" s="6">
        <v>201400055</v>
      </c>
      <c r="B252" s="6" t="s">
        <v>721</v>
      </c>
      <c r="C252" s="6" t="s">
        <v>722</v>
      </c>
      <c r="D252" s="6">
        <v>126</v>
      </c>
      <c r="E252" s="6" t="s">
        <v>71</v>
      </c>
      <c r="F252" s="7">
        <v>38718</v>
      </c>
      <c r="G252" s="1" t="s">
        <v>1144</v>
      </c>
      <c r="H252" s="6" t="s">
        <v>21</v>
      </c>
      <c r="I252" s="7">
        <v>41745.57224371528</v>
      </c>
      <c r="J252" s="19">
        <v>2081</v>
      </c>
      <c r="K252" s="8"/>
      <c r="L252" s="20" t="s">
        <v>1225</v>
      </c>
      <c r="M252" s="15">
        <v>1</v>
      </c>
      <c r="N252" s="15">
        <v>2</v>
      </c>
      <c r="O252" s="15"/>
      <c r="P252" s="27">
        <v>1</v>
      </c>
      <c r="Q252" s="28">
        <v>2</v>
      </c>
      <c r="R252" s="28"/>
      <c r="S252" s="7">
        <v>41745.374568090279</v>
      </c>
      <c r="T252" s="6" t="s">
        <v>723</v>
      </c>
    </row>
    <row r="253" spans="1:20" x14ac:dyDescent="0.2">
      <c r="A253" s="6">
        <v>201400059</v>
      </c>
      <c r="B253" s="6" t="s">
        <v>724</v>
      </c>
      <c r="C253" s="6" t="s">
        <v>725</v>
      </c>
      <c r="D253" s="6">
        <v>131</v>
      </c>
      <c r="E253" s="6" t="s">
        <v>85</v>
      </c>
      <c r="F253" s="7">
        <v>37274</v>
      </c>
      <c r="G253" s="1" t="s">
        <v>1143</v>
      </c>
      <c r="H253" s="6" t="s">
        <v>15</v>
      </c>
      <c r="I253" s="7">
        <v>41654.932871608798</v>
      </c>
      <c r="J253" s="19">
        <v>2278</v>
      </c>
      <c r="K253" s="8"/>
      <c r="L253" s="20">
        <v>1</v>
      </c>
      <c r="M253" s="15">
        <v>1</v>
      </c>
      <c r="N253" s="15"/>
      <c r="O253" s="15"/>
      <c r="P253" s="27">
        <v>1</v>
      </c>
      <c r="Q253" s="28"/>
      <c r="R253" s="28"/>
      <c r="S253" s="7">
        <v>41654.932871608798</v>
      </c>
      <c r="T253" s="6" t="s">
        <v>726</v>
      </c>
    </row>
    <row r="254" spans="1:20" x14ac:dyDescent="0.2">
      <c r="A254" s="6">
        <v>201400063</v>
      </c>
      <c r="B254" s="6" t="s">
        <v>727</v>
      </c>
      <c r="C254" s="6" t="s">
        <v>728</v>
      </c>
      <c r="D254" s="6">
        <v>91</v>
      </c>
      <c r="E254" s="6" t="s">
        <v>378</v>
      </c>
      <c r="F254" s="7">
        <v>38370</v>
      </c>
      <c r="G254" s="1" t="s">
        <v>1145</v>
      </c>
      <c r="H254" s="6" t="s">
        <v>45</v>
      </c>
      <c r="I254" s="7">
        <v>41655.994767939817</v>
      </c>
      <c r="J254" s="19">
        <v>2126</v>
      </c>
      <c r="K254" s="8"/>
      <c r="L254" s="20">
        <v>16</v>
      </c>
      <c r="M254" s="15">
        <v>16</v>
      </c>
      <c r="N254" s="15"/>
      <c r="O254" s="15"/>
      <c r="P254" s="27">
        <v>16</v>
      </c>
      <c r="Q254" s="28"/>
      <c r="R254" s="28"/>
      <c r="S254" s="7">
        <v>41655.996326932873</v>
      </c>
      <c r="T254" s="6" t="s">
        <v>729</v>
      </c>
    </row>
    <row r="255" spans="1:20" x14ac:dyDescent="0.2">
      <c r="A255" s="6">
        <v>201400064</v>
      </c>
      <c r="B255" s="6" t="s">
        <v>730</v>
      </c>
      <c r="C255" s="6" t="s">
        <v>507</v>
      </c>
      <c r="D255" s="6">
        <v>131</v>
      </c>
      <c r="E255" s="6" t="s">
        <v>85</v>
      </c>
      <c r="F255" s="7">
        <v>40196</v>
      </c>
      <c r="G255" s="1" t="s">
        <v>1143</v>
      </c>
      <c r="H255" s="6" t="s">
        <v>15</v>
      </c>
      <c r="I255" s="7">
        <v>41820.548170717593</v>
      </c>
      <c r="J255" s="19">
        <v>2126</v>
      </c>
      <c r="K255" s="8"/>
      <c r="L255" s="20">
        <v>16</v>
      </c>
      <c r="M255" s="15">
        <v>16</v>
      </c>
      <c r="N255" s="15"/>
      <c r="O255" s="15"/>
      <c r="P255" s="27">
        <v>16</v>
      </c>
      <c r="Q255" s="28"/>
      <c r="R255" s="28"/>
      <c r="S255" s="7">
        <v>41820.548170717593</v>
      </c>
      <c r="T255" s="6" t="s">
        <v>731</v>
      </c>
    </row>
    <row r="256" spans="1:20" x14ac:dyDescent="0.2">
      <c r="A256" s="6">
        <v>201400073</v>
      </c>
      <c r="B256" s="6" t="s">
        <v>732</v>
      </c>
      <c r="C256" s="6" t="s">
        <v>733</v>
      </c>
      <c r="D256" s="6">
        <v>125</v>
      </c>
      <c r="E256" s="6" t="s">
        <v>14</v>
      </c>
      <c r="F256" s="7">
        <v>39832</v>
      </c>
      <c r="G256" s="1" t="s">
        <v>1144</v>
      </c>
      <c r="H256" s="6" t="s">
        <v>21</v>
      </c>
      <c r="I256" s="7">
        <v>42232.618450196758</v>
      </c>
      <c r="J256" s="19">
        <v>2071</v>
      </c>
      <c r="K256" s="8"/>
      <c r="L256" s="20">
        <v>2</v>
      </c>
      <c r="M256" s="15">
        <v>2</v>
      </c>
      <c r="N256" s="15"/>
      <c r="O256" s="15"/>
      <c r="P256" s="27">
        <v>2</v>
      </c>
      <c r="Q256" s="28"/>
      <c r="R256" s="28"/>
      <c r="S256" s="7">
        <v>42232.618450196758</v>
      </c>
      <c r="T256" s="6" t="s">
        <v>734</v>
      </c>
    </row>
    <row r="257" spans="1:20" x14ac:dyDescent="0.2">
      <c r="A257" s="6">
        <v>201400075</v>
      </c>
      <c r="B257" s="6" t="s">
        <v>732</v>
      </c>
      <c r="C257" s="6" t="s">
        <v>735</v>
      </c>
      <c r="D257" s="6">
        <v>304</v>
      </c>
      <c r="E257" s="6" t="s">
        <v>172</v>
      </c>
      <c r="F257" s="7">
        <v>38372</v>
      </c>
      <c r="G257" s="1" t="s">
        <v>1144</v>
      </c>
      <c r="H257" s="6" t="s">
        <v>21</v>
      </c>
      <c r="I257" s="7">
        <v>41752.870163043983</v>
      </c>
      <c r="J257" s="19">
        <v>2087</v>
      </c>
      <c r="K257" s="8"/>
      <c r="L257" s="20"/>
      <c r="M257" s="15"/>
      <c r="N257" s="15"/>
      <c r="O257" s="15"/>
      <c r="P257" s="27"/>
      <c r="Q257" s="28"/>
      <c r="R257" s="28"/>
      <c r="S257" s="7">
        <v>41752.864878622684</v>
      </c>
      <c r="T257" s="6" t="s">
        <v>736</v>
      </c>
    </row>
    <row r="258" spans="1:20" x14ac:dyDescent="0.2">
      <c r="A258" s="6">
        <v>201400080</v>
      </c>
      <c r="B258" s="6" t="s">
        <v>737</v>
      </c>
      <c r="C258" s="6" t="s">
        <v>738</v>
      </c>
      <c r="D258" s="6">
        <v>201</v>
      </c>
      <c r="E258" s="6" t="s">
        <v>719</v>
      </c>
      <c r="F258" s="7">
        <v>38353</v>
      </c>
      <c r="G258" s="1" t="s">
        <v>1143</v>
      </c>
      <c r="H258" s="6" t="s">
        <v>15</v>
      </c>
      <c r="I258" s="7">
        <v>41774.731367673608</v>
      </c>
      <c r="J258" s="19">
        <v>2001</v>
      </c>
      <c r="K258" s="8"/>
      <c r="L258" s="20" t="s">
        <v>1233</v>
      </c>
      <c r="M258" s="15"/>
      <c r="N258" s="15"/>
      <c r="O258" s="15"/>
      <c r="P258" s="27"/>
      <c r="Q258" s="28"/>
      <c r="R258" s="28"/>
      <c r="S258" s="7">
        <v>41774.75735925926</v>
      </c>
      <c r="T258" s="6" t="s">
        <v>739</v>
      </c>
    </row>
    <row r="259" spans="1:20" x14ac:dyDescent="0.2">
      <c r="A259" s="6">
        <v>201400086</v>
      </c>
      <c r="B259" s="6" t="s">
        <v>740</v>
      </c>
      <c r="C259" s="6" t="s">
        <v>741</v>
      </c>
      <c r="D259" s="6">
        <v>125</v>
      </c>
      <c r="E259" s="6" t="s">
        <v>14</v>
      </c>
      <c r="F259" s="7">
        <v>38078</v>
      </c>
      <c r="G259" s="1" t="s">
        <v>1143</v>
      </c>
      <c r="H259" s="6" t="s">
        <v>15</v>
      </c>
      <c r="I259" s="7">
        <v>41674.629218055554</v>
      </c>
      <c r="J259" s="19">
        <v>2071</v>
      </c>
      <c r="K259" s="8"/>
      <c r="L259" s="20">
        <v>2</v>
      </c>
      <c r="M259" s="15">
        <v>2</v>
      </c>
      <c r="N259" s="15"/>
      <c r="O259" s="15"/>
      <c r="P259" s="27">
        <v>2</v>
      </c>
      <c r="Q259" s="28"/>
      <c r="R259" s="28"/>
      <c r="S259" s="7">
        <v>41674.628490937503</v>
      </c>
      <c r="T259" s="6" t="s">
        <v>742</v>
      </c>
    </row>
    <row r="260" spans="1:20" x14ac:dyDescent="0.2">
      <c r="A260" s="6">
        <v>201400090</v>
      </c>
      <c r="B260" s="6" t="s">
        <v>743</v>
      </c>
      <c r="C260" s="6" t="s">
        <v>343</v>
      </c>
      <c r="D260" s="6">
        <v>131</v>
      </c>
      <c r="E260" s="6" t="s">
        <v>85</v>
      </c>
      <c r="F260" s="7">
        <v>36185</v>
      </c>
      <c r="G260" s="1" t="s">
        <v>1143</v>
      </c>
      <c r="H260" s="6" t="s">
        <v>15</v>
      </c>
      <c r="I260" s="7">
        <v>41833.015261840279</v>
      </c>
      <c r="J260" s="19">
        <v>2106</v>
      </c>
      <c r="K260" s="8"/>
      <c r="L260" s="20" t="s">
        <v>1165</v>
      </c>
      <c r="M260" s="15">
        <v>28</v>
      </c>
      <c r="N260" s="15"/>
      <c r="O260" s="15"/>
      <c r="P260" s="27">
        <v>28</v>
      </c>
      <c r="Q260" s="28"/>
      <c r="R260" s="28"/>
      <c r="S260" s="7">
        <v>41833.285713159719</v>
      </c>
      <c r="T260" s="6" t="s">
        <v>744</v>
      </c>
    </row>
    <row r="261" spans="1:20" x14ac:dyDescent="0.2">
      <c r="A261" s="6">
        <v>201400095</v>
      </c>
      <c r="B261" s="6" t="s">
        <v>745</v>
      </c>
      <c r="C261" s="6" t="s">
        <v>746</v>
      </c>
      <c r="D261" s="6">
        <v>119</v>
      </c>
      <c r="E261" s="6" t="s">
        <v>25</v>
      </c>
      <c r="F261" s="7">
        <v>40449</v>
      </c>
      <c r="G261" s="1" t="s">
        <v>1144</v>
      </c>
      <c r="H261" s="6" t="s">
        <v>21</v>
      </c>
      <c r="I261" s="7">
        <v>41806.86247508102</v>
      </c>
      <c r="J261" s="19">
        <v>2071</v>
      </c>
      <c r="K261" s="8"/>
      <c r="L261" s="20">
        <v>2</v>
      </c>
      <c r="M261" s="15">
        <v>2</v>
      </c>
      <c r="N261" s="15"/>
      <c r="O261" s="15"/>
      <c r="P261" s="27">
        <v>2</v>
      </c>
      <c r="Q261" s="28"/>
      <c r="R261" s="28"/>
      <c r="S261" s="7">
        <v>41806.382009837966</v>
      </c>
      <c r="T261" s="6" t="s">
        <v>747</v>
      </c>
    </row>
    <row r="262" spans="1:20" x14ac:dyDescent="0.2">
      <c r="A262" s="6">
        <v>201400096</v>
      </c>
      <c r="B262" s="6" t="s">
        <v>748</v>
      </c>
      <c r="C262" s="6" t="s">
        <v>749</v>
      </c>
      <c r="D262" s="6">
        <v>119</v>
      </c>
      <c r="E262" s="6" t="s">
        <v>25</v>
      </c>
      <c r="F262" s="7">
        <v>41388</v>
      </c>
      <c r="G262" s="1" t="s">
        <v>1144</v>
      </c>
      <c r="H262" s="6" t="s">
        <v>21</v>
      </c>
      <c r="I262" s="7">
        <v>41692.481901932872</v>
      </c>
      <c r="J262" s="19">
        <v>2181</v>
      </c>
      <c r="K262" s="8"/>
      <c r="L262" s="20" t="s">
        <v>1241</v>
      </c>
      <c r="M262" s="15">
        <v>332</v>
      </c>
      <c r="N262" s="15"/>
      <c r="O262" s="15"/>
      <c r="P262" s="33">
        <v>33</v>
      </c>
      <c r="Q262" s="28"/>
      <c r="R262" s="28"/>
      <c r="S262" s="7">
        <v>41692.55404116898</v>
      </c>
      <c r="T262" s="6" t="s">
        <v>750</v>
      </c>
    </row>
    <row r="263" spans="1:20" x14ac:dyDescent="0.2">
      <c r="A263" s="6">
        <v>201400101</v>
      </c>
      <c r="B263" s="6" t="s">
        <v>751</v>
      </c>
      <c r="C263" s="6" t="s">
        <v>752</v>
      </c>
      <c r="D263" s="6">
        <v>523</v>
      </c>
      <c r="E263" s="6" t="s">
        <v>245</v>
      </c>
      <c r="F263" s="7">
        <v>40087</v>
      </c>
      <c r="G263" s="1" t="s">
        <v>1144</v>
      </c>
      <c r="H263" s="6" t="s">
        <v>21</v>
      </c>
      <c r="I263" s="7">
        <v>41968.648389780094</v>
      </c>
      <c r="J263" s="19" t="s">
        <v>1229</v>
      </c>
      <c r="K263" s="8"/>
      <c r="L263" s="20" t="s">
        <v>1230</v>
      </c>
      <c r="M263" s="15"/>
      <c r="N263" s="15"/>
      <c r="O263" s="15"/>
      <c r="P263" s="27"/>
      <c r="Q263" s="28"/>
      <c r="R263" s="28"/>
      <c r="S263" s="7">
        <v>41968.613364351855</v>
      </c>
      <c r="T263" s="6" t="s">
        <v>753</v>
      </c>
    </row>
    <row r="264" spans="1:20" x14ac:dyDescent="0.2">
      <c r="A264" s="6">
        <v>201400104</v>
      </c>
      <c r="B264" s="6" t="s">
        <v>754</v>
      </c>
      <c r="C264" s="6" t="s">
        <v>755</v>
      </c>
      <c r="D264" s="6">
        <v>125</v>
      </c>
      <c r="E264" s="6" t="s">
        <v>14</v>
      </c>
      <c r="F264" s="7">
        <v>37279</v>
      </c>
      <c r="G264" s="1" t="s">
        <v>1144</v>
      </c>
      <c r="H264" s="6" t="s">
        <v>21</v>
      </c>
      <c r="I264" s="7">
        <v>41662.983507025463</v>
      </c>
      <c r="J264" s="19">
        <v>2071</v>
      </c>
      <c r="K264" s="8"/>
      <c r="L264" s="20">
        <v>1</v>
      </c>
      <c r="M264" s="15">
        <v>1</v>
      </c>
      <c r="N264" s="15"/>
      <c r="O264" s="15"/>
      <c r="P264" s="27">
        <v>1</v>
      </c>
      <c r="Q264" s="28"/>
      <c r="R264" s="28"/>
      <c r="S264" s="7">
        <v>41662.983507025463</v>
      </c>
      <c r="T264" s="6" t="s">
        <v>756</v>
      </c>
    </row>
    <row r="265" spans="1:20" x14ac:dyDescent="0.2">
      <c r="A265" s="6">
        <v>201400116</v>
      </c>
      <c r="B265" s="6" t="s">
        <v>757</v>
      </c>
      <c r="C265" s="6" t="s">
        <v>758</v>
      </c>
      <c r="D265" s="6">
        <v>312</v>
      </c>
      <c r="E265" s="6" t="s">
        <v>128</v>
      </c>
      <c r="F265" s="7">
        <v>39110</v>
      </c>
      <c r="G265" s="1" t="s">
        <v>1143</v>
      </c>
      <c r="H265" s="6" t="s">
        <v>15</v>
      </c>
      <c r="I265" s="7">
        <v>42293.664369710648</v>
      </c>
      <c r="J265" s="19">
        <v>2071</v>
      </c>
      <c r="K265" s="8"/>
      <c r="L265" s="20">
        <v>2</v>
      </c>
      <c r="M265" s="15">
        <v>2</v>
      </c>
      <c r="N265" s="15"/>
      <c r="O265" s="15"/>
      <c r="P265" s="27">
        <v>2</v>
      </c>
      <c r="Q265" s="28"/>
      <c r="R265" s="28"/>
      <c r="S265" s="7">
        <v>42293.623632951392</v>
      </c>
      <c r="T265" s="6" t="s">
        <v>759</v>
      </c>
    </row>
    <row r="266" spans="1:20" x14ac:dyDescent="0.2">
      <c r="A266" s="6">
        <v>201400123</v>
      </c>
      <c r="B266" s="6" t="s">
        <v>760</v>
      </c>
      <c r="C266" s="6" t="s">
        <v>761</v>
      </c>
      <c r="D266" s="6">
        <v>125</v>
      </c>
      <c r="E266" s="6" t="s">
        <v>14</v>
      </c>
      <c r="F266" s="7">
        <v>37287</v>
      </c>
      <c r="G266" s="1" t="s">
        <v>1145</v>
      </c>
      <c r="H266" s="6" t="s">
        <v>45</v>
      </c>
      <c r="I266" s="7">
        <v>41667.056310763888</v>
      </c>
      <c r="J266" s="19">
        <v>2126</v>
      </c>
      <c r="K266" s="8"/>
      <c r="L266" s="20">
        <v>16</v>
      </c>
      <c r="M266" s="15">
        <v>16</v>
      </c>
      <c r="N266" s="15"/>
      <c r="O266" s="15"/>
      <c r="P266" s="27">
        <v>16</v>
      </c>
      <c r="Q266" s="28"/>
      <c r="R266" s="28"/>
      <c r="S266" s="7">
        <v>41667.056310763888</v>
      </c>
      <c r="T266" s="6" t="s">
        <v>762</v>
      </c>
    </row>
    <row r="267" spans="1:20" x14ac:dyDescent="0.2">
      <c r="A267" s="6">
        <v>201400130</v>
      </c>
      <c r="B267" s="6" t="s">
        <v>763</v>
      </c>
      <c r="C267" s="6" t="s">
        <v>764</v>
      </c>
      <c r="D267" s="6">
        <v>123</v>
      </c>
      <c r="E267" s="6" t="s">
        <v>64</v>
      </c>
      <c r="F267" s="7">
        <v>41532</v>
      </c>
      <c r="G267" s="1" t="s">
        <v>1144</v>
      </c>
      <c r="H267" s="6" t="s">
        <v>21</v>
      </c>
      <c r="I267" s="7">
        <v>42354.428605983798</v>
      </c>
      <c r="J267" s="19" t="s">
        <v>1166</v>
      </c>
      <c r="K267" s="8"/>
      <c r="L267" s="20"/>
      <c r="M267" s="15"/>
      <c r="N267" s="15"/>
      <c r="O267" s="15"/>
      <c r="P267" s="27"/>
      <c r="Q267" s="28"/>
      <c r="R267" s="28"/>
      <c r="S267" s="7">
        <v>42354.428605983798</v>
      </c>
      <c r="T267" s="6" t="s">
        <v>765</v>
      </c>
    </row>
    <row r="268" spans="1:20" x14ac:dyDescent="0.2">
      <c r="A268" s="6">
        <v>201400133</v>
      </c>
      <c r="B268" s="6" t="s">
        <v>766</v>
      </c>
      <c r="C268" s="6" t="s">
        <v>767</v>
      </c>
      <c r="D268" s="6">
        <v>125</v>
      </c>
      <c r="E268" s="6" t="s">
        <v>14</v>
      </c>
      <c r="F268" s="7">
        <v>37803</v>
      </c>
      <c r="G268" s="1" t="s">
        <v>1144</v>
      </c>
      <c r="H268" s="6" t="s">
        <v>21</v>
      </c>
      <c r="I268" s="7">
        <v>41668.978446331021</v>
      </c>
      <c r="J268" s="19">
        <v>2274</v>
      </c>
      <c r="K268" s="8"/>
      <c r="L268" s="20"/>
      <c r="M268" s="15"/>
      <c r="N268" s="15"/>
      <c r="O268" s="15"/>
      <c r="P268" s="27"/>
      <c r="Q268" s="28"/>
      <c r="R268" s="28"/>
      <c r="S268" s="7">
        <v>41668.978446331021</v>
      </c>
    </row>
    <row r="269" spans="1:20" x14ac:dyDescent="0.2">
      <c r="A269" s="6">
        <v>201400137</v>
      </c>
      <c r="B269" s="6" t="s">
        <v>768</v>
      </c>
      <c r="C269" s="6" t="s">
        <v>769</v>
      </c>
      <c r="D269" s="6">
        <v>130</v>
      </c>
      <c r="E269" s="6" t="s">
        <v>48</v>
      </c>
      <c r="F269" s="7">
        <v>39115</v>
      </c>
      <c r="G269" s="1" t="s">
        <v>1143</v>
      </c>
      <c r="H269" s="6" t="s">
        <v>15</v>
      </c>
      <c r="I269" s="7">
        <v>41822.579154861109</v>
      </c>
      <c r="J269" s="19">
        <v>2046</v>
      </c>
      <c r="K269" s="8"/>
      <c r="L269" s="20" t="s">
        <v>1224</v>
      </c>
      <c r="M269" s="15">
        <v>2515</v>
      </c>
      <c r="N269" s="15"/>
      <c r="O269" s="15"/>
      <c r="P269" s="33">
        <v>25</v>
      </c>
      <c r="Q269" s="28"/>
      <c r="R269" s="28"/>
      <c r="S269" s="7" t="s">
        <v>16</v>
      </c>
      <c r="T269" s="6" t="s">
        <v>16</v>
      </c>
    </row>
    <row r="270" spans="1:20" x14ac:dyDescent="0.2">
      <c r="A270" s="6">
        <v>201400138</v>
      </c>
      <c r="B270" s="6" t="s">
        <v>770</v>
      </c>
      <c r="C270" s="6" t="s">
        <v>162</v>
      </c>
      <c r="D270" s="6">
        <v>598</v>
      </c>
      <c r="E270" s="6" t="s">
        <v>20</v>
      </c>
      <c r="F270" s="7">
        <v>38750</v>
      </c>
      <c r="G270" s="1" t="s">
        <v>1144</v>
      </c>
      <c r="H270" s="6" t="s">
        <v>21</v>
      </c>
      <c r="I270" s="7">
        <v>41670.199098263889</v>
      </c>
      <c r="J270" s="19">
        <v>2071</v>
      </c>
      <c r="K270" s="8"/>
      <c r="L270" s="20">
        <v>2</v>
      </c>
      <c r="M270" s="15">
        <v>2</v>
      </c>
      <c r="N270" s="15"/>
      <c r="O270" s="15"/>
      <c r="P270" s="27">
        <v>2</v>
      </c>
      <c r="Q270" s="28"/>
      <c r="R270" s="28"/>
      <c r="S270" s="7">
        <v>41670.217348379629</v>
      </c>
      <c r="T270" s="6" t="s">
        <v>771</v>
      </c>
    </row>
    <row r="271" spans="1:20" x14ac:dyDescent="0.2">
      <c r="A271" s="6">
        <v>201400142</v>
      </c>
      <c r="B271" s="6" t="s">
        <v>772</v>
      </c>
      <c r="C271" s="6" t="s">
        <v>773</v>
      </c>
      <c r="D271" s="6">
        <v>130</v>
      </c>
      <c r="E271" s="6" t="s">
        <v>48</v>
      </c>
      <c r="F271" s="7">
        <v>39115</v>
      </c>
      <c r="G271" s="1" t="s">
        <v>1146</v>
      </c>
      <c r="H271" s="6" t="s">
        <v>56</v>
      </c>
      <c r="I271" s="7">
        <v>41670.657145405094</v>
      </c>
      <c r="J271" s="19">
        <v>2230</v>
      </c>
      <c r="K271" s="8"/>
      <c r="L271" s="20" t="s">
        <v>1242</v>
      </c>
      <c r="M271" s="15">
        <v>8</v>
      </c>
      <c r="N271" s="15">
        <v>20</v>
      </c>
      <c r="O271" s="15"/>
      <c r="P271" s="27">
        <v>8</v>
      </c>
      <c r="Q271" s="28">
        <v>20</v>
      </c>
      <c r="R271" s="28"/>
      <c r="S271" s="7">
        <v>41670.661023067129</v>
      </c>
      <c r="T271" s="6" t="s">
        <v>774</v>
      </c>
    </row>
    <row r="272" spans="1:20" x14ac:dyDescent="0.2">
      <c r="A272" s="6">
        <v>201400146</v>
      </c>
      <c r="B272" s="6" t="s">
        <v>775</v>
      </c>
      <c r="C272" s="6" t="s">
        <v>27</v>
      </c>
      <c r="D272" s="6">
        <v>119</v>
      </c>
      <c r="E272" s="6" t="s">
        <v>25</v>
      </c>
      <c r="F272" s="7">
        <v>40211</v>
      </c>
      <c r="G272" s="1" t="s">
        <v>1144</v>
      </c>
      <c r="H272" s="6" t="s">
        <v>21</v>
      </c>
      <c r="I272" s="7">
        <v>41672.102084259262</v>
      </c>
      <c r="J272" s="19">
        <v>2255</v>
      </c>
      <c r="K272" s="8"/>
      <c r="L272" s="20"/>
      <c r="M272" s="15"/>
      <c r="N272" s="15"/>
      <c r="O272" s="15"/>
      <c r="P272" s="27"/>
      <c r="Q272" s="28"/>
      <c r="R272" s="28"/>
      <c r="S272" s="7">
        <v>41672.41544780093</v>
      </c>
      <c r="T272" s="6" t="s">
        <v>776</v>
      </c>
    </row>
    <row r="273" spans="1:23" x14ac:dyDescent="0.2">
      <c r="A273" s="6">
        <v>201400147</v>
      </c>
      <c r="B273" s="6" t="s">
        <v>777</v>
      </c>
      <c r="C273" s="6" t="s">
        <v>778</v>
      </c>
      <c r="D273" s="6">
        <v>550</v>
      </c>
      <c r="E273" s="6" t="s">
        <v>779</v>
      </c>
      <c r="F273" s="7">
        <v>41395</v>
      </c>
      <c r="G273" s="1" t="s">
        <v>1146</v>
      </c>
      <c r="H273" s="6" t="s">
        <v>56</v>
      </c>
      <c r="I273" s="7">
        <v>41672.466940856481</v>
      </c>
      <c r="J273" s="19">
        <v>2126</v>
      </c>
      <c r="K273" s="8"/>
      <c r="L273" s="20">
        <v>16</v>
      </c>
      <c r="M273" s="15">
        <v>16</v>
      </c>
      <c r="N273" s="15"/>
      <c r="O273" s="15"/>
      <c r="P273" s="27">
        <v>16</v>
      </c>
      <c r="Q273" s="28"/>
      <c r="R273" s="28"/>
      <c r="S273" s="7">
        <v>41672.238979317131</v>
      </c>
      <c r="T273" s="6" t="s">
        <v>780</v>
      </c>
    </row>
    <row r="274" spans="1:23" x14ac:dyDescent="0.2">
      <c r="A274" s="6">
        <v>201400150</v>
      </c>
      <c r="B274" s="6" t="s">
        <v>781</v>
      </c>
      <c r="C274" s="6" t="s">
        <v>782</v>
      </c>
      <c r="D274" s="6">
        <v>648</v>
      </c>
      <c r="E274" s="6" t="s">
        <v>60</v>
      </c>
      <c r="F274" s="7">
        <v>41171</v>
      </c>
      <c r="G274" s="1" t="s">
        <v>1143</v>
      </c>
      <c r="H274" s="6" t="s">
        <v>15</v>
      </c>
      <c r="I274" s="7">
        <v>41672.467475196761</v>
      </c>
      <c r="J274" s="19">
        <v>2279</v>
      </c>
      <c r="K274" s="8"/>
      <c r="L274" s="20">
        <v>3</v>
      </c>
      <c r="M274" s="15">
        <v>3</v>
      </c>
      <c r="N274" s="15"/>
      <c r="O274" s="15"/>
      <c r="P274" s="27">
        <v>3</v>
      </c>
      <c r="Q274" s="28"/>
      <c r="R274" s="28"/>
      <c r="S274" s="7">
        <v>41672.46330841435</v>
      </c>
      <c r="T274" s="6" t="s">
        <v>783</v>
      </c>
    </row>
    <row r="275" spans="1:23" x14ac:dyDescent="0.2">
      <c r="A275" s="6">
        <v>201400151</v>
      </c>
      <c r="B275" s="6" t="s">
        <v>784</v>
      </c>
      <c r="C275" s="6" t="s">
        <v>278</v>
      </c>
      <c r="D275" s="6">
        <v>125</v>
      </c>
      <c r="E275" s="6" t="s">
        <v>14</v>
      </c>
      <c r="F275" s="7">
        <v>40528</v>
      </c>
      <c r="G275" s="1" t="s">
        <v>1143</v>
      </c>
      <c r="H275" s="6" t="s">
        <v>15</v>
      </c>
      <c r="I275" s="7">
        <v>41672.599281712966</v>
      </c>
      <c r="J275" s="19">
        <v>2181</v>
      </c>
      <c r="K275" s="8"/>
      <c r="L275" s="20" t="s">
        <v>1198</v>
      </c>
      <c r="M275" s="15">
        <v>21</v>
      </c>
      <c r="N275" s="15"/>
      <c r="O275" s="15"/>
      <c r="P275" s="27">
        <v>21</v>
      </c>
      <c r="Q275" s="28"/>
      <c r="R275" s="28"/>
      <c r="S275" s="7">
        <v>41672.599281712966</v>
      </c>
      <c r="T275" s="6" t="s">
        <v>785</v>
      </c>
    </row>
    <row r="276" spans="1:23" x14ac:dyDescent="0.2">
      <c r="A276" s="6">
        <v>201400153</v>
      </c>
      <c r="B276" s="6" t="s">
        <v>786</v>
      </c>
      <c r="C276" s="6" t="s">
        <v>629</v>
      </c>
      <c r="D276" s="6">
        <v>598</v>
      </c>
      <c r="E276" s="6" t="s">
        <v>20</v>
      </c>
      <c r="F276" s="7">
        <v>41338</v>
      </c>
      <c r="G276" s="1" t="s">
        <v>1143</v>
      </c>
      <c r="H276" s="6" t="s">
        <v>15</v>
      </c>
      <c r="I276" s="7">
        <v>41672.9172056713</v>
      </c>
      <c r="J276" s="19" t="s">
        <v>1166</v>
      </c>
      <c r="K276" s="8"/>
      <c r="L276" s="20"/>
      <c r="M276" s="15"/>
      <c r="N276" s="15"/>
      <c r="O276" s="15"/>
      <c r="P276" s="27"/>
      <c r="Q276" s="28"/>
      <c r="R276" s="28"/>
      <c r="S276" s="7">
        <v>41672.9172056713</v>
      </c>
      <c r="T276" s="6" t="s">
        <v>787</v>
      </c>
    </row>
    <row r="277" spans="1:23" x14ac:dyDescent="0.2">
      <c r="A277" s="6">
        <v>201400154</v>
      </c>
      <c r="B277" s="6" t="s">
        <v>788</v>
      </c>
      <c r="C277" s="6" t="s">
        <v>789</v>
      </c>
      <c r="D277" s="6">
        <v>119</v>
      </c>
      <c r="E277" s="6" t="s">
        <v>25</v>
      </c>
      <c r="F277" s="7">
        <v>41400</v>
      </c>
      <c r="G277" s="1" t="s">
        <v>1145</v>
      </c>
      <c r="H277" s="6" t="s">
        <v>45</v>
      </c>
      <c r="I277" s="7">
        <v>41682.626732870369</v>
      </c>
      <c r="J277" s="19">
        <v>2193</v>
      </c>
      <c r="K277" s="8"/>
      <c r="L277" s="20"/>
      <c r="M277" s="15"/>
      <c r="N277" s="15"/>
      <c r="O277" s="15"/>
      <c r="P277" s="27"/>
      <c r="Q277" s="28"/>
      <c r="R277" s="28"/>
      <c r="S277" s="7" t="s">
        <v>16</v>
      </c>
      <c r="T277" s="6" t="s">
        <v>16</v>
      </c>
    </row>
    <row r="278" spans="1:23" x14ac:dyDescent="0.2">
      <c r="A278" s="6">
        <v>201400167</v>
      </c>
      <c r="B278" s="6" t="s">
        <v>790</v>
      </c>
      <c r="C278" s="6" t="s">
        <v>107</v>
      </c>
      <c r="D278" s="6">
        <v>125</v>
      </c>
      <c r="E278" s="6" t="s">
        <v>14</v>
      </c>
      <c r="F278" s="7">
        <v>37296</v>
      </c>
      <c r="G278" s="1" t="s">
        <v>1143</v>
      </c>
      <c r="H278" s="6" t="s">
        <v>15</v>
      </c>
      <c r="I278" s="7">
        <v>41676.82380431713</v>
      </c>
      <c r="J278" s="19">
        <v>2248</v>
      </c>
      <c r="K278" s="8"/>
      <c r="L278" s="20" t="s">
        <v>1165</v>
      </c>
      <c r="M278" s="15">
        <v>28</v>
      </c>
      <c r="N278" s="15"/>
      <c r="O278" s="15"/>
      <c r="P278" s="27">
        <v>28</v>
      </c>
      <c r="Q278" s="28"/>
      <c r="R278" s="28"/>
      <c r="S278" s="7">
        <v>41676.82380431713</v>
      </c>
      <c r="T278" s="6" t="s">
        <v>792</v>
      </c>
      <c r="U278" s="7">
        <v>41684.665922685184</v>
      </c>
      <c r="V278" s="6" t="s">
        <v>554</v>
      </c>
      <c r="W278" s="6" t="s">
        <v>791</v>
      </c>
    </row>
    <row r="279" spans="1:23" x14ac:dyDescent="0.2">
      <c r="A279" s="6">
        <v>201400184</v>
      </c>
      <c r="B279" s="6" t="s">
        <v>793</v>
      </c>
      <c r="C279" s="6" t="s">
        <v>794</v>
      </c>
      <c r="D279" s="6">
        <v>131</v>
      </c>
      <c r="E279" s="6" t="s">
        <v>85</v>
      </c>
      <c r="F279" s="7">
        <v>35840</v>
      </c>
      <c r="G279" s="1" t="s">
        <v>1144</v>
      </c>
      <c r="H279" s="6" t="s">
        <v>21</v>
      </c>
      <c r="I279" s="7">
        <v>41683.506285914351</v>
      </c>
      <c r="J279" s="19" t="s">
        <v>1229</v>
      </c>
      <c r="K279" s="8"/>
      <c r="L279" s="20" t="s">
        <v>1230</v>
      </c>
      <c r="M279" s="15"/>
      <c r="N279" s="15"/>
      <c r="O279" s="15"/>
      <c r="P279" s="27"/>
      <c r="Q279" s="28"/>
      <c r="R279" s="28"/>
      <c r="S279" s="7">
        <v>41683.506285914351</v>
      </c>
      <c r="T279" s="6" t="s">
        <v>795</v>
      </c>
    </row>
    <row r="280" spans="1:23" x14ac:dyDescent="0.2">
      <c r="A280" s="6">
        <v>201400202</v>
      </c>
      <c r="B280" s="6" t="s">
        <v>790</v>
      </c>
      <c r="C280" s="6" t="s">
        <v>796</v>
      </c>
      <c r="D280" s="6">
        <v>499</v>
      </c>
      <c r="E280" s="6" t="s">
        <v>60</v>
      </c>
      <c r="F280" s="7">
        <v>40544</v>
      </c>
      <c r="G280" s="1" t="s">
        <v>1144</v>
      </c>
      <c r="H280" s="6" t="s">
        <v>21</v>
      </c>
      <c r="I280" s="7">
        <v>41685.570315509256</v>
      </c>
      <c r="J280" s="19" t="s">
        <v>1229</v>
      </c>
      <c r="K280" s="8"/>
      <c r="L280" s="20" t="s">
        <v>1230</v>
      </c>
      <c r="M280" s="15"/>
      <c r="N280" s="15"/>
      <c r="O280" s="15"/>
      <c r="P280" s="27"/>
      <c r="Q280" s="28"/>
      <c r="R280" s="28"/>
      <c r="S280" s="7">
        <v>41685.559860844907</v>
      </c>
      <c r="T280" s="6" t="s">
        <v>797</v>
      </c>
    </row>
    <row r="281" spans="1:23" x14ac:dyDescent="0.2">
      <c r="A281" s="6">
        <v>201400203</v>
      </c>
      <c r="B281" s="6" t="s">
        <v>798</v>
      </c>
      <c r="C281" s="6" t="s">
        <v>171</v>
      </c>
      <c r="D281" s="6">
        <v>119</v>
      </c>
      <c r="E281" s="6" t="s">
        <v>25</v>
      </c>
      <c r="F281" s="7">
        <v>38936</v>
      </c>
      <c r="G281" s="1" t="s">
        <v>1143</v>
      </c>
      <c r="H281" s="6" t="s">
        <v>15</v>
      </c>
      <c r="I281" s="7">
        <v>42322.496531979166</v>
      </c>
      <c r="J281" s="19">
        <v>2120</v>
      </c>
      <c r="K281" s="8"/>
      <c r="L281" s="20">
        <v>16</v>
      </c>
      <c r="M281" s="15">
        <v>16</v>
      </c>
      <c r="N281" s="15"/>
      <c r="O281" s="15"/>
      <c r="P281" s="27">
        <v>16</v>
      </c>
      <c r="Q281" s="28"/>
      <c r="R281" s="28"/>
      <c r="S281" s="7">
        <v>42322.525932719909</v>
      </c>
      <c r="T281" s="6" t="s">
        <v>799</v>
      </c>
    </row>
    <row r="282" spans="1:23" x14ac:dyDescent="0.2">
      <c r="A282" s="6">
        <v>201400208</v>
      </c>
      <c r="B282" s="6" t="s">
        <v>790</v>
      </c>
      <c r="C282" s="6" t="s">
        <v>800</v>
      </c>
      <c r="D282" s="6">
        <v>91</v>
      </c>
      <c r="E282" s="6" t="s">
        <v>378</v>
      </c>
      <c r="F282" s="7">
        <v>38766</v>
      </c>
      <c r="G282" s="1" t="s">
        <v>1143</v>
      </c>
      <c r="H282" s="6" t="s">
        <v>15</v>
      </c>
      <c r="I282" s="7">
        <v>41703.626497835648</v>
      </c>
      <c r="J282" s="19">
        <v>2116</v>
      </c>
      <c r="K282" s="8"/>
      <c r="L282" s="20" t="s">
        <v>1230</v>
      </c>
      <c r="M282" s="15"/>
      <c r="N282" s="15"/>
      <c r="O282" s="15"/>
      <c r="P282" s="27"/>
      <c r="Q282" s="28"/>
      <c r="R282" s="28"/>
      <c r="S282" s="7" t="s">
        <v>16</v>
      </c>
      <c r="T282" s="6" t="s">
        <v>16</v>
      </c>
    </row>
    <row r="283" spans="1:23" x14ac:dyDescent="0.2">
      <c r="A283" s="6">
        <v>201400210</v>
      </c>
      <c r="B283" s="6" t="s">
        <v>133</v>
      </c>
      <c r="C283" s="6" t="s">
        <v>801</v>
      </c>
      <c r="D283" s="6">
        <v>131</v>
      </c>
      <c r="E283" s="6" t="s">
        <v>85</v>
      </c>
      <c r="F283" s="7">
        <v>36942</v>
      </c>
      <c r="G283" s="1" t="s">
        <v>1144</v>
      </c>
      <c r="H283" s="6" t="s">
        <v>21</v>
      </c>
      <c r="I283" s="7">
        <v>42320.658685300928</v>
      </c>
      <c r="J283" s="19">
        <v>2170</v>
      </c>
      <c r="K283" s="8"/>
      <c r="L283" s="20" t="s">
        <v>1163</v>
      </c>
      <c r="M283" s="15"/>
      <c r="N283" s="15"/>
      <c r="O283" s="15"/>
      <c r="P283" s="27"/>
      <c r="Q283" s="28"/>
      <c r="R283" s="28"/>
      <c r="S283" s="7">
        <v>42320.654095752318</v>
      </c>
      <c r="T283" s="6" t="s">
        <v>802</v>
      </c>
    </row>
    <row r="284" spans="1:23" x14ac:dyDescent="0.2">
      <c r="A284" s="6">
        <v>201400213</v>
      </c>
      <c r="B284" s="6" t="s">
        <v>803</v>
      </c>
      <c r="C284" s="6" t="s">
        <v>24</v>
      </c>
      <c r="D284" s="6">
        <v>536</v>
      </c>
      <c r="E284" s="6" t="s">
        <v>330</v>
      </c>
      <c r="F284" s="7">
        <v>40940</v>
      </c>
      <c r="G284" s="1" t="s">
        <v>1145</v>
      </c>
      <c r="H284" s="6" t="s">
        <v>45</v>
      </c>
      <c r="I284" s="7">
        <v>41688.054423576388</v>
      </c>
      <c r="J284" s="19">
        <v>2108</v>
      </c>
      <c r="K284" s="8"/>
      <c r="L284" s="20" t="s">
        <v>1243</v>
      </c>
      <c r="M284" s="15"/>
      <c r="N284" s="15"/>
      <c r="O284" s="15"/>
      <c r="P284" s="27"/>
      <c r="Q284" s="28"/>
      <c r="R284" s="28"/>
      <c r="S284" s="7">
        <v>41688.014814085647</v>
      </c>
      <c r="T284" s="6" t="s">
        <v>804</v>
      </c>
    </row>
    <row r="285" spans="1:23" x14ac:dyDescent="0.2">
      <c r="A285" s="6">
        <v>201400221</v>
      </c>
      <c r="B285" s="6" t="s">
        <v>790</v>
      </c>
      <c r="C285" s="6" t="s">
        <v>805</v>
      </c>
      <c r="D285" s="6">
        <v>131</v>
      </c>
      <c r="E285" s="6" t="s">
        <v>85</v>
      </c>
      <c r="F285" s="7">
        <v>35247</v>
      </c>
      <c r="G285" s="1" t="s">
        <v>1144</v>
      </c>
      <c r="H285" s="6" t="s">
        <v>21</v>
      </c>
      <c r="I285" s="7">
        <v>41692.615841550927</v>
      </c>
      <c r="J285" s="19">
        <v>2181</v>
      </c>
      <c r="K285" s="8"/>
      <c r="L285" s="20" t="s">
        <v>1230</v>
      </c>
      <c r="M285" s="15"/>
      <c r="N285" s="15"/>
      <c r="O285" s="15"/>
      <c r="P285" s="27"/>
      <c r="Q285" s="28"/>
      <c r="R285" s="28"/>
      <c r="S285" s="7">
        <v>41692.615841550927</v>
      </c>
      <c r="T285" s="6" t="s">
        <v>806</v>
      </c>
    </row>
    <row r="286" spans="1:23" x14ac:dyDescent="0.2">
      <c r="A286" s="6">
        <v>201400232</v>
      </c>
      <c r="B286" s="6" t="s">
        <v>807</v>
      </c>
      <c r="C286" s="6" t="s">
        <v>808</v>
      </c>
      <c r="D286" s="6">
        <v>125</v>
      </c>
      <c r="E286" s="6" t="s">
        <v>14</v>
      </c>
      <c r="F286" s="7">
        <v>35855</v>
      </c>
      <c r="G286" s="1" t="s">
        <v>1145</v>
      </c>
      <c r="H286" s="6" t="s">
        <v>45</v>
      </c>
      <c r="I286" s="7">
        <v>41695.311749340275</v>
      </c>
      <c r="J286" s="19">
        <v>2131</v>
      </c>
      <c r="K286" s="8"/>
      <c r="L286" s="20" t="s">
        <v>1244</v>
      </c>
      <c r="M286" s="15">
        <v>40</v>
      </c>
      <c r="N286" s="15"/>
      <c r="O286" s="15"/>
      <c r="P286" s="27">
        <v>40</v>
      </c>
      <c r="Q286" s="28"/>
      <c r="R286" s="28"/>
      <c r="S286" s="7">
        <v>41695.311749340275</v>
      </c>
      <c r="T286" s="6" t="s">
        <v>809</v>
      </c>
    </row>
    <row r="287" spans="1:23" x14ac:dyDescent="0.2">
      <c r="A287" s="6">
        <v>201400234</v>
      </c>
      <c r="B287" s="6" t="s">
        <v>810</v>
      </c>
      <c r="C287" s="6" t="s">
        <v>811</v>
      </c>
      <c r="D287" s="6">
        <v>128</v>
      </c>
      <c r="E287" s="6" t="s">
        <v>33</v>
      </c>
      <c r="F287" s="7">
        <v>41641</v>
      </c>
      <c r="G287" s="1" t="s">
        <v>1144</v>
      </c>
      <c r="H287" s="6" t="s">
        <v>21</v>
      </c>
      <c r="I287" s="7">
        <v>41774.485730474538</v>
      </c>
      <c r="J287" s="19" t="s">
        <v>1245</v>
      </c>
      <c r="K287" s="8"/>
      <c r="L287" s="20"/>
      <c r="M287" s="15"/>
      <c r="N287" s="15"/>
      <c r="O287" s="15"/>
      <c r="P287" s="27"/>
      <c r="Q287" s="28"/>
      <c r="R287" s="28"/>
      <c r="S287" s="7">
        <v>41774.777702893516</v>
      </c>
      <c r="T287" s="6" t="s">
        <v>812</v>
      </c>
    </row>
    <row r="288" spans="1:23" x14ac:dyDescent="0.2">
      <c r="A288" s="6">
        <v>201400236</v>
      </c>
      <c r="B288" s="6" t="s">
        <v>813</v>
      </c>
      <c r="C288" s="6" t="s">
        <v>814</v>
      </c>
      <c r="D288" s="6">
        <v>312</v>
      </c>
      <c r="E288" s="6" t="s">
        <v>128</v>
      </c>
      <c r="F288" s="7">
        <v>41632</v>
      </c>
      <c r="G288" s="1" t="s">
        <v>1144</v>
      </c>
      <c r="H288" s="6" t="s">
        <v>21</v>
      </c>
      <c r="I288" s="7">
        <v>42224.963919293979</v>
      </c>
      <c r="J288" s="19">
        <v>2071</v>
      </c>
      <c r="K288" s="8"/>
      <c r="L288" s="20">
        <v>2</v>
      </c>
      <c r="M288" s="15">
        <v>2</v>
      </c>
      <c r="N288" s="15"/>
      <c r="O288" s="15"/>
      <c r="P288" s="27">
        <v>2</v>
      </c>
      <c r="Q288" s="28"/>
      <c r="R288" s="28"/>
      <c r="S288" s="7">
        <v>42224.949535034721</v>
      </c>
      <c r="T288" s="6" t="s">
        <v>815</v>
      </c>
    </row>
    <row r="289" spans="1:20" x14ac:dyDescent="0.2">
      <c r="A289" s="6">
        <v>201400238</v>
      </c>
      <c r="B289" s="6" t="s">
        <v>816</v>
      </c>
      <c r="C289" s="6" t="s">
        <v>817</v>
      </c>
      <c r="D289" s="6">
        <v>90</v>
      </c>
      <c r="E289" s="6" t="s">
        <v>337</v>
      </c>
      <c r="F289" s="7">
        <v>40575</v>
      </c>
      <c r="G289" s="1" t="s">
        <v>1145</v>
      </c>
      <c r="H289" s="6" t="s">
        <v>45</v>
      </c>
      <c r="I289" s="7">
        <v>41697.04728677083</v>
      </c>
      <c r="J289" s="19">
        <v>2181</v>
      </c>
      <c r="K289" s="8"/>
      <c r="L289" s="20">
        <v>4</v>
      </c>
      <c r="M289" s="15">
        <v>4</v>
      </c>
      <c r="N289" s="15"/>
      <c r="O289" s="15"/>
      <c r="P289" s="27">
        <v>4</v>
      </c>
      <c r="Q289" s="28"/>
      <c r="R289" s="28"/>
      <c r="S289" s="7">
        <v>41697.011178668981</v>
      </c>
      <c r="T289" s="6" t="s">
        <v>818</v>
      </c>
    </row>
    <row r="290" spans="1:20" x14ac:dyDescent="0.2">
      <c r="A290" s="6">
        <v>201400239</v>
      </c>
      <c r="B290" s="6" t="s">
        <v>819</v>
      </c>
      <c r="C290" s="6" t="s">
        <v>820</v>
      </c>
      <c r="D290" s="6">
        <v>107</v>
      </c>
      <c r="E290" s="6" t="s">
        <v>233</v>
      </c>
      <c r="F290" s="7">
        <v>40422</v>
      </c>
      <c r="G290" s="1" t="s">
        <v>1143</v>
      </c>
      <c r="H290" s="6" t="s">
        <v>15</v>
      </c>
      <c r="I290" s="7">
        <v>41697.656503009261</v>
      </c>
      <c r="J290" s="19">
        <v>2101</v>
      </c>
      <c r="K290" s="8"/>
      <c r="L290" s="20"/>
      <c r="M290" s="15"/>
      <c r="N290" s="15"/>
      <c r="O290" s="15"/>
      <c r="P290" s="27"/>
      <c r="Q290" s="28"/>
      <c r="R290" s="28"/>
      <c r="S290" s="7">
        <v>41697.139348611112</v>
      </c>
      <c r="T290" s="6" t="s">
        <v>821</v>
      </c>
    </row>
    <row r="291" spans="1:20" x14ac:dyDescent="0.2">
      <c r="A291" s="6">
        <v>201400242</v>
      </c>
      <c r="B291" s="6" t="s">
        <v>822</v>
      </c>
      <c r="C291" s="6" t="s">
        <v>823</v>
      </c>
      <c r="D291" s="6">
        <v>131</v>
      </c>
      <c r="E291" s="6" t="s">
        <v>85</v>
      </c>
      <c r="F291" s="7">
        <v>36491</v>
      </c>
      <c r="G291" s="1" t="s">
        <v>1144</v>
      </c>
      <c r="H291" s="6" t="s">
        <v>21</v>
      </c>
      <c r="I291" s="7">
        <v>41812.585454131942</v>
      </c>
      <c r="J291" s="19">
        <v>2087</v>
      </c>
      <c r="K291" s="8"/>
      <c r="L291" s="20" t="s">
        <v>1230</v>
      </c>
      <c r="M291" s="15"/>
      <c r="N291" s="15"/>
      <c r="O291" s="15"/>
      <c r="P291" s="27"/>
      <c r="Q291" s="28"/>
      <c r="R291" s="28"/>
      <c r="S291" s="7">
        <v>41812.539037187496</v>
      </c>
      <c r="T291" s="6" t="s">
        <v>824</v>
      </c>
    </row>
    <row r="292" spans="1:20" x14ac:dyDescent="0.2">
      <c r="A292" s="6">
        <v>201400243</v>
      </c>
      <c r="B292" s="6" t="s">
        <v>790</v>
      </c>
      <c r="C292" s="6" t="s">
        <v>825</v>
      </c>
      <c r="D292" s="6">
        <v>131</v>
      </c>
      <c r="E292" s="6" t="s">
        <v>85</v>
      </c>
      <c r="F292" s="7">
        <v>36587</v>
      </c>
      <c r="G292" s="1" t="s">
        <v>1143</v>
      </c>
      <c r="H292" s="6" t="s">
        <v>15</v>
      </c>
      <c r="I292" s="7">
        <v>41697.607835497685</v>
      </c>
      <c r="J292" s="19">
        <v>2087</v>
      </c>
      <c r="K292" s="8"/>
      <c r="L292" s="20" t="s">
        <v>1230</v>
      </c>
      <c r="M292" s="15"/>
      <c r="N292" s="15"/>
      <c r="O292" s="15"/>
      <c r="P292" s="27"/>
      <c r="Q292" s="28"/>
      <c r="R292" s="28"/>
      <c r="S292" s="7">
        <v>41697.607835497685</v>
      </c>
      <c r="T292" s="6" t="s">
        <v>826</v>
      </c>
    </row>
    <row r="293" spans="1:20" x14ac:dyDescent="0.2">
      <c r="A293" s="6">
        <v>201400248</v>
      </c>
      <c r="B293" s="6" t="s">
        <v>827</v>
      </c>
      <c r="C293" s="6" t="s">
        <v>13</v>
      </c>
      <c r="D293" s="6">
        <v>125</v>
      </c>
      <c r="E293" s="6" t="s">
        <v>14</v>
      </c>
      <c r="F293" s="7">
        <v>41621</v>
      </c>
      <c r="G293" s="1" t="s">
        <v>1145</v>
      </c>
      <c r="H293" s="6" t="s">
        <v>45</v>
      </c>
      <c r="I293" s="7">
        <v>41704.519967708336</v>
      </c>
      <c r="J293" s="19">
        <v>2126</v>
      </c>
      <c r="K293" s="8"/>
      <c r="L293" s="20">
        <v>16</v>
      </c>
      <c r="M293" s="15">
        <v>16</v>
      </c>
      <c r="N293" s="15"/>
      <c r="O293" s="15"/>
      <c r="P293" s="27">
        <v>16</v>
      </c>
      <c r="Q293" s="28"/>
      <c r="R293" s="28"/>
      <c r="S293" s="7">
        <v>41704.366119525461</v>
      </c>
      <c r="T293" s="6" t="s">
        <v>828</v>
      </c>
    </row>
    <row r="294" spans="1:20" x14ac:dyDescent="0.2">
      <c r="A294" s="6">
        <v>201400252</v>
      </c>
      <c r="B294" s="6" t="s">
        <v>829</v>
      </c>
      <c r="C294" s="6" t="s">
        <v>291</v>
      </c>
      <c r="D294" s="6">
        <v>130</v>
      </c>
      <c r="E294" s="6" t="s">
        <v>48</v>
      </c>
      <c r="F294" s="7">
        <v>36953</v>
      </c>
      <c r="G294" s="1" t="s">
        <v>1144</v>
      </c>
      <c r="H294" s="6" t="s">
        <v>21</v>
      </c>
      <c r="I294" s="7">
        <v>41706.693923761573</v>
      </c>
      <c r="J294" s="19" t="s">
        <v>1246</v>
      </c>
      <c r="K294" s="8"/>
      <c r="L294" s="20" t="s">
        <v>1230</v>
      </c>
      <c r="M294" s="15"/>
      <c r="N294" s="15"/>
      <c r="O294" s="15"/>
      <c r="P294" s="27"/>
      <c r="Q294" s="28"/>
      <c r="R294" s="28"/>
      <c r="S294" s="7">
        <v>41706.635243368059</v>
      </c>
      <c r="T294" s="6" t="s">
        <v>830</v>
      </c>
    </row>
    <row r="295" spans="1:20" x14ac:dyDescent="0.2">
      <c r="A295" s="6">
        <v>201400256</v>
      </c>
      <c r="B295" s="6" t="s">
        <v>813</v>
      </c>
      <c r="C295" s="6" t="s">
        <v>831</v>
      </c>
      <c r="D295" s="6">
        <v>125</v>
      </c>
      <c r="E295" s="6" t="s">
        <v>14</v>
      </c>
      <c r="F295" s="7">
        <v>38196</v>
      </c>
      <c r="G295" s="1" t="s">
        <v>1143</v>
      </c>
      <c r="H295" s="6" t="s">
        <v>15</v>
      </c>
      <c r="I295" s="7">
        <v>41742.893908252314</v>
      </c>
      <c r="J295" s="19">
        <v>2186</v>
      </c>
      <c r="K295" s="8"/>
      <c r="L295" s="20"/>
      <c r="M295" s="15"/>
      <c r="N295" s="15"/>
      <c r="O295" s="15"/>
      <c r="P295" s="27"/>
      <c r="Q295" s="28"/>
      <c r="R295" s="28"/>
      <c r="S295" s="7">
        <v>41742.46779934028</v>
      </c>
      <c r="T295" s="6" t="s">
        <v>832</v>
      </c>
    </row>
    <row r="296" spans="1:20" x14ac:dyDescent="0.2">
      <c r="A296" s="6">
        <v>201400280</v>
      </c>
      <c r="B296" s="6" t="s">
        <v>833</v>
      </c>
      <c r="C296" s="6" t="s">
        <v>834</v>
      </c>
      <c r="D296" s="6">
        <v>538</v>
      </c>
      <c r="E296" s="6" t="s">
        <v>159</v>
      </c>
      <c r="F296" s="7">
        <v>40976</v>
      </c>
      <c r="G296" s="1" t="s">
        <v>1143</v>
      </c>
      <c r="H296" s="6" t="s">
        <v>15</v>
      </c>
      <c r="I296" s="7">
        <v>41984.564356249997</v>
      </c>
      <c r="J296" s="19" t="s">
        <v>1229</v>
      </c>
      <c r="K296" s="8"/>
      <c r="L296" s="20" t="s">
        <v>1230</v>
      </c>
      <c r="M296" s="15"/>
      <c r="N296" s="15"/>
      <c r="O296" s="15"/>
      <c r="P296" s="27"/>
      <c r="Q296" s="28"/>
      <c r="R296" s="28"/>
      <c r="S296" s="7">
        <v>41984.644766817131</v>
      </c>
      <c r="T296" s="6" t="s">
        <v>835</v>
      </c>
    </row>
    <row r="297" spans="1:20" x14ac:dyDescent="0.2">
      <c r="A297" s="6">
        <v>201400281</v>
      </c>
      <c r="B297" s="6" t="s">
        <v>836</v>
      </c>
      <c r="C297" s="6" t="s">
        <v>837</v>
      </c>
      <c r="D297" s="6">
        <v>119</v>
      </c>
      <c r="E297" s="6" t="s">
        <v>25</v>
      </c>
      <c r="F297" s="7">
        <v>41535</v>
      </c>
      <c r="G297" s="1" t="s">
        <v>1144</v>
      </c>
      <c r="H297" s="6" t="s">
        <v>21</v>
      </c>
      <c r="I297" s="7">
        <v>41706.987457951385</v>
      </c>
      <c r="J297" s="19">
        <v>2257</v>
      </c>
      <c r="K297" s="8"/>
      <c r="L297" s="20"/>
      <c r="M297" s="15"/>
      <c r="N297" s="15"/>
      <c r="O297" s="15"/>
      <c r="P297" s="27"/>
      <c r="Q297" s="28"/>
      <c r="R297" s="28"/>
      <c r="S297" s="7">
        <v>41706.99628028935</v>
      </c>
      <c r="T297" s="6" t="s">
        <v>838</v>
      </c>
    </row>
    <row r="298" spans="1:20" x14ac:dyDescent="0.2">
      <c r="A298" s="6">
        <v>201400284</v>
      </c>
      <c r="B298" s="6" t="s">
        <v>839</v>
      </c>
      <c r="C298" s="6" t="s">
        <v>840</v>
      </c>
      <c r="D298" s="6">
        <v>130</v>
      </c>
      <c r="E298" s="6" t="s">
        <v>48</v>
      </c>
      <c r="F298" s="7">
        <v>40200</v>
      </c>
      <c r="G298" s="1" t="s">
        <v>1143</v>
      </c>
      <c r="H298" s="6" t="s">
        <v>15</v>
      </c>
      <c r="I298" s="7">
        <v>41959.451485914353</v>
      </c>
      <c r="J298" s="19">
        <v>2170</v>
      </c>
      <c r="K298" s="8"/>
      <c r="L298" s="20" t="s">
        <v>1163</v>
      </c>
      <c r="M298" s="15"/>
      <c r="N298" s="15"/>
      <c r="O298" s="15"/>
      <c r="P298" s="27"/>
      <c r="Q298" s="28"/>
      <c r="R298" s="28"/>
      <c r="S298" s="7">
        <v>41959.504274965278</v>
      </c>
    </row>
    <row r="299" spans="1:20" x14ac:dyDescent="0.2">
      <c r="A299" s="6">
        <v>201400285</v>
      </c>
      <c r="B299" s="6" t="s">
        <v>839</v>
      </c>
      <c r="C299" s="6" t="s">
        <v>841</v>
      </c>
      <c r="D299" s="6">
        <v>130</v>
      </c>
      <c r="E299" s="6" t="s">
        <v>48</v>
      </c>
      <c r="F299" s="7">
        <v>40200</v>
      </c>
      <c r="G299" s="1" t="s">
        <v>1143</v>
      </c>
      <c r="H299" s="6" t="s">
        <v>15</v>
      </c>
      <c r="I299" s="7">
        <v>41959.448555208335</v>
      </c>
      <c r="J299" s="19">
        <v>2170</v>
      </c>
      <c r="K299" s="8"/>
      <c r="L299" s="20" t="s">
        <v>1163</v>
      </c>
      <c r="M299" s="15"/>
      <c r="N299" s="15"/>
      <c r="O299" s="15"/>
      <c r="P299" s="27"/>
      <c r="Q299" s="28"/>
      <c r="R299" s="28"/>
      <c r="S299" s="7">
        <v>41959.448555208335</v>
      </c>
      <c r="T299" s="6" t="s">
        <v>842</v>
      </c>
    </row>
    <row r="300" spans="1:20" x14ac:dyDescent="0.2">
      <c r="A300" s="6">
        <v>201400290</v>
      </c>
      <c r="B300" s="6" t="s">
        <v>843</v>
      </c>
      <c r="C300" s="6" t="s">
        <v>844</v>
      </c>
      <c r="D300" s="6">
        <v>499</v>
      </c>
      <c r="E300" s="6" t="s">
        <v>60</v>
      </c>
      <c r="F300" s="7">
        <v>36232</v>
      </c>
      <c r="G300" s="1" t="s">
        <v>1145</v>
      </c>
      <c r="H300" s="6" t="s">
        <v>45</v>
      </c>
      <c r="I300" s="7">
        <v>41711.607094907406</v>
      </c>
      <c r="J300" s="19" t="s">
        <v>1247</v>
      </c>
      <c r="K300" s="8"/>
      <c r="L300" s="20" t="s">
        <v>1218</v>
      </c>
      <c r="M300" s="15"/>
      <c r="N300" s="15"/>
      <c r="O300" s="15"/>
      <c r="P300" s="27"/>
      <c r="Q300" s="28"/>
      <c r="R300" s="28"/>
      <c r="S300" s="7" t="s">
        <v>16</v>
      </c>
      <c r="T300" s="6" t="s">
        <v>16</v>
      </c>
    </row>
    <row r="301" spans="1:20" x14ac:dyDescent="0.2">
      <c r="A301" s="6">
        <v>201400291</v>
      </c>
      <c r="B301" s="6" t="s">
        <v>845</v>
      </c>
      <c r="C301" s="6" t="s">
        <v>846</v>
      </c>
      <c r="D301" s="6">
        <v>124</v>
      </c>
      <c r="E301" s="6" t="s">
        <v>847</v>
      </c>
      <c r="F301" s="7">
        <v>35502</v>
      </c>
      <c r="G301" s="1" t="s">
        <v>1144</v>
      </c>
      <c r="H301" s="6" t="s">
        <v>21</v>
      </c>
      <c r="I301" s="7">
        <v>41707.99122989583</v>
      </c>
      <c r="J301" s="19">
        <v>2081</v>
      </c>
      <c r="K301" s="8"/>
      <c r="L301" s="20">
        <v>1</v>
      </c>
      <c r="M301" s="15">
        <v>1</v>
      </c>
      <c r="N301" s="15"/>
      <c r="O301" s="15"/>
      <c r="P301" s="27">
        <v>1</v>
      </c>
      <c r="Q301" s="28"/>
      <c r="R301" s="28"/>
      <c r="S301" s="7">
        <v>41707.994023692132</v>
      </c>
      <c r="T301" s="6" t="s">
        <v>848</v>
      </c>
    </row>
    <row r="302" spans="1:20" x14ac:dyDescent="0.2">
      <c r="A302" s="6">
        <v>201400306</v>
      </c>
      <c r="B302" s="6" t="s">
        <v>849</v>
      </c>
      <c r="C302" s="6" t="s">
        <v>850</v>
      </c>
      <c r="D302" s="6">
        <v>125</v>
      </c>
      <c r="E302" s="6" t="s">
        <v>14</v>
      </c>
      <c r="F302" s="7">
        <v>39156</v>
      </c>
      <c r="G302" s="1" t="s">
        <v>1146</v>
      </c>
      <c r="H302" s="6" t="s">
        <v>56</v>
      </c>
      <c r="I302" s="7">
        <v>41711.627593437501</v>
      </c>
      <c r="J302" s="19">
        <v>2071</v>
      </c>
      <c r="K302" s="8"/>
      <c r="L302" s="20">
        <v>2</v>
      </c>
      <c r="M302" s="15">
        <v>2</v>
      </c>
      <c r="N302" s="15"/>
      <c r="O302" s="15"/>
      <c r="P302" s="27">
        <v>2</v>
      </c>
      <c r="Q302" s="28"/>
      <c r="R302" s="28"/>
      <c r="S302" s="7">
        <v>41711.017600659725</v>
      </c>
      <c r="T302" s="6" t="s">
        <v>851</v>
      </c>
    </row>
    <row r="303" spans="1:20" x14ac:dyDescent="0.2">
      <c r="A303" s="6">
        <v>201400309</v>
      </c>
      <c r="B303" s="6" t="s">
        <v>852</v>
      </c>
      <c r="C303" s="6" t="s">
        <v>853</v>
      </c>
      <c r="D303" s="6">
        <v>550</v>
      </c>
      <c r="E303" s="6" t="s">
        <v>779</v>
      </c>
      <c r="F303" s="7">
        <v>41533</v>
      </c>
      <c r="G303" s="1" t="s">
        <v>1143</v>
      </c>
      <c r="H303" s="6" t="s">
        <v>15</v>
      </c>
      <c r="I303" s="7">
        <v>42038.71566454861</v>
      </c>
      <c r="J303" s="19">
        <v>2267</v>
      </c>
      <c r="K303" s="8"/>
      <c r="L303" s="20"/>
      <c r="M303" s="15"/>
      <c r="N303" s="15"/>
      <c r="O303" s="15"/>
      <c r="P303" s="27"/>
      <c r="Q303" s="28"/>
      <c r="R303" s="28"/>
      <c r="S303" s="7">
        <v>42038.742112766202</v>
      </c>
      <c r="T303" s="6" t="s">
        <v>854</v>
      </c>
    </row>
    <row r="304" spans="1:20" x14ac:dyDescent="0.2">
      <c r="A304" s="6">
        <v>201400313</v>
      </c>
      <c r="B304" s="6" t="s">
        <v>855</v>
      </c>
      <c r="C304" s="6" t="s">
        <v>856</v>
      </c>
      <c r="D304" s="6">
        <v>598</v>
      </c>
      <c r="E304" s="6" t="s">
        <v>20</v>
      </c>
      <c r="F304" s="7">
        <v>39158</v>
      </c>
      <c r="G304" s="1" t="s">
        <v>1144</v>
      </c>
      <c r="H304" s="6" t="s">
        <v>21</v>
      </c>
      <c r="I304" s="7">
        <v>41713.662178587962</v>
      </c>
      <c r="J304" s="19">
        <v>2004</v>
      </c>
      <c r="K304" s="8"/>
      <c r="L304" s="20">
        <v>5</v>
      </c>
      <c r="M304" s="15">
        <v>5</v>
      </c>
      <c r="N304" s="15"/>
      <c r="O304" s="15"/>
      <c r="P304" s="27">
        <v>5</v>
      </c>
      <c r="Q304" s="28"/>
      <c r="R304" s="28"/>
      <c r="S304" s="7">
        <v>41713.581584803243</v>
      </c>
      <c r="T304" s="6" t="s">
        <v>857</v>
      </c>
    </row>
    <row r="305" spans="1:23" x14ac:dyDescent="0.2">
      <c r="A305" s="6">
        <v>201400320</v>
      </c>
      <c r="B305" s="6" t="s">
        <v>858</v>
      </c>
      <c r="C305" s="6" t="s">
        <v>859</v>
      </c>
      <c r="D305" s="6">
        <v>125</v>
      </c>
      <c r="E305" s="6" t="s">
        <v>14</v>
      </c>
      <c r="F305" s="7">
        <v>40984</v>
      </c>
      <c r="G305" s="1" t="s">
        <v>1143</v>
      </c>
      <c r="H305" s="6" t="s">
        <v>15</v>
      </c>
      <c r="I305" s="7">
        <v>41714.441325659725</v>
      </c>
      <c r="J305" s="19">
        <v>2126</v>
      </c>
      <c r="K305" s="8"/>
      <c r="L305" s="20">
        <v>16</v>
      </c>
      <c r="M305" s="15">
        <v>16</v>
      </c>
      <c r="N305" s="15"/>
      <c r="O305" s="15"/>
      <c r="P305" s="27">
        <v>16</v>
      </c>
      <c r="Q305" s="28"/>
      <c r="R305" s="28"/>
      <c r="S305" s="7">
        <v>41714.373651620372</v>
      </c>
      <c r="T305" s="6" t="s">
        <v>861</v>
      </c>
      <c r="U305" s="7">
        <v>41715.461862696757</v>
      </c>
      <c r="W305" s="6" t="s">
        <v>860</v>
      </c>
    </row>
    <row r="306" spans="1:23" x14ac:dyDescent="0.2">
      <c r="A306" s="6">
        <v>201400328</v>
      </c>
      <c r="B306" s="6" t="s">
        <v>852</v>
      </c>
      <c r="C306" s="6" t="s">
        <v>862</v>
      </c>
      <c r="D306" s="6">
        <v>518</v>
      </c>
      <c r="E306" s="6" t="s">
        <v>863</v>
      </c>
      <c r="F306" s="7">
        <v>41474</v>
      </c>
      <c r="G306" s="1" t="s">
        <v>1143</v>
      </c>
      <c r="H306" s="6" t="s">
        <v>15</v>
      </c>
      <c r="I306" s="7">
        <v>42243.609454513891</v>
      </c>
      <c r="J306" s="19" t="s">
        <v>1229</v>
      </c>
      <c r="K306" s="8"/>
      <c r="L306" s="20" t="s">
        <v>1230</v>
      </c>
      <c r="M306" s="15"/>
      <c r="N306" s="15"/>
      <c r="O306" s="15"/>
      <c r="P306" s="27"/>
      <c r="Q306" s="28"/>
      <c r="R306" s="28"/>
      <c r="S306" s="7">
        <v>42243.728336458335</v>
      </c>
      <c r="T306" s="6" t="s">
        <v>864</v>
      </c>
    </row>
    <row r="307" spans="1:23" x14ac:dyDescent="0.2">
      <c r="A307" s="6">
        <v>201400340</v>
      </c>
      <c r="B307" s="6" t="s">
        <v>865</v>
      </c>
      <c r="C307" s="6" t="s">
        <v>866</v>
      </c>
      <c r="D307" s="6">
        <v>130</v>
      </c>
      <c r="E307" s="6" t="s">
        <v>48</v>
      </c>
      <c r="F307" s="7">
        <v>38980</v>
      </c>
      <c r="G307" s="1" t="s">
        <v>1143</v>
      </c>
      <c r="H307" s="6" t="s">
        <v>15</v>
      </c>
      <c r="I307" s="7">
        <v>41778.517400196761</v>
      </c>
      <c r="J307" s="19">
        <v>2170</v>
      </c>
      <c r="K307" s="8"/>
      <c r="L307" s="20" t="s">
        <v>1163</v>
      </c>
      <c r="M307" s="15"/>
      <c r="N307" s="15"/>
      <c r="O307" s="15"/>
      <c r="P307" s="27"/>
      <c r="Q307" s="28"/>
      <c r="R307" s="28"/>
      <c r="S307" s="7">
        <v>41778.500320405095</v>
      </c>
      <c r="T307" s="6" t="s">
        <v>867</v>
      </c>
    </row>
    <row r="308" spans="1:23" x14ac:dyDescent="0.2">
      <c r="A308" s="6">
        <v>201400341</v>
      </c>
      <c r="B308" s="6" t="s">
        <v>868</v>
      </c>
      <c r="C308" s="6" t="s">
        <v>869</v>
      </c>
      <c r="D308" s="6">
        <v>507</v>
      </c>
      <c r="E308" s="6" t="s">
        <v>155</v>
      </c>
      <c r="F308" s="7">
        <v>39162</v>
      </c>
      <c r="G308" s="1" t="s">
        <v>1144</v>
      </c>
      <c r="H308" s="6" t="s">
        <v>21</v>
      </c>
      <c r="I308" s="7">
        <v>42014.622800810183</v>
      </c>
      <c r="J308" s="19">
        <v>2179</v>
      </c>
      <c r="K308" s="8"/>
      <c r="L308" s="20" t="s">
        <v>1198</v>
      </c>
      <c r="M308" s="15">
        <v>21</v>
      </c>
      <c r="N308" s="15"/>
      <c r="O308" s="15"/>
      <c r="P308" s="27">
        <v>21</v>
      </c>
      <c r="Q308" s="28"/>
      <c r="R308" s="28"/>
      <c r="S308" s="7">
        <v>42014.622800810183</v>
      </c>
      <c r="T308" s="6" t="s">
        <v>870</v>
      </c>
    </row>
    <row r="309" spans="1:23" x14ac:dyDescent="0.2">
      <c r="A309" s="6">
        <v>201400343</v>
      </c>
      <c r="B309" s="6" t="s">
        <v>871</v>
      </c>
      <c r="C309" s="6" t="s">
        <v>872</v>
      </c>
      <c r="D309" s="6">
        <v>131</v>
      </c>
      <c r="E309" s="6" t="s">
        <v>85</v>
      </c>
      <c r="F309" s="7">
        <v>39162</v>
      </c>
      <c r="G309" s="1" t="s">
        <v>1144</v>
      </c>
      <c r="H309" s="6" t="s">
        <v>21</v>
      </c>
      <c r="I309" s="7">
        <v>41718.846678240741</v>
      </c>
      <c r="J309" s="19">
        <v>2185</v>
      </c>
      <c r="K309" s="8"/>
      <c r="L309" s="20"/>
      <c r="M309" s="15"/>
      <c r="N309" s="15"/>
      <c r="O309" s="15"/>
      <c r="P309" s="27"/>
      <c r="Q309" s="28"/>
      <c r="R309" s="28"/>
      <c r="S309" s="7">
        <v>41718.830137766206</v>
      </c>
      <c r="T309" s="6" t="s">
        <v>873</v>
      </c>
    </row>
    <row r="310" spans="1:23" x14ac:dyDescent="0.2">
      <c r="A310" s="6">
        <v>201400347</v>
      </c>
      <c r="B310" s="6" t="s">
        <v>874</v>
      </c>
      <c r="C310" s="6" t="s">
        <v>875</v>
      </c>
      <c r="D310" s="6">
        <v>125</v>
      </c>
      <c r="E310" s="6" t="s">
        <v>14</v>
      </c>
      <c r="F310" s="7">
        <v>41630</v>
      </c>
      <c r="G310" s="1" t="s">
        <v>1143</v>
      </c>
      <c r="H310" s="6" t="s">
        <v>15</v>
      </c>
      <c r="I310" s="7">
        <v>42068.537544826388</v>
      </c>
      <c r="J310" s="19">
        <v>2081</v>
      </c>
      <c r="K310" s="8"/>
      <c r="L310" s="20">
        <v>1</v>
      </c>
      <c r="M310" s="15">
        <v>1</v>
      </c>
      <c r="N310" s="15"/>
      <c r="O310" s="15"/>
      <c r="P310" s="27">
        <v>1</v>
      </c>
      <c r="Q310" s="28"/>
      <c r="R310" s="28"/>
      <c r="S310" s="7">
        <v>42068.543876469907</v>
      </c>
      <c r="T310" s="6" t="s">
        <v>876</v>
      </c>
    </row>
    <row r="311" spans="1:23" x14ac:dyDescent="0.2">
      <c r="A311" s="6">
        <v>201400348</v>
      </c>
      <c r="B311" s="6" t="s">
        <v>877</v>
      </c>
      <c r="C311" s="6" t="s">
        <v>878</v>
      </c>
      <c r="D311" s="6">
        <v>125</v>
      </c>
      <c r="E311" s="6" t="s">
        <v>14</v>
      </c>
      <c r="F311" s="7">
        <v>40507</v>
      </c>
      <c r="G311" s="1" t="s">
        <v>1144</v>
      </c>
      <c r="H311" s="6" t="s">
        <v>21</v>
      </c>
      <c r="I311" s="7">
        <v>41719.61421994213</v>
      </c>
      <c r="J311" s="19" t="s">
        <v>1229</v>
      </c>
      <c r="K311" s="8"/>
      <c r="L311" s="20" t="s">
        <v>1230</v>
      </c>
      <c r="M311" s="15"/>
      <c r="N311" s="15"/>
      <c r="O311" s="15"/>
      <c r="P311" s="27"/>
      <c r="Q311" s="28"/>
      <c r="R311" s="28"/>
      <c r="S311" s="7">
        <v>41719.61421994213</v>
      </c>
      <c r="T311" s="6" t="s">
        <v>879</v>
      </c>
    </row>
    <row r="312" spans="1:23" x14ac:dyDescent="0.2">
      <c r="A312" s="6">
        <v>201400349</v>
      </c>
      <c r="B312" s="6" t="s">
        <v>880</v>
      </c>
      <c r="C312" s="6" t="s">
        <v>881</v>
      </c>
      <c r="D312" s="6">
        <v>131</v>
      </c>
      <c r="E312" s="6" t="s">
        <v>85</v>
      </c>
      <c r="F312" s="7">
        <v>37703</v>
      </c>
      <c r="G312" s="1" t="s">
        <v>1143</v>
      </c>
      <c r="H312" s="6" t="s">
        <v>15</v>
      </c>
      <c r="I312" s="7">
        <v>41718.907410914355</v>
      </c>
      <c r="J312" s="19">
        <v>2101</v>
      </c>
      <c r="K312" s="8"/>
      <c r="L312" s="20"/>
      <c r="M312" s="15"/>
      <c r="N312" s="15"/>
      <c r="O312" s="15"/>
      <c r="P312" s="27"/>
      <c r="Q312" s="28"/>
      <c r="R312" s="28"/>
      <c r="S312" s="7">
        <v>41718.895218055557</v>
      </c>
      <c r="T312" s="6" t="s">
        <v>882</v>
      </c>
    </row>
    <row r="313" spans="1:23" x14ac:dyDescent="0.2">
      <c r="A313" s="6">
        <v>201400355</v>
      </c>
      <c r="B313" s="6" t="s">
        <v>883</v>
      </c>
      <c r="C313" s="6" t="s">
        <v>884</v>
      </c>
      <c r="D313" s="6">
        <v>304</v>
      </c>
      <c r="E313" s="6" t="s">
        <v>172</v>
      </c>
      <c r="F313" s="7">
        <v>39193</v>
      </c>
      <c r="G313" s="1" t="s">
        <v>1144</v>
      </c>
      <c r="H313" s="6" t="s">
        <v>21</v>
      </c>
      <c r="I313" s="7">
        <v>41719.707836574074</v>
      </c>
      <c r="J313" s="19">
        <v>2170</v>
      </c>
      <c r="K313" s="8"/>
      <c r="L313" s="20" t="s">
        <v>1218</v>
      </c>
      <c r="M313" s="15"/>
      <c r="N313" s="15"/>
      <c r="O313" s="15"/>
      <c r="P313" s="27"/>
      <c r="Q313" s="28"/>
      <c r="R313" s="28"/>
      <c r="S313" s="7">
        <v>41719.707836574074</v>
      </c>
      <c r="T313" s="6" t="s">
        <v>885</v>
      </c>
    </row>
    <row r="314" spans="1:23" x14ac:dyDescent="0.2">
      <c r="A314" s="6">
        <v>201400366</v>
      </c>
      <c r="B314" s="6" t="s">
        <v>647</v>
      </c>
      <c r="C314" s="6" t="s">
        <v>886</v>
      </c>
      <c r="D314" s="6">
        <v>537</v>
      </c>
      <c r="E314" s="6" t="s">
        <v>316</v>
      </c>
      <c r="F314" s="7">
        <v>41661</v>
      </c>
      <c r="G314" s="1" t="s">
        <v>1143</v>
      </c>
      <c r="H314" s="6" t="s">
        <v>15</v>
      </c>
      <c r="I314" s="7">
        <v>42288.654254398149</v>
      </c>
      <c r="J314" s="19" t="s">
        <v>1166</v>
      </c>
      <c r="K314" s="8"/>
      <c r="L314" s="20"/>
      <c r="M314" s="15"/>
      <c r="N314" s="15"/>
      <c r="O314" s="15"/>
      <c r="P314" s="27"/>
      <c r="Q314" s="28"/>
      <c r="R314" s="28"/>
      <c r="S314" s="7">
        <v>42288.653921493053</v>
      </c>
      <c r="T314" s="6" t="s">
        <v>887</v>
      </c>
    </row>
    <row r="315" spans="1:23" x14ac:dyDescent="0.2">
      <c r="A315" s="6">
        <v>201400379</v>
      </c>
      <c r="B315" s="6" t="s">
        <v>888</v>
      </c>
      <c r="C315" s="6" t="s">
        <v>478</v>
      </c>
      <c r="D315" s="6">
        <v>507</v>
      </c>
      <c r="E315" s="6" t="s">
        <v>155</v>
      </c>
      <c r="F315" s="7">
        <v>41511</v>
      </c>
      <c r="G315" s="1" t="s">
        <v>1143</v>
      </c>
      <c r="H315" s="6" t="s">
        <v>15</v>
      </c>
      <c r="I315" s="7">
        <v>41723.019234571759</v>
      </c>
      <c r="J315" s="19">
        <v>2275</v>
      </c>
      <c r="K315" s="8"/>
      <c r="L315" s="20" t="s">
        <v>1248</v>
      </c>
      <c r="M315" s="15">
        <v>30</v>
      </c>
      <c r="N315" s="15"/>
      <c r="O315" s="15"/>
      <c r="P315" s="27">
        <v>30</v>
      </c>
      <c r="Q315" s="28"/>
      <c r="R315" s="28"/>
      <c r="S315" s="7">
        <v>41723.019234571759</v>
      </c>
      <c r="T315" s="6" t="s">
        <v>889</v>
      </c>
    </row>
    <row r="316" spans="1:23" x14ac:dyDescent="0.2">
      <c r="A316" s="6">
        <v>201400380</v>
      </c>
      <c r="B316" s="6" t="s">
        <v>890</v>
      </c>
      <c r="C316" s="6" t="s">
        <v>51</v>
      </c>
      <c r="D316" s="6">
        <v>131</v>
      </c>
      <c r="E316" s="6" t="s">
        <v>85</v>
      </c>
      <c r="F316" s="7">
        <v>37895</v>
      </c>
      <c r="G316" s="1" t="s">
        <v>1143</v>
      </c>
      <c r="H316" s="6" t="s">
        <v>15</v>
      </c>
      <c r="I316" s="7">
        <v>41723.078096840276</v>
      </c>
      <c r="J316" s="19">
        <v>2071</v>
      </c>
      <c r="K316" s="8"/>
      <c r="L316" s="20">
        <v>1</v>
      </c>
      <c r="M316" s="15">
        <v>1</v>
      </c>
      <c r="N316" s="15"/>
      <c r="O316" s="15"/>
      <c r="P316" s="27">
        <v>1</v>
      </c>
      <c r="Q316" s="28"/>
      <c r="R316" s="28"/>
      <c r="S316" s="7">
        <v>41723.078096840276</v>
      </c>
      <c r="T316" s="6" t="s">
        <v>891</v>
      </c>
    </row>
    <row r="317" spans="1:23" x14ac:dyDescent="0.2">
      <c r="A317" s="6">
        <v>201400382</v>
      </c>
      <c r="B317" s="6" t="s">
        <v>892</v>
      </c>
      <c r="C317" s="6" t="s">
        <v>893</v>
      </c>
      <c r="D317" s="6">
        <v>598</v>
      </c>
      <c r="E317" s="6" t="s">
        <v>20</v>
      </c>
      <c r="F317" s="7">
        <v>34820</v>
      </c>
      <c r="G317" s="1" t="s">
        <v>1146</v>
      </c>
      <c r="H317" s="6" t="s">
        <v>56</v>
      </c>
      <c r="I317" s="7">
        <v>42217.451525810182</v>
      </c>
      <c r="J317" s="19" t="s">
        <v>1249</v>
      </c>
      <c r="K317" s="8"/>
      <c r="L317" s="20" t="s">
        <v>1230</v>
      </c>
      <c r="M317" s="15"/>
      <c r="N317" s="15"/>
      <c r="O317" s="15"/>
      <c r="P317" s="27"/>
      <c r="Q317" s="28"/>
      <c r="R317" s="28"/>
      <c r="S317" s="7">
        <v>42217.451525810182</v>
      </c>
      <c r="T317" s="6" t="s">
        <v>894</v>
      </c>
    </row>
    <row r="318" spans="1:23" x14ac:dyDescent="0.2">
      <c r="A318" s="6">
        <v>201400383</v>
      </c>
      <c r="B318" s="6" t="s">
        <v>895</v>
      </c>
      <c r="C318" s="6" t="s">
        <v>136</v>
      </c>
      <c r="D318" s="6">
        <v>119</v>
      </c>
      <c r="E318" s="6" t="s">
        <v>25</v>
      </c>
      <c r="F318" s="7">
        <v>38074</v>
      </c>
      <c r="G318" s="1" t="s">
        <v>1144</v>
      </c>
      <c r="H318" s="6" t="s">
        <v>21</v>
      </c>
      <c r="I318" s="7">
        <v>41724.135325810188</v>
      </c>
      <c r="J318" s="19">
        <v>2126</v>
      </c>
      <c r="K318" s="8"/>
      <c r="L318" s="20">
        <v>16</v>
      </c>
      <c r="M318" s="15">
        <v>16</v>
      </c>
      <c r="N318" s="15"/>
      <c r="O318" s="15"/>
      <c r="P318" s="27">
        <v>16</v>
      </c>
      <c r="Q318" s="28"/>
      <c r="R318" s="28"/>
      <c r="S318" s="7">
        <v>41724.131113275464</v>
      </c>
      <c r="T318" s="6" t="s">
        <v>896</v>
      </c>
    </row>
    <row r="319" spans="1:23" x14ac:dyDescent="0.2">
      <c r="A319" s="6">
        <v>201400391</v>
      </c>
      <c r="B319" s="6" t="s">
        <v>858</v>
      </c>
      <c r="C319" s="6" t="s">
        <v>590</v>
      </c>
      <c r="D319" s="6">
        <v>125</v>
      </c>
      <c r="E319" s="6" t="s">
        <v>14</v>
      </c>
      <c r="F319" s="7">
        <v>38807</v>
      </c>
      <c r="G319" s="1" t="s">
        <v>1143</v>
      </c>
      <c r="H319" s="6" t="s">
        <v>15</v>
      </c>
      <c r="I319" s="7">
        <v>42071.857313425928</v>
      </c>
      <c r="J319" s="19">
        <v>2116</v>
      </c>
      <c r="K319" s="8"/>
      <c r="L319" s="20"/>
      <c r="M319" s="15"/>
      <c r="N319" s="15"/>
      <c r="O319" s="15"/>
      <c r="P319" s="27"/>
      <c r="Q319" s="28"/>
      <c r="R319" s="28"/>
      <c r="S319" s="7">
        <v>42071.84742395833</v>
      </c>
      <c r="T319" s="6" t="s">
        <v>897</v>
      </c>
    </row>
    <row r="320" spans="1:23" x14ac:dyDescent="0.2">
      <c r="A320" s="6">
        <v>201400397</v>
      </c>
      <c r="B320" s="6" t="s">
        <v>790</v>
      </c>
      <c r="C320" s="6" t="s">
        <v>898</v>
      </c>
      <c r="D320" s="6">
        <v>91</v>
      </c>
      <c r="E320" s="6" t="s">
        <v>378</v>
      </c>
      <c r="F320" s="7">
        <v>39538</v>
      </c>
      <c r="G320" s="1" t="s">
        <v>1143</v>
      </c>
      <c r="H320" s="6" t="s">
        <v>15</v>
      </c>
      <c r="I320" s="7">
        <v>41728.433246099536</v>
      </c>
      <c r="J320" s="19">
        <v>2170</v>
      </c>
      <c r="K320" s="8"/>
      <c r="L320" s="20" t="s">
        <v>1163</v>
      </c>
      <c r="M320" s="15"/>
      <c r="N320" s="15"/>
      <c r="O320" s="15"/>
      <c r="P320" s="27"/>
      <c r="Q320" s="28"/>
      <c r="R320" s="28"/>
      <c r="S320" s="7">
        <v>41728.433246099536</v>
      </c>
      <c r="T320" s="6" t="s">
        <v>899</v>
      </c>
    </row>
    <row r="321" spans="1:20" x14ac:dyDescent="0.2">
      <c r="A321" s="6">
        <v>201400403</v>
      </c>
      <c r="B321" s="6" t="s">
        <v>900</v>
      </c>
      <c r="C321" s="6" t="s">
        <v>901</v>
      </c>
      <c r="D321" s="6">
        <v>499</v>
      </c>
      <c r="E321" s="6" t="s">
        <v>60</v>
      </c>
      <c r="F321" s="7">
        <v>38808</v>
      </c>
      <c r="G321" s="1" t="s">
        <v>1143</v>
      </c>
      <c r="H321" s="6" t="s">
        <v>15</v>
      </c>
      <c r="I321" s="7">
        <v>41789.696206516201</v>
      </c>
      <c r="J321" s="19">
        <v>2196</v>
      </c>
      <c r="K321" s="8"/>
      <c r="L321" s="20"/>
      <c r="M321" s="15"/>
      <c r="N321" s="15"/>
      <c r="O321" s="15"/>
      <c r="P321" s="27"/>
      <c r="Q321" s="28"/>
      <c r="R321" s="28"/>
      <c r="S321" s="7">
        <v>41789.676356215277</v>
      </c>
      <c r="T321" s="6" t="s">
        <v>902</v>
      </c>
    </row>
    <row r="322" spans="1:20" x14ac:dyDescent="0.2">
      <c r="A322" s="6">
        <v>201400408</v>
      </c>
      <c r="B322" s="6" t="s">
        <v>775</v>
      </c>
      <c r="C322" s="6" t="s">
        <v>162</v>
      </c>
      <c r="D322" s="6">
        <v>518</v>
      </c>
      <c r="E322" s="6" t="s">
        <v>863</v>
      </c>
      <c r="F322" s="7">
        <v>41659</v>
      </c>
      <c r="G322" s="1" t="s">
        <v>1144</v>
      </c>
      <c r="H322" s="6" t="s">
        <v>21</v>
      </c>
      <c r="I322" s="7">
        <v>42211.929923344906</v>
      </c>
      <c r="J322" s="19">
        <v>2071</v>
      </c>
      <c r="K322" s="8"/>
      <c r="L322" s="20">
        <v>1</v>
      </c>
      <c r="M322" s="15">
        <v>1</v>
      </c>
      <c r="N322" s="15"/>
      <c r="O322" s="15"/>
      <c r="P322" s="27">
        <v>1</v>
      </c>
      <c r="Q322" s="28"/>
      <c r="R322" s="28"/>
      <c r="S322" s="7">
        <v>42211.930439618052</v>
      </c>
      <c r="T322" s="6" t="s">
        <v>903</v>
      </c>
    </row>
    <row r="323" spans="1:20" x14ac:dyDescent="0.2">
      <c r="A323" s="6">
        <v>201400411</v>
      </c>
      <c r="B323" s="6" t="s">
        <v>904</v>
      </c>
      <c r="C323" s="6" t="s">
        <v>905</v>
      </c>
      <c r="D323" s="6">
        <v>131</v>
      </c>
      <c r="E323" s="6" t="s">
        <v>85</v>
      </c>
      <c r="F323" s="7">
        <v>38810</v>
      </c>
      <c r="G323" s="1" t="s">
        <v>1144</v>
      </c>
      <c r="H323" s="6" t="s">
        <v>21</v>
      </c>
      <c r="I323" s="7">
        <v>41730.955508333333</v>
      </c>
      <c r="J323" s="19">
        <v>2046</v>
      </c>
      <c r="K323" s="8"/>
      <c r="L323" s="20"/>
      <c r="M323" s="15"/>
      <c r="N323" s="15"/>
      <c r="O323" s="15"/>
      <c r="P323" s="27"/>
      <c r="Q323" s="28"/>
      <c r="R323" s="28"/>
      <c r="S323" s="7">
        <v>41730.925470601855</v>
      </c>
      <c r="T323" s="6" t="s">
        <v>906</v>
      </c>
    </row>
    <row r="324" spans="1:20" x14ac:dyDescent="0.2">
      <c r="A324" s="6">
        <v>201400416</v>
      </c>
      <c r="B324" s="6" t="s">
        <v>907</v>
      </c>
      <c r="C324" s="6" t="s">
        <v>401</v>
      </c>
      <c r="D324" s="6">
        <v>119</v>
      </c>
      <c r="E324" s="6" t="s">
        <v>25</v>
      </c>
      <c r="F324" s="7">
        <v>41445</v>
      </c>
      <c r="G324" s="1" t="s">
        <v>1143</v>
      </c>
      <c r="H324" s="6" t="s">
        <v>15</v>
      </c>
      <c r="I324" s="7">
        <v>42209.809348923613</v>
      </c>
      <c r="J324" s="19">
        <v>2071</v>
      </c>
      <c r="K324" s="8"/>
      <c r="L324" s="20">
        <v>1</v>
      </c>
      <c r="M324" s="15">
        <v>1</v>
      </c>
      <c r="N324" s="15"/>
      <c r="O324" s="15"/>
      <c r="P324" s="27">
        <v>1</v>
      </c>
      <c r="Q324" s="28"/>
      <c r="R324" s="28"/>
      <c r="S324" s="7">
        <v>42209.454526504633</v>
      </c>
      <c r="T324" s="6" t="s">
        <v>908</v>
      </c>
    </row>
    <row r="325" spans="1:20" x14ac:dyDescent="0.2">
      <c r="A325" s="6">
        <v>201400417</v>
      </c>
      <c r="B325" s="6" t="s">
        <v>909</v>
      </c>
      <c r="C325" s="6" t="s">
        <v>910</v>
      </c>
      <c r="D325" s="6">
        <v>501</v>
      </c>
      <c r="E325" s="6" t="s">
        <v>118</v>
      </c>
      <c r="F325" s="7">
        <v>39671</v>
      </c>
      <c r="G325" s="1" t="s">
        <v>1143</v>
      </c>
      <c r="H325" s="6" t="s">
        <v>15</v>
      </c>
      <c r="I325" s="7">
        <v>42322.52277708333</v>
      </c>
      <c r="J325" s="19" t="s">
        <v>1229</v>
      </c>
      <c r="K325" s="8"/>
      <c r="L325" s="20" t="s">
        <v>1250</v>
      </c>
      <c r="M325" s="15"/>
      <c r="N325" s="15"/>
      <c r="O325" s="15"/>
      <c r="P325" s="27"/>
      <c r="Q325" s="28"/>
      <c r="R325" s="28"/>
      <c r="S325" s="7">
        <v>42322.481206597222</v>
      </c>
      <c r="T325" s="6" t="s">
        <v>911</v>
      </c>
    </row>
    <row r="326" spans="1:20" x14ac:dyDescent="0.2">
      <c r="A326" s="6">
        <v>201400421</v>
      </c>
      <c r="B326" s="6" t="s">
        <v>912</v>
      </c>
      <c r="C326" s="6" t="s">
        <v>913</v>
      </c>
      <c r="D326" s="6">
        <v>107</v>
      </c>
      <c r="E326" s="6" t="s">
        <v>233</v>
      </c>
      <c r="F326" s="7">
        <v>37536</v>
      </c>
      <c r="G326" s="1" t="s">
        <v>1144</v>
      </c>
      <c r="H326" s="6" t="s">
        <v>21</v>
      </c>
      <c r="I326" s="7">
        <v>41733.458136805559</v>
      </c>
      <c r="J326" s="19" t="s">
        <v>1251</v>
      </c>
      <c r="K326" s="8"/>
      <c r="L326" s="20" t="s">
        <v>1251</v>
      </c>
      <c r="M326" s="15"/>
      <c r="N326" s="15"/>
      <c r="O326" s="15"/>
      <c r="P326" s="27"/>
      <c r="Q326" s="28"/>
      <c r="R326" s="28"/>
      <c r="S326" s="7">
        <v>41733.452039467593</v>
      </c>
      <c r="T326" s="6" t="s">
        <v>914</v>
      </c>
    </row>
    <row r="327" spans="1:20" x14ac:dyDescent="0.2">
      <c r="A327" s="6">
        <v>201400422</v>
      </c>
      <c r="B327" s="6" t="s">
        <v>915</v>
      </c>
      <c r="C327" s="6" t="s">
        <v>916</v>
      </c>
      <c r="D327" s="6">
        <v>119</v>
      </c>
      <c r="E327" s="6" t="s">
        <v>25</v>
      </c>
      <c r="F327" s="7">
        <v>41070</v>
      </c>
      <c r="G327" s="1" t="s">
        <v>1143</v>
      </c>
      <c r="H327" s="6" t="s">
        <v>15</v>
      </c>
      <c r="I327" s="7">
        <v>42333.434249849539</v>
      </c>
      <c r="J327" s="19" t="s">
        <v>1166</v>
      </c>
      <c r="K327" s="8"/>
      <c r="L327" s="20"/>
      <c r="M327" s="15"/>
      <c r="N327" s="15"/>
      <c r="O327" s="15"/>
      <c r="P327" s="27"/>
      <c r="Q327" s="28"/>
      <c r="R327" s="28"/>
      <c r="S327" s="7" t="s">
        <v>16</v>
      </c>
      <c r="T327" s="6" t="s">
        <v>16</v>
      </c>
    </row>
    <row r="328" spans="1:20" x14ac:dyDescent="0.2">
      <c r="A328" s="6">
        <v>201400429</v>
      </c>
      <c r="B328" s="6" t="s">
        <v>790</v>
      </c>
      <c r="C328" s="6" t="s">
        <v>490</v>
      </c>
      <c r="D328" s="6">
        <v>124</v>
      </c>
      <c r="E328" s="6" t="s">
        <v>847</v>
      </c>
      <c r="F328" s="7">
        <v>39909</v>
      </c>
      <c r="G328" s="1" t="s">
        <v>1143</v>
      </c>
      <c r="H328" s="6" t="s">
        <v>15</v>
      </c>
      <c r="I328" s="7">
        <v>41734.652568483798</v>
      </c>
      <c r="J328" s="19">
        <v>2170</v>
      </c>
      <c r="K328" s="8"/>
      <c r="L328" s="20" t="s">
        <v>1252</v>
      </c>
      <c r="M328" s="15"/>
      <c r="N328" s="15"/>
      <c r="O328" s="15"/>
      <c r="P328" s="27"/>
      <c r="Q328" s="28"/>
      <c r="R328" s="28"/>
      <c r="S328" s="7">
        <v>41734.652568483798</v>
      </c>
      <c r="T328" s="6" t="s">
        <v>917</v>
      </c>
    </row>
    <row r="329" spans="1:20" x14ac:dyDescent="0.2">
      <c r="A329" s="6">
        <v>201400430</v>
      </c>
      <c r="B329" s="6" t="s">
        <v>918</v>
      </c>
      <c r="C329" s="6" t="s">
        <v>919</v>
      </c>
      <c r="D329" s="6">
        <v>119</v>
      </c>
      <c r="E329" s="6" t="s">
        <v>25</v>
      </c>
      <c r="F329" s="7">
        <v>41613</v>
      </c>
      <c r="G329" s="1" t="s">
        <v>1145</v>
      </c>
      <c r="H329" s="6" t="s">
        <v>45</v>
      </c>
      <c r="I329" s="7">
        <v>41734.84449181713</v>
      </c>
      <c r="J329" s="19">
        <v>2283</v>
      </c>
      <c r="K329" s="8"/>
      <c r="L329" s="20" t="s">
        <v>1253</v>
      </c>
      <c r="M329" s="15">
        <v>92</v>
      </c>
      <c r="N329" s="15"/>
      <c r="O329" s="15"/>
      <c r="P329" s="33">
        <v>0</v>
      </c>
      <c r="Q329" s="28"/>
      <c r="R329" s="28"/>
      <c r="S329" s="7">
        <v>41734.735975347219</v>
      </c>
      <c r="T329" s="6" t="s">
        <v>920</v>
      </c>
    </row>
    <row r="330" spans="1:20" x14ac:dyDescent="0.2">
      <c r="A330" s="6">
        <v>201400435</v>
      </c>
      <c r="B330" s="6" t="s">
        <v>921</v>
      </c>
      <c r="C330" s="6" t="s">
        <v>922</v>
      </c>
      <c r="D330" s="6">
        <v>130</v>
      </c>
      <c r="E330" s="6" t="s">
        <v>48</v>
      </c>
      <c r="F330" s="7">
        <v>35622</v>
      </c>
      <c r="G330" s="1" t="s">
        <v>1144</v>
      </c>
      <c r="H330" s="6" t="s">
        <v>21</v>
      </c>
      <c r="I330" s="7">
        <v>41822.368162118059</v>
      </c>
      <c r="J330" s="19" t="s">
        <v>1254</v>
      </c>
      <c r="K330" s="8"/>
      <c r="L330" s="20">
        <v>14</v>
      </c>
      <c r="M330" s="15">
        <v>14</v>
      </c>
      <c r="N330" s="15"/>
      <c r="O330" s="15"/>
      <c r="P330" s="27">
        <v>14</v>
      </c>
      <c r="Q330" s="28"/>
      <c r="R330" s="28"/>
      <c r="S330" s="7">
        <v>41822.368162118059</v>
      </c>
      <c r="T330" s="6" t="s">
        <v>923</v>
      </c>
    </row>
    <row r="331" spans="1:20" x14ac:dyDescent="0.2">
      <c r="A331" s="6">
        <v>201400437</v>
      </c>
      <c r="B331" s="6" t="s">
        <v>924</v>
      </c>
      <c r="C331" s="6" t="s">
        <v>925</v>
      </c>
      <c r="D331" s="6">
        <v>512</v>
      </c>
      <c r="E331" s="6" t="s">
        <v>576</v>
      </c>
      <c r="F331" s="7">
        <v>41110</v>
      </c>
      <c r="G331" s="1" t="s">
        <v>1146</v>
      </c>
      <c r="H331" s="6" t="s">
        <v>56</v>
      </c>
      <c r="I331" s="7">
        <v>42110.412211261573</v>
      </c>
      <c r="J331" s="19">
        <v>2095</v>
      </c>
      <c r="K331" s="8"/>
      <c r="L331" s="20">
        <v>9</v>
      </c>
      <c r="M331" s="15">
        <v>9</v>
      </c>
      <c r="N331" s="15"/>
      <c r="O331" s="15"/>
      <c r="P331" s="33">
        <v>901</v>
      </c>
      <c r="Q331" s="28"/>
      <c r="R331" s="28"/>
      <c r="S331" s="7">
        <v>42110.562012037037</v>
      </c>
      <c r="T331" s="6" t="s">
        <v>926</v>
      </c>
    </row>
    <row r="332" spans="1:20" x14ac:dyDescent="0.2">
      <c r="A332" s="6">
        <v>201400446</v>
      </c>
      <c r="B332" s="6" t="s">
        <v>918</v>
      </c>
      <c r="C332" s="6" t="s">
        <v>927</v>
      </c>
      <c r="D332" s="6">
        <v>205</v>
      </c>
      <c r="E332" s="6" t="s">
        <v>610</v>
      </c>
      <c r="F332" s="7">
        <v>40643</v>
      </c>
      <c r="G332" s="1" t="s">
        <v>1145</v>
      </c>
      <c r="H332" s="6" t="s">
        <v>45</v>
      </c>
      <c r="I332" s="7">
        <v>42213.433155092593</v>
      </c>
      <c r="J332" s="19" t="s">
        <v>1255</v>
      </c>
      <c r="K332" s="8"/>
      <c r="L332" s="20" t="s">
        <v>1221</v>
      </c>
      <c r="M332" s="15">
        <v>56</v>
      </c>
      <c r="N332" s="15"/>
      <c r="O332" s="15"/>
      <c r="P332" s="27">
        <v>56</v>
      </c>
      <c r="Q332" s="28"/>
      <c r="R332" s="28"/>
      <c r="S332" s="7">
        <v>42213.433155092593</v>
      </c>
      <c r="T332" s="6" t="s">
        <v>928</v>
      </c>
    </row>
    <row r="333" spans="1:20" x14ac:dyDescent="0.2">
      <c r="A333" s="6">
        <v>201400447</v>
      </c>
      <c r="B333" s="6" t="s">
        <v>929</v>
      </c>
      <c r="C333" s="6" t="s">
        <v>930</v>
      </c>
      <c r="D333" s="6">
        <v>130</v>
      </c>
      <c r="E333" s="6" t="s">
        <v>48</v>
      </c>
      <c r="F333" s="7">
        <v>35534</v>
      </c>
      <c r="G333" s="1" t="s">
        <v>1145</v>
      </c>
      <c r="H333" s="6" t="s">
        <v>45</v>
      </c>
      <c r="I333" s="7">
        <v>41739.132975960645</v>
      </c>
      <c r="J333" s="19">
        <v>2101</v>
      </c>
      <c r="K333" s="8"/>
      <c r="L333" s="20"/>
      <c r="M333" s="15"/>
      <c r="N333" s="15"/>
      <c r="O333" s="15"/>
      <c r="P333" s="27"/>
      <c r="Q333" s="28"/>
      <c r="R333" s="28"/>
      <c r="S333" s="7">
        <v>41739.09615636574</v>
      </c>
      <c r="T333" s="6" t="s">
        <v>931</v>
      </c>
    </row>
    <row r="334" spans="1:20" x14ac:dyDescent="0.2">
      <c r="A334" s="6">
        <v>201400452</v>
      </c>
      <c r="B334" s="6" t="s">
        <v>932</v>
      </c>
      <c r="C334" s="6" t="s">
        <v>29</v>
      </c>
      <c r="D334" s="6">
        <v>131</v>
      </c>
      <c r="E334" s="6" t="s">
        <v>85</v>
      </c>
      <c r="F334" s="7">
        <v>36352</v>
      </c>
      <c r="G334" s="1" t="s">
        <v>1143</v>
      </c>
      <c r="H334" s="6" t="s">
        <v>15</v>
      </c>
      <c r="I334" s="7">
        <v>41740.526122916664</v>
      </c>
      <c r="J334" s="19">
        <v>2087</v>
      </c>
      <c r="K334" s="8"/>
      <c r="L334" s="20" t="s">
        <v>1165</v>
      </c>
      <c r="M334" s="15">
        <v>28</v>
      </c>
      <c r="N334" s="15"/>
      <c r="O334" s="15"/>
      <c r="P334" s="27">
        <v>28</v>
      </c>
      <c r="Q334" s="28"/>
      <c r="R334" s="28"/>
      <c r="S334" s="7">
        <v>41740.006005289353</v>
      </c>
      <c r="T334" s="6" t="s">
        <v>933</v>
      </c>
    </row>
    <row r="335" spans="1:20" x14ac:dyDescent="0.2">
      <c r="A335" s="6">
        <v>201400455</v>
      </c>
      <c r="B335" s="6" t="s">
        <v>934</v>
      </c>
      <c r="C335" s="6" t="s">
        <v>935</v>
      </c>
      <c r="D335" s="6">
        <v>107</v>
      </c>
      <c r="E335" s="6" t="s">
        <v>233</v>
      </c>
      <c r="F335" s="7">
        <v>36641</v>
      </c>
      <c r="G335" s="1" t="s">
        <v>1143</v>
      </c>
      <c r="H335" s="6" t="s">
        <v>15</v>
      </c>
      <c r="I335" s="7">
        <v>41740.470490509259</v>
      </c>
      <c r="J335" s="19">
        <v>2230</v>
      </c>
      <c r="K335" s="8"/>
      <c r="L335" s="20">
        <v>20</v>
      </c>
      <c r="M335" s="15">
        <v>20</v>
      </c>
      <c r="N335" s="15"/>
      <c r="O335" s="15"/>
      <c r="P335" s="27">
        <v>20</v>
      </c>
      <c r="Q335" s="28"/>
      <c r="R335" s="28"/>
      <c r="S335" s="7">
        <v>41740.470490509259</v>
      </c>
      <c r="T335" s="6" t="s">
        <v>936</v>
      </c>
    </row>
    <row r="336" spans="1:20" x14ac:dyDescent="0.2">
      <c r="A336" s="6">
        <v>201400462</v>
      </c>
      <c r="B336" s="6" t="s">
        <v>790</v>
      </c>
      <c r="C336" s="6" t="s">
        <v>937</v>
      </c>
      <c r="D336" s="6">
        <v>125</v>
      </c>
      <c r="E336" s="6" t="s">
        <v>14</v>
      </c>
      <c r="F336" s="7">
        <v>38091</v>
      </c>
      <c r="G336" s="1" t="s">
        <v>1143</v>
      </c>
      <c r="H336" s="6" t="s">
        <v>15</v>
      </c>
      <c r="I336" s="7">
        <v>41741.572278784719</v>
      </c>
      <c r="J336" s="19">
        <v>2170</v>
      </c>
      <c r="K336" s="8"/>
      <c r="L336" s="20" t="s">
        <v>1218</v>
      </c>
      <c r="M336" s="15"/>
      <c r="N336" s="15"/>
      <c r="O336" s="15"/>
      <c r="P336" s="27"/>
      <c r="Q336" s="28"/>
      <c r="R336" s="28"/>
      <c r="S336" s="7">
        <v>41741.572278784719</v>
      </c>
      <c r="T336" s="6" t="s">
        <v>938</v>
      </c>
    </row>
    <row r="337" spans="1:23" x14ac:dyDescent="0.2">
      <c r="A337" s="6">
        <v>201400465</v>
      </c>
      <c r="B337" s="6" t="s">
        <v>939</v>
      </c>
      <c r="C337" s="6" t="s">
        <v>158</v>
      </c>
      <c r="D337" s="6">
        <v>131</v>
      </c>
      <c r="E337" s="6" t="s">
        <v>85</v>
      </c>
      <c r="F337" s="7">
        <v>41681</v>
      </c>
      <c r="G337" s="1" t="s">
        <v>1144</v>
      </c>
      <c r="H337" s="6" t="s">
        <v>21</v>
      </c>
      <c r="I337" s="7">
        <v>42049.450867395833</v>
      </c>
      <c r="J337" s="19" t="s">
        <v>1166</v>
      </c>
      <c r="K337" s="8"/>
      <c r="L337" s="20"/>
      <c r="M337" s="15"/>
      <c r="N337" s="15"/>
      <c r="O337" s="15"/>
      <c r="P337" s="27"/>
      <c r="Q337" s="28"/>
      <c r="R337" s="28"/>
      <c r="S337" s="7" t="s">
        <v>16</v>
      </c>
      <c r="T337" s="6" t="s">
        <v>16</v>
      </c>
    </row>
    <row r="338" spans="1:23" x14ac:dyDescent="0.2">
      <c r="A338" s="6">
        <v>201400467</v>
      </c>
      <c r="B338" s="6" t="s">
        <v>940</v>
      </c>
      <c r="C338" s="6" t="s">
        <v>941</v>
      </c>
      <c r="D338" s="6">
        <v>501</v>
      </c>
      <c r="E338" s="6" t="s">
        <v>118</v>
      </c>
      <c r="F338" s="7">
        <v>40299</v>
      </c>
      <c r="G338" s="1" t="s">
        <v>1145</v>
      </c>
      <c r="H338" s="6" t="s">
        <v>45</v>
      </c>
      <c r="I338" s="7">
        <v>41743.689058483797</v>
      </c>
      <c r="J338" s="19">
        <v>2046</v>
      </c>
      <c r="K338" s="8"/>
      <c r="L338" s="20"/>
      <c r="M338" s="15"/>
      <c r="N338" s="15"/>
      <c r="O338" s="15"/>
      <c r="P338" s="27"/>
      <c r="Q338" s="28"/>
      <c r="R338" s="28"/>
      <c r="S338" s="7">
        <v>41743.689058483797</v>
      </c>
    </row>
    <row r="339" spans="1:23" x14ac:dyDescent="0.2">
      <c r="A339" s="6">
        <v>201400478</v>
      </c>
      <c r="B339" s="6" t="s">
        <v>942</v>
      </c>
      <c r="C339" s="6" t="s">
        <v>629</v>
      </c>
      <c r="D339" s="6">
        <v>304</v>
      </c>
      <c r="E339" s="6" t="s">
        <v>172</v>
      </c>
      <c r="F339" s="7">
        <v>39188</v>
      </c>
      <c r="G339" s="1" t="s">
        <v>1143</v>
      </c>
      <c r="H339" s="6" t="s">
        <v>15</v>
      </c>
      <c r="I339" s="7">
        <v>42306.606961076388</v>
      </c>
      <c r="J339" s="19">
        <v>2180</v>
      </c>
      <c r="K339" s="8"/>
      <c r="L339" s="20" t="s">
        <v>1256</v>
      </c>
      <c r="M339" s="15">
        <v>37</v>
      </c>
      <c r="N339" s="15"/>
      <c r="O339" s="15"/>
      <c r="P339" s="27">
        <v>37</v>
      </c>
      <c r="Q339" s="28"/>
      <c r="R339" s="28"/>
      <c r="S339" s="7">
        <v>42306.59902746528</v>
      </c>
      <c r="T339" s="6" t="s">
        <v>943</v>
      </c>
    </row>
    <row r="340" spans="1:23" x14ac:dyDescent="0.2">
      <c r="A340" s="6">
        <v>201400481</v>
      </c>
      <c r="B340" s="6" t="s">
        <v>944</v>
      </c>
      <c r="C340" s="6" t="s">
        <v>329</v>
      </c>
      <c r="D340" s="6">
        <v>598</v>
      </c>
      <c r="E340" s="6" t="s">
        <v>20</v>
      </c>
      <c r="F340" s="7">
        <v>41122</v>
      </c>
      <c r="G340" s="1" t="s">
        <v>1144</v>
      </c>
      <c r="H340" s="6" t="s">
        <v>21</v>
      </c>
      <c r="I340" s="7">
        <v>41743.966688576387</v>
      </c>
      <c r="J340" s="19">
        <v>2095</v>
      </c>
      <c r="K340" s="8"/>
      <c r="L340" s="20">
        <v>9</v>
      </c>
      <c r="M340" s="15">
        <v>9</v>
      </c>
      <c r="N340" s="15"/>
      <c r="O340" s="15"/>
      <c r="P340" s="33">
        <v>901</v>
      </c>
      <c r="Q340" s="28"/>
      <c r="R340" s="28"/>
      <c r="S340" s="7">
        <v>41743.966688576387</v>
      </c>
      <c r="T340" s="6" t="s">
        <v>945</v>
      </c>
    </row>
    <row r="341" spans="1:23" x14ac:dyDescent="0.2">
      <c r="A341" s="6">
        <v>201400483</v>
      </c>
      <c r="B341" s="6" t="s">
        <v>946</v>
      </c>
      <c r="C341" s="6" t="s">
        <v>947</v>
      </c>
      <c r="D341" s="6">
        <v>119</v>
      </c>
      <c r="E341" s="6" t="s">
        <v>25</v>
      </c>
      <c r="F341" s="7">
        <v>41532</v>
      </c>
      <c r="G341" s="1" t="s">
        <v>1143</v>
      </c>
      <c r="H341" s="6" t="s">
        <v>15</v>
      </c>
      <c r="I341" s="7">
        <v>41877.687239895837</v>
      </c>
      <c r="J341" s="19">
        <v>2071</v>
      </c>
      <c r="K341" s="8"/>
      <c r="L341" s="20" t="s">
        <v>1257</v>
      </c>
      <c r="M341" s="15">
        <v>2</v>
      </c>
      <c r="N341" s="15">
        <v>3</v>
      </c>
      <c r="O341" s="15"/>
      <c r="P341" s="27">
        <v>2</v>
      </c>
      <c r="Q341" s="28">
        <v>3</v>
      </c>
      <c r="R341" s="28"/>
      <c r="S341" s="7">
        <v>41877.651120983799</v>
      </c>
      <c r="T341" s="6" t="s">
        <v>948</v>
      </c>
    </row>
    <row r="342" spans="1:23" x14ac:dyDescent="0.2">
      <c r="A342" s="6">
        <v>201400487</v>
      </c>
      <c r="B342" s="6" t="s">
        <v>949</v>
      </c>
      <c r="C342" s="6" t="s">
        <v>950</v>
      </c>
      <c r="D342" s="6">
        <v>91</v>
      </c>
      <c r="E342" s="6" t="s">
        <v>378</v>
      </c>
      <c r="F342" s="7">
        <v>36678</v>
      </c>
      <c r="G342" s="1" t="s">
        <v>1143</v>
      </c>
      <c r="H342" s="6" t="s">
        <v>15</v>
      </c>
      <c r="I342" s="7">
        <v>41745.817994675926</v>
      </c>
      <c r="J342" s="19">
        <v>2126</v>
      </c>
      <c r="K342" s="8"/>
      <c r="L342" s="20">
        <v>16</v>
      </c>
      <c r="M342" s="15">
        <v>16</v>
      </c>
      <c r="N342" s="15"/>
      <c r="O342" s="15"/>
      <c r="P342" s="27">
        <v>16</v>
      </c>
      <c r="Q342" s="28"/>
      <c r="R342" s="28"/>
      <c r="S342" s="7">
        <v>41745.817994675926</v>
      </c>
      <c r="T342" s="6" t="s">
        <v>951</v>
      </c>
    </row>
    <row r="343" spans="1:23" x14ac:dyDescent="0.2">
      <c r="A343" s="6">
        <v>201400492</v>
      </c>
      <c r="B343" s="6" t="s">
        <v>952</v>
      </c>
      <c r="C343" s="6" t="s">
        <v>953</v>
      </c>
      <c r="D343" s="6">
        <v>130</v>
      </c>
      <c r="E343" s="6" t="s">
        <v>48</v>
      </c>
      <c r="F343" s="7">
        <v>37521</v>
      </c>
      <c r="G343" s="1" t="s">
        <v>1143</v>
      </c>
      <c r="H343" s="6" t="s">
        <v>15</v>
      </c>
      <c r="I343" s="7">
        <v>41746.644363576386</v>
      </c>
      <c r="J343" s="19">
        <v>2001</v>
      </c>
      <c r="K343" s="8"/>
      <c r="L343" s="20"/>
      <c r="M343" s="15"/>
      <c r="N343" s="15"/>
      <c r="O343" s="15"/>
      <c r="P343" s="27"/>
      <c r="Q343" s="28"/>
      <c r="R343" s="28"/>
      <c r="S343" s="7">
        <v>41746.644363576386</v>
      </c>
      <c r="T343" s="6" t="s">
        <v>954</v>
      </c>
    </row>
    <row r="344" spans="1:23" x14ac:dyDescent="0.2">
      <c r="A344" s="6">
        <v>201400501</v>
      </c>
      <c r="B344" s="6" t="s">
        <v>955</v>
      </c>
      <c r="C344" s="6" t="s">
        <v>956</v>
      </c>
      <c r="D344" s="6">
        <v>128</v>
      </c>
      <c r="E344" s="6" t="s">
        <v>33</v>
      </c>
      <c r="F344" s="7">
        <v>41596</v>
      </c>
      <c r="G344" s="1" t="s">
        <v>1144</v>
      </c>
      <c r="H344" s="6" t="s">
        <v>21</v>
      </c>
      <c r="I344" s="7">
        <v>42360.598050462962</v>
      </c>
      <c r="J344" s="19">
        <v>2185</v>
      </c>
      <c r="K344" s="8"/>
      <c r="L344" s="20"/>
      <c r="M344" s="15"/>
      <c r="N344" s="15"/>
      <c r="O344" s="15"/>
      <c r="P344" s="27"/>
      <c r="Q344" s="28"/>
      <c r="R344" s="28"/>
      <c r="S344" s="7" t="s">
        <v>16</v>
      </c>
      <c r="T344" s="6" t="s">
        <v>16</v>
      </c>
      <c r="U344" s="7">
        <v>42379.750297766201</v>
      </c>
      <c r="V344" s="6" t="s">
        <v>957</v>
      </c>
      <c r="W344" s="6" t="s">
        <v>958</v>
      </c>
    </row>
    <row r="345" spans="1:23" x14ac:dyDescent="0.2">
      <c r="A345" s="6">
        <v>201400503</v>
      </c>
      <c r="B345" s="6" t="s">
        <v>959</v>
      </c>
      <c r="C345" s="6" t="s">
        <v>474</v>
      </c>
      <c r="D345" s="6">
        <v>130</v>
      </c>
      <c r="E345" s="6" t="s">
        <v>48</v>
      </c>
      <c r="F345" s="7">
        <v>37348</v>
      </c>
      <c r="G345" s="1" t="s">
        <v>1145</v>
      </c>
      <c r="H345" s="6" t="s">
        <v>45</v>
      </c>
      <c r="I345" s="7">
        <v>41749.018630937499</v>
      </c>
      <c r="J345" s="19">
        <v>2101</v>
      </c>
      <c r="K345" s="8"/>
      <c r="L345" s="20">
        <v>15</v>
      </c>
      <c r="M345" s="15">
        <v>15</v>
      </c>
      <c r="N345" s="15"/>
      <c r="O345" s="15"/>
      <c r="P345" s="27">
        <v>15</v>
      </c>
      <c r="Q345" s="28"/>
      <c r="R345" s="28"/>
      <c r="S345" s="7">
        <v>41749.018630937499</v>
      </c>
      <c r="T345" s="6" t="s">
        <v>960</v>
      </c>
    </row>
    <row r="346" spans="1:23" x14ac:dyDescent="0.2">
      <c r="A346" s="6">
        <v>201400504</v>
      </c>
      <c r="B346" s="6" t="s">
        <v>961</v>
      </c>
      <c r="C346" s="6" t="s">
        <v>70</v>
      </c>
      <c r="D346" s="6">
        <v>128</v>
      </c>
      <c r="E346" s="6" t="s">
        <v>33</v>
      </c>
      <c r="F346" s="7">
        <v>41690</v>
      </c>
      <c r="G346" s="1" t="s">
        <v>1146</v>
      </c>
      <c r="H346" s="6" t="s">
        <v>56</v>
      </c>
      <c r="I346" s="7">
        <v>41749.205216122682</v>
      </c>
      <c r="J346" s="19">
        <v>2022</v>
      </c>
      <c r="K346" s="8"/>
      <c r="L346" s="20"/>
      <c r="M346" s="15"/>
      <c r="N346" s="15"/>
      <c r="O346" s="15"/>
      <c r="P346" s="27"/>
      <c r="Q346" s="28"/>
      <c r="R346" s="28"/>
      <c r="S346" s="7">
        <v>41749.375490972219</v>
      </c>
      <c r="T346" s="6" t="s">
        <v>962</v>
      </c>
    </row>
    <row r="347" spans="1:23" x14ac:dyDescent="0.2">
      <c r="A347" s="6">
        <v>201400505</v>
      </c>
      <c r="B347" s="6" t="s">
        <v>963</v>
      </c>
      <c r="C347" s="6" t="s">
        <v>964</v>
      </c>
      <c r="D347" s="6">
        <v>107</v>
      </c>
      <c r="E347" s="6" t="s">
        <v>233</v>
      </c>
      <c r="F347" s="7">
        <v>38099</v>
      </c>
      <c r="G347" s="1" t="s">
        <v>1145</v>
      </c>
      <c r="H347" s="6" t="s">
        <v>45</v>
      </c>
      <c r="I347" s="7">
        <v>41749.475627743057</v>
      </c>
      <c r="J347" s="19">
        <v>2081</v>
      </c>
      <c r="K347" s="8"/>
      <c r="L347" s="20" t="s">
        <v>1225</v>
      </c>
      <c r="M347" s="15">
        <v>1</v>
      </c>
      <c r="N347" s="15">
        <v>2</v>
      </c>
      <c r="O347" s="15"/>
      <c r="P347" s="27">
        <v>1</v>
      </c>
      <c r="Q347" s="28">
        <v>2</v>
      </c>
      <c r="R347" s="28"/>
      <c r="S347" s="7">
        <v>41749.475627743057</v>
      </c>
      <c r="T347" s="6" t="s">
        <v>965</v>
      </c>
    </row>
    <row r="348" spans="1:23" x14ac:dyDescent="0.2">
      <c r="A348" s="6">
        <v>201400507</v>
      </c>
      <c r="B348" s="6" t="s">
        <v>40</v>
      </c>
      <c r="C348" s="6" t="s">
        <v>966</v>
      </c>
      <c r="D348" s="6">
        <v>125</v>
      </c>
      <c r="E348" s="6" t="s">
        <v>14</v>
      </c>
      <c r="F348" s="7">
        <v>41694</v>
      </c>
      <c r="G348" s="1" t="s">
        <v>1143</v>
      </c>
      <c r="H348" s="6" t="s">
        <v>15</v>
      </c>
      <c r="I348" s="7">
        <v>42103.444477314813</v>
      </c>
      <c r="J348" s="19">
        <v>2120</v>
      </c>
      <c r="K348" s="8"/>
      <c r="L348" s="20"/>
      <c r="M348" s="15"/>
      <c r="N348" s="15"/>
      <c r="O348" s="15"/>
      <c r="P348" s="27"/>
      <c r="Q348" s="28"/>
      <c r="R348" s="28"/>
      <c r="S348" s="7">
        <v>42103.444477314813</v>
      </c>
      <c r="T348" s="6" t="s">
        <v>967</v>
      </c>
    </row>
    <row r="349" spans="1:23" x14ac:dyDescent="0.2">
      <c r="A349" s="6">
        <v>201400513</v>
      </c>
      <c r="B349" s="6" t="s">
        <v>968</v>
      </c>
      <c r="C349" s="6" t="s">
        <v>969</v>
      </c>
      <c r="D349" s="6">
        <v>125</v>
      </c>
      <c r="E349" s="6" t="s">
        <v>14</v>
      </c>
      <c r="F349" s="7">
        <v>41639</v>
      </c>
      <c r="G349" s="1" t="s">
        <v>1143</v>
      </c>
      <c r="H349" s="6" t="s">
        <v>15</v>
      </c>
      <c r="I349" s="7">
        <v>41886.494405127312</v>
      </c>
      <c r="J349" s="19">
        <v>2257</v>
      </c>
      <c r="K349" s="8"/>
      <c r="L349" s="20"/>
      <c r="M349" s="15"/>
      <c r="N349" s="15"/>
      <c r="O349" s="15"/>
      <c r="P349" s="27"/>
      <c r="Q349" s="28"/>
      <c r="R349" s="28"/>
      <c r="S349" s="7">
        <v>41886.495218784723</v>
      </c>
      <c r="T349" s="6" t="s">
        <v>970</v>
      </c>
    </row>
    <row r="350" spans="1:23" x14ac:dyDescent="0.2">
      <c r="A350" s="6">
        <v>201400519</v>
      </c>
      <c r="B350" s="6" t="s">
        <v>971</v>
      </c>
      <c r="C350" s="6" t="s">
        <v>972</v>
      </c>
      <c r="D350" s="6">
        <v>126</v>
      </c>
      <c r="E350" s="6" t="s">
        <v>71</v>
      </c>
      <c r="F350" s="7">
        <v>39362</v>
      </c>
      <c r="G350" s="1" t="s">
        <v>1144</v>
      </c>
      <c r="H350" s="6" t="s">
        <v>21</v>
      </c>
      <c r="I350" s="7">
        <v>41763.578728900466</v>
      </c>
      <c r="J350" s="19">
        <v>2170</v>
      </c>
      <c r="K350" s="8"/>
      <c r="L350" s="20" t="s">
        <v>1163</v>
      </c>
      <c r="M350" s="15"/>
      <c r="N350" s="15"/>
      <c r="O350" s="15"/>
      <c r="P350" s="27"/>
      <c r="Q350" s="28"/>
      <c r="R350" s="28"/>
      <c r="S350" s="7">
        <v>41763.636340243058</v>
      </c>
      <c r="T350" s="6" t="s">
        <v>973</v>
      </c>
    </row>
    <row r="351" spans="1:23" x14ac:dyDescent="0.2">
      <c r="A351" s="6">
        <v>201400520</v>
      </c>
      <c r="B351" s="6" t="s">
        <v>974</v>
      </c>
      <c r="C351" s="6" t="s">
        <v>32</v>
      </c>
      <c r="D351" s="6">
        <v>125</v>
      </c>
      <c r="E351" s="6" t="s">
        <v>14</v>
      </c>
      <c r="F351" s="7">
        <v>39503</v>
      </c>
      <c r="G351" s="1" t="s">
        <v>1143</v>
      </c>
      <c r="H351" s="6" t="s">
        <v>15</v>
      </c>
      <c r="I351" s="7">
        <v>41989.585440277777</v>
      </c>
      <c r="J351" s="19" t="s">
        <v>1229</v>
      </c>
      <c r="K351" s="8"/>
      <c r="L351" s="20" t="s">
        <v>1230</v>
      </c>
      <c r="M351" s="15"/>
      <c r="N351" s="15"/>
      <c r="O351" s="15"/>
      <c r="P351" s="27"/>
      <c r="Q351" s="28"/>
      <c r="R351" s="28"/>
      <c r="S351" s="7">
        <v>41989.585440277777</v>
      </c>
      <c r="T351" s="6" t="s">
        <v>975</v>
      </c>
    </row>
    <row r="352" spans="1:23" x14ac:dyDescent="0.2">
      <c r="A352" s="6">
        <v>201400521</v>
      </c>
      <c r="B352" s="6" t="s">
        <v>974</v>
      </c>
      <c r="C352" s="6" t="s">
        <v>976</v>
      </c>
      <c r="D352" s="6">
        <v>125</v>
      </c>
      <c r="E352" s="6" t="s">
        <v>14</v>
      </c>
      <c r="F352" s="7">
        <v>39928</v>
      </c>
      <c r="G352" s="1" t="s">
        <v>1143</v>
      </c>
      <c r="H352" s="6" t="s">
        <v>15</v>
      </c>
      <c r="I352" s="7">
        <v>41989.589521180555</v>
      </c>
      <c r="J352" s="19" t="s">
        <v>1229</v>
      </c>
      <c r="K352" s="8"/>
      <c r="L352" s="20" t="s">
        <v>1230</v>
      </c>
      <c r="M352" s="15"/>
      <c r="N352" s="15"/>
      <c r="O352" s="15"/>
      <c r="P352" s="27"/>
      <c r="Q352" s="28"/>
      <c r="R352" s="28"/>
      <c r="S352" s="7">
        <v>41989.589521180555</v>
      </c>
      <c r="T352" s="6" t="s">
        <v>977</v>
      </c>
    </row>
    <row r="353" spans="1:23" x14ac:dyDescent="0.2">
      <c r="A353" s="6">
        <v>201400524</v>
      </c>
      <c r="B353" s="6" t="s">
        <v>871</v>
      </c>
      <c r="C353" s="6" t="s">
        <v>978</v>
      </c>
      <c r="D353" s="6">
        <v>90</v>
      </c>
      <c r="E353" s="6" t="s">
        <v>337</v>
      </c>
      <c r="F353" s="7">
        <v>39385</v>
      </c>
      <c r="G353" s="1" t="s">
        <v>1143</v>
      </c>
      <c r="H353" s="6" t="s">
        <v>15</v>
      </c>
      <c r="I353" s="7">
        <v>41974.693088888889</v>
      </c>
      <c r="J353" s="19">
        <v>2170</v>
      </c>
      <c r="K353" s="8"/>
      <c r="L353" s="20" t="s">
        <v>1163</v>
      </c>
      <c r="M353" s="15"/>
      <c r="N353" s="15"/>
      <c r="O353" s="15"/>
      <c r="P353" s="27"/>
      <c r="Q353" s="28"/>
      <c r="R353" s="28"/>
      <c r="S353" s="7">
        <v>41974.693088888889</v>
      </c>
      <c r="T353" s="6" t="s">
        <v>979</v>
      </c>
    </row>
    <row r="354" spans="1:23" x14ac:dyDescent="0.2">
      <c r="A354" s="6">
        <v>201400527</v>
      </c>
      <c r="B354" s="6" t="s">
        <v>980</v>
      </c>
      <c r="C354" s="6" t="s">
        <v>547</v>
      </c>
      <c r="D354" s="6">
        <v>125</v>
      </c>
      <c r="E354" s="6" t="s">
        <v>14</v>
      </c>
      <c r="F354" s="7">
        <v>40794</v>
      </c>
      <c r="G354" s="1" t="s">
        <v>1144</v>
      </c>
      <c r="H354" s="6" t="s">
        <v>21</v>
      </c>
      <c r="I354" s="7">
        <v>42209.547446493052</v>
      </c>
      <c r="J354" s="19">
        <v>2170</v>
      </c>
      <c r="K354" s="8"/>
      <c r="L354" s="20" t="s">
        <v>1163</v>
      </c>
      <c r="M354" s="15"/>
      <c r="N354" s="15"/>
      <c r="O354" s="15"/>
      <c r="P354" s="27"/>
      <c r="Q354" s="28"/>
      <c r="R354" s="28"/>
      <c r="S354" s="7">
        <v>42209.719487615737</v>
      </c>
      <c r="T354" s="6" t="s">
        <v>981</v>
      </c>
    </row>
    <row r="355" spans="1:23" x14ac:dyDescent="0.2">
      <c r="A355" s="6">
        <v>201400531</v>
      </c>
      <c r="B355" s="6" t="s">
        <v>982</v>
      </c>
      <c r="C355" s="6" t="s">
        <v>377</v>
      </c>
      <c r="D355" s="6">
        <v>119</v>
      </c>
      <c r="E355" s="6" t="s">
        <v>25</v>
      </c>
      <c r="F355" s="7">
        <v>40544</v>
      </c>
      <c r="G355" s="1" t="s">
        <v>1143</v>
      </c>
      <c r="H355" s="6" t="s">
        <v>15</v>
      </c>
      <c r="I355" s="7">
        <v>41756.359873032408</v>
      </c>
      <c r="J355" s="19">
        <v>2071</v>
      </c>
      <c r="K355" s="8"/>
      <c r="L355" s="20">
        <v>2</v>
      </c>
      <c r="M355" s="15">
        <v>2</v>
      </c>
      <c r="N355" s="15"/>
      <c r="O355" s="15"/>
      <c r="P355" s="27">
        <v>2</v>
      </c>
      <c r="Q355" s="28"/>
      <c r="R355" s="28"/>
      <c r="S355" s="7">
        <v>41756.359873032408</v>
      </c>
      <c r="T355" s="6" t="s">
        <v>983</v>
      </c>
    </row>
    <row r="356" spans="1:23" x14ac:dyDescent="0.2">
      <c r="A356" s="6">
        <v>201400534</v>
      </c>
      <c r="B356" s="6" t="s">
        <v>984</v>
      </c>
      <c r="C356" s="6" t="s">
        <v>985</v>
      </c>
      <c r="D356" s="6">
        <v>131</v>
      </c>
      <c r="E356" s="6" t="s">
        <v>85</v>
      </c>
      <c r="F356" s="7">
        <v>37376</v>
      </c>
      <c r="G356" s="1" t="s">
        <v>1145</v>
      </c>
      <c r="H356" s="6" t="s">
        <v>45</v>
      </c>
      <c r="I356" s="7">
        <v>41756.608591747688</v>
      </c>
      <c r="J356" s="19">
        <v>2046</v>
      </c>
      <c r="K356" s="8"/>
      <c r="L356" s="20"/>
      <c r="M356" s="15"/>
      <c r="N356" s="15"/>
      <c r="O356" s="15"/>
      <c r="P356" s="27"/>
      <c r="Q356" s="28"/>
      <c r="R356" s="28"/>
      <c r="S356" s="7">
        <v>41756.607972025464</v>
      </c>
      <c r="T356" s="6" t="s">
        <v>986</v>
      </c>
    </row>
    <row r="357" spans="1:23" x14ac:dyDescent="0.2">
      <c r="A357" s="6">
        <v>201400537</v>
      </c>
      <c r="B357" s="6" t="s">
        <v>987</v>
      </c>
      <c r="C357" s="6" t="s">
        <v>988</v>
      </c>
      <c r="D357" s="6">
        <v>123</v>
      </c>
      <c r="E357" s="6" t="s">
        <v>64</v>
      </c>
      <c r="F357" s="7">
        <v>40692</v>
      </c>
      <c r="G357" s="1" t="s">
        <v>1146</v>
      </c>
      <c r="H357" s="6" t="s">
        <v>56</v>
      </c>
      <c r="I357" s="7">
        <v>41892.173806909719</v>
      </c>
      <c r="J357" s="19">
        <v>2121</v>
      </c>
      <c r="K357" s="8"/>
      <c r="L357" s="20">
        <v>16</v>
      </c>
      <c r="M357" s="15">
        <v>16</v>
      </c>
      <c r="N357" s="15"/>
      <c r="O357" s="15"/>
      <c r="P357" s="27">
        <v>16</v>
      </c>
      <c r="Q357" s="28"/>
      <c r="R357" s="28"/>
      <c r="S357" s="7">
        <v>41892.173806909719</v>
      </c>
      <c r="T357" s="6" t="s">
        <v>991</v>
      </c>
      <c r="U357" s="7">
        <v>41895.869889502312</v>
      </c>
      <c r="V357" s="6" t="s">
        <v>989</v>
      </c>
      <c r="W357" s="6" t="s">
        <v>990</v>
      </c>
    </row>
    <row r="358" spans="1:23" x14ac:dyDescent="0.2">
      <c r="A358" s="6">
        <v>201400542</v>
      </c>
      <c r="B358" s="6" t="s">
        <v>992</v>
      </c>
      <c r="C358" s="6" t="s">
        <v>478</v>
      </c>
      <c r="D358" s="6">
        <v>516</v>
      </c>
      <c r="E358" s="6" t="s">
        <v>993</v>
      </c>
      <c r="F358" s="7">
        <v>41115</v>
      </c>
      <c r="G358" s="1" t="s">
        <v>1145</v>
      </c>
      <c r="H358" s="6" t="s">
        <v>45</v>
      </c>
      <c r="I358" s="7">
        <v>41854.759867245368</v>
      </c>
      <c r="J358" s="19">
        <v>2109</v>
      </c>
      <c r="K358" s="8"/>
      <c r="L358" s="20"/>
      <c r="M358" s="15"/>
      <c r="N358" s="15"/>
      <c r="O358" s="15"/>
      <c r="P358" s="27"/>
      <c r="Q358" s="28"/>
      <c r="R358" s="28"/>
      <c r="S358" s="7">
        <v>41854.739806597223</v>
      </c>
      <c r="T358" s="6" t="s">
        <v>994</v>
      </c>
    </row>
    <row r="359" spans="1:23" x14ac:dyDescent="0.2">
      <c r="A359" s="6">
        <v>201400549</v>
      </c>
      <c r="B359" s="6" t="s">
        <v>995</v>
      </c>
      <c r="C359" s="6" t="s">
        <v>996</v>
      </c>
      <c r="D359" s="6">
        <v>128</v>
      </c>
      <c r="E359" s="6" t="s">
        <v>33</v>
      </c>
      <c r="F359" s="7">
        <v>41456</v>
      </c>
      <c r="G359" s="1" t="s">
        <v>1144</v>
      </c>
      <c r="H359" s="6" t="s">
        <v>21</v>
      </c>
      <c r="I359" s="7">
        <v>41766.071302696757</v>
      </c>
      <c r="J359" s="19">
        <v>2071</v>
      </c>
      <c r="K359" s="8"/>
      <c r="L359" s="20" t="s">
        <v>1225</v>
      </c>
      <c r="M359" s="15">
        <v>1</v>
      </c>
      <c r="N359" s="15">
        <v>2</v>
      </c>
      <c r="O359" s="15"/>
      <c r="P359" s="27">
        <v>1</v>
      </c>
      <c r="Q359" s="28">
        <v>2</v>
      </c>
      <c r="R359" s="28"/>
      <c r="S359" s="7">
        <v>41766.043235381941</v>
      </c>
      <c r="T359" s="6" t="s">
        <v>997</v>
      </c>
    </row>
    <row r="360" spans="1:23" x14ac:dyDescent="0.2">
      <c r="A360" s="6">
        <v>201400550</v>
      </c>
      <c r="B360" s="6" t="s">
        <v>998</v>
      </c>
      <c r="C360" s="6" t="s">
        <v>566</v>
      </c>
      <c r="D360" s="6">
        <v>500</v>
      </c>
      <c r="E360" s="6" t="s">
        <v>270</v>
      </c>
      <c r="F360" s="7">
        <v>41730</v>
      </c>
      <c r="G360" s="1" t="s">
        <v>1144</v>
      </c>
      <c r="H360" s="6" t="s">
        <v>21</v>
      </c>
      <c r="I360" s="7">
        <v>42047.540352627315</v>
      </c>
      <c r="J360" s="19" t="s">
        <v>1166</v>
      </c>
      <c r="K360" s="8"/>
      <c r="L360" s="20"/>
      <c r="M360" s="15"/>
      <c r="N360" s="15"/>
      <c r="O360" s="15"/>
      <c r="P360" s="27"/>
      <c r="Q360" s="28"/>
      <c r="R360" s="28"/>
      <c r="S360" s="7">
        <v>42047.757632488428</v>
      </c>
    </row>
    <row r="361" spans="1:23" x14ac:dyDescent="0.2">
      <c r="A361" s="6">
        <v>201400554</v>
      </c>
      <c r="B361" s="6" t="s">
        <v>999</v>
      </c>
      <c r="C361" s="6" t="s">
        <v>794</v>
      </c>
      <c r="D361" s="6">
        <v>128</v>
      </c>
      <c r="E361" s="6" t="s">
        <v>33</v>
      </c>
      <c r="F361" s="7">
        <v>41667</v>
      </c>
      <c r="G361" s="1" t="s">
        <v>1144</v>
      </c>
      <c r="H361" s="6" t="s">
        <v>21</v>
      </c>
      <c r="I361" s="7">
        <v>41846.583132789354</v>
      </c>
      <c r="J361" s="19" t="s">
        <v>1245</v>
      </c>
      <c r="K361" s="8"/>
      <c r="L361" s="20" t="s">
        <v>1240</v>
      </c>
      <c r="M361" s="15">
        <v>2515</v>
      </c>
      <c r="N361" s="15"/>
      <c r="O361" s="15"/>
      <c r="P361" s="33">
        <v>25</v>
      </c>
      <c r="Q361" s="28"/>
      <c r="R361" s="28"/>
      <c r="S361" s="7">
        <v>41846.574772025466</v>
      </c>
      <c r="T361" s="6" t="s">
        <v>1000</v>
      </c>
    </row>
    <row r="362" spans="1:23" x14ac:dyDescent="0.2">
      <c r="A362" s="6">
        <v>201400559</v>
      </c>
      <c r="B362" s="6" t="s">
        <v>1001</v>
      </c>
      <c r="C362" s="6" t="s">
        <v>1002</v>
      </c>
      <c r="D362" s="6">
        <v>309</v>
      </c>
      <c r="E362" s="6" t="s">
        <v>285</v>
      </c>
      <c r="F362" s="7">
        <v>40665</v>
      </c>
      <c r="G362" s="1" t="s">
        <v>1144</v>
      </c>
      <c r="H362" s="6" t="s">
        <v>21</v>
      </c>
      <c r="I362" s="7">
        <v>42151.623896180557</v>
      </c>
      <c r="J362" s="19">
        <v>2181</v>
      </c>
      <c r="K362" s="8"/>
      <c r="L362" s="20"/>
      <c r="M362" s="15"/>
      <c r="N362" s="15"/>
      <c r="O362" s="15"/>
      <c r="P362" s="27"/>
      <c r="Q362" s="28"/>
      <c r="R362" s="28"/>
      <c r="S362" s="7">
        <v>42151.604877777776</v>
      </c>
      <c r="T362" s="6" t="s">
        <v>1003</v>
      </c>
    </row>
    <row r="363" spans="1:23" x14ac:dyDescent="0.2">
      <c r="A363" s="6">
        <v>201400560</v>
      </c>
      <c r="B363" s="6" t="s">
        <v>1001</v>
      </c>
      <c r="C363" s="6" t="s">
        <v>553</v>
      </c>
      <c r="D363" s="6">
        <v>128</v>
      </c>
      <c r="E363" s="6" t="s">
        <v>33</v>
      </c>
      <c r="F363" s="7">
        <v>40791</v>
      </c>
      <c r="G363" s="1" t="s">
        <v>1144</v>
      </c>
      <c r="H363" s="6" t="s">
        <v>21</v>
      </c>
      <c r="I363" s="7">
        <v>42159.459582719908</v>
      </c>
      <c r="J363" s="19">
        <v>2185</v>
      </c>
      <c r="K363" s="8"/>
      <c r="L363" s="20"/>
      <c r="M363" s="15"/>
      <c r="N363" s="15"/>
      <c r="O363" s="15"/>
      <c r="P363" s="27"/>
      <c r="Q363" s="28"/>
      <c r="R363" s="28"/>
      <c r="S363" s="7">
        <v>42159.463031944448</v>
      </c>
    </row>
    <row r="364" spans="1:23" x14ac:dyDescent="0.2">
      <c r="A364" s="6">
        <v>201400573</v>
      </c>
      <c r="B364" s="6" t="s">
        <v>1004</v>
      </c>
      <c r="C364" s="6" t="s">
        <v>266</v>
      </c>
      <c r="D364" s="6">
        <v>128</v>
      </c>
      <c r="E364" s="6" t="s">
        <v>33</v>
      </c>
      <c r="F364" s="7">
        <v>41092</v>
      </c>
      <c r="G364" s="1" t="s">
        <v>1143</v>
      </c>
      <c r="H364" s="6" t="s">
        <v>15</v>
      </c>
      <c r="I364" s="7">
        <v>41763.43289178241</v>
      </c>
      <c r="J364" s="19">
        <v>2126</v>
      </c>
      <c r="K364" s="8"/>
      <c r="L364" s="20">
        <v>16</v>
      </c>
      <c r="M364" s="15">
        <v>16</v>
      </c>
      <c r="N364" s="15"/>
      <c r="O364" s="15"/>
      <c r="P364" s="27">
        <v>16</v>
      </c>
      <c r="Q364" s="28"/>
      <c r="R364" s="28"/>
      <c r="S364" s="7">
        <v>41763.43289178241</v>
      </c>
      <c r="T364" s="6" t="s">
        <v>1005</v>
      </c>
    </row>
    <row r="365" spans="1:23" x14ac:dyDescent="0.2">
      <c r="A365" s="6">
        <v>201400575</v>
      </c>
      <c r="B365" s="6" t="s">
        <v>1006</v>
      </c>
      <c r="C365" s="6" t="s">
        <v>88</v>
      </c>
      <c r="D365" s="6">
        <v>499</v>
      </c>
      <c r="E365" s="6" t="s">
        <v>60</v>
      </c>
      <c r="F365" s="7">
        <v>41703</v>
      </c>
      <c r="G365" s="1" t="s">
        <v>1144</v>
      </c>
      <c r="H365" s="6" t="s">
        <v>21</v>
      </c>
      <c r="I365" s="7">
        <v>42164.470526620367</v>
      </c>
      <c r="J365" s="19" t="s">
        <v>1166</v>
      </c>
      <c r="K365" s="8"/>
      <c r="L365" s="20"/>
      <c r="M365" s="15"/>
      <c r="N365" s="15"/>
      <c r="O365" s="15"/>
      <c r="P365" s="27"/>
      <c r="Q365" s="28"/>
      <c r="R365" s="28"/>
      <c r="S365" s="7">
        <v>42164.601183368053</v>
      </c>
      <c r="T365" s="6" t="s">
        <v>1007</v>
      </c>
    </row>
    <row r="366" spans="1:23" x14ac:dyDescent="0.2">
      <c r="A366" s="6">
        <v>201400577</v>
      </c>
      <c r="B366" s="6" t="s">
        <v>1008</v>
      </c>
      <c r="C366" s="6" t="s">
        <v>805</v>
      </c>
      <c r="D366" s="6">
        <v>125</v>
      </c>
      <c r="E366" s="6" t="s">
        <v>14</v>
      </c>
      <c r="F366" s="7">
        <v>36288</v>
      </c>
      <c r="G366" s="1" t="s">
        <v>1145</v>
      </c>
      <c r="H366" s="6" t="s">
        <v>45</v>
      </c>
      <c r="I366" s="7">
        <v>41763.96205292824</v>
      </c>
      <c r="J366" s="19">
        <v>2126</v>
      </c>
      <c r="K366" s="8"/>
      <c r="L366" s="20" t="s">
        <v>1258</v>
      </c>
      <c r="M366" s="15">
        <v>1</v>
      </c>
      <c r="N366" s="15">
        <v>16</v>
      </c>
      <c r="O366" s="15"/>
      <c r="P366" s="27">
        <v>1</v>
      </c>
      <c r="Q366" s="28">
        <v>16</v>
      </c>
      <c r="R366" s="28"/>
      <c r="S366" s="7">
        <v>41763.96205292824</v>
      </c>
      <c r="T366" s="6" t="s">
        <v>1009</v>
      </c>
    </row>
    <row r="367" spans="1:23" x14ac:dyDescent="0.2">
      <c r="A367" s="6">
        <v>201400579</v>
      </c>
      <c r="B367" s="6" t="s">
        <v>1010</v>
      </c>
      <c r="C367" s="6" t="s">
        <v>1011</v>
      </c>
      <c r="D367" s="6">
        <v>130</v>
      </c>
      <c r="E367" s="6" t="s">
        <v>48</v>
      </c>
      <c r="F367" s="7">
        <v>41131</v>
      </c>
      <c r="G367" s="1" t="s">
        <v>1145</v>
      </c>
      <c r="H367" s="6" t="s">
        <v>45</v>
      </c>
      <c r="I367" s="7">
        <v>41772.452184374997</v>
      </c>
      <c r="J367" s="19">
        <v>2229</v>
      </c>
      <c r="K367" s="8"/>
      <c r="L367" s="20"/>
      <c r="M367" s="15"/>
      <c r="N367" s="15"/>
      <c r="O367" s="15"/>
      <c r="P367" s="27"/>
      <c r="Q367" s="28"/>
      <c r="R367" s="28"/>
      <c r="S367" s="7">
        <v>41772.446355243053</v>
      </c>
      <c r="T367" s="6" t="s">
        <v>1012</v>
      </c>
    </row>
    <row r="368" spans="1:23" x14ac:dyDescent="0.2">
      <c r="A368" s="6">
        <v>201400581</v>
      </c>
      <c r="B368" s="6" t="s">
        <v>1013</v>
      </c>
      <c r="C368" s="6" t="s">
        <v>1014</v>
      </c>
      <c r="D368" s="6">
        <v>499</v>
      </c>
      <c r="E368" s="6" t="s">
        <v>60</v>
      </c>
      <c r="F368" s="7">
        <v>36865</v>
      </c>
      <c r="G368" s="1" t="s">
        <v>1143</v>
      </c>
      <c r="H368" s="6" t="s">
        <v>15</v>
      </c>
      <c r="I368" s="7">
        <v>42131.557088773145</v>
      </c>
      <c r="J368" s="19">
        <v>2170</v>
      </c>
      <c r="K368" s="8"/>
      <c r="L368" s="20" t="s">
        <v>1163</v>
      </c>
      <c r="M368" s="15"/>
      <c r="N368" s="15"/>
      <c r="O368" s="15"/>
      <c r="P368" s="27"/>
      <c r="Q368" s="28"/>
      <c r="R368" s="28"/>
      <c r="S368" s="7">
        <v>42131.532006712965</v>
      </c>
      <c r="T368" s="6" t="s">
        <v>1015</v>
      </c>
    </row>
    <row r="369" spans="1:20" x14ac:dyDescent="0.2">
      <c r="A369" s="6">
        <v>201400586</v>
      </c>
      <c r="B369" s="6" t="s">
        <v>1016</v>
      </c>
      <c r="C369" s="6" t="s">
        <v>881</v>
      </c>
      <c r="D369" s="6">
        <v>536</v>
      </c>
      <c r="E369" s="6" t="s">
        <v>330</v>
      </c>
      <c r="F369" s="7">
        <v>39965</v>
      </c>
      <c r="G369" s="1" t="s">
        <v>1144</v>
      </c>
      <c r="H369" s="6" t="s">
        <v>21</v>
      </c>
      <c r="I369" s="7">
        <v>41764.92343920139</v>
      </c>
      <c r="J369" s="19">
        <v>2071</v>
      </c>
      <c r="K369" s="8"/>
      <c r="L369" s="20">
        <v>1</v>
      </c>
      <c r="M369" s="15">
        <v>1</v>
      </c>
      <c r="N369" s="15"/>
      <c r="O369" s="15"/>
      <c r="P369" s="27">
        <v>1</v>
      </c>
      <c r="Q369" s="28"/>
      <c r="R369" s="28"/>
      <c r="S369" s="7">
        <v>41764.92343920139</v>
      </c>
      <c r="T369" s="6" t="s">
        <v>1017</v>
      </c>
    </row>
    <row r="370" spans="1:20" x14ac:dyDescent="0.2">
      <c r="A370" s="6">
        <v>201400588</v>
      </c>
      <c r="B370" s="6" t="s">
        <v>1018</v>
      </c>
      <c r="C370" s="6" t="s">
        <v>145</v>
      </c>
      <c r="D370" s="6">
        <v>125</v>
      </c>
      <c r="E370" s="6" t="s">
        <v>14</v>
      </c>
      <c r="F370" s="7">
        <v>41186</v>
      </c>
      <c r="G370" s="1" t="s">
        <v>1144</v>
      </c>
      <c r="H370" s="6" t="s">
        <v>21</v>
      </c>
      <c r="I370" s="7">
        <v>41764.958636805553</v>
      </c>
      <c r="J370" s="19">
        <v>2275</v>
      </c>
      <c r="K370" s="8"/>
      <c r="L370" s="20"/>
      <c r="M370" s="15"/>
      <c r="N370" s="15"/>
      <c r="O370" s="15"/>
      <c r="P370" s="27"/>
      <c r="Q370" s="28"/>
      <c r="R370" s="28"/>
      <c r="S370" s="7">
        <v>41764.958636805553</v>
      </c>
      <c r="T370" s="6" t="s">
        <v>1019</v>
      </c>
    </row>
    <row r="371" spans="1:20" x14ac:dyDescent="0.2">
      <c r="A371" s="6">
        <v>201400590</v>
      </c>
      <c r="B371" s="6" t="s">
        <v>1020</v>
      </c>
      <c r="C371" s="6" t="s">
        <v>1021</v>
      </c>
      <c r="D371" s="6">
        <v>499</v>
      </c>
      <c r="E371" s="6" t="s">
        <v>60</v>
      </c>
      <c r="F371" s="7">
        <v>38216</v>
      </c>
      <c r="G371" s="1" t="s">
        <v>1144</v>
      </c>
      <c r="H371" s="6" t="s">
        <v>21</v>
      </c>
      <c r="I371" s="7">
        <v>41778.557975034724</v>
      </c>
      <c r="J371" s="19">
        <v>2181</v>
      </c>
      <c r="K371" s="8"/>
      <c r="L371" s="20"/>
      <c r="M371" s="15"/>
      <c r="N371" s="15"/>
      <c r="O371" s="15"/>
      <c r="P371" s="27"/>
      <c r="Q371" s="28"/>
      <c r="R371" s="28"/>
      <c r="S371" s="7">
        <v>41778.557975034724</v>
      </c>
      <c r="T371" s="6" t="s">
        <v>1022</v>
      </c>
    </row>
    <row r="372" spans="1:20" x14ac:dyDescent="0.2">
      <c r="A372" s="6">
        <v>201400594</v>
      </c>
      <c r="B372" s="6" t="s">
        <v>1023</v>
      </c>
      <c r="C372" s="6" t="s">
        <v>1024</v>
      </c>
      <c r="D372" s="6">
        <v>128</v>
      </c>
      <c r="E372" s="6" t="s">
        <v>33</v>
      </c>
      <c r="F372" s="7">
        <v>41310</v>
      </c>
      <c r="G372" s="1" t="s">
        <v>1143</v>
      </c>
      <c r="H372" s="6" t="s">
        <v>15</v>
      </c>
      <c r="I372" s="7">
        <v>41767.530126655096</v>
      </c>
      <c r="J372" s="19">
        <v>2185</v>
      </c>
      <c r="K372" s="8"/>
      <c r="L372" s="20"/>
      <c r="M372" s="15"/>
      <c r="N372" s="15"/>
      <c r="O372" s="15"/>
      <c r="P372" s="27"/>
      <c r="Q372" s="28"/>
      <c r="R372" s="28"/>
      <c r="S372" s="7">
        <v>41767.495174305557</v>
      </c>
      <c r="T372" s="6" t="s">
        <v>1025</v>
      </c>
    </row>
    <row r="373" spans="1:20" x14ac:dyDescent="0.2">
      <c r="A373" s="6">
        <v>201400600</v>
      </c>
      <c r="B373" s="6" t="s">
        <v>1026</v>
      </c>
      <c r="C373" s="6" t="s">
        <v>1027</v>
      </c>
      <c r="D373" s="6">
        <v>125</v>
      </c>
      <c r="E373" s="6" t="s">
        <v>14</v>
      </c>
      <c r="F373" s="7">
        <v>38009</v>
      </c>
      <c r="G373" s="1" t="s">
        <v>1143</v>
      </c>
      <c r="H373" s="6" t="s">
        <v>15</v>
      </c>
      <c r="I373" s="7">
        <v>41767.654787615742</v>
      </c>
      <c r="J373" s="19">
        <v>2061</v>
      </c>
      <c r="K373" s="8"/>
      <c r="L373" s="20"/>
      <c r="M373" s="15"/>
      <c r="N373" s="15"/>
      <c r="O373" s="15"/>
      <c r="P373" s="27"/>
      <c r="Q373" s="28"/>
      <c r="R373" s="28"/>
      <c r="S373" s="7">
        <v>41767.654787615742</v>
      </c>
      <c r="T373" s="6" t="s">
        <v>1028</v>
      </c>
    </row>
    <row r="374" spans="1:20" x14ac:dyDescent="0.2">
      <c r="A374" s="6">
        <v>201400601</v>
      </c>
      <c r="B374" s="6" t="s">
        <v>1029</v>
      </c>
      <c r="C374" s="6" t="s">
        <v>1030</v>
      </c>
      <c r="D374" s="6">
        <v>537</v>
      </c>
      <c r="E374" s="6" t="s">
        <v>316</v>
      </c>
      <c r="F374" s="7">
        <v>41707</v>
      </c>
      <c r="G374" s="1" t="s">
        <v>1146</v>
      </c>
      <c r="H374" s="6" t="s">
        <v>56</v>
      </c>
      <c r="I374" s="7">
        <v>41767.852791087964</v>
      </c>
      <c r="J374" s="19">
        <v>2236</v>
      </c>
      <c r="K374" s="8"/>
      <c r="L374" s="20" t="s">
        <v>1165</v>
      </c>
      <c r="M374" s="15">
        <v>28</v>
      </c>
      <c r="N374" s="15"/>
      <c r="O374" s="15"/>
      <c r="P374" s="27">
        <v>28</v>
      </c>
      <c r="Q374" s="28"/>
      <c r="R374" s="28"/>
      <c r="S374" s="7">
        <v>41767.810942627315</v>
      </c>
      <c r="T374" s="6" t="s">
        <v>1031</v>
      </c>
    </row>
    <row r="375" spans="1:20" x14ac:dyDescent="0.2">
      <c r="A375" s="6">
        <v>201400604</v>
      </c>
      <c r="B375" s="6" t="s">
        <v>1032</v>
      </c>
      <c r="C375" s="6" t="s">
        <v>1033</v>
      </c>
      <c r="D375" s="6">
        <v>131</v>
      </c>
      <c r="E375" s="6" t="s">
        <v>85</v>
      </c>
      <c r="F375" s="7">
        <v>37264</v>
      </c>
      <c r="G375" s="1" t="s">
        <v>1143</v>
      </c>
      <c r="H375" s="6" t="s">
        <v>15</v>
      </c>
      <c r="I375" s="7">
        <v>41767.951118750003</v>
      </c>
      <c r="J375" s="19">
        <v>2245</v>
      </c>
      <c r="K375" s="8"/>
      <c r="L375" s="20"/>
      <c r="M375" s="15"/>
      <c r="N375" s="15"/>
      <c r="O375" s="15"/>
      <c r="P375" s="27"/>
      <c r="Q375" s="28"/>
      <c r="R375" s="28"/>
      <c r="S375" s="7">
        <v>41767.952385069446</v>
      </c>
      <c r="T375" s="6" t="s">
        <v>1034</v>
      </c>
    </row>
    <row r="376" spans="1:20" x14ac:dyDescent="0.2">
      <c r="A376" s="6">
        <v>201400606</v>
      </c>
      <c r="B376" s="6" t="s">
        <v>1035</v>
      </c>
      <c r="C376" s="6" t="s">
        <v>32</v>
      </c>
      <c r="D376" s="6">
        <v>123</v>
      </c>
      <c r="E376" s="6" t="s">
        <v>64</v>
      </c>
      <c r="F376" s="7">
        <v>40664</v>
      </c>
      <c r="G376" s="1" t="s">
        <v>1144</v>
      </c>
      <c r="H376" s="6" t="s">
        <v>21</v>
      </c>
      <c r="I376" s="7">
        <v>41768.378090706021</v>
      </c>
      <c r="J376" s="19">
        <v>2082</v>
      </c>
      <c r="K376" s="8"/>
      <c r="L376" s="20">
        <v>1</v>
      </c>
      <c r="M376" s="15">
        <v>1</v>
      </c>
      <c r="N376" s="15"/>
      <c r="O376" s="15"/>
      <c r="P376" s="27">
        <v>1</v>
      </c>
      <c r="Q376" s="28"/>
      <c r="R376" s="28"/>
      <c r="S376" s="7">
        <v>41768.335427662038</v>
      </c>
      <c r="T376" s="6" t="s">
        <v>1036</v>
      </c>
    </row>
    <row r="377" spans="1:20" x14ac:dyDescent="0.2">
      <c r="A377" s="6">
        <v>201400611</v>
      </c>
      <c r="B377" s="6" t="s">
        <v>1037</v>
      </c>
      <c r="C377" s="6" t="s">
        <v>188</v>
      </c>
      <c r="D377" s="6">
        <v>537</v>
      </c>
      <c r="E377" s="6" t="s">
        <v>316</v>
      </c>
      <c r="F377" s="7">
        <v>40179</v>
      </c>
      <c r="G377" s="1" t="s">
        <v>1143</v>
      </c>
      <c r="H377" s="6" t="s">
        <v>15</v>
      </c>
      <c r="I377" s="7">
        <v>42264.437866168984</v>
      </c>
      <c r="J377" s="19">
        <v>2170</v>
      </c>
      <c r="K377" s="8"/>
      <c r="L377" s="20" t="s">
        <v>1163</v>
      </c>
      <c r="M377" s="15"/>
      <c r="N377" s="15"/>
      <c r="O377" s="15"/>
      <c r="P377" s="27"/>
      <c r="Q377" s="28"/>
      <c r="R377" s="28"/>
      <c r="S377" s="7">
        <v>42264.5677778588</v>
      </c>
      <c r="T377" s="6" t="s">
        <v>1038</v>
      </c>
    </row>
    <row r="378" spans="1:20" x14ac:dyDescent="0.2">
      <c r="A378" s="6">
        <v>201400612</v>
      </c>
      <c r="B378" s="6" t="s">
        <v>1039</v>
      </c>
      <c r="C378" s="6" t="s">
        <v>1040</v>
      </c>
      <c r="D378" s="6">
        <v>125</v>
      </c>
      <c r="E378" s="6" t="s">
        <v>14</v>
      </c>
      <c r="F378" s="7">
        <v>36378</v>
      </c>
      <c r="G378" s="1" t="s">
        <v>1144</v>
      </c>
      <c r="H378" s="6" t="s">
        <v>21</v>
      </c>
      <c r="I378" s="7">
        <v>41769.247300115741</v>
      </c>
      <c r="J378" s="19">
        <v>2278</v>
      </c>
      <c r="K378" s="8"/>
      <c r="L378" s="20" t="s">
        <v>1165</v>
      </c>
      <c r="M378" s="15">
        <v>28</v>
      </c>
      <c r="N378" s="15"/>
      <c r="O378" s="15"/>
      <c r="P378" s="27">
        <v>28</v>
      </c>
      <c r="Q378" s="28"/>
      <c r="R378" s="28"/>
      <c r="S378" s="7">
        <v>41769.247300115741</v>
      </c>
      <c r="T378" s="6" t="s">
        <v>1041</v>
      </c>
    </row>
    <row r="379" spans="1:20" x14ac:dyDescent="0.2">
      <c r="A379" s="6">
        <v>201400617</v>
      </c>
      <c r="B379" s="6" t="s">
        <v>1042</v>
      </c>
      <c r="C379" s="6" t="s">
        <v>1043</v>
      </c>
      <c r="D379" s="6">
        <v>598</v>
      </c>
      <c r="E379" s="6" t="s">
        <v>20</v>
      </c>
      <c r="F379" s="7">
        <v>41404</v>
      </c>
      <c r="G379" s="1" t="s">
        <v>1146</v>
      </c>
      <c r="H379" s="6" t="s">
        <v>56</v>
      </c>
      <c r="I379" s="7">
        <v>41843.660167361108</v>
      </c>
      <c r="J379" s="19">
        <v>2095</v>
      </c>
      <c r="K379" s="8"/>
      <c r="L379" s="20">
        <v>9</v>
      </c>
      <c r="M379" s="15">
        <v>9</v>
      </c>
      <c r="N379" s="15"/>
      <c r="O379" s="15"/>
      <c r="P379" s="27">
        <v>9</v>
      </c>
      <c r="Q379" s="28"/>
      <c r="R379" s="28"/>
      <c r="S379" s="7">
        <v>41843.489889780096</v>
      </c>
      <c r="T379" s="6" t="s">
        <v>1044</v>
      </c>
    </row>
    <row r="380" spans="1:20" x14ac:dyDescent="0.2">
      <c r="A380" s="6">
        <v>201400624</v>
      </c>
      <c r="B380" s="6" t="s">
        <v>1045</v>
      </c>
      <c r="C380" s="6" t="s">
        <v>32</v>
      </c>
      <c r="D380" s="6">
        <v>123</v>
      </c>
      <c r="E380" s="6" t="s">
        <v>64</v>
      </c>
      <c r="F380" s="7">
        <v>40909</v>
      </c>
      <c r="G380" s="1" t="s">
        <v>1146</v>
      </c>
      <c r="H380" s="6" t="s">
        <v>56</v>
      </c>
      <c r="I380" s="7">
        <v>41770.979882754633</v>
      </c>
      <c r="J380" s="19">
        <v>2283</v>
      </c>
      <c r="K380" s="8"/>
      <c r="L380" s="20"/>
      <c r="M380" s="15"/>
      <c r="N380" s="15"/>
      <c r="O380" s="15"/>
      <c r="P380" s="27"/>
      <c r="Q380" s="28"/>
      <c r="R380" s="28"/>
      <c r="S380" s="7">
        <v>41770.937512384262</v>
      </c>
      <c r="T380" s="6" t="s">
        <v>1046</v>
      </c>
    </row>
    <row r="381" spans="1:20" x14ac:dyDescent="0.2">
      <c r="A381" s="6">
        <v>201400626</v>
      </c>
      <c r="B381" s="6" t="s">
        <v>721</v>
      </c>
      <c r="C381" s="6" t="s">
        <v>1047</v>
      </c>
      <c r="D381" s="6">
        <v>123</v>
      </c>
      <c r="E381" s="6" t="s">
        <v>64</v>
      </c>
      <c r="F381" s="7">
        <v>38899</v>
      </c>
      <c r="G381" s="1" t="s">
        <v>1144</v>
      </c>
      <c r="H381" s="6" t="s">
        <v>21</v>
      </c>
      <c r="I381" s="7">
        <v>41771.917137812503</v>
      </c>
      <c r="J381" s="19">
        <v>2171</v>
      </c>
      <c r="K381" s="8"/>
      <c r="L381" s="20"/>
      <c r="M381" s="15"/>
      <c r="N381" s="15"/>
      <c r="O381" s="15"/>
      <c r="P381" s="27"/>
      <c r="Q381" s="28"/>
      <c r="R381" s="28"/>
      <c r="S381" s="7">
        <v>41771.917137812503</v>
      </c>
      <c r="T381" s="6" t="s">
        <v>1048</v>
      </c>
    </row>
    <row r="382" spans="1:20" x14ac:dyDescent="0.2">
      <c r="A382" s="6">
        <v>201400630</v>
      </c>
      <c r="B382" s="6" t="s">
        <v>1049</v>
      </c>
      <c r="C382" s="6" t="s">
        <v>1050</v>
      </c>
      <c r="D382" s="6">
        <v>130</v>
      </c>
      <c r="E382" s="6" t="s">
        <v>48</v>
      </c>
      <c r="F382" s="7">
        <v>38488</v>
      </c>
      <c r="G382" s="1" t="s">
        <v>1143</v>
      </c>
      <c r="H382" s="6" t="s">
        <v>15</v>
      </c>
      <c r="I382" s="7">
        <v>41776.916020983794</v>
      </c>
      <c r="J382" s="19">
        <v>2126</v>
      </c>
      <c r="K382" s="8"/>
      <c r="L382" s="20">
        <v>16</v>
      </c>
      <c r="M382" s="15">
        <v>16</v>
      </c>
      <c r="N382" s="15"/>
      <c r="O382" s="15"/>
      <c r="P382" s="27">
        <v>16</v>
      </c>
      <c r="Q382" s="28"/>
      <c r="R382" s="28"/>
      <c r="S382" s="7">
        <v>41776.896749224536</v>
      </c>
      <c r="T382" s="6" t="e">
        <f>- 호흡곤란, 신경증상 혼재되어 있음  - 정확한 감별 및 증상 완화를 위해 입원조치함    - 한원장님</f>
        <v>#NAME?</v>
      </c>
    </row>
    <row r="383" spans="1:20" x14ac:dyDescent="0.2">
      <c r="A383" s="6">
        <v>201400631</v>
      </c>
      <c r="B383" s="6" t="s">
        <v>1051</v>
      </c>
      <c r="C383" s="6" t="s">
        <v>1052</v>
      </c>
      <c r="D383" s="6">
        <v>128</v>
      </c>
      <c r="E383" s="6" t="s">
        <v>33</v>
      </c>
      <c r="F383" s="7">
        <v>41636</v>
      </c>
      <c r="G383" s="1" t="s">
        <v>1146</v>
      </c>
      <c r="H383" s="6" t="s">
        <v>56</v>
      </c>
      <c r="I383" s="7">
        <v>41775.784968518521</v>
      </c>
      <c r="J383" s="19">
        <v>2275</v>
      </c>
      <c r="K383" s="8"/>
      <c r="L383" s="20" t="s">
        <v>1248</v>
      </c>
      <c r="M383" s="15">
        <v>30</v>
      </c>
      <c r="N383" s="15"/>
      <c r="O383" s="15"/>
      <c r="P383" s="27">
        <v>30</v>
      </c>
      <c r="Q383" s="28"/>
      <c r="R383" s="28"/>
      <c r="S383" s="7">
        <v>41775.771426307867</v>
      </c>
    </row>
    <row r="384" spans="1:20" x14ac:dyDescent="0.2">
      <c r="A384" s="6">
        <v>201400633</v>
      </c>
      <c r="B384" s="6" t="s">
        <v>1053</v>
      </c>
      <c r="C384" s="6" t="s">
        <v>478</v>
      </c>
      <c r="D384" s="6">
        <v>130</v>
      </c>
      <c r="E384" s="6" t="s">
        <v>48</v>
      </c>
      <c r="F384" s="7">
        <v>37803</v>
      </c>
      <c r="G384" s="1" t="s">
        <v>1143</v>
      </c>
      <c r="H384" s="6" t="s">
        <v>15</v>
      </c>
      <c r="I384" s="7">
        <v>41774.372087002317</v>
      </c>
      <c r="J384" s="19">
        <v>2001</v>
      </c>
      <c r="K384" s="8"/>
      <c r="L384" s="20">
        <v>14</v>
      </c>
      <c r="M384" s="15">
        <v>14</v>
      </c>
      <c r="N384" s="15"/>
      <c r="O384" s="15"/>
      <c r="P384" s="27">
        <v>14</v>
      </c>
      <c r="Q384" s="28"/>
      <c r="R384" s="28"/>
      <c r="S384" s="7">
        <v>41774.372087002317</v>
      </c>
      <c r="T384" s="6" t="s">
        <v>1054</v>
      </c>
    </row>
    <row r="385" spans="1:23" x14ac:dyDescent="0.2">
      <c r="A385" s="6">
        <v>201400634</v>
      </c>
      <c r="B385" s="6" t="s">
        <v>1055</v>
      </c>
      <c r="C385" s="6" t="s">
        <v>171</v>
      </c>
      <c r="D385" s="6">
        <v>304</v>
      </c>
      <c r="E385" s="6" t="s">
        <v>172</v>
      </c>
      <c r="F385" s="7">
        <v>41609</v>
      </c>
      <c r="G385" s="1" t="s">
        <v>1145</v>
      </c>
      <c r="H385" s="6" t="s">
        <v>45</v>
      </c>
      <c r="I385" s="7">
        <v>41774.097289039353</v>
      </c>
      <c r="J385" s="19">
        <v>2126</v>
      </c>
      <c r="K385" s="8"/>
      <c r="L385" s="20">
        <v>16</v>
      </c>
      <c r="M385" s="15">
        <v>16</v>
      </c>
      <c r="N385" s="15"/>
      <c r="O385" s="15"/>
      <c r="P385" s="27">
        <v>16</v>
      </c>
      <c r="Q385" s="28"/>
      <c r="R385" s="28"/>
      <c r="S385" s="7">
        <v>41774.097289039353</v>
      </c>
      <c r="T385" s="6" t="s">
        <v>1056</v>
      </c>
    </row>
    <row r="386" spans="1:23" x14ac:dyDescent="0.2">
      <c r="A386" s="6">
        <v>201400635</v>
      </c>
      <c r="B386" s="6" t="s">
        <v>1057</v>
      </c>
      <c r="C386" s="6" t="s">
        <v>1058</v>
      </c>
      <c r="D386" s="6">
        <v>125</v>
      </c>
      <c r="E386" s="6" t="s">
        <v>14</v>
      </c>
      <c r="F386" s="7">
        <v>40118</v>
      </c>
      <c r="G386" s="1" t="s">
        <v>1143</v>
      </c>
      <c r="H386" s="6" t="s">
        <v>15</v>
      </c>
      <c r="I386" s="7">
        <v>41774.238967013887</v>
      </c>
      <c r="J386" s="19">
        <v>2072</v>
      </c>
      <c r="K386" s="8"/>
      <c r="L386" s="20" t="s">
        <v>1198</v>
      </c>
      <c r="M386" s="15">
        <v>21</v>
      </c>
      <c r="N386" s="15"/>
      <c r="O386" s="15"/>
      <c r="P386" s="27">
        <v>21</v>
      </c>
      <c r="Q386" s="28"/>
      <c r="R386" s="28"/>
      <c r="S386" s="7">
        <v>41774.238967013887</v>
      </c>
      <c r="T386" s="6" t="s">
        <v>1059</v>
      </c>
    </row>
    <row r="387" spans="1:23" x14ac:dyDescent="0.2">
      <c r="A387" s="6">
        <v>201400637</v>
      </c>
      <c r="B387" s="6" t="s">
        <v>1060</v>
      </c>
      <c r="C387" s="6" t="s">
        <v>1061</v>
      </c>
      <c r="D387" s="6">
        <v>596</v>
      </c>
      <c r="E387" s="6" t="s">
        <v>1062</v>
      </c>
      <c r="F387" s="7">
        <v>41334</v>
      </c>
      <c r="G387" s="1" t="s">
        <v>1145</v>
      </c>
      <c r="H387" s="6" t="s">
        <v>45</v>
      </c>
      <c r="I387" s="7">
        <v>41775.078422569444</v>
      </c>
      <c r="J387" s="19">
        <v>2275</v>
      </c>
      <c r="K387" s="8"/>
      <c r="L387" s="20" t="s">
        <v>1248</v>
      </c>
      <c r="M387" s="15">
        <v>30</v>
      </c>
      <c r="N387" s="15"/>
      <c r="O387" s="15"/>
      <c r="P387" s="27">
        <v>30</v>
      </c>
      <c r="Q387" s="28"/>
      <c r="R387" s="28"/>
      <c r="S387" s="7">
        <v>41775.078422569444</v>
      </c>
      <c r="T387" s="6" t="s">
        <v>1063</v>
      </c>
    </row>
    <row r="388" spans="1:23" x14ac:dyDescent="0.2">
      <c r="A388" s="6">
        <v>201400644</v>
      </c>
      <c r="B388" s="6" t="s">
        <v>770</v>
      </c>
      <c r="C388" s="6" t="s">
        <v>145</v>
      </c>
      <c r="D388" s="6">
        <v>107</v>
      </c>
      <c r="E388" s="6" t="s">
        <v>233</v>
      </c>
      <c r="F388" s="7">
        <v>37604</v>
      </c>
      <c r="G388" s="1" t="s">
        <v>1144</v>
      </c>
      <c r="H388" s="6" t="s">
        <v>21</v>
      </c>
      <c r="I388" s="7">
        <v>41776.540780787036</v>
      </c>
      <c r="J388" s="19" t="s">
        <v>1259</v>
      </c>
      <c r="K388" s="8"/>
      <c r="L388" s="20">
        <v>5</v>
      </c>
      <c r="M388" s="15">
        <v>5</v>
      </c>
      <c r="N388" s="15"/>
      <c r="O388" s="15"/>
      <c r="P388" s="27">
        <v>5</v>
      </c>
      <c r="Q388" s="28"/>
      <c r="R388" s="28"/>
      <c r="S388" s="7">
        <v>41776.540780787036</v>
      </c>
      <c r="T388" s="6" t="s">
        <v>1064</v>
      </c>
    </row>
    <row r="389" spans="1:23" x14ac:dyDescent="0.2">
      <c r="A389" s="6">
        <v>201400647</v>
      </c>
      <c r="B389" s="6" t="s">
        <v>1065</v>
      </c>
      <c r="C389" s="6" t="s">
        <v>1066</v>
      </c>
      <c r="D389" s="6">
        <v>249</v>
      </c>
      <c r="E389" s="6" t="s">
        <v>237</v>
      </c>
      <c r="F389" s="7">
        <v>40852</v>
      </c>
      <c r="G389" s="1" t="s">
        <v>1145</v>
      </c>
      <c r="H389" s="6" t="s">
        <v>45</v>
      </c>
      <c r="I389" s="7">
        <v>41777.210074768518</v>
      </c>
      <c r="J389" s="19">
        <v>2071</v>
      </c>
      <c r="K389" s="8"/>
      <c r="L389" s="20" t="s">
        <v>1225</v>
      </c>
      <c r="M389" s="15">
        <v>1</v>
      </c>
      <c r="N389" s="15">
        <v>2</v>
      </c>
      <c r="O389" s="15"/>
      <c r="P389" s="27">
        <v>1</v>
      </c>
      <c r="Q389" s="28">
        <v>2</v>
      </c>
      <c r="R389" s="28"/>
      <c r="S389" s="7">
        <v>41777.403516585648</v>
      </c>
      <c r="T389" s="6" t="s">
        <v>1067</v>
      </c>
    </row>
    <row r="390" spans="1:23" x14ac:dyDescent="0.2">
      <c r="A390" s="6">
        <v>201400649</v>
      </c>
      <c r="B390" s="6" t="s">
        <v>1068</v>
      </c>
      <c r="C390" s="6" t="s">
        <v>1069</v>
      </c>
      <c r="D390" s="6">
        <v>507</v>
      </c>
      <c r="E390" s="6" t="s">
        <v>155</v>
      </c>
      <c r="F390" s="7">
        <v>39223</v>
      </c>
      <c r="G390" s="1" t="s">
        <v>1144</v>
      </c>
      <c r="H390" s="6" t="s">
        <v>21</v>
      </c>
      <c r="I390" s="7">
        <v>41994.095712499999</v>
      </c>
      <c r="J390" s="19">
        <v>2275</v>
      </c>
      <c r="K390" s="8"/>
      <c r="L390" s="20"/>
      <c r="M390" s="15"/>
      <c r="N390" s="15"/>
      <c r="O390" s="15"/>
      <c r="P390" s="27"/>
      <c r="Q390" s="28"/>
      <c r="R390" s="28"/>
      <c r="S390" s="7">
        <v>41994.410509872687</v>
      </c>
      <c r="T390" s="6" t="s">
        <v>1070</v>
      </c>
    </row>
    <row r="391" spans="1:23" x14ac:dyDescent="0.2">
      <c r="A391" s="6">
        <v>201400652</v>
      </c>
      <c r="B391" s="6" t="s">
        <v>1071</v>
      </c>
      <c r="C391" s="6" t="s">
        <v>70</v>
      </c>
      <c r="D391" s="6">
        <v>131</v>
      </c>
      <c r="E391" s="6" t="s">
        <v>85</v>
      </c>
      <c r="F391" s="7">
        <v>41703</v>
      </c>
      <c r="G391" s="1" t="s">
        <v>1143</v>
      </c>
      <c r="H391" s="6" t="s">
        <v>15</v>
      </c>
      <c r="I391" s="7">
        <v>42048.420262881948</v>
      </c>
      <c r="J391" s="19" t="s">
        <v>1166</v>
      </c>
      <c r="K391" s="8"/>
      <c r="L391" s="20"/>
      <c r="M391" s="15"/>
      <c r="N391" s="15"/>
      <c r="O391" s="15"/>
      <c r="P391" s="27"/>
      <c r="Q391" s="28"/>
      <c r="R391" s="28"/>
      <c r="S391" s="7">
        <v>42048.423155937497</v>
      </c>
      <c r="T391" s="6" t="s">
        <v>1072</v>
      </c>
    </row>
    <row r="392" spans="1:23" x14ac:dyDescent="0.2">
      <c r="A392" s="6">
        <v>201400656</v>
      </c>
      <c r="B392" s="6" t="s">
        <v>1073</v>
      </c>
      <c r="C392" s="6" t="s">
        <v>1074</v>
      </c>
      <c r="D392" s="6">
        <v>125</v>
      </c>
      <c r="E392" s="6" t="s">
        <v>14</v>
      </c>
      <c r="F392" s="7">
        <v>38127</v>
      </c>
      <c r="G392" s="1" t="s">
        <v>1143</v>
      </c>
      <c r="H392" s="6" t="s">
        <v>15</v>
      </c>
      <c r="I392" s="7">
        <v>42360.470983715277</v>
      </c>
      <c r="J392" s="19">
        <v>2128</v>
      </c>
      <c r="K392" s="8"/>
      <c r="L392" s="20"/>
      <c r="M392" s="15"/>
      <c r="N392" s="15"/>
      <c r="O392" s="15"/>
      <c r="P392" s="27"/>
      <c r="Q392" s="28"/>
      <c r="R392" s="28"/>
      <c r="S392" s="7">
        <v>42360.470983715277</v>
      </c>
      <c r="T392" s="6" t="s">
        <v>1076</v>
      </c>
      <c r="U392" s="7">
        <v>42360.470983715277</v>
      </c>
      <c r="V392" s="6" t="s">
        <v>989</v>
      </c>
      <c r="W392" s="6" t="s">
        <v>1075</v>
      </c>
    </row>
    <row r="393" spans="1:23" x14ac:dyDescent="0.2">
      <c r="A393" s="6">
        <v>201400662</v>
      </c>
      <c r="B393" s="6" t="s">
        <v>1077</v>
      </c>
      <c r="C393" s="6" t="s">
        <v>817</v>
      </c>
      <c r="D393" s="6">
        <v>125</v>
      </c>
      <c r="E393" s="6" t="s">
        <v>14</v>
      </c>
      <c r="F393" s="7">
        <v>41395</v>
      </c>
      <c r="G393" s="1" t="s">
        <v>1144</v>
      </c>
      <c r="H393" s="6" t="s">
        <v>21</v>
      </c>
      <c r="I393" s="7">
        <v>41786.933342013886</v>
      </c>
      <c r="J393" s="19">
        <v>2046</v>
      </c>
      <c r="K393" s="8"/>
      <c r="L393" s="20"/>
      <c r="M393" s="15"/>
      <c r="N393" s="15"/>
      <c r="O393" s="15"/>
      <c r="P393" s="27"/>
      <c r="Q393" s="28"/>
      <c r="R393" s="28"/>
      <c r="S393" s="7">
        <v>41786.933342013886</v>
      </c>
      <c r="T393" s="6" t="s">
        <v>1078</v>
      </c>
    </row>
    <row r="394" spans="1:23" x14ac:dyDescent="0.2">
      <c r="A394" s="6">
        <v>201400664</v>
      </c>
      <c r="B394" s="6" t="s">
        <v>1079</v>
      </c>
      <c r="C394" s="6" t="s">
        <v>1080</v>
      </c>
      <c r="D394" s="6">
        <v>107</v>
      </c>
      <c r="E394" s="6" t="s">
        <v>233</v>
      </c>
      <c r="F394" s="7">
        <v>38040</v>
      </c>
      <c r="G394" s="1" t="s">
        <v>1143</v>
      </c>
      <c r="H394" s="6" t="s">
        <v>15</v>
      </c>
      <c r="I394" s="7">
        <v>41780.107100960646</v>
      </c>
      <c r="J394" s="19">
        <v>2101</v>
      </c>
      <c r="K394" s="8"/>
      <c r="L394" s="20"/>
      <c r="M394" s="15"/>
      <c r="N394" s="15"/>
      <c r="O394" s="15"/>
      <c r="P394" s="27"/>
      <c r="Q394" s="28"/>
      <c r="R394" s="28"/>
      <c r="S394" s="7">
        <v>41780.107100960646</v>
      </c>
      <c r="T394" s="6" t="s">
        <v>1081</v>
      </c>
    </row>
    <row r="395" spans="1:23" x14ac:dyDescent="0.2">
      <c r="A395" s="6">
        <v>201400672</v>
      </c>
      <c r="B395" s="6" t="s">
        <v>1082</v>
      </c>
      <c r="C395" s="6" t="s">
        <v>1083</v>
      </c>
      <c r="D395" s="6">
        <v>598</v>
      </c>
      <c r="E395" s="6" t="s">
        <v>20</v>
      </c>
      <c r="F395" s="7">
        <v>41508</v>
      </c>
      <c r="G395" s="1" t="s">
        <v>1143</v>
      </c>
      <c r="H395" s="6" t="s">
        <v>15</v>
      </c>
      <c r="I395" s="7">
        <v>42059.460305324072</v>
      </c>
      <c r="J395" s="19" t="s">
        <v>1166</v>
      </c>
      <c r="K395" s="8"/>
      <c r="L395" s="20"/>
      <c r="M395" s="15"/>
      <c r="N395" s="15"/>
      <c r="O395" s="15"/>
      <c r="P395" s="27"/>
      <c r="Q395" s="28"/>
      <c r="R395" s="28"/>
      <c r="S395" s="7">
        <v>42059.639252083332</v>
      </c>
      <c r="T395" s="6" t="e">
        <f ca="1">-수술후 컨베니아 실시할 것(완료)</f>
        <v>#NAME?</v>
      </c>
    </row>
    <row r="396" spans="1:23" x14ac:dyDescent="0.2">
      <c r="A396" s="6">
        <v>201400675</v>
      </c>
      <c r="B396" s="6" t="s">
        <v>312</v>
      </c>
      <c r="C396" s="6" t="s">
        <v>1084</v>
      </c>
      <c r="D396" s="6">
        <v>598</v>
      </c>
      <c r="E396" s="6" t="s">
        <v>20</v>
      </c>
      <c r="F396" s="7">
        <v>38861</v>
      </c>
      <c r="G396" s="1" t="s">
        <v>1144</v>
      </c>
      <c r="H396" s="6" t="s">
        <v>21</v>
      </c>
      <c r="I396" s="7">
        <v>42204.822253124999</v>
      </c>
      <c r="J396" s="19">
        <v>2071</v>
      </c>
      <c r="K396" s="8"/>
      <c r="L396" s="20">
        <v>1</v>
      </c>
      <c r="M396" s="15">
        <v>1</v>
      </c>
      <c r="N396" s="15"/>
      <c r="O396" s="15"/>
      <c r="P396" s="27">
        <v>1</v>
      </c>
      <c r="Q396" s="28"/>
      <c r="R396" s="28"/>
      <c r="S396" s="7">
        <v>42204.798858680559</v>
      </c>
      <c r="T396" s="6" t="s">
        <v>1085</v>
      </c>
    </row>
    <row r="397" spans="1:23" x14ac:dyDescent="0.2">
      <c r="A397" s="6">
        <v>201400679</v>
      </c>
      <c r="B397" s="6" t="s">
        <v>1086</v>
      </c>
      <c r="C397" s="6" t="s">
        <v>478</v>
      </c>
      <c r="D397" s="6">
        <v>130</v>
      </c>
      <c r="E397" s="6" t="s">
        <v>48</v>
      </c>
      <c r="F397" s="7">
        <v>37403</v>
      </c>
      <c r="G397" s="1" t="s">
        <v>1143</v>
      </c>
      <c r="H397" s="6" t="s">
        <v>15</v>
      </c>
      <c r="I397" s="7">
        <v>41783.239123182873</v>
      </c>
      <c r="J397" s="19">
        <v>2101</v>
      </c>
      <c r="K397" s="8"/>
      <c r="L397" s="20">
        <v>14</v>
      </c>
      <c r="M397" s="15">
        <v>14</v>
      </c>
      <c r="N397" s="15"/>
      <c r="O397" s="15"/>
      <c r="P397" s="27">
        <v>14</v>
      </c>
      <c r="Q397" s="28"/>
      <c r="R397" s="28"/>
      <c r="S397" s="7">
        <v>41783.271130937501</v>
      </c>
      <c r="T397" s="6" t="s">
        <v>1087</v>
      </c>
    </row>
    <row r="398" spans="1:23" x14ac:dyDescent="0.2">
      <c r="A398" s="6">
        <v>201400686</v>
      </c>
      <c r="B398" s="6" t="s">
        <v>1088</v>
      </c>
      <c r="C398" s="6" t="s">
        <v>1089</v>
      </c>
      <c r="D398" s="6">
        <v>128</v>
      </c>
      <c r="E398" s="6" t="s">
        <v>33</v>
      </c>
      <c r="F398" s="7">
        <v>40453</v>
      </c>
      <c r="G398" s="1" t="s">
        <v>1143</v>
      </c>
      <c r="H398" s="6" t="s">
        <v>15</v>
      </c>
      <c r="I398" s="7">
        <v>41788.663294363425</v>
      </c>
      <c r="J398" s="19">
        <v>2106</v>
      </c>
      <c r="K398" s="8"/>
      <c r="L398" s="20"/>
      <c r="M398" s="15"/>
      <c r="N398" s="15"/>
      <c r="O398" s="15"/>
      <c r="P398" s="27"/>
      <c r="Q398" s="28"/>
      <c r="R398" s="28"/>
      <c r="S398" s="7">
        <v>41788.636677349539</v>
      </c>
      <c r="T398" s="6" t="s">
        <v>1090</v>
      </c>
    </row>
    <row r="399" spans="1:23" x14ac:dyDescent="0.2">
      <c r="A399" s="6">
        <v>201400693</v>
      </c>
      <c r="B399" s="6" t="s">
        <v>1091</v>
      </c>
      <c r="C399" s="6" t="s">
        <v>145</v>
      </c>
      <c r="D399" s="6">
        <v>119</v>
      </c>
      <c r="E399" s="6" t="s">
        <v>25</v>
      </c>
      <c r="F399" s="7">
        <v>41366</v>
      </c>
      <c r="G399" s="1" t="s">
        <v>1143</v>
      </c>
      <c r="H399" s="6" t="s">
        <v>15</v>
      </c>
      <c r="I399" s="7">
        <v>42088.698796724537</v>
      </c>
      <c r="J399" s="19">
        <v>2071</v>
      </c>
      <c r="K399" s="8"/>
      <c r="L399" s="20">
        <v>1</v>
      </c>
      <c r="M399" s="15">
        <v>1</v>
      </c>
      <c r="N399" s="15"/>
      <c r="O399" s="15"/>
      <c r="P399" s="27">
        <v>1</v>
      </c>
      <c r="Q399" s="28"/>
      <c r="R399" s="28"/>
      <c r="S399" s="7">
        <v>42088.67565917824</v>
      </c>
      <c r="T399" s="6" t="s">
        <v>1092</v>
      </c>
    </row>
    <row r="400" spans="1:23" x14ac:dyDescent="0.2">
      <c r="A400" s="6">
        <v>201400697</v>
      </c>
      <c r="B400" s="6" t="s">
        <v>1093</v>
      </c>
      <c r="C400" s="6" t="s">
        <v>1094</v>
      </c>
      <c r="D400" s="6">
        <v>499</v>
      </c>
      <c r="E400" s="6" t="s">
        <v>60</v>
      </c>
      <c r="F400" s="7">
        <v>36819</v>
      </c>
      <c r="G400" s="1" t="s">
        <v>1143</v>
      </c>
      <c r="H400" s="6" t="s">
        <v>15</v>
      </c>
      <c r="I400" s="7">
        <v>41786.160287465274</v>
      </c>
      <c r="J400" s="19">
        <v>2128</v>
      </c>
      <c r="K400" s="8"/>
      <c r="L400" s="20"/>
      <c r="M400" s="15"/>
      <c r="N400" s="15"/>
      <c r="O400" s="15"/>
      <c r="P400" s="27"/>
      <c r="Q400" s="28"/>
      <c r="R400" s="28"/>
      <c r="S400" s="7">
        <v>41786.133781249999</v>
      </c>
      <c r="T400" s="6" t="s">
        <v>1095</v>
      </c>
    </row>
    <row r="401" spans="1:20" x14ac:dyDescent="0.2">
      <c r="A401" s="6">
        <v>201400698</v>
      </c>
      <c r="B401" s="6" t="s">
        <v>1096</v>
      </c>
      <c r="C401" s="6" t="s">
        <v>1097</v>
      </c>
      <c r="D401" s="6">
        <v>130</v>
      </c>
      <c r="E401" s="6" t="s">
        <v>48</v>
      </c>
      <c r="F401" s="7">
        <v>38501</v>
      </c>
      <c r="G401" s="1" t="s">
        <v>1143</v>
      </c>
      <c r="H401" s="6" t="s">
        <v>15</v>
      </c>
      <c r="I401" s="7">
        <v>41788.135631134261</v>
      </c>
      <c r="J401" s="19">
        <v>2231</v>
      </c>
      <c r="K401" s="8"/>
      <c r="L401" s="20"/>
      <c r="M401" s="15"/>
      <c r="N401" s="15"/>
      <c r="O401" s="15"/>
      <c r="P401" s="27"/>
      <c r="Q401" s="28"/>
      <c r="R401" s="28"/>
      <c r="S401" s="7">
        <v>41788.333165277778</v>
      </c>
      <c r="T401" s="6" t="s">
        <v>1098</v>
      </c>
    </row>
    <row r="402" spans="1:20" x14ac:dyDescent="0.2">
      <c r="A402" s="6">
        <v>201400704</v>
      </c>
      <c r="B402" s="6" t="s">
        <v>1099</v>
      </c>
      <c r="C402" s="6" t="s">
        <v>481</v>
      </c>
      <c r="D402" s="6">
        <v>127</v>
      </c>
      <c r="E402" s="6" t="s">
        <v>258</v>
      </c>
      <c r="F402" s="7">
        <v>40327</v>
      </c>
      <c r="G402" s="1" t="s">
        <v>1145</v>
      </c>
      <c r="H402" s="6" t="s">
        <v>45</v>
      </c>
      <c r="I402" s="7">
        <v>41787.922321099541</v>
      </c>
      <c r="J402" s="19">
        <v>2275</v>
      </c>
      <c r="K402" s="8"/>
      <c r="L402" s="20" t="s">
        <v>1220</v>
      </c>
      <c r="M402" s="15">
        <v>55</v>
      </c>
      <c r="N402" s="15"/>
      <c r="O402" s="15"/>
      <c r="P402" s="27">
        <v>55</v>
      </c>
      <c r="Q402" s="28"/>
      <c r="R402" s="28"/>
      <c r="S402" s="7">
        <v>41787.915210844905</v>
      </c>
      <c r="T402" s="6" t="s">
        <v>1100</v>
      </c>
    </row>
    <row r="403" spans="1:20" x14ac:dyDescent="0.2">
      <c r="A403" s="6">
        <v>201400707</v>
      </c>
      <c r="B403" s="6" t="s">
        <v>1101</v>
      </c>
      <c r="C403" s="6" t="s">
        <v>70</v>
      </c>
      <c r="D403" s="6">
        <v>131</v>
      </c>
      <c r="E403" s="6" t="s">
        <v>85</v>
      </c>
      <c r="F403" s="7">
        <v>38449</v>
      </c>
      <c r="G403" s="1" t="s">
        <v>1144</v>
      </c>
      <c r="H403" s="6" t="s">
        <v>21</v>
      </c>
      <c r="I403" s="7">
        <v>41862.662958796296</v>
      </c>
      <c r="J403" s="19">
        <v>2087</v>
      </c>
      <c r="K403" s="8"/>
      <c r="L403" s="20"/>
      <c r="M403" s="15"/>
      <c r="N403" s="15"/>
      <c r="O403" s="15"/>
      <c r="P403" s="27"/>
      <c r="Q403" s="28"/>
      <c r="R403" s="28"/>
      <c r="S403" s="7">
        <v>41862.517831365738</v>
      </c>
      <c r="T403" s="6" t="s">
        <v>1102</v>
      </c>
    </row>
    <row r="404" spans="1:20" x14ac:dyDescent="0.2">
      <c r="A404" s="6">
        <v>201400736</v>
      </c>
      <c r="B404" s="6" t="s">
        <v>1103</v>
      </c>
      <c r="C404" s="6" t="s">
        <v>1104</v>
      </c>
      <c r="D404" s="6">
        <v>128</v>
      </c>
      <c r="E404" s="6" t="s">
        <v>33</v>
      </c>
      <c r="F404" s="7">
        <v>41719</v>
      </c>
      <c r="G404" s="1" t="s">
        <v>1145</v>
      </c>
      <c r="H404" s="6" t="s">
        <v>45</v>
      </c>
      <c r="I404" s="7">
        <v>41803.549445868055</v>
      </c>
      <c r="J404" s="19">
        <v>2050</v>
      </c>
      <c r="K404" s="8"/>
      <c r="L404" s="20"/>
      <c r="M404" s="15"/>
      <c r="N404" s="15"/>
      <c r="O404" s="15"/>
      <c r="P404" s="27"/>
      <c r="Q404" s="28"/>
      <c r="R404" s="28"/>
      <c r="S404" s="7">
        <v>41803.730660763889</v>
      </c>
      <c r="T404" s="6" t="s">
        <v>1105</v>
      </c>
    </row>
    <row r="405" spans="1:20" x14ac:dyDescent="0.2">
      <c r="A405" s="6">
        <v>201400740</v>
      </c>
      <c r="B405" s="6" t="s">
        <v>1106</v>
      </c>
      <c r="C405" s="6" t="s">
        <v>820</v>
      </c>
      <c r="D405" s="6">
        <v>308</v>
      </c>
      <c r="E405" s="6" t="s">
        <v>1107</v>
      </c>
      <c r="F405" s="7">
        <v>41723</v>
      </c>
      <c r="G405" s="1" t="s">
        <v>1145</v>
      </c>
      <c r="H405" s="6" t="s">
        <v>45</v>
      </c>
      <c r="I405" s="7">
        <v>41879.652699421298</v>
      </c>
      <c r="J405" s="19">
        <v>2126</v>
      </c>
      <c r="K405" s="8"/>
      <c r="L405" s="20">
        <v>16</v>
      </c>
      <c r="M405" s="15">
        <v>16</v>
      </c>
      <c r="N405" s="15"/>
      <c r="O405" s="15"/>
      <c r="P405" s="27">
        <v>16</v>
      </c>
      <c r="Q405" s="28"/>
      <c r="R405" s="28"/>
      <c r="S405" s="7">
        <v>41879.596025844905</v>
      </c>
      <c r="T405" s="6" t="s">
        <v>1108</v>
      </c>
    </row>
    <row r="406" spans="1:20" x14ac:dyDescent="0.2">
      <c r="A406" s="6">
        <v>201400742</v>
      </c>
      <c r="B406" s="6" t="s">
        <v>1109</v>
      </c>
      <c r="C406" s="6" t="s">
        <v>1110</v>
      </c>
      <c r="D406" s="6">
        <v>125</v>
      </c>
      <c r="E406" s="6" t="s">
        <v>14</v>
      </c>
      <c r="F406" s="7">
        <v>41613</v>
      </c>
      <c r="G406" s="1" t="s">
        <v>1145</v>
      </c>
      <c r="H406" s="6" t="s">
        <v>45</v>
      </c>
      <c r="I406" s="7">
        <v>41795.054422534726</v>
      </c>
      <c r="J406" s="19">
        <v>2071</v>
      </c>
      <c r="K406" s="8"/>
      <c r="L406" s="20">
        <v>1</v>
      </c>
      <c r="M406" s="15">
        <v>1</v>
      </c>
      <c r="N406" s="15"/>
      <c r="O406" s="15"/>
      <c r="P406" s="27">
        <v>1</v>
      </c>
      <c r="Q406" s="28"/>
      <c r="R406" s="28"/>
      <c r="S406" s="7">
        <v>41795.034964965278</v>
      </c>
      <c r="T406" s="6" t="s">
        <v>1111</v>
      </c>
    </row>
    <row r="407" spans="1:20" x14ac:dyDescent="0.2">
      <c r="A407" s="6">
        <v>201400743</v>
      </c>
      <c r="B407" s="6" t="s">
        <v>1112</v>
      </c>
      <c r="C407" s="6" t="s">
        <v>1113</v>
      </c>
      <c r="D407" s="6">
        <v>123</v>
      </c>
      <c r="E407" s="6" t="s">
        <v>64</v>
      </c>
      <c r="F407" s="7">
        <v>41727</v>
      </c>
      <c r="G407" s="1" t="s">
        <v>1143</v>
      </c>
      <c r="H407" s="6" t="s">
        <v>15</v>
      </c>
      <c r="I407" s="7">
        <v>42115.465337187503</v>
      </c>
      <c r="J407" s="19" t="s">
        <v>1166</v>
      </c>
      <c r="K407" s="8"/>
      <c r="L407" s="20"/>
      <c r="M407" s="15"/>
      <c r="N407" s="15"/>
      <c r="O407" s="15"/>
      <c r="P407" s="27"/>
      <c r="Q407" s="28"/>
      <c r="R407" s="28"/>
      <c r="S407" s="7">
        <v>42115.553239895831</v>
      </c>
      <c r="T407" s="6" t="s">
        <v>1114</v>
      </c>
    </row>
    <row r="408" spans="1:20" x14ac:dyDescent="0.2">
      <c r="A408" s="6">
        <v>201400748</v>
      </c>
      <c r="B408" s="6" t="s">
        <v>1115</v>
      </c>
      <c r="C408" s="6" t="s">
        <v>171</v>
      </c>
      <c r="D408" s="6">
        <v>125</v>
      </c>
      <c r="E408" s="6" t="s">
        <v>14</v>
      </c>
      <c r="F408" s="7">
        <v>40700</v>
      </c>
      <c r="G408" s="1" t="s">
        <v>1145</v>
      </c>
      <c r="H408" s="6" t="s">
        <v>45</v>
      </c>
      <c r="I408" s="7">
        <v>41796.244628703702</v>
      </c>
      <c r="J408" s="19">
        <v>2196</v>
      </c>
      <c r="K408" s="8"/>
      <c r="L408" s="20" t="s">
        <v>1230</v>
      </c>
      <c r="M408" s="15"/>
      <c r="N408" s="15"/>
      <c r="O408" s="15"/>
      <c r="P408" s="27"/>
      <c r="Q408" s="28"/>
      <c r="R408" s="28"/>
      <c r="S408" s="7">
        <v>41796.244628703702</v>
      </c>
      <c r="T408" s="6" t="s">
        <v>1116</v>
      </c>
    </row>
    <row r="409" spans="1:20" x14ac:dyDescent="0.2">
      <c r="A409" s="6">
        <v>201400755</v>
      </c>
      <c r="B409" s="6" t="s">
        <v>1117</v>
      </c>
      <c r="C409" s="6" t="s">
        <v>728</v>
      </c>
      <c r="D409" s="6">
        <v>128</v>
      </c>
      <c r="E409" s="6" t="s">
        <v>33</v>
      </c>
      <c r="F409" s="7">
        <v>38139</v>
      </c>
      <c r="G409" s="1" t="s">
        <v>1143</v>
      </c>
      <c r="H409" s="6" t="s">
        <v>15</v>
      </c>
      <c r="I409" s="7">
        <v>41797.578859918984</v>
      </c>
      <c r="J409" s="19">
        <v>2001</v>
      </c>
      <c r="K409" s="8"/>
      <c r="L409" s="20"/>
      <c r="M409" s="15"/>
      <c r="N409" s="15"/>
      <c r="O409" s="15"/>
      <c r="P409" s="27"/>
      <c r="Q409" s="28"/>
      <c r="R409" s="28"/>
      <c r="S409" s="7">
        <v>41797.565748298613</v>
      </c>
      <c r="T409" s="6" t="s">
        <v>1118</v>
      </c>
    </row>
    <row r="410" spans="1:20" x14ac:dyDescent="0.2">
      <c r="A410" s="6">
        <v>201400756</v>
      </c>
      <c r="B410" s="6" t="s">
        <v>1117</v>
      </c>
      <c r="C410" s="6" t="s">
        <v>515</v>
      </c>
      <c r="D410" s="6">
        <v>125</v>
      </c>
      <c r="E410" s="6" t="s">
        <v>14</v>
      </c>
      <c r="F410" s="7">
        <v>36923</v>
      </c>
      <c r="G410" s="1" t="s">
        <v>1144</v>
      </c>
      <c r="H410" s="6" t="s">
        <v>21</v>
      </c>
      <c r="I410" s="7">
        <v>42016.421097025464</v>
      </c>
      <c r="J410" s="19">
        <v>2001</v>
      </c>
      <c r="K410" s="8"/>
      <c r="L410" s="20"/>
      <c r="M410" s="15"/>
      <c r="N410" s="15"/>
      <c r="O410" s="15"/>
      <c r="P410" s="27"/>
      <c r="Q410" s="28"/>
      <c r="R410" s="28"/>
      <c r="S410" s="7">
        <v>42016.402283333337</v>
      </c>
      <c r="T410" s="6" t="s">
        <v>1119</v>
      </c>
    </row>
    <row r="411" spans="1:20" x14ac:dyDescent="0.2">
      <c r="A411" s="6">
        <v>201400758</v>
      </c>
      <c r="B411" s="6" t="s">
        <v>1120</v>
      </c>
      <c r="C411" s="6" t="s">
        <v>1121</v>
      </c>
      <c r="D411" s="6">
        <v>91</v>
      </c>
      <c r="E411" s="6" t="s">
        <v>378</v>
      </c>
      <c r="F411" s="7">
        <v>41737</v>
      </c>
      <c r="G411" s="1" t="s">
        <v>1146</v>
      </c>
      <c r="H411" s="6" t="s">
        <v>56</v>
      </c>
      <c r="I411" s="7">
        <v>41797.655249571762</v>
      </c>
      <c r="J411" s="19">
        <v>2049</v>
      </c>
      <c r="K411" s="8"/>
      <c r="L411" s="20">
        <v>2</v>
      </c>
      <c r="M411" s="15">
        <v>2</v>
      </c>
      <c r="N411" s="15"/>
      <c r="O411" s="15"/>
      <c r="P411" s="27">
        <v>2</v>
      </c>
      <c r="Q411" s="28"/>
      <c r="R411" s="28"/>
      <c r="S411" s="7">
        <v>41797.655249571762</v>
      </c>
      <c r="T411" s="6" t="s">
        <v>1122</v>
      </c>
    </row>
    <row r="412" spans="1:20" x14ac:dyDescent="0.2">
      <c r="A412" s="6">
        <v>201400761</v>
      </c>
      <c r="B412" s="6" t="s">
        <v>1123</v>
      </c>
      <c r="C412" s="6" t="s">
        <v>1124</v>
      </c>
      <c r="D412" s="6">
        <v>125</v>
      </c>
      <c r="E412" s="6" t="s">
        <v>14</v>
      </c>
      <c r="F412" s="7">
        <v>36557</v>
      </c>
      <c r="G412" s="1" t="s">
        <v>1143</v>
      </c>
      <c r="H412" s="6" t="s">
        <v>15</v>
      </c>
      <c r="I412" s="7">
        <v>41798.02917804398</v>
      </c>
      <c r="J412" s="19">
        <v>2046</v>
      </c>
      <c r="K412" s="8"/>
      <c r="L412" s="20"/>
      <c r="M412" s="15"/>
      <c r="N412" s="15"/>
      <c r="O412" s="15"/>
      <c r="P412" s="27"/>
      <c r="Q412" s="28"/>
      <c r="R412" s="28"/>
      <c r="S412" s="7">
        <v>41798.080710185182</v>
      </c>
      <c r="T412" s="6" t="s">
        <v>1125</v>
      </c>
    </row>
    <row r="413" spans="1:20" x14ac:dyDescent="0.2">
      <c r="A413" s="6">
        <v>201400763</v>
      </c>
      <c r="B413" s="6" t="s">
        <v>1126</v>
      </c>
      <c r="C413" s="6" t="s">
        <v>935</v>
      </c>
      <c r="D413" s="6">
        <v>131</v>
      </c>
      <c r="E413" s="6" t="s">
        <v>85</v>
      </c>
      <c r="F413" s="7">
        <v>38513</v>
      </c>
      <c r="G413" s="1" t="s">
        <v>1144</v>
      </c>
      <c r="H413" s="6" t="s">
        <v>21</v>
      </c>
      <c r="I413" s="7">
        <v>41798.589207442128</v>
      </c>
      <c r="J413" s="19">
        <v>2282</v>
      </c>
      <c r="K413" s="8"/>
      <c r="L413" s="20">
        <v>4</v>
      </c>
      <c r="M413" s="15">
        <v>4</v>
      </c>
      <c r="N413" s="15"/>
      <c r="O413" s="15"/>
      <c r="P413" s="27">
        <v>4</v>
      </c>
      <c r="Q413" s="28"/>
      <c r="R413" s="28"/>
      <c r="S413" s="7">
        <v>41798.590221956016</v>
      </c>
      <c r="T413" s="6" t="e">
        <f ca="1">-어제 심장사상충 약 먹고 오늘 보니 아픈것 같아서 내원  -활력 저하, 통증 호소  -구토, 설사는 없음. 배뇨 정상  -평소에도 간식 많이 먹어서 사료는 잘 안먹고 어제도 간식은 잘 먹음  -방사선 검사상 위내 음식물이 가득 찬것 외에 특이소견 보이지 않음  -우선 대증처치(소화불량) 실시하고 구토, 설사 혹은 기력소실 등 증세 보이면 추가적인 혈액검사나 초음파 검사 진행 말씀드림  -금일은 금식 추천드림    -집에서 활력이 더 떨어지고 불안해하여 내원</f>
        <v>#NAME?</v>
      </c>
    </row>
    <row r="414" spans="1:20" x14ac:dyDescent="0.2">
      <c r="A414" s="6">
        <v>201400776</v>
      </c>
      <c r="B414" s="6" t="s">
        <v>1127</v>
      </c>
      <c r="C414" s="6" t="s">
        <v>1128</v>
      </c>
      <c r="D414" s="6">
        <v>304</v>
      </c>
      <c r="E414" s="6" t="s">
        <v>172</v>
      </c>
      <c r="F414" s="7">
        <v>41740</v>
      </c>
      <c r="G414" s="1" t="s">
        <v>1146</v>
      </c>
      <c r="H414" s="6" t="s">
        <v>56</v>
      </c>
      <c r="I414" s="7">
        <v>41800.656046608798</v>
      </c>
      <c r="J414" s="19">
        <v>2022</v>
      </c>
      <c r="K414" s="8"/>
      <c r="L414" s="20"/>
      <c r="M414" s="15"/>
      <c r="N414" s="15"/>
      <c r="O414" s="15"/>
      <c r="P414" s="27"/>
      <c r="Q414" s="28"/>
      <c r="R414" s="28"/>
      <c r="S414" s="7">
        <v>41800.679351273146</v>
      </c>
      <c r="T414" s="6" t="s">
        <v>1129</v>
      </c>
    </row>
    <row r="415" spans="1:20" x14ac:dyDescent="0.2">
      <c r="A415" s="6">
        <v>201400777</v>
      </c>
      <c r="B415" s="6" t="s">
        <v>1130</v>
      </c>
      <c r="C415" s="6" t="s">
        <v>1131</v>
      </c>
      <c r="D415" s="6">
        <v>598</v>
      </c>
      <c r="E415" s="6" t="s">
        <v>20</v>
      </c>
      <c r="F415" s="7">
        <v>41740</v>
      </c>
      <c r="G415" s="1" t="s">
        <v>1143</v>
      </c>
      <c r="H415" s="6" t="s">
        <v>15</v>
      </c>
      <c r="I415" s="7">
        <v>42256.484951655089</v>
      </c>
      <c r="J415" s="19">
        <v>2221</v>
      </c>
      <c r="K415" s="8"/>
      <c r="L415" s="20"/>
      <c r="M415" s="15"/>
      <c r="N415" s="15"/>
      <c r="O415" s="15"/>
      <c r="P415" s="27"/>
      <c r="Q415" s="28"/>
      <c r="R415" s="28"/>
      <c r="S415" s="7">
        <v>42256.523154629627</v>
      </c>
      <c r="T415" s="6" t="s">
        <v>1132</v>
      </c>
    </row>
    <row r="416" spans="1:20" x14ac:dyDescent="0.2">
      <c r="A416" s="6">
        <v>201400783</v>
      </c>
      <c r="B416" s="6" t="s">
        <v>1133</v>
      </c>
      <c r="C416" s="6" t="s">
        <v>1134</v>
      </c>
      <c r="D416" s="6">
        <v>123</v>
      </c>
      <c r="E416" s="6" t="s">
        <v>64</v>
      </c>
      <c r="F416" s="7">
        <v>41407</v>
      </c>
      <c r="G416" s="1" t="s">
        <v>1145</v>
      </c>
      <c r="H416" s="6" t="s">
        <v>45</v>
      </c>
      <c r="I416" s="7">
        <v>41802.145407835647</v>
      </c>
      <c r="J416" s="19">
        <v>2126</v>
      </c>
      <c r="K416" s="8"/>
      <c r="L416" s="20"/>
      <c r="M416" s="15"/>
      <c r="N416" s="15"/>
      <c r="O416" s="15"/>
      <c r="P416" s="27"/>
      <c r="Q416" s="28"/>
      <c r="R416" s="28"/>
      <c r="S416" s="7">
        <v>41802.103912118058</v>
      </c>
      <c r="T416" s="6" t="s">
        <v>1135</v>
      </c>
    </row>
    <row r="417" spans="1:20" x14ac:dyDescent="0.2">
      <c r="A417" s="6">
        <v>201400786</v>
      </c>
      <c r="B417" s="6" t="s">
        <v>296</v>
      </c>
      <c r="C417" s="6" t="s">
        <v>1136</v>
      </c>
      <c r="D417" s="6">
        <v>119</v>
      </c>
      <c r="E417" s="6" t="s">
        <v>25</v>
      </c>
      <c r="F417" s="7">
        <v>37423</v>
      </c>
      <c r="G417" s="1" t="s">
        <v>1143</v>
      </c>
      <c r="H417" s="6" t="s">
        <v>15</v>
      </c>
      <c r="I417" s="7">
        <v>41803.838589120372</v>
      </c>
      <c r="J417" s="19">
        <v>2101</v>
      </c>
      <c r="K417" s="8"/>
      <c r="L417" s="20"/>
      <c r="M417" s="15"/>
      <c r="N417" s="15"/>
      <c r="O417" s="15"/>
      <c r="P417" s="27"/>
      <c r="Q417" s="28"/>
      <c r="R417" s="28"/>
      <c r="S417" s="7">
        <v>41803.838589120372</v>
      </c>
      <c r="T417" s="6" t="s">
        <v>1137</v>
      </c>
    </row>
    <row r="418" spans="1:20" x14ac:dyDescent="0.2">
      <c r="A418" s="6">
        <v>201400789</v>
      </c>
      <c r="B418" s="6" t="s">
        <v>1138</v>
      </c>
      <c r="C418" s="6" t="s">
        <v>633</v>
      </c>
      <c r="D418" s="6">
        <v>91</v>
      </c>
      <c r="E418" s="6" t="s">
        <v>378</v>
      </c>
      <c r="F418" s="7">
        <v>37789</v>
      </c>
      <c r="G418" s="1" t="s">
        <v>1146</v>
      </c>
      <c r="H418" s="6" t="s">
        <v>56</v>
      </c>
      <c r="I418" s="7">
        <v>41804.555811886574</v>
      </c>
      <c r="J418" s="19">
        <v>2001</v>
      </c>
      <c r="K418" s="8"/>
      <c r="L418" s="20"/>
      <c r="M418" s="15"/>
      <c r="N418" s="15"/>
      <c r="O418" s="15"/>
      <c r="P418" s="27"/>
      <c r="Q418" s="28"/>
      <c r="R418" s="28"/>
      <c r="S418" s="7">
        <v>41804.555811886574</v>
      </c>
      <c r="T418" s="6" t="s">
        <v>1139</v>
      </c>
    </row>
    <row r="419" spans="1:20" x14ac:dyDescent="0.2">
      <c r="A419" s="6">
        <v>201400790</v>
      </c>
      <c r="B419" s="6" t="s">
        <v>1140</v>
      </c>
      <c r="C419" s="6" t="s">
        <v>1141</v>
      </c>
      <c r="D419" s="6">
        <v>500</v>
      </c>
      <c r="E419" s="6" t="s">
        <v>270</v>
      </c>
      <c r="F419" s="7">
        <v>40201</v>
      </c>
      <c r="G419" s="1" t="s">
        <v>1145</v>
      </c>
      <c r="H419" s="6" t="s">
        <v>45</v>
      </c>
      <c r="I419" s="7">
        <v>41804.607057870373</v>
      </c>
      <c r="J419" s="19">
        <v>2278</v>
      </c>
      <c r="K419" s="8"/>
      <c r="L419" s="20" t="s">
        <v>1165</v>
      </c>
      <c r="M419" s="15">
        <v>28</v>
      </c>
      <c r="N419" s="15"/>
      <c r="O419" s="15"/>
      <c r="P419" s="27">
        <v>28</v>
      </c>
      <c r="Q419" s="28"/>
      <c r="R419" s="28"/>
      <c r="S419" s="7">
        <v>41804.607057870373</v>
      </c>
      <c r="T419" s="6" t="s">
        <v>1142</v>
      </c>
    </row>
    <row r="420" spans="1:20" x14ac:dyDescent="0.2">
      <c r="A420" s="6">
        <v>201400793</v>
      </c>
      <c r="B420" s="6" t="s">
        <v>1260</v>
      </c>
      <c r="C420" s="6" t="s">
        <v>1261</v>
      </c>
      <c r="D420" s="6">
        <v>128</v>
      </c>
      <c r="E420" s="6" t="s">
        <v>33</v>
      </c>
      <c r="F420" s="7">
        <v>41622</v>
      </c>
      <c r="G420" s="1" t="s">
        <v>1145</v>
      </c>
      <c r="H420" s="6" t="s">
        <v>45</v>
      </c>
      <c r="I420" s="7">
        <v>41804.925484722226</v>
      </c>
      <c r="J420" s="19">
        <v>2133</v>
      </c>
      <c r="K420" s="8"/>
      <c r="L420" s="20" t="s">
        <v>1262</v>
      </c>
      <c r="M420" s="15">
        <v>28</v>
      </c>
      <c r="N420" s="15"/>
      <c r="O420" s="15"/>
      <c r="P420" s="27">
        <v>28</v>
      </c>
      <c r="Q420" s="28"/>
      <c r="R420" s="28"/>
      <c r="S420" s="7">
        <v>41804.902036921296</v>
      </c>
      <c r="T420" s="6" t="s">
        <v>1263</v>
      </c>
    </row>
    <row r="421" spans="1:20" x14ac:dyDescent="0.2">
      <c r="A421" s="6">
        <v>201400798</v>
      </c>
      <c r="B421" s="6" t="s">
        <v>1264</v>
      </c>
      <c r="C421" s="6" t="s">
        <v>1265</v>
      </c>
      <c r="D421" s="6">
        <v>125</v>
      </c>
      <c r="E421" s="6" t="s">
        <v>14</v>
      </c>
      <c r="F421" s="7">
        <v>41744</v>
      </c>
      <c r="G421" s="1" t="s">
        <v>1143</v>
      </c>
      <c r="H421" s="6" t="s">
        <v>15</v>
      </c>
      <c r="I421" s="7">
        <v>42100.554675266205</v>
      </c>
      <c r="J421" s="19" t="s">
        <v>1266</v>
      </c>
      <c r="K421" s="8"/>
      <c r="L421" s="20" t="s">
        <v>1267</v>
      </c>
      <c r="M421" s="15"/>
      <c r="N421" s="15"/>
      <c r="O421" s="15"/>
      <c r="P421" s="27"/>
      <c r="Q421" s="28"/>
      <c r="R421" s="28"/>
      <c r="S421" s="7">
        <v>42100.554675266205</v>
      </c>
    </row>
    <row r="422" spans="1:20" x14ac:dyDescent="0.2">
      <c r="A422" s="6">
        <v>201400801</v>
      </c>
      <c r="B422" s="6" t="s">
        <v>1268</v>
      </c>
      <c r="C422" s="6" t="s">
        <v>1269</v>
      </c>
      <c r="D422" s="6">
        <v>125</v>
      </c>
      <c r="E422" s="6" t="s">
        <v>14</v>
      </c>
      <c r="F422" s="7">
        <v>40792</v>
      </c>
      <c r="G422" s="1" t="s">
        <v>1144</v>
      </c>
      <c r="H422" s="6" t="s">
        <v>21</v>
      </c>
      <c r="I422" s="7">
        <v>42284.430953275463</v>
      </c>
      <c r="J422" s="19" t="s">
        <v>1270</v>
      </c>
      <c r="K422" s="8"/>
      <c r="L422" s="20" t="s">
        <v>1271</v>
      </c>
      <c r="M422" s="15"/>
      <c r="N422" s="15"/>
      <c r="O422" s="15"/>
      <c r="P422" s="27"/>
      <c r="Q422" s="28"/>
      <c r="R422" s="28"/>
      <c r="S422" s="7">
        <v>42284.430953275463</v>
      </c>
      <c r="T422" s="6" t="s">
        <v>1272</v>
      </c>
    </row>
    <row r="423" spans="1:20" x14ac:dyDescent="0.2">
      <c r="A423" s="6">
        <v>201400808</v>
      </c>
      <c r="B423" s="6" t="s">
        <v>1273</v>
      </c>
      <c r="C423" s="6" t="s">
        <v>121</v>
      </c>
      <c r="D423" s="6">
        <v>125</v>
      </c>
      <c r="E423" s="6" t="s">
        <v>14</v>
      </c>
      <c r="F423" s="7">
        <v>39251</v>
      </c>
      <c r="G423" s="1" t="s">
        <v>1144</v>
      </c>
      <c r="H423" s="6" t="s">
        <v>21</v>
      </c>
      <c r="I423" s="7">
        <v>41806.720814733795</v>
      </c>
      <c r="J423" s="19">
        <v>2020</v>
      </c>
      <c r="K423" s="8"/>
      <c r="L423" s="20">
        <v>5</v>
      </c>
      <c r="M423" s="15">
        <v>5</v>
      </c>
      <c r="N423" s="15"/>
      <c r="O423" s="15"/>
      <c r="P423" s="27">
        <v>5</v>
      </c>
      <c r="Q423" s="28"/>
      <c r="R423" s="28"/>
      <c r="S423" s="7">
        <v>41806.702637696762</v>
      </c>
      <c r="T423" s="6" t="s">
        <v>1274</v>
      </c>
    </row>
    <row r="424" spans="1:20" x14ac:dyDescent="0.2">
      <c r="A424" s="6">
        <v>201400817</v>
      </c>
      <c r="B424" s="6" t="s">
        <v>1275</v>
      </c>
      <c r="C424" s="6" t="s">
        <v>1276</v>
      </c>
      <c r="D424" s="6">
        <v>123</v>
      </c>
      <c r="E424" s="6" t="s">
        <v>64</v>
      </c>
      <c r="F424" s="7">
        <v>38126</v>
      </c>
      <c r="G424" s="1" t="s">
        <v>1143</v>
      </c>
      <c r="H424" s="6" t="s">
        <v>15</v>
      </c>
      <c r="I424" s="7">
        <v>41809.445695833332</v>
      </c>
      <c r="J424" s="19">
        <v>2085</v>
      </c>
      <c r="K424" s="8"/>
      <c r="L424" s="20" t="s">
        <v>1277</v>
      </c>
      <c r="M424" s="15">
        <v>1</v>
      </c>
      <c r="N424" s="15">
        <v>2</v>
      </c>
      <c r="O424" s="15"/>
      <c r="P424" s="27">
        <v>1</v>
      </c>
      <c r="Q424" s="28">
        <v>2</v>
      </c>
      <c r="R424" s="28"/>
      <c r="S424" s="7">
        <v>41809.431895914349</v>
      </c>
      <c r="T424" s="6" t="s">
        <v>1278</v>
      </c>
    </row>
    <row r="425" spans="1:20" x14ac:dyDescent="0.2">
      <c r="A425" s="6">
        <v>201400824</v>
      </c>
      <c r="B425" s="6" t="s">
        <v>1279</v>
      </c>
      <c r="C425" s="6" t="s">
        <v>27</v>
      </c>
      <c r="D425" s="6">
        <v>130</v>
      </c>
      <c r="E425" s="6" t="s">
        <v>48</v>
      </c>
      <c r="F425" s="7">
        <v>38890</v>
      </c>
      <c r="G425" s="1" t="s">
        <v>1143</v>
      </c>
      <c r="H425" s="6" t="s">
        <v>15</v>
      </c>
      <c r="I425" s="7">
        <v>41810.444973495367</v>
      </c>
      <c r="J425" s="19">
        <v>2245</v>
      </c>
      <c r="K425" s="8"/>
      <c r="L425" s="20">
        <v>10</v>
      </c>
      <c r="M425" s="15">
        <v>10</v>
      </c>
      <c r="N425" s="15"/>
      <c r="O425" s="15"/>
      <c r="P425" s="27">
        <v>10</v>
      </c>
      <c r="Q425" s="28"/>
      <c r="R425" s="28"/>
      <c r="S425" s="7">
        <v>41810.416561030092</v>
      </c>
      <c r="T425" s="6" t="s">
        <v>1280</v>
      </c>
    </row>
    <row r="426" spans="1:20" x14ac:dyDescent="0.2">
      <c r="A426" s="6">
        <v>201400825</v>
      </c>
      <c r="B426" s="6" t="s">
        <v>1281</v>
      </c>
      <c r="C426" s="6" t="s">
        <v>817</v>
      </c>
      <c r="D426" s="6">
        <v>119</v>
      </c>
      <c r="E426" s="6" t="s">
        <v>25</v>
      </c>
      <c r="F426" s="7">
        <v>41750</v>
      </c>
      <c r="G426" s="1" t="s">
        <v>1144</v>
      </c>
      <c r="H426" s="6" t="s">
        <v>21</v>
      </c>
      <c r="I426" s="7">
        <v>42234.288752581022</v>
      </c>
      <c r="J426" s="19">
        <v>2071</v>
      </c>
      <c r="K426" s="8"/>
      <c r="L426" s="20" t="s">
        <v>1282</v>
      </c>
      <c r="M426" s="15">
        <v>1</v>
      </c>
      <c r="N426" s="15">
        <v>2</v>
      </c>
      <c r="O426" s="15">
        <v>3</v>
      </c>
      <c r="P426" s="27">
        <v>1</v>
      </c>
      <c r="Q426" s="28">
        <v>2</v>
      </c>
      <c r="R426" s="28">
        <v>3</v>
      </c>
      <c r="S426" s="7">
        <v>42234.288752581022</v>
      </c>
      <c r="T426" s="6" t="s">
        <v>1283</v>
      </c>
    </row>
    <row r="427" spans="1:20" x14ac:dyDescent="0.2">
      <c r="A427" s="6">
        <v>201400827</v>
      </c>
      <c r="B427" s="6" t="s">
        <v>1284</v>
      </c>
      <c r="C427" s="6" t="s">
        <v>1285</v>
      </c>
      <c r="D427" s="6">
        <v>550</v>
      </c>
      <c r="E427" s="6" t="s">
        <v>779</v>
      </c>
      <c r="F427" s="7">
        <v>41617</v>
      </c>
      <c r="G427" s="1" t="s">
        <v>1143</v>
      </c>
      <c r="H427" s="6" t="s">
        <v>15</v>
      </c>
      <c r="I427" s="7">
        <v>41810.912723530091</v>
      </c>
      <c r="J427" s="19">
        <v>2071</v>
      </c>
      <c r="K427" s="8"/>
      <c r="L427" s="20">
        <v>1</v>
      </c>
      <c r="M427" s="15">
        <v>1</v>
      </c>
      <c r="N427" s="15"/>
      <c r="O427" s="15"/>
      <c r="P427" s="27">
        <v>1</v>
      </c>
      <c r="Q427" s="28"/>
      <c r="R427" s="28"/>
      <c r="S427" s="7">
        <v>41810.849633912039</v>
      </c>
      <c r="T427" s="6" t="s">
        <v>1286</v>
      </c>
    </row>
    <row r="428" spans="1:20" x14ac:dyDescent="0.2">
      <c r="A428" s="6">
        <v>201400832</v>
      </c>
      <c r="B428" s="6" t="s">
        <v>1023</v>
      </c>
      <c r="C428" s="6" t="s">
        <v>1287</v>
      </c>
      <c r="D428" s="6">
        <v>131</v>
      </c>
      <c r="E428" s="6" t="s">
        <v>85</v>
      </c>
      <c r="F428" s="7">
        <v>37066</v>
      </c>
      <c r="G428" s="1" t="s">
        <v>1145</v>
      </c>
      <c r="H428" s="6" t="s">
        <v>45</v>
      </c>
      <c r="I428" s="7">
        <v>41811.795655358794</v>
      </c>
      <c r="J428" s="19">
        <v>2046</v>
      </c>
      <c r="K428" s="8"/>
      <c r="L428" s="20" t="s">
        <v>1288</v>
      </c>
      <c r="M428" s="15">
        <v>2515</v>
      </c>
      <c r="N428" s="15"/>
      <c r="O428" s="15"/>
      <c r="P428" s="33">
        <v>25</v>
      </c>
      <c r="Q428" s="28"/>
      <c r="R428" s="28"/>
      <c r="S428" s="7">
        <v>41811.795655358794</v>
      </c>
      <c r="T428" s="6" t="s">
        <v>1289</v>
      </c>
    </row>
    <row r="429" spans="1:20" x14ac:dyDescent="0.2">
      <c r="A429" s="6">
        <v>201400845</v>
      </c>
      <c r="B429" s="6" t="s">
        <v>1290</v>
      </c>
      <c r="C429" s="6" t="s">
        <v>476</v>
      </c>
      <c r="D429" s="6">
        <v>90</v>
      </c>
      <c r="E429" s="6" t="s">
        <v>337</v>
      </c>
      <c r="F429" s="7">
        <v>39253</v>
      </c>
      <c r="G429" s="1" t="s">
        <v>1143</v>
      </c>
      <c r="H429" s="6" t="s">
        <v>15</v>
      </c>
      <c r="I429" s="7">
        <v>42110.768256400464</v>
      </c>
      <c r="J429" s="19">
        <v>2116</v>
      </c>
      <c r="K429" s="8"/>
      <c r="L429" s="20" t="s">
        <v>1291</v>
      </c>
      <c r="M429" s="15">
        <v>22106</v>
      </c>
      <c r="N429" s="15"/>
      <c r="O429" s="15"/>
      <c r="P429" s="33">
        <v>221</v>
      </c>
      <c r="Q429" s="28"/>
      <c r="R429" s="28"/>
      <c r="S429" s="7">
        <v>42110.768256400464</v>
      </c>
      <c r="T429" s="6" t="s">
        <v>1292</v>
      </c>
    </row>
    <row r="430" spans="1:20" x14ac:dyDescent="0.2">
      <c r="A430" s="6">
        <v>201400848</v>
      </c>
      <c r="B430" s="6" t="s">
        <v>1293</v>
      </c>
      <c r="C430" s="6" t="s">
        <v>1294</v>
      </c>
      <c r="D430" s="6">
        <v>507</v>
      </c>
      <c r="E430" s="6" t="s">
        <v>155</v>
      </c>
      <c r="F430" s="7">
        <v>39988</v>
      </c>
      <c r="G430" s="1" t="s">
        <v>1144</v>
      </c>
      <c r="H430" s="6" t="s">
        <v>21</v>
      </c>
      <c r="I430" s="7">
        <v>41813.970820405091</v>
      </c>
      <c r="J430" s="19">
        <v>2275</v>
      </c>
      <c r="K430" s="8"/>
      <c r="L430" s="20" t="s">
        <v>1295</v>
      </c>
      <c r="M430" s="15">
        <v>30</v>
      </c>
      <c r="N430" s="15"/>
      <c r="O430" s="15"/>
      <c r="P430" s="27">
        <v>30</v>
      </c>
      <c r="Q430" s="28"/>
      <c r="R430" s="28"/>
      <c r="S430" s="7" t="s">
        <v>16</v>
      </c>
      <c r="T430" s="6" t="s">
        <v>16</v>
      </c>
    </row>
    <row r="431" spans="1:20" x14ac:dyDescent="0.2">
      <c r="A431" s="6">
        <v>201400856</v>
      </c>
      <c r="B431" s="6" t="s">
        <v>1296</v>
      </c>
      <c r="C431" s="6" t="s">
        <v>38</v>
      </c>
      <c r="D431" s="6">
        <v>304</v>
      </c>
      <c r="E431" s="6" t="s">
        <v>172</v>
      </c>
      <c r="F431" s="7">
        <v>41481</v>
      </c>
      <c r="G431" s="1" t="s">
        <v>1144</v>
      </c>
      <c r="H431" s="6" t="s">
        <v>21</v>
      </c>
      <c r="I431" s="7">
        <v>41816.524332870373</v>
      </c>
      <c r="J431" s="19">
        <v>2046</v>
      </c>
      <c r="K431" s="8"/>
      <c r="L431" s="20" t="s">
        <v>1297</v>
      </c>
      <c r="M431" s="15">
        <v>2515</v>
      </c>
      <c r="N431" s="15"/>
      <c r="O431" s="15"/>
      <c r="P431" s="33">
        <v>25</v>
      </c>
      <c r="Q431" s="28"/>
      <c r="R431" s="28"/>
      <c r="S431" s="7">
        <v>41816.51345755787</v>
      </c>
      <c r="T431" s="6" t="s">
        <v>1298</v>
      </c>
    </row>
    <row r="432" spans="1:20" x14ac:dyDescent="0.2">
      <c r="A432" s="6">
        <v>201400857</v>
      </c>
      <c r="B432" s="6" t="s">
        <v>852</v>
      </c>
      <c r="C432" s="6" t="s">
        <v>1299</v>
      </c>
      <c r="D432" s="6">
        <v>550</v>
      </c>
      <c r="E432" s="6" t="s">
        <v>779</v>
      </c>
      <c r="F432" s="7">
        <v>41677</v>
      </c>
      <c r="G432" s="1" t="s">
        <v>1143</v>
      </c>
      <c r="H432" s="6" t="s">
        <v>15</v>
      </c>
      <c r="I432" s="7">
        <v>42243.607859340278</v>
      </c>
      <c r="J432" s="19"/>
      <c r="K432" s="8"/>
      <c r="L432" s="20" t="s">
        <v>1300</v>
      </c>
      <c r="M432" s="15"/>
      <c r="N432" s="15"/>
      <c r="O432" s="15"/>
      <c r="P432" s="27"/>
      <c r="Q432" s="28"/>
      <c r="R432" s="28"/>
      <c r="S432" s="7">
        <v>42243.735594479163</v>
      </c>
      <c r="T432" s="6" t="s">
        <v>1301</v>
      </c>
    </row>
    <row r="433" spans="1:20" x14ac:dyDescent="0.2">
      <c r="A433" s="6">
        <v>201400858</v>
      </c>
      <c r="B433" s="6" t="s">
        <v>1302</v>
      </c>
      <c r="C433" s="6" t="s">
        <v>1303</v>
      </c>
      <c r="D433" s="6">
        <v>128</v>
      </c>
      <c r="E433" s="6" t="s">
        <v>33</v>
      </c>
      <c r="F433" s="7">
        <v>41730</v>
      </c>
      <c r="G433" s="1" t="s">
        <v>1144</v>
      </c>
      <c r="H433" s="6" t="s">
        <v>21</v>
      </c>
      <c r="I433" s="7">
        <v>42041.451398958336</v>
      </c>
      <c r="J433" s="22" t="s">
        <v>1304</v>
      </c>
      <c r="K433" s="9"/>
      <c r="L433" s="23" t="s">
        <v>1305</v>
      </c>
      <c r="M433" s="16">
        <v>37</v>
      </c>
      <c r="P433" s="29">
        <v>37</v>
      </c>
      <c r="S433" s="7">
        <v>42041.682337384256</v>
      </c>
    </row>
    <row r="434" spans="1:20" x14ac:dyDescent="0.2">
      <c r="A434" s="6">
        <v>201400865</v>
      </c>
      <c r="B434" s="6" t="s">
        <v>1306</v>
      </c>
      <c r="C434" s="6" t="s">
        <v>162</v>
      </c>
      <c r="D434" s="6">
        <v>123</v>
      </c>
      <c r="E434" s="6" t="s">
        <v>64</v>
      </c>
      <c r="F434" s="7">
        <v>41499</v>
      </c>
      <c r="G434" s="1" t="s">
        <v>1144</v>
      </c>
      <c r="H434" s="6" t="s">
        <v>21</v>
      </c>
      <c r="I434" s="7">
        <v>41818.069528356478</v>
      </c>
      <c r="J434" s="19">
        <v>2046</v>
      </c>
      <c r="K434" s="8"/>
      <c r="L434" s="20" t="s">
        <v>1307</v>
      </c>
      <c r="M434" s="15">
        <v>2515</v>
      </c>
      <c r="N434" s="15"/>
      <c r="O434" s="15"/>
      <c r="P434" s="33">
        <v>25</v>
      </c>
      <c r="Q434" s="28"/>
      <c r="R434" s="28"/>
      <c r="S434" s="7">
        <v>41818.023590277779</v>
      </c>
      <c r="T434" s="6" t="s">
        <v>1308</v>
      </c>
    </row>
    <row r="435" spans="1:20" x14ac:dyDescent="0.2">
      <c r="A435" s="6">
        <v>201400871</v>
      </c>
      <c r="B435" s="6" t="s">
        <v>1309</v>
      </c>
      <c r="C435" s="6" t="s">
        <v>1310</v>
      </c>
      <c r="D435" s="6">
        <v>201</v>
      </c>
      <c r="E435" s="6" t="s">
        <v>719</v>
      </c>
      <c r="F435" s="7">
        <v>41426</v>
      </c>
      <c r="G435" s="1" t="s">
        <v>1143</v>
      </c>
      <c r="H435" s="6" t="s">
        <v>15</v>
      </c>
      <c r="I435" s="7">
        <v>42130.897367048608</v>
      </c>
      <c r="J435" s="19">
        <v>2071</v>
      </c>
      <c r="K435" s="8"/>
      <c r="L435" s="20">
        <v>1.2</v>
      </c>
      <c r="M435" s="15">
        <v>1</v>
      </c>
      <c r="N435" s="15">
        <v>2</v>
      </c>
      <c r="O435" s="15"/>
      <c r="P435" s="27">
        <v>1</v>
      </c>
      <c r="Q435" s="28">
        <v>2</v>
      </c>
      <c r="R435" s="28"/>
      <c r="S435" s="7">
        <v>42130.897367048608</v>
      </c>
      <c r="T435" s="6" t="s">
        <v>1311</v>
      </c>
    </row>
    <row r="436" spans="1:20" x14ac:dyDescent="0.2">
      <c r="A436" s="6">
        <v>201400872</v>
      </c>
      <c r="B436" s="6" t="s">
        <v>839</v>
      </c>
      <c r="C436" s="6" t="s">
        <v>188</v>
      </c>
      <c r="D436" s="6">
        <v>125</v>
      </c>
      <c r="E436" s="6" t="s">
        <v>14</v>
      </c>
      <c r="F436" s="7">
        <v>37824</v>
      </c>
      <c r="G436" s="1" t="s">
        <v>1143</v>
      </c>
      <c r="H436" s="6" t="s">
        <v>15</v>
      </c>
      <c r="I436" s="7">
        <v>41819.448594756941</v>
      </c>
      <c r="J436" s="19" t="s">
        <v>1166</v>
      </c>
      <c r="K436" s="8"/>
      <c r="L436" s="20" t="s">
        <v>1166</v>
      </c>
      <c r="M436" s="15"/>
      <c r="N436" s="15"/>
      <c r="O436" s="15"/>
      <c r="P436" s="27"/>
      <c r="Q436" s="28"/>
      <c r="R436" s="28"/>
      <c r="S436" s="7">
        <v>41819.448594756941</v>
      </c>
      <c r="T436" s="6" t="s">
        <v>842</v>
      </c>
    </row>
    <row r="437" spans="1:20" x14ac:dyDescent="0.2">
      <c r="A437" s="6">
        <v>201400873</v>
      </c>
      <c r="B437" s="6" t="s">
        <v>1312</v>
      </c>
      <c r="C437" s="6" t="s">
        <v>1313</v>
      </c>
      <c r="D437" s="6">
        <v>500</v>
      </c>
      <c r="E437" s="6" t="s">
        <v>270</v>
      </c>
      <c r="F437" s="7">
        <v>41759</v>
      </c>
      <c r="G437" s="1" t="s">
        <v>1144</v>
      </c>
      <c r="H437" s="6" t="s">
        <v>21</v>
      </c>
      <c r="I437" s="7">
        <v>42049.858548379627</v>
      </c>
      <c r="J437" s="19">
        <v>2046</v>
      </c>
      <c r="K437" s="8"/>
      <c r="L437" s="20">
        <v>1</v>
      </c>
      <c r="M437" s="15">
        <v>1</v>
      </c>
      <c r="N437" s="15"/>
      <c r="O437" s="15"/>
      <c r="P437" s="27">
        <v>1</v>
      </c>
      <c r="Q437" s="28"/>
      <c r="R437" s="28"/>
      <c r="S437" s="7">
        <v>42049.479885729168</v>
      </c>
      <c r="T437" s="6" t="s">
        <v>1314</v>
      </c>
    </row>
    <row r="438" spans="1:20" x14ac:dyDescent="0.2">
      <c r="A438" s="6">
        <v>201400877</v>
      </c>
      <c r="B438" s="6" t="s">
        <v>1315</v>
      </c>
      <c r="C438" s="6" t="s">
        <v>566</v>
      </c>
      <c r="D438" s="6">
        <v>131</v>
      </c>
      <c r="E438" s="6" t="s">
        <v>85</v>
      </c>
      <c r="F438" s="7">
        <v>40750</v>
      </c>
      <c r="G438" s="1" t="s">
        <v>1144</v>
      </c>
      <c r="H438" s="6" t="s">
        <v>21</v>
      </c>
      <c r="I438" s="7">
        <v>41819.696021064818</v>
      </c>
      <c r="J438" s="19">
        <v>2046</v>
      </c>
      <c r="K438" s="8"/>
      <c r="L438" s="20" t="s">
        <v>1316</v>
      </c>
      <c r="M438" s="15">
        <v>2515</v>
      </c>
      <c r="N438" s="15"/>
      <c r="O438" s="15"/>
      <c r="P438" s="33">
        <v>25</v>
      </c>
      <c r="Q438" s="28"/>
      <c r="R438" s="28"/>
      <c r="S438" s="7">
        <v>41819.667422916667</v>
      </c>
      <c r="T438" s="6" t="s">
        <v>1317</v>
      </c>
    </row>
    <row r="439" spans="1:20" x14ac:dyDescent="0.2">
      <c r="A439" s="6">
        <v>201400878</v>
      </c>
      <c r="B439" s="6" t="s">
        <v>786</v>
      </c>
      <c r="C439" s="6" t="s">
        <v>1318</v>
      </c>
      <c r="D439" s="6">
        <v>598</v>
      </c>
      <c r="E439" s="6" t="s">
        <v>20</v>
      </c>
      <c r="F439" s="7">
        <v>41728</v>
      </c>
      <c r="G439" s="1" t="s">
        <v>1144</v>
      </c>
      <c r="H439" s="6" t="s">
        <v>21</v>
      </c>
      <c r="I439" s="7">
        <v>42286.419697569443</v>
      </c>
      <c r="J439" s="24" t="s">
        <v>1266</v>
      </c>
      <c r="K439" s="8"/>
      <c r="L439" s="20" t="s">
        <v>1319</v>
      </c>
      <c r="M439" s="15">
        <v>27</v>
      </c>
      <c r="N439" s="15">
        <v>21</v>
      </c>
      <c r="O439" s="15"/>
      <c r="P439" s="27">
        <v>27</v>
      </c>
      <c r="Q439" s="28">
        <v>21</v>
      </c>
      <c r="R439" s="28"/>
      <c r="S439" s="7">
        <v>42286.424318055557</v>
      </c>
      <c r="T439" s="6" t="s">
        <v>1320</v>
      </c>
    </row>
    <row r="440" spans="1:20" x14ac:dyDescent="0.2">
      <c r="A440" s="6">
        <v>201400885</v>
      </c>
      <c r="B440" s="6" t="s">
        <v>1321</v>
      </c>
      <c r="C440" s="6" t="s">
        <v>1322</v>
      </c>
      <c r="D440" s="6">
        <v>130</v>
      </c>
      <c r="E440" s="6" t="s">
        <v>48</v>
      </c>
      <c r="F440" s="7">
        <v>36069</v>
      </c>
      <c r="G440" s="1" t="s">
        <v>1144</v>
      </c>
      <c r="H440" s="6" t="s">
        <v>21</v>
      </c>
      <c r="I440" s="7">
        <v>41820.916464155096</v>
      </c>
      <c r="J440" s="19">
        <v>2133</v>
      </c>
      <c r="K440" s="8"/>
      <c r="L440" s="20">
        <v>14</v>
      </c>
      <c r="M440" s="15">
        <v>14</v>
      </c>
      <c r="N440" s="15"/>
      <c r="O440" s="15"/>
      <c r="P440" s="27">
        <v>14</v>
      </c>
      <c r="Q440" s="28"/>
      <c r="R440" s="28"/>
      <c r="S440" s="7">
        <v>41820.898132523151</v>
      </c>
      <c r="T440" s="6" t="s">
        <v>1323</v>
      </c>
    </row>
    <row r="441" spans="1:20" x14ac:dyDescent="0.2">
      <c r="A441" s="6">
        <v>201400892</v>
      </c>
      <c r="B441" s="6" t="s">
        <v>1324</v>
      </c>
      <c r="C441" s="6" t="s">
        <v>935</v>
      </c>
      <c r="D441" s="6">
        <v>131</v>
      </c>
      <c r="E441" s="6" t="s">
        <v>85</v>
      </c>
      <c r="F441" s="7">
        <v>35618</v>
      </c>
      <c r="G441" s="1" t="s">
        <v>1144</v>
      </c>
      <c r="H441" s="6" t="s">
        <v>21</v>
      </c>
      <c r="I441" s="7">
        <v>42224.673132326388</v>
      </c>
      <c r="J441" s="19">
        <v>2082</v>
      </c>
      <c r="K441" s="8"/>
      <c r="L441" s="20" t="s">
        <v>1325</v>
      </c>
      <c r="M441" s="15">
        <v>88</v>
      </c>
      <c r="N441" s="15"/>
      <c r="O441" s="15"/>
      <c r="P441" s="33">
        <v>78</v>
      </c>
      <c r="Q441" s="28"/>
      <c r="R441" s="28"/>
      <c r="S441" s="7">
        <v>42224.607416203704</v>
      </c>
      <c r="T441" s="6" t="s">
        <v>1326</v>
      </c>
    </row>
    <row r="442" spans="1:20" x14ac:dyDescent="0.2">
      <c r="A442" s="6">
        <v>201400895</v>
      </c>
      <c r="B442" s="6" t="s">
        <v>1327</v>
      </c>
      <c r="C442" s="6" t="s">
        <v>1328</v>
      </c>
      <c r="D442" s="6">
        <v>598</v>
      </c>
      <c r="E442" s="6" t="s">
        <v>20</v>
      </c>
      <c r="F442" s="7">
        <v>39995</v>
      </c>
      <c r="G442" s="1" t="s">
        <v>1144</v>
      </c>
      <c r="H442" s="6" t="s">
        <v>21</v>
      </c>
      <c r="I442" s="7">
        <v>41827.840869444444</v>
      </c>
      <c r="J442" s="19">
        <v>2043</v>
      </c>
      <c r="K442" s="8"/>
      <c r="L442" s="20">
        <v>1</v>
      </c>
      <c r="M442" s="15">
        <v>1</v>
      </c>
      <c r="N442" s="15"/>
      <c r="O442" s="15"/>
      <c r="P442" s="27">
        <v>1</v>
      </c>
      <c r="Q442" s="28"/>
      <c r="R442" s="28"/>
      <c r="S442" s="7">
        <v>41827.840869444444</v>
      </c>
      <c r="T442" s="6" t="s">
        <v>1329</v>
      </c>
    </row>
    <row r="443" spans="1:20" x14ac:dyDescent="0.2">
      <c r="A443" s="6">
        <v>201400898</v>
      </c>
      <c r="B443" s="6" t="s">
        <v>1330</v>
      </c>
      <c r="C443" s="6" t="s">
        <v>1331</v>
      </c>
      <c r="D443" s="6">
        <v>125</v>
      </c>
      <c r="E443" s="6" t="s">
        <v>14</v>
      </c>
      <c r="F443" s="7">
        <v>38777</v>
      </c>
      <c r="G443" s="1" t="s">
        <v>1144</v>
      </c>
      <c r="H443" s="6" t="s">
        <v>21</v>
      </c>
      <c r="I443" s="7">
        <v>41824.625334606484</v>
      </c>
      <c r="J443" s="19">
        <v>2046</v>
      </c>
      <c r="K443" s="8"/>
      <c r="L443" s="20" t="s">
        <v>1332</v>
      </c>
      <c r="M443" s="15">
        <v>2515</v>
      </c>
      <c r="N443" s="15"/>
      <c r="O443" s="15"/>
      <c r="P443" s="33">
        <v>25</v>
      </c>
      <c r="Q443" s="28"/>
      <c r="R443" s="28"/>
      <c r="S443" s="7">
        <v>41824.654050694444</v>
      </c>
      <c r="T443" s="6" t="s">
        <v>1333</v>
      </c>
    </row>
    <row r="444" spans="1:20" x14ac:dyDescent="0.2">
      <c r="A444" s="6">
        <v>201400900</v>
      </c>
      <c r="B444" s="6" t="s">
        <v>1334</v>
      </c>
      <c r="C444" s="6" t="s">
        <v>535</v>
      </c>
      <c r="D444" s="6">
        <v>507</v>
      </c>
      <c r="E444" s="6" t="s">
        <v>155</v>
      </c>
      <c r="F444" s="7">
        <v>41518</v>
      </c>
      <c r="G444" s="1" t="s">
        <v>1144</v>
      </c>
      <c r="H444" s="6" t="s">
        <v>21</v>
      </c>
      <c r="I444" s="7">
        <v>41825.434552627317</v>
      </c>
      <c r="J444" s="19">
        <v>2095</v>
      </c>
      <c r="K444" s="8"/>
      <c r="L444" s="20">
        <v>9</v>
      </c>
      <c r="M444" s="15">
        <v>9</v>
      </c>
      <c r="N444" s="15"/>
      <c r="O444" s="15"/>
      <c r="P444" s="33">
        <v>901</v>
      </c>
      <c r="Q444" s="28"/>
      <c r="R444" s="28"/>
      <c r="S444" s="7">
        <v>41825.323682638889</v>
      </c>
      <c r="T444" s="6" t="s">
        <v>1335</v>
      </c>
    </row>
    <row r="445" spans="1:20" x14ac:dyDescent="0.2">
      <c r="A445" s="6">
        <v>201400909</v>
      </c>
      <c r="B445" s="6" t="s">
        <v>813</v>
      </c>
      <c r="C445" s="6" t="s">
        <v>1336</v>
      </c>
      <c r="D445" s="6">
        <v>119</v>
      </c>
      <c r="E445" s="6" t="s">
        <v>25</v>
      </c>
      <c r="F445" s="7">
        <v>41698</v>
      </c>
      <c r="G445" s="1" t="s">
        <v>1143</v>
      </c>
      <c r="H445" s="6" t="s">
        <v>15</v>
      </c>
      <c r="I445" s="7">
        <v>42152.852339155092</v>
      </c>
      <c r="J445" s="19" t="s">
        <v>1166</v>
      </c>
      <c r="K445" s="8"/>
      <c r="L445" s="20" t="s">
        <v>1166</v>
      </c>
      <c r="M445" s="15"/>
      <c r="N445" s="15"/>
      <c r="O445" s="15"/>
      <c r="P445" s="27"/>
      <c r="Q445" s="28"/>
      <c r="R445" s="28"/>
      <c r="S445" s="7">
        <v>42152.852339155092</v>
      </c>
      <c r="T445" s="6" t="s">
        <v>1337</v>
      </c>
    </row>
    <row r="446" spans="1:20" x14ac:dyDescent="0.2">
      <c r="A446" s="6">
        <v>201400911</v>
      </c>
      <c r="B446" s="6" t="s">
        <v>366</v>
      </c>
      <c r="C446" s="6" t="s">
        <v>1338</v>
      </c>
      <c r="D446" s="6">
        <v>125</v>
      </c>
      <c r="E446" s="6" t="s">
        <v>14</v>
      </c>
      <c r="F446" s="7">
        <v>38542</v>
      </c>
      <c r="G446" s="1" t="s">
        <v>1146</v>
      </c>
      <c r="H446" s="6" t="s">
        <v>56</v>
      </c>
      <c r="I446" s="7">
        <v>42180.457934953702</v>
      </c>
      <c r="J446" s="19" t="s">
        <v>1339</v>
      </c>
      <c r="K446" s="8"/>
      <c r="L446" s="20" t="s">
        <v>1340</v>
      </c>
      <c r="M446" s="15"/>
      <c r="N446" s="15"/>
      <c r="O446" s="15"/>
      <c r="P446" s="27"/>
      <c r="Q446" s="28"/>
      <c r="R446" s="28"/>
      <c r="S446" s="7">
        <v>42180.452698148147</v>
      </c>
      <c r="T446" s="6" t="s">
        <v>1341</v>
      </c>
    </row>
    <row r="447" spans="1:20" x14ac:dyDescent="0.2">
      <c r="A447" s="6">
        <v>201400918</v>
      </c>
      <c r="B447" s="6" t="s">
        <v>1103</v>
      </c>
      <c r="C447" s="6" t="s">
        <v>1342</v>
      </c>
      <c r="D447" s="6">
        <v>128</v>
      </c>
      <c r="E447" s="6" t="s">
        <v>33</v>
      </c>
      <c r="F447" s="7">
        <v>41732</v>
      </c>
      <c r="G447" s="1" t="s">
        <v>1143</v>
      </c>
      <c r="H447" s="6" t="s">
        <v>15</v>
      </c>
      <c r="I447" s="7">
        <v>42192.542287812503</v>
      </c>
      <c r="J447" s="19">
        <v>2071</v>
      </c>
      <c r="K447" s="8"/>
      <c r="L447" s="20">
        <v>1</v>
      </c>
      <c r="M447" s="15">
        <v>1</v>
      </c>
      <c r="N447" s="15"/>
      <c r="O447" s="15"/>
      <c r="P447" s="27">
        <v>1</v>
      </c>
      <c r="Q447" s="28"/>
      <c r="R447" s="28"/>
      <c r="S447" s="7">
        <v>42192.729330439812</v>
      </c>
    </row>
    <row r="448" spans="1:20" x14ac:dyDescent="0.2">
      <c r="A448" s="6">
        <v>201400921</v>
      </c>
      <c r="B448" s="6" t="s">
        <v>1343</v>
      </c>
      <c r="C448" s="6" t="s">
        <v>162</v>
      </c>
      <c r="D448" s="6">
        <v>119</v>
      </c>
      <c r="E448" s="6" t="s">
        <v>25</v>
      </c>
      <c r="F448" s="7">
        <v>40734</v>
      </c>
      <c r="G448" s="1" t="s">
        <v>1146</v>
      </c>
      <c r="H448" s="6" t="s">
        <v>56</v>
      </c>
      <c r="I448" s="7">
        <v>41829.083997488429</v>
      </c>
      <c r="J448" s="19">
        <v>2259</v>
      </c>
      <c r="K448" s="8"/>
      <c r="L448" s="20" t="s">
        <v>1344</v>
      </c>
      <c r="M448" s="15">
        <v>31</v>
      </c>
      <c r="N448" s="15"/>
      <c r="O448" s="15"/>
      <c r="P448" s="27">
        <v>31</v>
      </c>
      <c r="Q448" s="28"/>
      <c r="R448" s="28"/>
      <c r="S448" s="7">
        <v>41829.076590659723</v>
      </c>
      <c r="T448" s="6" t="s">
        <v>1345</v>
      </c>
    </row>
    <row r="449" spans="1:23" x14ac:dyDescent="0.2">
      <c r="A449" s="6">
        <v>201400922</v>
      </c>
      <c r="B449" s="6" t="s">
        <v>1343</v>
      </c>
      <c r="C449" s="6" t="s">
        <v>70</v>
      </c>
      <c r="D449" s="6">
        <v>119</v>
      </c>
      <c r="E449" s="6" t="s">
        <v>25</v>
      </c>
      <c r="F449" s="7">
        <v>40004</v>
      </c>
      <c r="G449" s="1" t="s">
        <v>1146</v>
      </c>
      <c r="H449" s="6" t="s">
        <v>56</v>
      </c>
      <c r="I449" s="7">
        <v>41829.124910613427</v>
      </c>
      <c r="J449" s="19">
        <v>2259</v>
      </c>
      <c r="K449" s="8"/>
      <c r="L449" s="20">
        <v>1</v>
      </c>
      <c r="M449" s="15">
        <v>1</v>
      </c>
      <c r="N449" s="15"/>
      <c r="O449" s="15"/>
      <c r="P449" s="27">
        <v>1</v>
      </c>
      <c r="Q449" s="28"/>
      <c r="R449" s="28"/>
      <c r="S449" s="7">
        <v>41829.102673460649</v>
      </c>
      <c r="T449" s="6" t="s">
        <v>1346</v>
      </c>
    </row>
    <row r="450" spans="1:23" x14ac:dyDescent="0.2">
      <c r="A450" s="6">
        <v>201400935</v>
      </c>
      <c r="B450" s="6" t="s">
        <v>1057</v>
      </c>
      <c r="C450" s="6" t="s">
        <v>188</v>
      </c>
      <c r="D450" s="6">
        <v>595</v>
      </c>
      <c r="E450" s="6" t="s">
        <v>1347</v>
      </c>
      <c r="F450" s="7">
        <v>41489</v>
      </c>
      <c r="G450" s="1" t="s">
        <v>1143</v>
      </c>
      <c r="H450" s="6" t="s">
        <v>15</v>
      </c>
      <c r="I450" s="7">
        <v>41832.066699270836</v>
      </c>
      <c r="J450" s="19">
        <v>2071</v>
      </c>
      <c r="K450" s="8"/>
      <c r="L450" s="20">
        <v>1</v>
      </c>
      <c r="M450" s="15">
        <v>1</v>
      </c>
      <c r="N450" s="15"/>
      <c r="O450" s="15"/>
      <c r="P450" s="27">
        <v>1</v>
      </c>
      <c r="Q450" s="28"/>
      <c r="R450" s="28"/>
      <c r="S450" s="7">
        <v>41832.01260170139</v>
      </c>
      <c r="T450" s="6" t="s">
        <v>1348</v>
      </c>
    </row>
    <row r="451" spans="1:23" x14ac:dyDescent="0.2">
      <c r="A451" s="6">
        <v>201400937</v>
      </c>
      <c r="B451" s="6" t="s">
        <v>1349</v>
      </c>
      <c r="C451" s="6" t="s">
        <v>1350</v>
      </c>
      <c r="D451" s="6">
        <v>125</v>
      </c>
      <c r="E451" s="6" t="s">
        <v>14</v>
      </c>
      <c r="F451" s="7">
        <v>41522</v>
      </c>
      <c r="G451" s="1" t="s">
        <v>1146</v>
      </c>
      <c r="H451" s="6" t="s">
        <v>56</v>
      </c>
      <c r="I451" s="7">
        <v>41832.538560879628</v>
      </c>
      <c r="J451" s="19">
        <v>2046</v>
      </c>
      <c r="K451" s="8"/>
      <c r="L451" s="20" t="s">
        <v>1332</v>
      </c>
      <c r="M451" s="15">
        <v>2515</v>
      </c>
      <c r="N451" s="15"/>
      <c r="O451" s="15"/>
      <c r="P451" s="33">
        <v>25</v>
      </c>
      <c r="Q451" s="28"/>
      <c r="R451" s="28"/>
      <c r="S451" s="7">
        <v>41832.472787997685</v>
      </c>
      <c r="T451" s="6" t="s">
        <v>1351</v>
      </c>
    </row>
    <row r="452" spans="1:23" x14ac:dyDescent="0.2">
      <c r="A452" s="6">
        <v>201400939</v>
      </c>
      <c r="B452" s="6" t="s">
        <v>1352</v>
      </c>
      <c r="C452" s="6" t="s">
        <v>24</v>
      </c>
      <c r="D452" s="6">
        <v>125</v>
      </c>
      <c r="E452" s="6" t="s">
        <v>14</v>
      </c>
      <c r="F452" s="7">
        <v>40969</v>
      </c>
      <c r="G452" s="1" t="s">
        <v>1144</v>
      </c>
      <c r="H452" s="6" t="s">
        <v>21</v>
      </c>
      <c r="I452" s="7">
        <v>41832.555575578706</v>
      </c>
      <c r="J452" s="19">
        <v>2046</v>
      </c>
      <c r="K452" s="8"/>
      <c r="L452" s="20" t="s">
        <v>1332</v>
      </c>
      <c r="M452" s="15">
        <v>2515</v>
      </c>
      <c r="N452" s="15"/>
      <c r="O452" s="15"/>
      <c r="P452" s="33">
        <v>25</v>
      </c>
      <c r="Q452" s="28"/>
      <c r="R452" s="28"/>
      <c r="S452" s="7">
        <v>41832.555575578706</v>
      </c>
      <c r="T452" s="6" t="s">
        <v>1353</v>
      </c>
    </row>
    <row r="453" spans="1:23" x14ac:dyDescent="0.2">
      <c r="A453" s="6">
        <v>201400946</v>
      </c>
      <c r="B453" s="6" t="s">
        <v>1354</v>
      </c>
      <c r="C453" s="6" t="s">
        <v>377</v>
      </c>
      <c r="D453" s="6">
        <v>125</v>
      </c>
      <c r="E453" s="6" t="s">
        <v>14</v>
      </c>
      <c r="F453" s="7">
        <v>40009</v>
      </c>
      <c r="G453" s="1" t="s">
        <v>1143</v>
      </c>
      <c r="H453" s="6" t="s">
        <v>15</v>
      </c>
      <c r="I453" s="7">
        <v>42302.313828969905</v>
      </c>
      <c r="J453" s="19">
        <v>2133</v>
      </c>
      <c r="K453" s="8"/>
      <c r="L453" s="20">
        <v>1</v>
      </c>
      <c r="M453" s="15">
        <v>1</v>
      </c>
      <c r="N453" s="15"/>
      <c r="O453" s="15"/>
      <c r="P453" s="27">
        <v>1</v>
      </c>
      <c r="Q453" s="28"/>
      <c r="R453" s="28"/>
      <c r="S453" s="7">
        <v>42302.30939869213</v>
      </c>
      <c r="T453" s="6" t="s">
        <v>1355</v>
      </c>
      <c r="U453" s="7">
        <v>42302.887144872686</v>
      </c>
      <c r="V453" s="6" t="s">
        <v>554</v>
      </c>
      <c r="W453" s="6" t="s">
        <v>791</v>
      </c>
    </row>
    <row r="454" spans="1:23" x14ac:dyDescent="0.2">
      <c r="A454" s="6">
        <v>201400952</v>
      </c>
      <c r="B454" s="6" t="s">
        <v>1356</v>
      </c>
      <c r="C454" s="6" t="s">
        <v>1357</v>
      </c>
      <c r="D454" s="6">
        <v>499</v>
      </c>
      <c r="E454" s="6" t="s">
        <v>60</v>
      </c>
      <c r="F454" s="7">
        <v>38549</v>
      </c>
      <c r="G454" s="1" t="s">
        <v>1143</v>
      </c>
      <c r="H454" s="6" t="s">
        <v>15</v>
      </c>
      <c r="I454" s="7">
        <v>41834.785882372686</v>
      </c>
      <c r="J454" s="19">
        <v>2116</v>
      </c>
      <c r="K454" s="8"/>
      <c r="L454" s="20">
        <v>20</v>
      </c>
      <c r="M454" s="15">
        <v>20</v>
      </c>
      <c r="N454" s="15"/>
      <c r="O454" s="15"/>
      <c r="P454" s="27">
        <v>20</v>
      </c>
      <c r="Q454" s="28"/>
      <c r="R454" s="28"/>
      <c r="S454" s="7">
        <v>41834.771750428241</v>
      </c>
      <c r="T454" s="6" t="s">
        <v>1358</v>
      </c>
    </row>
    <row r="455" spans="1:23" x14ac:dyDescent="0.2">
      <c r="A455" s="6">
        <v>201400954</v>
      </c>
      <c r="B455" s="6" t="s">
        <v>1359</v>
      </c>
      <c r="C455" s="6" t="s">
        <v>1360</v>
      </c>
      <c r="D455" s="6">
        <v>507</v>
      </c>
      <c r="E455" s="6" t="s">
        <v>155</v>
      </c>
      <c r="F455" s="7">
        <v>38718</v>
      </c>
      <c r="G455" s="1" t="s">
        <v>1143</v>
      </c>
      <c r="H455" s="6" t="s">
        <v>15</v>
      </c>
      <c r="I455" s="7">
        <v>41835.580277199071</v>
      </c>
      <c r="J455" s="19">
        <v>2087</v>
      </c>
      <c r="K455" s="8"/>
      <c r="L455" s="20"/>
      <c r="M455" s="15"/>
      <c r="N455" s="15"/>
      <c r="O455" s="15"/>
      <c r="P455" s="27"/>
      <c r="Q455" s="28"/>
      <c r="R455" s="28"/>
      <c r="S455" s="7">
        <v>41835.580277199071</v>
      </c>
      <c r="T455" s="6" t="s">
        <v>1361</v>
      </c>
    </row>
    <row r="456" spans="1:23" x14ac:dyDescent="0.2">
      <c r="A456" s="6">
        <v>201400966</v>
      </c>
      <c r="B456" s="6" t="s">
        <v>1362</v>
      </c>
      <c r="C456" s="6" t="s">
        <v>107</v>
      </c>
      <c r="D456" s="6">
        <v>125</v>
      </c>
      <c r="E456" s="6" t="s">
        <v>14</v>
      </c>
      <c r="F456" s="7">
        <v>38187</v>
      </c>
      <c r="G456" s="1" t="s">
        <v>1143</v>
      </c>
      <c r="H456" s="6" t="s">
        <v>15</v>
      </c>
      <c r="I456" s="7">
        <v>41837.484673923609</v>
      </c>
      <c r="J456" s="19">
        <v>2071</v>
      </c>
      <c r="K456" s="8"/>
      <c r="L456" s="20">
        <v>1</v>
      </c>
      <c r="M456" s="15">
        <v>1</v>
      </c>
      <c r="N456" s="15"/>
      <c r="O456" s="15"/>
      <c r="P456" s="27">
        <v>1</v>
      </c>
      <c r="Q456" s="28"/>
      <c r="R456" s="28"/>
      <c r="S456" s="7">
        <v>41837.45579915509</v>
      </c>
      <c r="T456" s="6" t="s">
        <v>1363</v>
      </c>
    </row>
    <row r="457" spans="1:23" x14ac:dyDescent="0.2">
      <c r="A457" s="6">
        <v>201400969</v>
      </c>
      <c r="B457" s="6" t="s">
        <v>1364</v>
      </c>
      <c r="C457" s="6" t="s">
        <v>1365</v>
      </c>
      <c r="D457" s="6">
        <v>499</v>
      </c>
      <c r="E457" s="6" t="s">
        <v>60</v>
      </c>
      <c r="F457" s="7">
        <v>35998</v>
      </c>
      <c r="G457" s="1" t="s">
        <v>1143</v>
      </c>
      <c r="H457" s="6" t="s">
        <v>15</v>
      </c>
      <c r="I457" s="7">
        <v>41843.422379363423</v>
      </c>
      <c r="J457" s="19">
        <v>2001</v>
      </c>
      <c r="K457" s="8"/>
      <c r="L457" s="20" t="s">
        <v>1157</v>
      </c>
      <c r="M457" s="15"/>
      <c r="N457" s="15"/>
      <c r="O457" s="15"/>
      <c r="P457" s="27"/>
      <c r="Q457" s="28"/>
      <c r="R457" s="28"/>
      <c r="S457" s="7">
        <v>41843.422379363423</v>
      </c>
      <c r="T457" s="6" t="s">
        <v>1366</v>
      </c>
    </row>
    <row r="458" spans="1:23" x14ac:dyDescent="0.2">
      <c r="A458" s="6">
        <v>201400974</v>
      </c>
      <c r="B458" s="6" t="s">
        <v>1367</v>
      </c>
      <c r="C458" s="6" t="s">
        <v>1368</v>
      </c>
      <c r="D458" s="6">
        <v>89</v>
      </c>
      <c r="E458" s="6" t="s">
        <v>651</v>
      </c>
      <c r="F458" s="7">
        <v>41166</v>
      </c>
      <c r="G458" s="1" t="s">
        <v>1143</v>
      </c>
      <c r="H458" s="6" t="s">
        <v>15</v>
      </c>
      <c r="I458" s="7">
        <v>41839.539936608795</v>
      </c>
      <c r="J458" s="19">
        <v>2191</v>
      </c>
      <c r="K458" s="8"/>
      <c r="L458" s="20" t="s">
        <v>1369</v>
      </c>
      <c r="M458" s="15">
        <v>23</v>
      </c>
      <c r="N458" s="15"/>
      <c r="O458" s="15"/>
      <c r="P458" s="27">
        <v>23</v>
      </c>
      <c r="Q458" s="28"/>
      <c r="R458" s="28"/>
      <c r="S458" s="7">
        <v>41839.535027314814</v>
      </c>
      <c r="T458" s="6" t="s">
        <v>1370</v>
      </c>
    </row>
    <row r="459" spans="1:23" x14ac:dyDescent="0.2">
      <c r="A459" s="6">
        <v>201400975</v>
      </c>
      <c r="B459" s="6" t="s">
        <v>1367</v>
      </c>
      <c r="C459" s="6" t="s">
        <v>474</v>
      </c>
      <c r="D459" s="6">
        <v>89</v>
      </c>
      <c r="E459" s="6" t="s">
        <v>651</v>
      </c>
      <c r="F459" s="7">
        <v>41039</v>
      </c>
      <c r="G459" s="1" t="s">
        <v>1144</v>
      </c>
      <c r="H459" s="6" t="s">
        <v>21</v>
      </c>
      <c r="I459" s="7">
        <v>41839.541012187503</v>
      </c>
      <c r="J459" s="19" t="s">
        <v>1157</v>
      </c>
      <c r="K459" s="8"/>
      <c r="L459" s="20" t="s">
        <v>1371</v>
      </c>
      <c r="M459" s="15"/>
      <c r="N459" s="15"/>
      <c r="O459" s="15"/>
      <c r="P459" s="27"/>
      <c r="Q459" s="28"/>
      <c r="R459" s="28"/>
      <c r="S459" s="7">
        <v>41839.535244710649</v>
      </c>
      <c r="T459" s="6" t="s">
        <v>1372</v>
      </c>
    </row>
    <row r="460" spans="1:23" x14ac:dyDescent="0.2">
      <c r="A460" s="6">
        <v>201400980</v>
      </c>
      <c r="B460" s="6" t="s">
        <v>1373</v>
      </c>
      <c r="C460" s="6" t="s">
        <v>1374</v>
      </c>
      <c r="D460" s="6">
        <v>500</v>
      </c>
      <c r="E460" s="6" t="s">
        <v>270</v>
      </c>
      <c r="F460" s="7">
        <v>38919</v>
      </c>
      <c r="G460" s="1" t="s">
        <v>1144</v>
      </c>
      <c r="H460" s="6" t="s">
        <v>21</v>
      </c>
      <c r="I460" s="7">
        <v>41839.498204942131</v>
      </c>
      <c r="J460" s="19">
        <v>2087</v>
      </c>
      <c r="K460" s="8"/>
      <c r="L460" s="20">
        <v>1</v>
      </c>
      <c r="M460" s="15">
        <v>1</v>
      </c>
      <c r="N460" s="15"/>
      <c r="O460" s="15"/>
      <c r="P460" s="27">
        <v>1</v>
      </c>
      <c r="Q460" s="28"/>
      <c r="R460" s="28"/>
      <c r="S460" s="7">
        <v>41839.498204942131</v>
      </c>
      <c r="T460" s="6" t="s">
        <v>1375</v>
      </c>
    </row>
    <row r="461" spans="1:23" x14ac:dyDescent="0.2">
      <c r="A461" s="6">
        <v>201400982</v>
      </c>
      <c r="B461" s="6" t="s">
        <v>1376</v>
      </c>
      <c r="C461" s="6" t="s">
        <v>1377</v>
      </c>
      <c r="D461" s="6">
        <v>501</v>
      </c>
      <c r="E461" s="6" t="s">
        <v>118</v>
      </c>
      <c r="F461" s="7">
        <v>39573</v>
      </c>
      <c r="G461" s="1" t="s">
        <v>1144</v>
      </c>
      <c r="H461" s="6" t="s">
        <v>21</v>
      </c>
      <c r="I461" s="7">
        <v>41840.384555902776</v>
      </c>
      <c r="J461" s="19">
        <v>2071</v>
      </c>
      <c r="K461" s="8"/>
      <c r="L461" s="20">
        <v>1</v>
      </c>
      <c r="M461" s="15">
        <v>1</v>
      </c>
      <c r="N461" s="15"/>
      <c r="O461" s="15"/>
      <c r="P461" s="27">
        <v>1</v>
      </c>
      <c r="Q461" s="28"/>
      <c r="R461" s="28"/>
      <c r="S461" s="7">
        <v>41840.40823912037</v>
      </c>
      <c r="T461" s="6" t="s">
        <v>1378</v>
      </c>
    </row>
    <row r="462" spans="1:23" x14ac:dyDescent="0.2">
      <c r="A462" s="6">
        <v>201400986</v>
      </c>
      <c r="B462" s="6" t="s">
        <v>1379</v>
      </c>
      <c r="C462" s="6" t="s">
        <v>1380</v>
      </c>
      <c r="D462" s="6">
        <v>125</v>
      </c>
      <c r="E462" s="6" t="s">
        <v>14</v>
      </c>
      <c r="F462" s="7">
        <v>39104</v>
      </c>
      <c r="G462" s="1" t="s">
        <v>1144</v>
      </c>
      <c r="H462" s="6" t="s">
        <v>21</v>
      </c>
      <c r="I462" s="7">
        <v>42272.971750497687</v>
      </c>
      <c r="J462" s="19">
        <v>2282</v>
      </c>
      <c r="K462" s="8"/>
      <c r="L462" s="20">
        <v>4</v>
      </c>
      <c r="M462" s="15">
        <v>4</v>
      </c>
      <c r="N462" s="15"/>
      <c r="O462" s="15"/>
      <c r="P462" s="27">
        <v>4</v>
      </c>
      <c r="Q462" s="28"/>
      <c r="R462" s="28"/>
      <c r="S462" s="7">
        <v>42272.969772488424</v>
      </c>
      <c r="T462" s="6" t="s">
        <v>1381</v>
      </c>
    </row>
    <row r="463" spans="1:23" x14ac:dyDescent="0.2">
      <c r="A463" s="6">
        <v>201400992</v>
      </c>
      <c r="B463" s="6" t="s">
        <v>1382</v>
      </c>
      <c r="C463" s="6" t="s">
        <v>1383</v>
      </c>
      <c r="D463" s="6">
        <v>125</v>
      </c>
      <c r="E463" s="6" t="s">
        <v>14</v>
      </c>
      <c r="F463" s="7">
        <v>40016</v>
      </c>
      <c r="G463" s="1" t="s">
        <v>1143</v>
      </c>
      <c r="H463" s="6" t="s">
        <v>15</v>
      </c>
      <c r="I463" s="7">
        <v>41849.659445983794</v>
      </c>
      <c r="J463" s="19" t="s">
        <v>1384</v>
      </c>
      <c r="K463" s="8"/>
      <c r="L463" s="20">
        <v>4</v>
      </c>
      <c r="M463" s="15">
        <v>4</v>
      </c>
      <c r="N463" s="15"/>
      <c r="O463" s="15"/>
      <c r="P463" s="27">
        <v>4</v>
      </c>
      <c r="Q463" s="28"/>
      <c r="R463" s="28"/>
      <c r="S463" s="7">
        <v>41849.588724884263</v>
      </c>
      <c r="T463" s="6" t="s">
        <v>1385</v>
      </c>
    </row>
    <row r="464" spans="1:23" x14ac:dyDescent="0.2">
      <c r="A464" s="6">
        <v>201400995</v>
      </c>
      <c r="B464" s="6" t="s">
        <v>1386</v>
      </c>
      <c r="C464" s="6" t="s">
        <v>1387</v>
      </c>
      <c r="D464" s="6">
        <v>125</v>
      </c>
      <c r="E464" s="6" t="s">
        <v>14</v>
      </c>
      <c r="F464" s="7">
        <v>39044</v>
      </c>
      <c r="G464" s="1" t="s">
        <v>1143</v>
      </c>
      <c r="H464" s="6" t="s">
        <v>15</v>
      </c>
      <c r="I464" s="7">
        <v>41842.73143133102</v>
      </c>
      <c r="J464" s="19">
        <v>2077</v>
      </c>
      <c r="K464" s="8"/>
      <c r="L464" s="20" t="s">
        <v>1165</v>
      </c>
      <c r="M464" s="15">
        <v>28</v>
      </c>
      <c r="N464" s="15"/>
      <c r="O464" s="15"/>
      <c r="P464" s="27">
        <v>28</v>
      </c>
      <c r="Q464" s="28"/>
      <c r="R464" s="28"/>
      <c r="S464" s="7">
        <v>41842.602905127314</v>
      </c>
      <c r="T464" s="6" t="s">
        <v>1388</v>
      </c>
    </row>
    <row r="465" spans="1:20" x14ac:dyDescent="0.2">
      <c r="A465" s="6">
        <v>201400997</v>
      </c>
      <c r="B465" s="6" t="s">
        <v>1389</v>
      </c>
      <c r="C465" s="6" t="s">
        <v>1390</v>
      </c>
      <c r="D465" s="6">
        <v>312</v>
      </c>
      <c r="E465" s="6" t="s">
        <v>128</v>
      </c>
      <c r="F465" s="7">
        <v>41756</v>
      </c>
      <c r="G465" s="1" t="s">
        <v>1144</v>
      </c>
      <c r="H465" s="6" t="s">
        <v>21</v>
      </c>
      <c r="I465" s="7">
        <v>42112.436061574073</v>
      </c>
      <c r="J465" s="19" t="s">
        <v>1391</v>
      </c>
      <c r="K465" s="8"/>
      <c r="L465" s="20" t="s">
        <v>1391</v>
      </c>
      <c r="M465" s="15"/>
      <c r="N465" s="15"/>
      <c r="O465" s="15"/>
      <c r="P465" s="27"/>
      <c r="Q465" s="28"/>
      <c r="R465" s="28"/>
      <c r="S465" s="7">
        <v>42112.436061574073</v>
      </c>
      <c r="T465" s="6" t="s">
        <v>1392</v>
      </c>
    </row>
    <row r="466" spans="1:20" x14ac:dyDescent="0.2">
      <c r="A466" s="6">
        <v>201400998</v>
      </c>
      <c r="B466" s="6" t="s">
        <v>1393</v>
      </c>
      <c r="C466" s="6" t="s">
        <v>1394</v>
      </c>
      <c r="D466" s="6">
        <v>130</v>
      </c>
      <c r="E466" s="6" t="s">
        <v>48</v>
      </c>
      <c r="F466" s="7">
        <v>37095</v>
      </c>
      <c r="G466" s="1" t="s">
        <v>1144</v>
      </c>
      <c r="H466" s="6" t="s">
        <v>21</v>
      </c>
      <c r="I466" s="7">
        <v>41843.653191747682</v>
      </c>
      <c r="J466" s="19">
        <v>2001</v>
      </c>
      <c r="K466" s="8"/>
      <c r="L466" s="20" t="s">
        <v>1395</v>
      </c>
      <c r="M466" s="15">
        <v>5</v>
      </c>
      <c r="N466" s="15">
        <v>14</v>
      </c>
      <c r="O466" s="15"/>
      <c r="P466" s="27">
        <v>5</v>
      </c>
      <c r="Q466" s="28">
        <v>14</v>
      </c>
      <c r="R466" s="28"/>
      <c r="S466" s="7">
        <v>41843.653191747682</v>
      </c>
      <c r="T466" s="6" t="s">
        <v>1396</v>
      </c>
    </row>
    <row r="467" spans="1:20" x14ac:dyDescent="0.2">
      <c r="A467" s="6">
        <v>201401000</v>
      </c>
      <c r="B467" s="6" t="s">
        <v>1397</v>
      </c>
      <c r="C467" s="6" t="s">
        <v>1398</v>
      </c>
      <c r="D467" s="6">
        <v>499</v>
      </c>
      <c r="E467" s="6" t="s">
        <v>60</v>
      </c>
      <c r="F467" s="7">
        <v>38194</v>
      </c>
      <c r="G467" s="1" t="s">
        <v>1145</v>
      </c>
      <c r="H467" s="6" t="s">
        <v>45</v>
      </c>
      <c r="I467" s="7">
        <v>41844.904144409724</v>
      </c>
      <c r="J467" s="19">
        <v>2222</v>
      </c>
      <c r="K467" s="8"/>
      <c r="L467" s="20" t="s">
        <v>1399</v>
      </c>
      <c r="M467" s="15">
        <v>22112</v>
      </c>
      <c r="N467" s="15"/>
      <c r="O467" s="15"/>
      <c r="P467" s="33">
        <v>221</v>
      </c>
      <c r="Q467" s="28"/>
      <c r="R467" s="28"/>
      <c r="S467" s="7">
        <v>41844.835714699075</v>
      </c>
      <c r="T467" s="6" t="s">
        <v>1400</v>
      </c>
    </row>
    <row r="468" spans="1:20" x14ac:dyDescent="0.2">
      <c r="A468" s="6">
        <v>201401002</v>
      </c>
      <c r="B468" s="6" t="s">
        <v>1401</v>
      </c>
      <c r="C468" s="6" t="s">
        <v>1402</v>
      </c>
      <c r="D468" s="6">
        <v>309</v>
      </c>
      <c r="E468" s="6" t="s">
        <v>285</v>
      </c>
      <c r="F468" s="7">
        <v>41786</v>
      </c>
      <c r="G468" s="1" t="s">
        <v>1144</v>
      </c>
      <c r="H468" s="6" t="s">
        <v>21</v>
      </c>
      <c r="I468" s="7">
        <v>41851.681205787034</v>
      </c>
      <c r="J468" s="19">
        <v>2071</v>
      </c>
      <c r="K468" s="8"/>
      <c r="L468" s="20">
        <v>2</v>
      </c>
      <c r="M468" s="15">
        <v>2</v>
      </c>
      <c r="N468" s="15"/>
      <c r="O468" s="15"/>
      <c r="P468" s="27">
        <v>2</v>
      </c>
      <c r="Q468" s="28"/>
      <c r="R468" s="28"/>
      <c r="S468" s="7">
        <v>41851.625443055556</v>
      </c>
      <c r="T468" s="6" t="s">
        <v>1403</v>
      </c>
    </row>
    <row r="469" spans="1:20" x14ac:dyDescent="0.2">
      <c r="A469" s="6">
        <v>201401009</v>
      </c>
      <c r="B469" s="6" t="s">
        <v>1404</v>
      </c>
      <c r="C469" s="6" t="s">
        <v>1405</v>
      </c>
      <c r="D469" s="6">
        <v>598</v>
      </c>
      <c r="E469" s="6" t="s">
        <v>20</v>
      </c>
      <c r="F469" s="7">
        <v>41771</v>
      </c>
      <c r="G469" s="1" t="s">
        <v>1144</v>
      </c>
      <c r="H469" s="6" t="s">
        <v>21</v>
      </c>
      <c r="I469" s="7">
        <v>42040.656427233793</v>
      </c>
      <c r="J469" s="24" t="s">
        <v>1406</v>
      </c>
      <c r="L469" s="23" t="s">
        <v>1166</v>
      </c>
      <c r="S469" s="7">
        <v>42040.631121990744</v>
      </c>
      <c r="T469" s="6" t="s">
        <v>1407</v>
      </c>
    </row>
    <row r="470" spans="1:20" x14ac:dyDescent="0.2">
      <c r="A470" s="6">
        <v>201401010</v>
      </c>
      <c r="B470" s="6" t="s">
        <v>1408</v>
      </c>
      <c r="C470" s="6" t="s">
        <v>801</v>
      </c>
      <c r="D470" s="6">
        <v>130</v>
      </c>
      <c r="E470" s="6" t="s">
        <v>48</v>
      </c>
      <c r="F470" s="7">
        <v>41116</v>
      </c>
      <c r="G470" s="1" t="s">
        <v>1145</v>
      </c>
      <c r="H470" s="6" t="s">
        <v>45</v>
      </c>
      <c r="I470" s="7">
        <v>41846.942023692129</v>
      </c>
      <c r="J470" s="19">
        <v>2071</v>
      </c>
      <c r="K470" s="8"/>
      <c r="L470" s="20">
        <v>1</v>
      </c>
      <c r="M470" s="15">
        <v>1</v>
      </c>
      <c r="N470" s="15"/>
      <c r="O470" s="15"/>
      <c r="P470" s="27">
        <v>1</v>
      </c>
      <c r="Q470" s="28"/>
      <c r="R470" s="28"/>
      <c r="S470" s="7">
        <v>41846.921979664352</v>
      </c>
      <c r="T470" s="6" t="s">
        <v>1409</v>
      </c>
    </row>
    <row r="471" spans="1:20" x14ac:dyDescent="0.2">
      <c r="A471" s="6">
        <v>201401023</v>
      </c>
      <c r="B471" s="6" t="s">
        <v>1410</v>
      </c>
      <c r="C471" s="6" t="s">
        <v>142</v>
      </c>
      <c r="D471" s="6">
        <v>507</v>
      </c>
      <c r="E471" s="6" t="s">
        <v>155</v>
      </c>
      <c r="F471" s="7">
        <v>41776</v>
      </c>
      <c r="G471" s="1" t="s">
        <v>1144</v>
      </c>
      <c r="H471" s="6" t="s">
        <v>21</v>
      </c>
      <c r="I471" s="7">
        <v>42064.503726423609</v>
      </c>
      <c r="J471" s="19">
        <v>2273</v>
      </c>
      <c r="K471" s="8"/>
      <c r="L471" s="20" t="s">
        <v>1411</v>
      </c>
      <c r="M471" s="15">
        <v>3215</v>
      </c>
      <c r="N471" s="15"/>
      <c r="O471" s="15"/>
      <c r="P471" s="33">
        <v>0</v>
      </c>
      <c r="Q471" s="28"/>
      <c r="R471" s="28"/>
      <c r="S471" s="7">
        <v>42064.75324027778</v>
      </c>
    </row>
    <row r="472" spans="1:20" x14ac:dyDescent="0.2">
      <c r="A472" s="6">
        <v>201401028</v>
      </c>
      <c r="B472" s="6" t="s">
        <v>1412</v>
      </c>
      <c r="C472" s="6" t="s">
        <v>1413</v>
      </c>
      <c r="D472" s="6">
        <v>119</v>
      </c>
      <c r="E472" s="6" t="s">
        <v>25</v>
      </c>
      <c r="F472" s="7">
        <v>41807</v>
      </c>
      <c r="G472" s="1" t="s">
        <v>1145</v>
      </c>
      <c r="H472" s="6" t="s">
        <v>45</v>
      </c>
      <c r="I472" s="7">
        <v>41849.726958530089</v>
      </c>
      <c r="J472" s="19">
        <v>2285</v>
      </c>
      <c r="K472" s="8"/>
      <c r="L472" s="20" t="s">
        <v>1414</v>
      </c>
      <c r="M472" s="15">
        <v>28</v>
      </c>
      <c r="N472" s="15"/>
      <c r="O472" s="15"/>
      <c r="P472" s="27">
        <v>28</v>
      </c>
      <c r="Q472" s="28"/>
      <c r="R472" s="28"/>
      <c r="S472" s="7">
        <v>41849.473031365742</v>
      </c>
      <c r="T472" s="6" t="s">
        <v>1415</v>
      </c>
    </row>
    <row r="473" spans="1:20" x14ac:dyDescent="0.2">
      <c r="A473" s="6">
        <v>201401030</v>
      </c>
      <c r="B473" s="6" t="s">
        <v>1416</v>
      </c>
      <c r="C473" s="6" t="s">
        <v>1417</v>
      </c>
      <c r="D473" s="6">
        <v>501</v>
      </c>
      <c r="E473" s="6" t="s">
        <v>118</v>
      </c>
      <c r="F473" s="7">
        <v>40596</v>
      </c>
      <c r="G473" s="1" t="s">
        <v>1143</v>
      </c>
      <c r="H473" s="6" t="s">
        <v>15</v>
      </c>
      <c r="I473" s="7">
        <v>41850.671138738428</v>
      </c>
      <c r="J473" s="19" t="s">
        <v>1418</v>
      </c>
      <c r="K473" s="8"/>
      <c r="L473" s="20">
        <v>1</v>
      </c>
      <c r="M473" s="15">
        <v>1</v>
      </c>
      <c r="N473" s="15"/>
      <c r="O473" s="15"/>
      <c r="P473" s="27">
        <v>1</v>
      </c>
      <c r="Q473" s="28"/>
      <c r="R473" s="28"/>
      <c r="S473" s="7">
        <v>41850.652854398148</v>
      </c>
      <c r="T473" s="6" t="s">
        <v>1419</v>
      </c>
    </row>
    <row r="474" spans="1:20" x14ac:dyDescent="0.2">
      <c r="A474" s="6">
        <v>201401035</v>
      </c>
      <c r="B474" s="6" t="s">
        <v>1420</v>
      </c>
      <c r="C474" s="6" t="s">
        <v>1113</v>
      </c>
      <c r="D474" s="6">
        <v>126</v>
      </c>
      <c r="E474" s="6" t="s">
        <v>71</v>
      </c>
      <c r="F474" s="7">
        <v>41579</v>
      </c>
      <c r="G474" s="1" t="s">
        <v>1144</v>
      </c>
      <c r="H474" s="6" t="s">
        <v>21</v>
      </c>
      <c r="I474" s="7">
        <v>41854.485891666664</v>
      </c>
      <c r="J474" s="19">
        <v>2046</v>
      </c>
      <c r="K474" s="8"/>
      <c r="L474" s="20" t="s">
        <v>1421</v>
      </c>
      <c r="M474" s="15">
        <v>2515</v>
      </c>
      <c r="N474" s="15"/>
      <c r="O474" s="15"/>
      <c r="P474" s="33">
        <v>25</v>
      </c>
      <c r="Q474" s="28"/>
      <c r="R474" s="28"/>
      <c r="S474" s="7">
        <v>41854.495873761574</v>
      </c>
      <c r="T474" s="6" t="s">
        <v>1422</v>
      </c>
    </row>
    <row r="475" spans="1:20" x14ac:dyDescent="0.2">
      <c r="A475" s="6">
        <v>201401038</v>
      </c>
      <c r="B475" s="6" t="s">
        <v>1423</v>
      </c>
      <c r="C475" s="6" t="s">
        <v>240</v>
      </c>
      <c r="D475" s="6">
        <v>125</v>
      </c>
      <c r="E475" s="6" t="s">
        <v>14</v>
      </c>
      <c r="F475" s="7">
        <v>38899</v>
      </c>
      <c r="G475" s="1" t="s">
        <v>1144</v>
      </c>
      <c r="H475" s="6" t="s">
        <v>21</v>
      </c>
      <c r="I475" s="7">
        <v>41851.947633333337</v>
      </c>
      <c r="J475" s="19">
        <v>2246</v>
      </c>
      <c r="K475" s="8"/>
      <c r="L475" s="20">
        <v>2</v>
      </c>
      <c r="M475" s="15">
        <v>2</v>
      </c>
      <c r="N475" s="15"/>
      <c r="O475" s="15"/>
      <c r="P475" s="27">
        <v>2</v>
      </c>
      <c r="Q475" s="28"/>
      <c r="R475" s="28"/>
      <c r="S475" s="7">
        <v>41851.947633333337</v>
      </c>
      <c r="T475" s="6" t="s">
        <v>1424</v>
      </c>
    </row>
    <row r="476" spans="1:20" x14ac:dyDescent="0.2">
      <c r="A476" s="6">
        <v>201401040</v>
      </c>
      <c r="B476" s="6" t="s">
        <v>1425</v>
      </c>
      <c r="C476" s="6" t="s">
        <v>1426</v>
      </c>
      <c r="D476" s="6">
        <v>536</v>
      </c>
      <c r="E476" s="6" t="s">
        <v>330</v>
      </c>
      <c r="F476" s="7">
        <v>41427</v>
      </c>
      <c r="G476" s="1" t="s">
        <v>1144</v>
      </c>
      <c r="H476" s="6" t="s">
        <v>21</v>
      </c>
      <c r="I476" s="7">
        <v>41852.242983796299</v>
      </c>
      <c r="J476" s="19">
        <v>2095</v>
      </c>
      <c r="K476" s="8"/>
      <c r="L476" s="20">
        <v>9</v>
      </c>
      <c r="M476" s="15">
        <v>9</v>
      </c>
      <c r="N476" s="15"/>
      <c r="O476" s="15"/>
      <c r="P476" s="27">
        <v>9</v>
      </c>
      <c r="Q476" s="28"/>
      <c r="R476" s="28"/>
      <c r="S476" s="7" t="s">
        <v>16</v>
      </c>
      <c r="T476" s="6" t="s">
        <v>16</v>
      </c>
    </row>
    <row r="477" spans="1:20" x14ac:dyDescent="0.2">
      <c r="A477" s="6">
        <v>201401047</v>
      </c>
      <c r="B477" s="6" t="s">
        <v>1427</v>
      </c>
      <c r="C477" s="6" t="s">
        <v>1428</v>
      </c>
      <c r="D477" s="6">
        <v>128</v>
      </c>
      <c r="E477" s="6" t="s">
        <v>33</v>
      </c>
      <c r="F477" s="7">
        <v>41721</v>
      </c>
      <c r="G477" s="1" t="s">
        <v>1145</v>
      </c>
      <c r="H477" s="6" t="s">
        <v>45</v>
      </c>
      <c r="I477" s="7">
        <v>41854.496171608793</v>
      </c>
      <c r="J477" s="19">
        <v>2193</v>
      </c>
      <c r="K477" s="8"/>
      <c r="L477" s="20" t="s">
        <v>1429</v>
      </c>
      <c r="M477" s="15">
        <v>23</v>
      </c>
      <c r="N477" s="15"/>
      <c r="O477" s="15"/>
      <c r="P477" s="27">
        <v>23</v>
      </c>
      <c r="Q477" s="28"/>
      <c r="R477" s="28"/>
      <c r="S477" s="7">
        <v>41854.527984178239</v>
      </c>
    </row>
    <row r="478" spans="1:20" x14ac:dyDescent="0.2">
      <c r="A478" s="6">
        <v>201401049</v>
      </c>
      <c r="B478" s="6" t="s">
        <v>1430</v>
      </c>
      <c r="C478" s="6" t="s">
        <v>1431</v>
      </c>
      <c r="D478" s="6">
        <v>128</v>
      </c>
      <c r="E478" s="6" t="s">
        <v>33</v>
      </c>
      <c r="F478" s="7">
        <v>41598</v>
      </c>
      <c r="G478" s="1" t="s">
        <v>1144</v>
      </c>
      <c r="H478" s="6" t="s">
        <v>21</v>
      </c>
      <c r="I478" s="7">
        <v>41854.483116817129</v>
      </c>
      <c r="J478" s="19">
        <v>2193</v>
      </c>
      <c r="K478" s="8"/>
      <c r="L478" s="20" t="s">
        <v>1432</v>
      </c>
      <c r="M478" s="15">
        <v>85</v>
      </c>
      <c r="N478" s="15"/>
      <c r="O478" s="15"/>
      <c r="P478" s="33">
        <v>77</v>
      </c>
      <c r="Q478" s="28"/>
      <c r="R478" s="28"/>
      <c r="S478" s="7">
        <v>41854.075091435188</v>
      </c>
      <c r="T478" s="6" t="s">
        <v>1433</v>
      </c>
    </row>
    <row r="479" spans="1:20" x14ac:dyDescent="0.2">
      <c r="A479" s="6">
        <v>201401051</v>
      </c>
      <c r="B479" s="6" t="s">
        <v>1434</v>
      </c>
      <c r="C479" s="6" t="s">
        <v>478</v>
      </c>
      <c r="D479" s="6">
        <v>125</v>
      </c>
      <c r="E479" s="6" t="s">
        <v>14</v>
      </c>
      <c r="F479" s="7">
        <v>40212</v>
      </c>
      <c r="G479" s="1" t="s">
        <v>1145</v>
      </c>
      <c r="H479" s="6" t="s">
        <v>45</v>
      </c>
      <c r="I479" s="7">
        <v>41854.985272881946</v>
      </c>
      <c r="J479" s="19">
        <v>2133</v>
      </c>
      <c r="K479" s="8"/>
      <c r="L479" s="20">
        <v>16</v>
      </c>
      <c r="M479" s="15">
        <v>16</v>
      </c>
      <c r="N479" s="15"/>
      <c r="O479" s="15"/>
      <c r="P479" s="27">
        <v>16</v>
      </c>
      <c r="Q479" s="28"/>
      <c r="R479" s="28"/>
      <c r="S479" s="7">
        <v>41854.975024687497</v>
      </c>
      <c r="T479" s="6" t="e">
        <f>-오늘 갑자기 경련 보였으며 식욕부진 보임  -금일 움직임 없음  -오늘 집안이 더웠는데 집에서 열사병 가능성 있다 하심  -보호자분께 뇌압상승에 따른 뇌수두증 가능성 설명드렸으며 MRI등 검사 원치 않으시고 비용 최소화 원하셔서 우선 대증처치 실시하기로 함</f>
        <v>#NAME?</v>
      </c>
    </row>
    <row r="480" spans="1:20" x14ac:dyDescent="0.2">
      <c r="A480" s="6">
        <v>201401053</v>
      </c>
      <c r="B480" s="6" t="s">
        <v>1435</v>
      </c>
      <c r="C480" s="6" t="s">
        <v>566</v>
      </c>
      <c r="D480" s="6">
        <v>499</v>
      </c>
      <c r="E480" s="6" t="s">
        <v>60</v>
      </c>
      <c r="F480" s="7">
        <v>41800</v>
      </c>
      <c r="G480" s="1" t="s">
        <v>1145</v>
      </c>
      <c r="H480" s="6" t="s">
        <v>45</v>
      </c>
      <c r="I480" s="7">
        <v>41907.422314895834</v>
      </c>
      <c r="J480" s="19">
        <v>2193</v>
      </c>
      <c r="K480" s="8"/>
      <c r="L480" s="20" t="s">
        <v>1436</v>
      </c>
      <c r="M480" s="15">
        <v>4</v>
      </c>
      <c r="N480" s="15">
        <v>40</v>
      </c>
      <c r="O480" s="15"/>
      <c r="P480" s="27">
        <v>4</v>
      </c>
      <c r="Q480" s="28">
        <v>40</v>
      </c>
      <c r="R480" s="28"/>
      <c r="S480" s="7">
        <v>41907.375423067133</v>
      </c>
      <c r="T480" s="6" t="s">
        <v>1437</v>
      </c>
    </row>
    <row r="481" spans="1:23" x14ac:dyDescent="0.2">
      <c r="A481" s="6">
        <v>201401057</v>
      </c>
      <c r="B481" s="6" t="s">
        <v>1438</v>
      </c>
      <c r="C481" s="6" t="s">
        <v>1439</v>
      </c>
      <c r="D481" s="6">
        <v>131</v>
      </c>
      <c r="E481" s="6" t="s">
        <v>85</v>
      </c>
      <c r="F481" s="7">
        <v>37110</v>
      </c>
      <c r="G481" s="1" t="s">
        <v>1145</v>
      </c>
      <c r="H481" s="6" t="s">
        <v>45</v>
      </c>
      <c r="I481" s="7">
        <v>41856.483256168984</v>
      </c>
      <c r="J481" s="19">
        <v>2021</v>
      </c>
      <c r="K481" s="8"/>
      <c r="L481" s="20">
        <v>14</v>
      </c>
      <c r="M481" s="15">
        <v>14</v>
      </c>
      <c r="N481" s="15"/>
      <c r="O481" s="15"/>
      <c r="P481" s="27">
        <v>14</v>
      </c>
      <c r="Q481" s="28"/>
      <c r="R481" s="28"/>
      <c r="S481" s="7">
        <v>41856.147458449072</v>
      </c>
      <c r="T481" s="6" t="s">
        <v>1440</v>
      </c>
    </row>
    <row r="482" spans="1:23" x14ac:dyDescent="0.2">
      <c r="A482" s="6">
        <v>201401058</v>
      </c>
      <c r="B482" s="6" t="s">
        <v>1441</v>
      </c>
      <c r="C482" s="6" t="s">
        <v>1442</v>
      </c>
      <c r="D482" s="6">
        <v>598</v>
      </c>
      <c r="E482" s="6" t="s">
        <v>20</v>
      </c>
      <c r="F482" s="7">
        <v>40756</v>
      </c>
      <c r="G482" s="1" t="s">
        <v>1144</v>
      </c>
      <c r="H482" s="6" t="s">
        <v>21</v>
      </c>
      <c r="I482" s="7">
        <v>41856.18569471065</v>
      </c>
      <c r="J482" s="19">
        <v>2095</v>
      </c>
      <c r="K482" s="8"/>
      <c r="L482" s="20">
        <v>9</v>
      </c>
      <c r="M482" s="15">
        <v>9</v>
      </c>
      <c r="N482" s="15"/>
      <c r="O482" s="15"/>
      <c r="P482" s="33">
        <v>901</v>
      </c>
      <c r="Q482" s="28"/>
      <c r="R482" s="28"/>
      <c r="S482" s="7">
        <v>41856.161508796293</v>
      </c>
      <c r="T482" s="6" t="s">
        <v>1443</v>
      </c>
    </row>
    <row r="483" spans="1:23" x14ac:dyDescent="0.2">
      <c r="A483" s="6">
        <v>201401061</v>
      </c>
      <c r="B483" s="6" t="s">
        <v>1444</v>
      </c>
      <c r="C483" s="6" t="s">
        <v>24</v>
      </c>
      <c r="D483" s="6">
        <v>125</v>
      </c>
      <c r="E483" s="6" t="s">
        <v>14</v>
      </c>
      <c r="F483" s="7">
        <v>38937</v>
      </c>
      <c r="G483" s="1" t="s">
        <v>1143</v>
      </c>
      <c r="H483" s="6" t="s">
        <v>15</v>
      </c>
      <c r="I483" s="7">
        <v>41857.125985844905</v>
      </c>
      <c r="J483" s="19">
        <v>2082</v>
      </c>
      <c r="K483" s="8"/>
      <c r="L483" s="20">
        <v>1</v>
      </c>
      <c r="M483" s="15">
        <v>1</v>
      </c>
      <c r="N483" s="15"/>
      <c r="O483" s="15"/>
      <c r="P483" s="27">
        <v>1</v>
      </c>
      <c r="Q483" s="28"/>
      <c r="R483" s="28"/>
      <c r="S483" s="7">
        <v>41857.125985844905</v>
      </c>
      <c r="T483" s="6" t="s">
        <v>1445</v>
      </c>
    </row>
    <row r="484" spans="1:23" x14ac:dyDescent="0.2">
      <c r="A484" s="6">
        <v>201401086</v>
      </c>
      <c r="B484" s="6" t="s">
        <v>1446</v>
      </c>
      <c r="C484" s="6" t="s">
        <v>297</v>
      </c>
      <c r="D484" s="6">
        <v>500</v>
      </c>
      <c r="E484" s="6" t="s">
        <v>270</v>
      </c>
      <c r="F484" s="7">
        <v>41534</v>
      </c>
      <c r="G484" s="1" t="s">
        <v>1144</v>
      </c>
      <c r="H484" s="6" t="s">
        <v>21</v>
      </c>
      <c r="I484" s="7">
        <v>42270.806209456015</v>
      </c>
      <c r="J484" s="19">
        <v>2071</v>
      </c>
      <c r="K484" s="8"/>
      <c r="L484" s="20">
        <v>2</v>
      </c>
      <c r="M484" s="15">
        <v>2</v>
      </c>
      <c r="N484" s="15"/>
      <c r="O484" s="15"/>
      <c r="P484" s="27">
        <v>2</v>
      </c>
      <c r="Q484" s="28"/>
      <c r="R484" s="28"/>
      <c r="S484" s="7">
        <v>42270.806209456015</v>
      </c>
      <c r="T484" s="6" t="s">
        <v>1447</v>
      </c>
    </row>
    <row r="485" spans="1:23" x14ac:dyDescent="0.2">
      <c r="A485" s="6">
        <v>201401088</v>
      </c>
      <c r="B485" s="6" t="s">
        <v>1448</v>
      </c>
      <c r="C485" s="6" t="s">
        <v>251</v>
      </c>
      <c r="D485" s="6">
        <v>125</v>
      </c>
      <c r="E485" s="6" t="s">
        <v>14</v>
      </c>
      <c r="F485" s="7">
        <v>37485</v>
      </c>
      <c r="G485" s="1" t="s">
        <v>1143</v>
      </c>
      <c r="H485" s="6" t="s">
        <v>15</v>
      </c>
      <c r="I485" s="7">
        <v>41865.121766932869</v>
      </c>
      <c r="J485" s="19">
        <v>2001</v>
      </c>
      <c r="K485" s="8"/>
      <c r="L485" s="20">
        <v>1</v>
      </c>
      <c r="M485" s="15">
        <v>1</v>
      </c>
      <c r="N485" s="15"/>
      <c r="O485" s="15"/>
      <c r="P485" s="27">
        <v>1</v>
      </c>
      <c r="Q485" s="28"/>
      <c r="R485" s="28"/>
      <c r="S485" s="7">
        <v>41865.118007673613</v>
      </c>
      <c r="T485" s="6" t="s">
        <v>1449</v>
      </c>
    </row>
    <row r="486" spans="1:23" x14ac:dyDescent="0.2">
      <c r="A486" s="6">
        <v>201401089</v>
      </c>
      <c r="B486" s="6" t="s">
        <v>1450</v>
      </c>
      <c r="C486" s="6" t="s">
        <v>176</v>
      </c>
      <c r="D486" s="6">
        <v>125</v>
      </c>
      <c r="E486" s="6" t="s">
        <v>14</v>
      </c>
      <c r="F486" s="7">
        <v>37485</v>
      </c>
      <c r="G486" s="1" t="s">
        <v>1145</v>
      </c>
      <c r="H486" s="6" t="s">
        <v>45</v>
      </c>
      <c r="I486" s="7">
        <v>41865.61647144676</v>
      </c>
      <c r="J486" s="19">
        <v>2170</v>
      </c>
      <c r="K486" s="8"/>
      <c r="L486" s="20" t="s">
        <v>1451</v>
      </c>
      <c r="M486" s="15">
        <v>37</v>
      </c>
      <c r="N486" s="15"/>
      <c r="O486" s="15"/>
      <c r="P486" s="27">
        <v>37</v>
      </c>
      <c r="Q486" s="28"/>
      <c r="R486" s="28"/>
      <c r="S486" s="7">
        <v>41865.61647144676</v>
      </c>
      <c r="T486" s="6" t="s">
        <v>1452</v>
      </c>
    </row>
    <row r="487" spans="1:23" x14ac:dyDescent="0.2">
      <c r="A487" s="6">
        <v>201401091</v>
      </c>
      <c r="B487" s="6" t="s">
        <v>1453</v>
      </c>
      <c r="C487" s="6" t="s">
        <v>1454</v>
      </c>
      <c r="D487" s="6">
        <v>312</v>
      </c>
      <c r="E487" s="6" t="s">
        <v>128</v>
      </c>
      <c r="F487" s="7">
        <v>41469</v>
      </c>
      <c r="G487" s="1" t="s">
        <v>1144</v>
      </c>
      <c r="H487" s="6" t="s">
        <v>21</v>
      </c>
      <c r="I487" s="7">
        <v>41866.066095405091</v>
      </c>
      <c r="J487" s="19">
        <v>2259</v>
      </c>
      <c r="K487" s="8"/>
      <c r="L487" s="20" t="s">
        <v>1455</v>
      </c>
      <c r="M487" s="15">
        <v>2503</v>
      </c>
      <c r="N487" s="15"/>
      <c r="O487" s="15"/>
      <c r="P487" s="33">
        <v>25</v>
      </c>
      <c r="Q487" s="28"/>
      <c r="R487" s="28"/>
      <c r="S487" s="7">
        <v>41866.056356863424</v>
      </c>
      <c r="T487" s="6" t="s">
        <v>1456</v>
      </c>
    </row>
    <row r="488" spans="1:23" x14ac:dyDescent="0.2">
      <c r="A488" s="6">
        <v>201401092</v>
      </c>
      <c r="B488" s="6" t="s">
        <v>1453</v>
      </c>
      <c r="C488" s="6" t="s">
        <v>1457</v>
      </c>
      <c r="D488" s="6">
        <v>119</v>
      </c>
      <c r="E488" s="6" t="s">
        <v>25</v>
      </c>
      <c r="F488" s="7">
        <v>41430</v>
      </c>
      <c r="G488" s="1" t="s">
        <v>1144</v>
      </c>
      <c r="H488" s="6" t="s">
        <v>21</v>
      </c>
      <c r="I488" s="7">
        <v>41930.554011145832</v>
      </c>
      <c r="J488" s="19" t="s">
        <v>1458</v>
      </c>
      <c r="K488" s="8"/>
      <c r="L488" s="20" t="s">
        <v>1339</v>
      </c>
      <c r="M488" s="15"/>
      <c r="N488" s="15"/>
      <c r="O488" s="15"/>
      <c r="P488" s="27"/>
      <c r="Q488" s="28"/>
      <c r="R488" s="28"/>
      <c r="S488" s="7">
        <v>41930.51229042824</v>
      </c>
      <c r="T488" s="6" t="s">
        <v>1459</v>
      </c>
    </row>
    <row r="489" spans="1:23" x14ac:dyDescent="0.2">
      <c r="A489" s="6">
        <v>201401096</v>
      </c>
      <c r="B489" s="6" t="s">
        <v>1460</v>
      </c>
      <c r="C489" s="6" t="s">
        <v>1461</v>
      </c>
      <c r="D489" s="6">
        <v>304</v>
      </c>
      <c r="E489" s="6" t="s">
        <v>172</v>
      </c>
      <c r="F489" s="7">
        <v>40360</v>
      </c>
      <c r="G489" s="1" t="s">
        <v>1144</v>
      </c>
      <c r="H489" s="6" t="s">
        <v>21</v>
      </c>
      <c r="I489" s="7">
        <v>41866.9142746875</v>
      </c>
      <c r="J489" s="19">
        <v>2283</v>
      </c>
      <c r="K489" s="8"/>
      <c r="L489" s="20" t="s">
        <v>1462</v>
      </c>
      <c r="M489" s="15">
        <v>2515</v>
      </c>
      <c r="N489" s="15"/>
      <c r="O489" s="15"/>
      <c r="P489" s="33">
        <v>25</v>
      </c>
      <c r="Q489" s="28"/>
      <c r="R489" s="28"/>
      <c r="S489" s="7" t="s">
        <v>16</v>
      </c>
      <c r="T489" s="6" t="s">
        <v>16</v>
      </c>
    </row>
    <row r="490" spans="1:23" x14ac:dyDescent="0.2">
      <c r="A490" s="6">
        <v>201401100</v>
      </c>
      <c r="B490" s="6" t="s">
        <v>1382</v>
      </c>
      <c r="C490" s="6" t="s">
        <v>1463</v>
      </c>
      <c r="D490" s="6">
        <v>125</v>
      </c>
      <c r="E490" s="6" t="s">
        <v>14</v>
      </c>
      <c r="F490" s="7">
        <v>40588</v>
      </c>
      <c r="G490" s="1" t="s">
        <v>1143</v>
      </c>
      <c r="H490" s="6" t="s">
        <v>15</v>
      </c>
      <c r="I490" s="7">
        <v>41867.48695489583</v>
      </c>
      <c r="J490" s="19" t="s">
        <v>1464</v>
      </c>
      <c r="K490" s="8"/>
      <c r="L490" s="20" t="s">
        <v>1458</v>
      </c>
      <c r="M490" s="15"/>
      <c r="N490" s="15"/>
      <c r="O490" s="15"/>
      <c r="P490" s="27"/>
      <c r="Q490" s="28"/>
      <c r="R490" s="28"/>
      <c r="S490" s="7">
        <v>41867.582103159722</v>
      </c>
      <c r="T490" s="6" t="s">
        <v>1465</v>
      </c>
    </row>
    <row r="491" spans="1:23" x14ac:dyDescent="0.2">
      <c r="A491" s="6">
        <v>201401101</v>
      </c>
      <c r="B491" s="6" t="s">
        <v>1382</v>
      </c>
      <c r="C491" s="6" t="s">
        <v>1466</v>
      </c>
      <c r="D491" s="6">
        <v>131</v>
      </c>
      <c r="E491" s="6" t="s">
        <v>85</v>
      </c>
      <c r="F491" s="7">
        <v>40518</v>
      </c>
      <c r="G491" s="1" t="s">
        <v>1143</v>
      </c>
      <c r="H491" s="6" t="s">
        <v>15</v>
      </c>
      <c r="I491" s="7">
        <v>41867.486555555559</v>
      </c>
      <c r="J491" s="19">
        <v>2087</v>
      </c>
      <c r="K491" s="8"/>
      <c r="L491" s="20" t="s">
        <v>1339</v>
      </c>
      <c r="M491" s="15"/>
      <c r="N491" s="15"/>
      <c r="O491" s="15"/>
      <c r="P491" s="27"/>
      <c r="Q491" s="28"/>
      <c r="R491" s="28"/>
      <c r="S491" s="7">
        <v>41867.492435381944</v>
      </c>
      <c r="T491" s="6" t="s">
        <v>1467</v>
      </c>
    </row>
    <row r="492" spans="1:23" x14ac:dyDescent="0.2">
      <c r="A492" s="6">
        <v>201401105</v>
      </c>
      <c r="B492" s="6" t="s">
        <v>1468</v>
      </c>
      <c r="C492" s="6" t="s">
        <v>1469</v>
      </c>
      <c r="D492" s="6">
        <v>128</v>
      </c>
      <c r="E492" s="6" t="s">
        <v>33</v>
      </c>
      <c r="F492" s="7">
        <v>41783</v>
      </c>
      <c r="G492" s="1" t="s">
        <v>1144</v>
      </c>
      <c r="H492" s="6" t="s">
        <v>21</v>
      </c>
      <c r="I492" s="7">
        <v>42156.447084953703</v>
      </c>
      <c r="J492" s="19">
        <v>2185</v>
      </c>
      <c r="K492" s="8"/>
      <c r="L492" s="20" t="s">
        <v>1470</v>
      </c>
      <c r="M492" s="15">
        <v>44</v>
      </c>
      <c r="N492" s="15"/>
      <c r="O492" s="15"/>
      <c r="P492" s="27">
        <v>44</v>
      </c>
      <c r="Q492" s="28"/>
      <c r="R492" s="28"/>
      <c r="S492" s="7">
        <v>42156.447084953703</v>
      </c>
      <c r="T492" s="6" t="s">
        <v>1471</v>
      </c>
    </row>
    <row r="493" spans="1:23" x14ac:dyDescent="0.2">
      <c r="A493" s="6">
        <v>201401112</v>
      </c>
      <c r="B493" s="6" t="s">
        <v>1472</v>
      </c>
      <c r="C493" s="6" t="s">
        <v>1473</v>
      </c>
      <c r="D493" s="6">
        <v>499</v>
      </c>
      <c r="E493" s="6" t="s">
        <v>60</v>
      </c>
      <c r="F493" s="7">
        <v>41138</v>
      </c>
      <c r="G493" s="1" t="s">
        <v>1144</v>
      </c>
      <c r="H493" s="6" t="s">
        <v>21</v>
      </c>
      <c r="I493" s="7">
        <v>42028.847698877318</v>
      </c>
      <c r="J493" s="19">
        <v>2259</v>
      </c>
      <c r="K493" s="8"/>
      <c r="L493" s="20" t="s">
        <v>1474</v>
      </c>
      <c r="M493" s="15">
        <v>101</v>
      </c>
      <c r="N493" s="15"/>
      <c r="O493" s="15"/>
      <c r="P493" s="33">
        <v>81</v>
      </c>
      <c r="Q493" s="28"/>
      <c r="R493" s="28"/>
      <c r="S493" s="7">
        <v>42028.939409375002</v>
      </c>
      <c r="T493" s="6" t="e">
        <f>-내원 직전 집 싱크대 구석에 둔 바퀴벌레약을 섭취하는 것을 발견함    -바퀴벌레약 자체가 굉장히 독한성분을 가지고 있기 때문에 일단 내원하셔서 구토 처치및 혈액검사 진행하자고 말씀드림    -내원하여 바로 구토처치 하였고,사료 및 블루베리 껍질등이 나옴   구토 멎은 후 흡착제 먹였고, 혈액 검사상 현재 별다른 이상은 보이지 않음    -하루정도 입원후 별다른 이상 없을시 신장,간수치 혈액 검사 후 퇴원예정</f>
        <v>#NAME?</v>
      </c>
    </row>
    <row r="494" spans="1:23" x14ac:dyDescent="0.2">
      <c r="A494" s="6">
        <v>201401116</v>
      </c>
      <c r="B494" s="6" t="s">
        <v>1475</v>
      </c>
      <c r="C494" s="6" t="s">
        <v>288</v>
      </c>
      <c r="D494" s="6">
        <v>501</v>
      </c>
      <c r="E494" s="6" t="s">
        <v>118</v>
      </c>
      <c r="F494" s="7">
        <v>38040</v>
      </c>
      <c r="G494" s="1" t="s">
        <v>1144</v>
      </c>
      <c r="H494" s="6" t="s">
        <v>21</v>
      </c>
      <c r="I494" s="7">
        <v>41870.173625578704</v>
      </c>
      <c r="J494" s="19">
        <v>2078</v>
      </c>
      <c r="K494" s="8"/>
      <c r="L494" s="20">
        <v>1</v>
      </c>
      <c r="M494" s="15">
        <v>1</v>
      </c>
      <c r="N494" s="15"/>
      <c r="O494" s="15"/>
      <c r="P494" s="27">
        <v>1</v>
      </c>
      <c r="Q494" s="28"/>
      <c r="R494" s="28"/>
      <c r="S494" s="7">
        <v>41870.141850844906</v>
      </c>
      <c r="T494" s="6" t="s">
        <v>1478</v>
      </c>
      <c r="U494" s="7">
        <v>41872.692533333335</v>
      </c>
      <c r="V494" s="6" t="s">
        <v>1476</v>
      </c>
      <c r="W494" s="6" t="s">
        <v>1477</v>
      </c>
    </row>
    <row r="495" spans="1:23" x14ac:dyDescent="0.2">
      <c r="A495" s="6">
        <v>201401131</v>
      </c>
      <c r="B495" s="6" t="s">
        <v>1120</v>
      </c>
      <c r="C495" s="6" t="s">
        <v>1479</v>
      </c>
      <c r="D495" s="6">
        <v>598</v>
      </c>
      <c r="E495" s="6" t="s">
        <v>20</v>
      </c>
      <c r="F495" s="7">
        <v>41789</v>
      </c>
      <c r="G495" s="1" t="s">
        <v>1144</v>
      </c>
      <c r="H495" s="6" t="s">
        <v>21</v>
      </c>
      <c r="I495" s="7">
        <v>42058.570813460647</v>
      </c>
      <c r="J495" s="19">
        <v>2046</v>
      </c>
      <c r="K495" s="8"/>
      <c r="L495" s="20">
        <v>1</v>
      </c>
      <c r="M495" s="15">
        <v>1</v>
      </c>
      <c r="N495" s="15"/>
      <c r="O495" s="15"/>
      <c r="P495" s="27">
        <v>1</v>
      </c>
      <c r="Q495" s="28"/>
      <c r="R495" s="28"/>
      <c r="S495" s="7">
        <v>42058.562089386571</v>
      </c>
      <c r="T495" s="6" t="s">
        <v>1480</v>
      </c>
    </row>
    <row r="496" spans="1:23" x14ac:dyDescent="0.2">
      <c r="A496" s="6">
        <v>201401133</v>
      </c>
      <c r="B496" s="6" t="s">
        <v>1373</v>
      </c>
      <c r="C496" s="6" t="s">
        <v>645</v>
      </c>
      <c r="D496" s="6">
        <v>125</v>
      </c>
      <c r="E496" s="6" t="s">
        <v>14</v>
      </c>
      <c r="F496" s="7">
        <v>41119</v>
      </c>
      <c r="G496" s="1" t="s">
        <v>1144</v>
      </c>
      <c r="H496" s="6" t="s">
        <v>21</v>
      </c>
      <c r="I496" s="7">
        <v>42078.440572881947</v>
      </c>
      <c r="J496" s="19">
        <v>2071</v>
      </c>
      <c r="K496" s="8"/>
      <c r="L496" s="20">
        <v>1</v>
      </c>
      <c r="M496" s="15">
        <v>1</v>
      </c>
      <c r="N496" s="15"/>
      <c r="O496" s="15"/>
      <c r="P496" s="27">
        <v>1</v>
      </c>
      <c r="Q496" s="28"/>
      <c r="R496" s="28"/>
      <c r="S496" s="7">
        <v>42078.419631712961</v>
      </c>
      <c r="T496" s="6" t="s">
        <v>1481</v>
      </c>
    </row>
    <row r="497" spans="1:20" x14ac:dyDescent="0.2">
      <c r="A497" s="6">
        <v>201401139</v>
      </c>
      <c r="B497" s="6" t="s">
        <v>1482</v>
      </c>
      <c r="C497" s="6" t="s">
        <v>1483</v>
      </c>
      <c r="D497" s="6">
        <v>128</v>
      </c>
      <c r="E497" s="6" t="s">
        <v>33</v>
      </c>
      <c r="F497" s="7">
        <v>41721</v>
      </c>
      <c r="G497" s="1" t="s">
        <v>1144</v>
      </c>
      <c r="H497" s="6" t="s">
        <v>21</v>
      </c>
      <c r="I497" s="7">
        <v>42234.851154050928</v>
      </c>
      <c r="J497" s="19" t="s">
        <v>1391</v>
      </c>
      <c r="K497" s="8"/>
      <c r="L497" s="20" t="s">
        <v>1484</v>
      </c>
      <c r="M497" s="15"/>
      <c r="N497" s="15"/>
      <c r="O497" s="15"/>
      <c r="P497" s="27"/>
      <c r="Q497" s="28"/>
      <c r="R497" s="28"/>
      <c r="S497" s="7">
        <v>42234.85643634259</v>
      </c>
    </row>
    <row r="498" spans="1:20" x14ac:dyDescent="0.2">
      <c r="A498" s="6">
        <v>201401144</v>
      </c>
      <c r="B498" s="6" t="s">
        <v>1485</v>
      </c>
      <c r="C498" s="6" t="s">
        <v>1486</v>
      </c>
      <c r="D498" s="6">
        <v>125</v>
      </c>
      <c r="E498" s="6" t="s">
        <v>14</v>
      </c>
      <c r="F498" s="7">
        <v>37498</v>
      </c>
      <c r="G498" s="1" t="s">
        <v>1145</v>
      </c>
      <c r="H498" s="6" t="s">
        <v>45</v>
      </c>
      <c r="I498" s="7">
        <v>42316.007195868056</v>
      </c>
      <c r="J498" s="19">
        <v>2016</v>
      </c>
      <c r="K498" s="8"/>
      <c r="L498" s="20" t="s">
        <v>1487</v>
      </c>
      <c r="M498" s="15">
        <v>16</v>
      </c>
      <c r="N498" s="15"/>
      <c r="O498" s="15"/>
      <c r="P498" s="33">
        <v>1601</v>
      </c>
      <c r="Q498" s="28"/>
      <c r="R498" s="28"/>
      <c r="S498" s="7">
        <v>42316.007195868056</v>
      </c>
      <c r="T498" s="6" t="s">
        <v>1488</v>
      </c>
    </row>
    <row r="499" spans="1:20" x14ac:dyDescent="0.2">
      <c r="A499" s="6">
        <v>201401148</v>
      </c>
      <c r="B499" s="6" t="s">
        <v>781</v>
      </c>
      <c r="C499" s="6" t="s">
        <v>196</v>
      </c>
      <c r="D499" s="6">
        <v>499</v>
      </c>
      <c r="E499" s="6" t="s">
        <v>60</v>
      </c>
      <c r="F499" s="7">
        <v>36402</v>
      </c>
      <c r="G499" s="1" t="s">
        <v>1144</v>
      </c>
      <c r="H499" s="6" t="s">
        <v>21</v>
      </c>
      <c r="I499" s="7">
        <v>41877.900210335647</v>
      </c>
      <c r="J499" s="19">
        <v>2001</v>
      </c>
      <c r="K499" s="8"/>
      <c r="L499" s="20" t="s">
        <v>1489</v>
      </c>
      <c r="M499" s="15">
        <v>16</v>
      </c>
      <c r="N499" s="15"/>
      <c r="O499" s="15"/>
      <c r="P499" s="33">
        <v>1601</v>
      </c>
      <c r="Q499" s="28"/>
      <c r="R499" s="28"/>
      <c r="S499" s="7">
        <v>41877.900210335647</v>
      </c>
      <c r="T499" s="6" t="s">
        <v>1490</v>
      </c>
    </row>
    <row r="500" spans="1:20" x14ac:dyDescent="0.2">
      <c r="A500" s="6">
        <v>201401150</v>
      </c>
      <c r="B500" s="6" t="s">
        <v>1491</v>
      </c>
      <c r="C500" s="6" t="s">
        <v>1492</v>
      </c>
      <c r="D500" s="6">
        <v>130</v>
      </c>
      <c r="E500" s="6" t="s">
        <v>48</v>
      </c>
      <c r="F500" s="7">
        <v>40067</v>
      </c>
      <c r="G500" s="1" t="s">
        <v>1143</v>
      </c>
      <c r="H500" s="6" t="s">
        <v>15</v>
      </c>
      <c r="I500" s="7">
        <v>42115.468927083333</v>
      </c>
      <c r="J500" s="19" t="s">
        <v>1166</v>
      </c>
      <c r="K500" s="8"/>
      <c r="L500" s="20" t="s">
        <v>1493</v>
      </c>
      <c r="M500" s="15"/>
      <c r="N500" s="15"/>
      <c r="O500" s="15"/>
      <c r="P500" s="27"/>
      <c r="Q500" s="28"/>
      <c r="R500" s="28"/>
      <c r="S500" s="7">
        <v>42115.468927083333</v>
      </c>
    </row>
    <row r="501" spans="1:20" x14ac:dyDescent="0.2">
      <c r="A501" s="6">
        <v>201401151</v>
      </c>
      <c r="B501" s="6" t="s">
        <v>1494</v>
      </c>
      <c r="C501" s="6" t="s">
        <v>1495</v>
      </c>
      <c r="D501" s="6">
        <v>130</v>
      </c>
      <c r="E501" s="6" t="s">
        <v>48</v>
      </c>
      <c r="F501" s="7">
        <v>37133</v>
      </c>
      <c r="G501" s="1" t="s">
        <v>1144</v>
      </c>
      <c r="H501" s="6" t="s">
        <v>21</v>
      </c>
      <c r="I501" s="7">
        <v>41878.778609872687</v>
      </c>
      <c r="J501" s="19">
        <v>2245</v>
      </c>
      <c r="K501" s="8">
        <v>2087</v>
      </c>
      <c r="L501" s="20" t="s">
        <v>1496</v>
      </c>
      <c r="M501" s="15">
        <v>21</v>
      </c>
      <c r="N501" s="15"/>
      <c r="O501" s="15"/>
      <c r="P501" s="27">
        <v>21</v>
      </c>
      <c r="Q501" s="28"/>
      <c r="R501" s="28"/>
      <c r="S501" s="7">
        <v>41878.775422997685</v>
      </c>
      <c r="T501" s="6" t="s">
        <v>1497</v>
      </c>
    </row>
    <row r="502" spans="1:20" x14ac:dyDescent="0.2">
      <c r="A502" s="6">
        <v>201401156</v>
      </c>
      <c r="B502" s="6" t="s">
        <v>1498</v>
      </c>
      <c r="C502" s="6" t="s">
        <v>1499</v>
      </c>
      <c r="D502" s="6">
        <v>128</v>
      </c>
      <c r="E502" s="6" t="s">
        <v>33</v>
      </c>
      <c r="F502" s="7">
        <v>37864</v>
      </c>
      <c r="G502" s="1" t="s">
        <v>1144</v>
      </c>
      <c r="H502" s="6" t="s">
        <v>21</v>
      </c>
      <c r="I502" s="7">
        <v>41879.991256215275</v>
      </c>
      <c r="J502" s="19">
        <v>2133</v>
      </c>
      <c r="K502" s="8"/>
      <c r="L502" s="20">
        <v>16</v>
      </c>
      <c r="M502" s="15">
        <v>16</v>
      </c>
      <c r="N502" s="15"/>
      <c r="O502" s="15"/>
      <c r="P502" s="27">
        <v>16</v>
      </c>
      <c r="Q502" s="28"/>
      <c r="R502" s="28"/>
      <c r="S502" s="7">
        <v>41879.984123576389</v>
      </c>
      <c r="T502" s="6" t="s">
        <v>1500</v>
      </c>
    </row>
    <row r="503" spans="1:20" x14ac:dyDescent="0.2">
      <c r="A503" s="6">
        <v>201401157</v>
      </c>
      <c r="B503" s="6" t="s">
        <v>1501</v>
      </c>
      <c r="C503" s="6" t="s">
        <v>1502</v>
      </c>
      <c r="D503" s="6">
        <v>249</v>
      </c>
      <c r="E503" s="6" t="s">
        <v>237</v>
      </c>
      <c r="F503" s="7">
        <v>41738</v>
      </c>
      <c r="G503" s="1" t="s">
        <v>1146</v>
      </c>
      <c r="H503" s="6" t="s">
        <v>56</v>
      </c>
      <c r="I503" s="7">
        <v>41942.812866284723</v>
      </c>
      <c r="J503" s="19">
        <v>2259</v>
      </c>
      <c r="K503" s="8"/>
      <c r="L503" s="20">
        <v>1</v>
      </c>
      <c r="M503" s="15">
        <v>1</v>
      </c>
      <c r="N503" s="15"/>
      <c r="O503" s="15"/>
      <c r="P503" s="27">
        <v>1</v>
      </c>
      <c r="Q503" s="28"/>
      <c r="R503" s="28"/>
      <c r="S503" s="7">
        <v>41942.798057256943</v>
      </c>
      <c r="T503" s="6" t="s">
        <v>1503</v>
      </c>
    </row>
    <row r="504" spans="1:20" x14ac:dyDescent="0.2">
      <c r="A504" s="6">
        <v>201401171</v>
      </c>
      <c r="B504" s="6" t="s">
        <v>1504</v>
      </c>
      <c r="C504" s="6" t="s">
        <v>1505</v>
      </c>
      <c r="D504" s="6">
        <v>131</v>
      </c>
      <c r="E504" s="6" t="s">
        <v>85</v>
      </c>
      <c r="F504" s="7">
        <v>38963</v>
      </c>
      <c r="G504" s="1" t="s">
        <v>1144</v>
      </c>
      <c r="H504" s="6" t="s">
        <v>21</v>
      </c>
      <c r="I504" s="7">
        <v>41883.290363738422</v>
      </c>
      <c r="J504" s="19">
        <v>2131</v>
      </c>
      <c r="K504" s="8"/>
      <c r="L504" s="20">
        <v>16</v>
      </c>
      <c r="M504" s="15">
        <v>16</v>
      </c>
      <c r="N504" s="15"/>
      <c r="O504" s="15"/>
      <c r="P504" s="27">
        <v>16</v>
      </c>
      <c r="Q504" s="28"/>
      <c r="R504" s="28"/>
      <c r="S504" s="7">
        <v>41883.28147681713</v>
      </c>
      <c r="T504" s="6" t="s">
        <v>1506</v>
      </c>
    </row>
    <row r="505" spans="1:20" x14ac:dyDescent="0.2">
      <c r="A505" s="6">
        <v>201401173</v>
      </c>
      <c r="B505" s="6" t="s">
        <v>1507</v>
      </c>
      <c r="C505" s="6" t="s">
        <v>1508</v>
      </c>
      <c r="D505" s="6">
        <v>649</v>
      </c>
      <c r="E505" s="6" t="s">
        <v>779</v>
      </c>
      <c r="F505" s="7" t="s">
        <v>16</v>
      </c>
      <c r="G505" s="1" t="s">
        <v>16</v>
      </c>
      <c r="H505" s="6" t="s">
        <v>16</v>
      </c>
      <c r="I505" s="7">
        <v>42275.145490706018</v>
      </c>
      <c r="J505" s="19" t="s">
        <v>1509</v>
      </c>
      <c r="K505" s="8"/>
      <c r="L505" s="20" t="s">
        <v>1510</v>
      </c>
      <c r="M505" s="15"/>
      <c r="N505" s="15"/>
      <c r="O505" s="15"/>
      <c r="P505" s="27"/>
      <c r="Q505" s="28"/>
      <c r="R505" s="28"/>
      <c r="S505" s="7">
        <v>42275.141317824076</v>
      </c>
      <c r="T505" s="6" t="s">
        <v>1511</v>
      </c>
    </row>
    <row r="506" spans="1:20" x14ac:dyDescent="0.2">
      <c r="A506" s="6">
        <v>201401176</v>
      </c>
      <c r="B506" s="6" t="s">
        <v>1512</v>
      </c>
      <c r="C506" s="6" t="s">
        <v>1513</v>
      </c>
      <c r="D506" s="6">
        <v>125</v>
      </c>
      <c r="E506" s="6" t="s">
        <v>14</v>
      </c>
      <c r="F506" s="7">
        <v>38964</v>
      </c>
      <c r="G506" s="1" t="s">
        <v>1144</v>
      </c>
      <c r="H506" s="6" t="s">
        <v>21</v>
      </c>
      <c r="I506" s="7">
        <v>41884.19201431713</v>
      </c>
      <c r="J506" s="19">
        <v>2275</v>
      </c>
      <c r="K506" s="8"/>
      <c r="L506" s="20">
        <v>14</v>
      </c>
      <c r="M506" s="15">
        <v>14</v>
      </c>
      <c r="N506" s="15"/>
      <c r="O506" s="15"/>
      <c r="P506" s="27">
        <v>14</v>
      </c>
      <c r="Q506" s="28"/>
      <c r="R506" s="28"/>
      <c r="S506" s="7">
        <v>41884.19201431713</v>
      </c>
      <c r="T506" s="6" t="s">
        <v>1514</v>
      </c>
    </row>
    <row r="507" spans="1:20" x14ac:dyDescent="0.2">
      <c r="A507" s="6">
        <v>201401178</v>
      </c>
      <c r="B507" s="6" t="s">
        <v>1515</v>
      </c>
      <c r="C507" s="6" t="s">
        <v>1516</v>
      </c>
      <c r="D507" s="6">
        <v>4</v>
      </c>
      <c r="E507" s="6" t="s">
        <v>1517</v>
      </c>
      <c r="F507" s="7">
        <v>41456</v>
      </c>
      <c r="G507" s="1" t="s">
        <v>1145</v>
      </c>
      <c r="H507" s="6" t="s">
        <v>45</v>
      </c>
      <c r="I507" s="7">
        <v>41884.831962384262</v>
      </c>
      <c r="J507" s="19">
        <v>2257</v>
      </c>
      <c r="K507" s="8"/>
      <c r="L507" s="20" t="s">
        <v>1518</v>
      </c>
      <c r="M507" s="15">
        <v>2503</v>
      </c>
      <c r="N507" s="15"/>
      <c r="O507" s="15"/>
      <c r="P507" s="33">
        <v>25</v>
      </c>
      <c r="Q507" s="28"/>
      <c r="R507" s="28"/>
      <c r="S507" s="7">
        <v>41884.833145254626</v>
      </c>
      <c r="T507" s="6" t="s">
        <v>1519</v>
      </c>
    </row>
    <row r="508" spans="1:20" x14ac:dyDescent="0.2">
      <c r="A508" s="6">
        <v>201401179</v>
      </c>
      <c r="B508" s="6" t="s">
        <v>1520</v>
      </c>
      <c r="C508" s="6" t="s">
        <v>1521</v>
      </c>
      <c r="D508" s="6">
        <v>130</v>
      </c>
      <c r="E508" s="6" t="s">
        <v>48</v>
      </c>
      <c r="F508" s="7">
        <v>39694</v>
      </c>
      <c r="G508" s="1" t="s">
        <v>1143</v>
      </c>
      <c r="H508" s="6" t="s">
        <v>15</v>
      </c>
      <c r="I508" s="7">
        <v>41884.978860960648</v>
      </c>
      <c r="J508" s="19">
        <v>2101</v>
      </c>
      <c r="K508" s="8"/>
      <c r="L508" s="20">
        <v>10</v>
      </c>
      <c r="M508" s="15">
        <v>10</v>
      </c>
      <c r="N508" s="15"/>
      <c r="O508" s="15"/>
      <c r="P508" s="27">
        <v>10</v>
      </c>
      <c r="Q508" s="28"/>
      <c r="R508" s="28"/>
      <c r="S508" s="7">
        <v>41884.96375185185</v>
      </c>
      <c r="T508" s="6" t="s">
        <v>1522</v>
      </c>
    </row>
    <row r="509" spans="1:20" x14ac:dyDescent="0.2">
      <c r="A509" s="6">
        <v>201401181</v>
      </c>
      <c r="B509" s="6" t="s">
        <v>1523</v>
      </c>
      <c r="C509" s="6" t="s">
        <v>1524</v>
      </c>
      <c r="D509" s="6">
        <v>125</v>
      </c>
      <c r="E509" s="6" t="s">
        <v>14</v>
      </c>
      <c r="F509" s="7">
        <v>39665</v>
      </c>
      <c r="G509" s="1" t="s">
        <v>1144</v>
      </c>
      <c r="H509" s="6" t="s">
        <v>21</v>
      </c>
      <c r="I509" s="7">
        <v>42207.546497951385</v>
      </c>
      <c r="J509" s="19">
        <v>2133</v>
      </c>
      <c r="K509" s="8"/>
      <c r="L509" s="20" t="s">
        <v>1525</v>
      </c>
      <c r="M509" s="15">
        <v>1</v>
      </c>
      <c r="N509" s="15">
        <v>2</v>
      </c>
      <c r="O509" s="15"/>
      <c r="P509" s="27">
        <v>1</v>
      </c>
      <c r="Q509" s="28">
        <v>2</v>
      </c>
      <c r="R509" s="28"/>
      <c r="S509" s="7">
        <v>42207.42992372685</v>
      </c>
      <c r="T509" s="6" t="s">
        <v>1526</v>
      </c>
    </row>
    <row r="510" spans="1:20" x14ac:dyDescent="0.2">
      <c r="A510" s="6">
        <v>201401184</v>
      </c>
      <c r="B510" s="6" t="s">
        <v>1527</v>
      </c>
      <c r="C510" s="6" t="s">
        <v>1528</v>
      </c>
      <c r="D510" s="6">
        <v>499</v>
      </c>
      <c r="E510" s="6" t="s">
        <v>60</v>
      </c>
      <c r="F510" s="7">
        <v>38585</v>
      </c>
      <c r="G510" s="1" t="s">
        <v>1144</v>
      </c>
      <c r="H510" s="6" t="s">
        <v>21</v>
      </c>
      <c r="I510" s="7">
        <v>42237.590522881947</v>
      </c>
      <c r="J510" s="19">
        <v>2273</v>
      </c>
      <c r="K510" s="8"/>
      <c r="L510" s="20" t="s">
        <v>1529</v>
      </c>
      <c r="M510" s="15">
        <v>3215</v>
      </c>
      <c r="N510" s="15"/>
      <c r="O510" s="15"/>
      <c r="P510" s="33">
        <v>0</v>
      </c>
      <c r="Q510" s="28"/>
      <c r="R510" s="28"/>
      <c r="S510" s="7">
        <v>42237.502225381948</v>
      </c>
      <c r="T510" s="6" t="s">
        <v>1530</v>
      </c>
    </row>
    <row r="511" spans="1:20" x14ac:dyDescent="0.2">
      <c r="A511" s="6">
        <v>201401185</v>
      </c>
      <c r="B511" s="6" t="s">
        <v>1531</v>
      </c>
      <c r="C511" s="6" t="s">
        <v>1532</v>
      </c>
      <c r="D511" s="6">
        <v>91</v>
      </c>
      <c r="E511" s="6" t="s">
        <v>378</v>
      </c>
      <c r="F511" s="7">
        <v>37871</v>
      </c>
      <c r="G511" s="1" t="s">
        <v>1144</v>
      </c>
      <c r="H511" s="6" t="s">
        <v>21</v>
      </c>
      <c r="I511" s="7">
        <v>41886.713969131946</v>
      </c>
      <c r="J511" s="19">
        <v>2231</v>
      </c>
      <c r="K511" s="8"/>
      <c r="L511" s="20">
        <v>20</v>
      </c>
      <c r="M511" s="15">
        <v>20</v>
      </c>
      <c r="N511" s="15"/>
      <c r="O511" s="15"/>
      <c r="P511" s="27">
        <v>20</v>
      </c>
      <c r="Q511" s="28"/>
      <c r="R511" s="28"/>
      <c r="S511" s="7">
        <v>41886.713969131946</v>
      </c>
      <c r="T511" s="6" t="s">
        <v>1533</v>
      </c>
    </row>
    <row r="512" spans="1:20" x14ac:dyDescent="0.2">
      <c r="A512" s="6">
        <v>201401200</v>
      </c>
      <c r="B512" s="6" t="s">
        <v>78</v>
      </c>
      <c r="C512" s="6" t="s">
        <v>1534</v>
      </c>
      <c r="D512" s="6">
        <v>598</v>
      </c>
      <c r="E512" s="6" t="s">
        <v>20</v>
      </c>
      <c r="F512" s="7">
        <v>41889</v>
      </c>
      <c r="G512" s="1" t="s">
        <v>1145</v>
      </c>
      <c r="H512" s="6" t="s">
        <v>45</v>
      </c>
      <c r="I512" s="7">
        <v>42313.414290972221</v>
      </c>
      <c r="J512" s="19">
        <v>2273</v>
      </c>
      <c r="K512" s="8"/>
      <c r="L512" s="20" t="s">
        <v>1535</v>
      </c>
      <c r="M512" s="15">
        <v>3215</v>
      </c>
      <c r="N512" s="15"/>
      <c r="O512" s="15"/>
      <c r="P512" s="33">
        <v>0</v>
      </c>
      <c r="Q512" s="28"/>
      <c r="R512" s="28"/>
      <c r="S512" s="7">
        <v>42313.413278935186</v>
      </c>
      <c r="T512" s="6" t="s">
        <v>1536</v>
      </c>
    </row>
    <row r="513" spans="1:23" x14ac:dyDescent="0.2">
      <c r="A513" s="6">
        <v>201401210</v>
      </c>
      <c r="B513" s="6" t="s">
        <v>1537</v>
      </c>
      <c r="C513" s="6" t="s">
        <v>1538</v>
      </c>
      <c r="D513" s="6">
        <v>131</v>
      </c>
      <c r="E513" s="6" t="s">
        <v>85</v>
      </c>
      <c r="F513" s="7">
        <v>39148</v>
      </c>
      <c r="G513" s="1" t="s">
        <v>1144</v>
      </c>
      <c r="H513" s="6" t="s">
        <v>21</v>
      </c>
      <c r="I513" s="7">
        <v>41892.706932210647</v>
      </c>
      <c r="J513" s="19">
        <v>2185</v>
      </c>
      <c r="K513" s="8"/>
      <c r="L513" s="20" t="s">
        <v>1539</v>
      </c>
      <c r="M513" s="15">
        <v>44</v>
      </c>
      <c r="N513" s="15"/>
      <c r="O513" s="15"/>
      <c r="P513" s="27">
        <v>44</v>
      </c>
      <c r="Q513" s="28"/>
      <c r="R513" s="28"/>
      <c r="S513" s="7">
        <v>41892.750834409722</v>
      </c>
      <c r="T513" s="6" t="s">
        <v>1540</v>
      </c>
    </row>
    <row r="514" spans="1:23" x14ac:dyDescent="0.2">
      <c r="A514" s="6">
        <v>201401211</v>
      </c>
      <c r="B514" s="6" t="s">
        <v>1541</v>
      </c>
      <c r="C514" s="6" t="s">
        <v>1542</v>
      </c>
      <c r="D514" s="6">
        <v>500</v>
      </c>
      <c r="E514" s="6" t="s">
        <v>270</v>
      </c>
      <c r="F514" s="7">
        <v>41829</v>
      </c>
      <c r="G514" s="1" t="s">
        <v>1143</v>
      </c>
      <c r="H514" s="6" t="s">
        <v>15</v>
      </c>
      <c r="I514" s="7">
        <v>42065.517111805559</v>
      </c>
      <c r="J514" s="24" t="s">
        <v>1391</v>
      </c>
      <c r="L514" s="23" t="s">
        <v>1543</v>
      </c>
      <c r="S514" s="7">
        <v>42065.517111805559</v>
      </c>
      <c r="T514" s="6" t="e">
        <f>- 중성화 수술. 금식. 컨디션 양호</f>
        <v>#NAME?</v>
      </c>
    </row>
    <row r="515" spans="1:23" x14ac:dyDescent="0.2">
      <c r="A515" s="6">
        <v>201401217</v>
      </c>
      <c r="B515" s="6" t="s">
        <v>1544</v>
      </c>
      <c r="C515" s="6" t="s">
        <v>1545</v>
      </c>
      <c r="D515" s="6">
        <v>125</v>
      </c>
      <c r="E515" s="6" t="s">
        <v>14</v>
      </c>
      <c r="F515" s="7">
        <v>37771</v>
      </c>
      <c r="G515" s="1" t="s">
        <v>1143</v>
      </c>
      <c r="H515" s="6" t="s">
        <v>15</v>
      </c>
      <c r="I515" s="7">
        <v>42063.613572256945</v>
      </c>
      <c r="J515" s="19">
        <v>2087</v>
      </c>
      <c r="K515" s="8"/>
      <c r="L515" s="20" t="s">
        <v>1546</v>
      </c>
      <c r="M515" s="15"/>
      <c r="N515" s="15"/>
      <c r="O515" s="15"/>
      <c r="P515" s="27"/>
      <c r="Q515" s="28"/>
      <c r="R515" s="28"/>
      <c r="S515" s="7">
        <v>42063.613572256945</v>
      </c>
      <c r="T515" s="6" t="s">
        <v>1547</v>
      </c>
    </row>
    <row r="516" spans="1:23" x14ac:dyDescent="0.2">
      <c r="A516" s="6">
        <v>201401218</v>
      </c>
      <c r="B516" s="6" t="s">
        <v>1548</v>
      </c>
      <c r="C516" s="6" t="s">
        <v>1549</v>
      </c>
      <c r="D516" s="6">
        <v>131</v>
      </c>
      <c r="E516" s="6" t="s">
        <v>85</v>
      </c>
      <c r="F516" s="7">
        <v>39701</v>
      </c>
      <c r="G516" s="1" t="s">
        <v>1143</v>
      </c>
      <c r="H516" s="6" t="s">
        <v>15</v>
      </c>
      <c r="I516" s="7">
        <v>41890.998838888889</v>
      </c>
      <c r="J516" s="19">
        <v>2101</v>
      </c>
      <c r="K516" s="8"/>
      <c r="L516" s="20" t="s">
        <v>1160</v>
      </c>
      <c r="M516" s="15">
        <v>1</v>
      </c>
      <c r="N516" s="15">
        <v>2</v>
      </c>
      <c r="O516" s="15"/>
      <c r="P516" s="27">
        <v>1</v>
      </c>
      <c r="Q516" s="28">
        <v>2</v>
      </c>
      <c r="R516" s="28"/>
      <c r="S516" s="7">
        <v>41890.998838888889</v>
      </c>
      <c r="T516" s="6" t="s">
        <v>1550</v>
      </c>
    </row>
    <row r="517" spans="1:23" x14ac:dyDescent="0.2">
      <c r="A517" s="6">
        <v>201401219</v>
      </c>
      <c r="B517" s="6" t="s">
        <v>1551</v>
      </c>
      <c r="C517" s="6" t="s">
        <v>1552</v>
      </c>
      <c r="D517" s="6">
        <v>131</v>
      </c>
      <c r="E517" s="6" t="s">
        <v>85</v>
      </c>
      <c r="F517" s="7">
        <v>36605</v>
      </c>
      <c r="G517" s="1" t="s">
        <v>1143</v>
      </c>
      <c r="H517" s="6" t="s">
        <v>15</v>
      </c>
      <c r="I517" s="7">
        <v>41893.441976504633</v>
      </c>
      <c r="J517" s="19">
        <v>2087</v>
      </c>
      <c r="K517" s="8"/>
      <c r="L517" s="20">
        <v>2</v>
      </c>
      <c r="M517" s="15">
        <v>2</v>
      </c>
      <c r="N517" s="15"/>
      <c r="O517" s="15"/>
      <c r="P517" s="27">
        <v>2</v>
      </c>
      <c r="Q517" s="28"/>
      <c r="R517" s="28"/>
      <c r="S517" s="7">
        <v>41893.441976504633</v>
      </c>
      <c r="T517" s="6" t="s">
        <v>1553</v>
      </c>
    </row>
    <row r="518" spans="1:23" x14ac:dyDescent="0.2">
      <c r="A518" s="6">
        <v>201401226</v>
      </c>
      <c r="B518" s="6" t="s">
        <v>874</v>
      </c>
      <c r="C518" s="6" t="s">
        <v>1554</v>
      </c>
      <c r="D518" s="6">
        <v>516</v>
      </c>
      <c r="E518" s="6" t="s">
        <v>993</v>
      </c>
      <c r="F518" s="7">
        <v>41785</v>
      </c>
      <c r="G518" s="1" t="s">
        <v>1146</v>
      </c>
      <c r="H518" s="6" t="s">
        <v>56</v>
      </c>
      <c r="I518" s="7">
        <v>41891.843418634257</v>
      </c>
      <c r="J518" s="19">
        <v>2259</v>
      </c>
      <c r="K518" s="8"/>
      <c r="L518" s="20" t="s">
        <v>1154</v>
      </c>
      <c r="M518" s="15">
        <v>2503</v>
      </c>
      <c r="N518" s="15"/>
      <c r="O518" s="15"/>
      <c r="P518" s="33">
        <v>25</v>
      </c>
      <c r="Q518" s="28"/>
      <c r="R518" s="28"/>
      <c r="S518" s="7">
        <v>41891.851519444448</v>
      </c>
      <c r="T518" s="6" t="s">
        <v>1555</v>
      </c>
    </row>
    <row r="519" spans="1:23" x14ac:dyDescent="0.2">
      <c r="A519" s="6">
        <v>201401229</v>
      </c>
      <c r="B519" s="6" t="s">
        <v>1556</v>
      </c>
      <c r="C519" s="6" t="s">
        <v>1080</v>
      </c>
      <c r="D519" s="6">
        <v>125</v>
      </c>
      <c r="E519" s="6" t="s">
        <v>14</v>
      </c>
      <c r="F519" s="7">
        <v>41467</v>
      </c>
      <c r="G519" s="1" t="s">
        <v>1145</v>
      </c>
      <c r="H519" s="6" t="s">
        <v>45</v>
      </c>
      <c r="I519" s="7">
        <v>41892.045660266202</v>
      </c>
      <c r="J519" s="19">
        <v>2133</v>
      </c>
      <c r="K519" s="8"/>
      <c r="L519" s="20">
        <v>16</v>
      </c>
      <c r="M519" s="15">
        <v>16</v>
      </c>
      <c r="N519" s="15"/>
      <c r="O519" s="15"/>
      <c r="P519" s="27">
        <v>16</v>
      </c>
      <c r="Q519" s="28"/>
      <c r="R519" s="28"/>
      <c r="S519" s="7">
        <v>41892.045660266202</v>
      </c>
      <c r="T519" s="6" t="s">
        <v>1557</v>
      </c>
    </row>
    <row r="520" spans="1:23" x14ac:dyDescent="0.2">
      <c r="A520" s="6">
        <v>201401231</v>
      </c>
      <c r="B520" s="6" t="s">
        <v>1558</v>
      </c>
      <c r="C520" s="6" t="s">
        <v>1559</v>
      </c>
      <c r="D520" s="6">
        <v>91</v>
      </c>
      <c r="E520" s="6" t="s">
        <v>378</v>
      </c>
      <c r="F520" s="7">
        <v>37106</v>
      </c>
      <c r="G520" s="1" t="s">
        <v>1143</v>
      </c>
      <c r="H520" s="6" t="s">
        <v>15</v>
      </c>
      <c r="I520" s="7">
        <v>41912.142741932868</v>
      </c>
      <c r="J520" s="19">
        <v>2225</v>
      </c>
      <c r="K520" s="8"/>
      <c r="L520" s="20" t="s">
        <v>1560</v>
      </c>
      <c r="M520" s="15">
        <v>28</v>
      </c>
      <c r="N520" s="15"/>
      <c r="O520" s="15"/>
      <c r="P520" s="27">
        <v>28</v>
      </c>
      <c r="Q520" s="28"/>
      <c r="R520" s="28"/>
      <c r="S520" s="7">
        <v>41912.101464930558</v>
      </c>
      <c r="T520" s="6" t="s">
        <v>1561</v>
      </c>
    </row>
    <row r="521" spans="1:23" x14ac:dyDescent="0.2">
      <c r="A521" s="6">
        <v>201401240</v>
      </c>
      <c r="B521" s="6" t="s">
        <v>1562</v>
      </c>
      <c r="C521" s="6" t="s">
        <v>1563</v>
      </c>
      <c r="D521" s="6">
        <v>598</v>
      </c>
      <c r="E521" s="6" t="s">
        <v>20</v>
      </c>
      <c r="F521" s="7">
        <v>40982</v>
      </c>
      <c r="G521" s="1" t="s">
        <v>1144</v>
      </c>
      <c r="H521" s="6" t="s">
        <v>21</v>
      </c>
      <c r="I521" s="7">
        <v>42081.588760648148</v>
      </c>
      <c r="J521" s="19">
        <v>2039</v>
      </c>
      <c r="K521" s="8"/>
      <c r="L521" s="20">
        <v>1</v>
      </c>
      <c r="M521" s="15">
        <v>1</v>
      </c>
      <c r="N521" s="15"/>
      <c r="O521" s="15"/>
      <c r="P521" s="27">
        <v>1</v>
      </c>
      <c r="Q521" s="28"/>
      <c r="R521" s="28"/>
      <c r="S521" s="7">
        <v>42081.587401851852</v>
      </c>
      <c r="T521" s="6" t="s">
        <v>1564</v>
      </c>
    </row>
    <row r="522" spans="1:23" x14ac:dyDescent="0.2">
      <c r="A522" s="6">
        <v>201401244</v>
      </c>
      <c r="B522" s="6" t="s">
        <v>1565</v>
      </c>
      <c r="C522" s="6" t="s">
        <v>1566</v>
      </c>
      <c r="D522" s="6">
        <v>508</v>
      </c>
      <c r="E522" s="6" t="s">
        <v>1567</v>
      </c>
      <c r="F522" s="7">
        <v>40800</v>
      </c>
      <c r="G522" s="1" t="s">
        <v>1143</v>
      </c>
      <c r="H522" s="6" t="s">
        <v>15</v>
      </c>
      <c r="I522" s="7">
        <v>41916.508185613427</v>
      </c>
      <c r="J522" s="19">
        <v>2075</v>
      </c>
      <c r="K522" s="8"/>
      <c r="L522" s="20">
        <v>18</v>
      </c>
      <c r="M522" s="15">
        <v>18</v>
      </c>
      <c r="N522" s="15"/>
      <c r="O522" s="15"/>
      <c r="P522" s="27">
        <v>18</v>
      </c>
      <c r="Q522" s="28"/>
      <c r="R522" s="28"/>
      <c r="S522" s="7">
        <v>41916.508185613427</v>
      </c>
      <c r="T522" s="6" t="s">
        <v>1568</v>
      </c>
    </row>
    <row r="523" spans="1:23" x14ac:dyDescent="0.2">
      <c r="A523" s="6">
        <v>201401246</v>
      </c>
      <c r="B523" s="6" t="s">
        <v>1569</v>
      </c>
      <c r="C523" s="6" t="s">
        <v>1570</v>
      </c>
      <c r="D523" s="6">
        <v>598</v>
      </c>
      <c r="E523" s="6" t="s">
        <v>20</v>
      </c>
      <c r="F523" s="7">
        <v>38610</v>
      </c>
      <c r="G523" s="1" t="s">
        <v>1144</v>
      </c>
      <c r="H523" s="6" t="s">
        <v>21</v>
      </c>
      <c r="I523" s="7">
        <v>41896.609724571761</v>
      </c>
      <c r="J523" s="19">
        <v>2061</v>
      </c>
      <c r="K523" s="8"/>
      <c r="L523" s="20" t="s">
        <v>1571</v>
      </c>
      <c r="M523" s="15">
        <v>96</v>
      </c>
      <c r="N523" s="15"/>
      <c r="O523" s="15"/>
      <c r="P523" s="33">
        <v>0</v>
      </c>
      <c r="Q523" s="28"/>
      <c r="R523" s="28"/>
      <c r="S523" s="7">
        <v>41896.602004398148</v>
      </c>
      <c r="T523" s="6" t="s">
        <v>1572</v>
      </c>
    </row>
    <row r="524" spans="1:23" x14ac:dyDescent="0.2">
      <c r="A524" s="6">
        <v>201401247</v>
      </c>
      <c r="B524" s="6" t="s">
        <v>1573</v>
      </c>
      <c r="C524" s="6" t="s">
        <v>1574</v>
      </c>
      <c r="D524" s="6">
        <v>499</v>
      </c>
      <c r="E524" s="6" t="s">
        <v>60</v>
      </c>
      <c r="F524" s="7">
        <v>40435</v>
      </c>
      <c r="G524" s="1" t="s">
        <v>1143</v>
      </c>
      <c r="H524" s="6" t="s">
        <v>15</v>
      </c>
      <c r="I524" s="7">
        <v>41895.936048993055</v>
      </c>
      <c r="J524" s="19">
        <v>2087</v>
      </c>
      <c r="K524" s="8"/>
      <c r="L524" s="20" t="s">
        <v>1575</v>
      </c>
      <c r="M524" s="15">
        <v>1</v>
      </c>
      <c r="N524" s="15">
        <v>2</v>
      </c>
      <c r="O524" s="15"/>
      <c r="P524" s="27">
        <v>1</v>
      </c>
      <c r="Q524" s="28">
        <v>2</v>
      </c>
      <c r="R524" s="28"/>
      <c r="S524" s="7">
        <v>41895.922007094909</v>
      </c>
      <c r="T524" s="6" t="s">
        <v>1576</v>
      </c>
    </row>
    <row r="525" spans="1:23" x14ac:dyDescent="0.2">
      <c r="A525" s="6">
        <v>201401255</v>
      </c>
      <c r="B525" s="6" t="s">
        <v>1577</v>
      </c>
      <c r="C525" s="6" t="s">
        <v>1578</v>
      </c>
      <c r="D525" s="6">
        <v>499</v>
      </c>
      <c r="E525" s="6" t="s">
        <v>60</v>
      </c>
      <c r="F525" s="7">
        <v>37514</v>
      </c>
      <c r="G525" s="1" t="s">
        <v>1145</v>
      </c>
      <c r="H525" s="6" t="s">
        <v>45</v>
      </c>
      <c r="I525" s="7">
        <v>42284.01358190972</v>
      </c>
      <c r="J525" s="19">
        <v>2133</v>
      </c>
      <c r="K525" s="8"/>
      <c r="L525" s="20" t="s">
        <v>1579</v>
      </c>
      <c r="M525" s="15">
        <v>40</v>
      </c>
      <c r="N525" s="15"/>
      <c r="O525" s="15"/>
      <c r="P525" s="27">
        <v>40</v>
      </c>
      <c r="Q525" s="28"/>
      <c r="R525" s="28"/>
      <c r="S525" s="7">
        <v>42284.01358190972</v>
      </c>
      <c r="T525" s="6" t="s">
        <v>1580</v>
      </c>
    </row>
    <row r="526" spans="1:23" x14ac:dyDescent="0.2">
      <c r="A526" s="6">
        <v>201401257</v>
      </c>
      <c r="B526" s="6" t="s">
        <v>1581</v>
      </c>
      <c r="C526" s="6" t="s">
        <v>1582</v>
      </c>
      <c r="D526" s="6">
        <v>128</v>
      </c>
      <c r="E526" s="6" t="s">
        <v>33</v>
      </c>
      <c r="F526" s="7">
        <v>37882</v>
      </c>
      <c r="G526" s="1" t="s">
        <v>1143</v>
      </c>
      <c r="H526" s="6" t="s">
        <v>15</v>
      </c>
      <c r="I526" s="7">
        <v>41902.706400081021</v>
      </c>
      <c r="J526" s="19">
        <v>2082</v>
      </c>
      <c r="K526" s="8"/>
      <c r="L526" s="20">
        <v>2</v>
      </c>
      <c r="M526" s="15">
        <v>2</v>
      </c>
      <c r="N526" s="15"/>
      <c r="O526" s="15"/>
      <c r="P526" s="27">
        <v>2</v>
      </c>
      <c r="Q526" s="28"/>
      <c r="R526" s="28"/>
      <c r="S526" s="7">
        <v>41902.45006466435</v>
      </c>
      <c r="T526" s="6" t="s">
        <v>1583</v>
      </c>
    </row>
    <row r="527" spans="1:23" x14ac:dyDescent="0.2">
      <c r="A527" s="6">
        <v>201401258</v>
      </c>
      <c r="B527" s="6" t="s">
        <v>1584</v>
      </c>
      <c r="C527" s="6" t="s">
        <v>1585</v>
      </c>
      <c r="D527" s="6">
        <v>598</v>
      </c>
      <c r="E527" s="6" t="s">
        <v>20</v>
      </c>
      <c r="F527" s="7">
        <v>40954</v>
      </c>
      <c r="G527" s="1" t="s">
        <v>1143</v>
      </c>
      <c r="H527" s="6" t="s">
        <v>15</v>
      </c>
      <c r="I527" s="7">
        <v>41897.967596261573</v>
      </c>
      <c r="J527" s="19">
        <v>2133</v>
      </c>
      <c r="K527" s="8"/>
      <c r="L527" s="20" t="s">
        <v>1586</v>
      </c>
      <c r="M527" s="15">
        <v>51</v>
      </c>
      <c r="N527" s="15"/>
      <c r="O527" s="15"/>
      <c r="P527" s="27">
        <v>51</v>
      </c>
      <c r="Q527" s="28"/>
      <c r="R527" s="28"/>
      <c r="S527" s="7">
        <v>41897.967596261573</v>
      </c>
      <c r="T527" s="6" t="s">
        <v>1587</v>
      </c>
    </row>
    <row r="528" spans="1:23" x14ac:dyDescent="0.2">
      <c r="A528" s="6">
        <v>201401259</v>
      </c>
      <c r="B528" s="6" t="s">
        <v>1588</v>
      </c>
      <c r="C528" s="6" t="s">
        <v>1589</v>
      </c>
      <c r="D528" s="6">
        <v>125</v>
      </c>
      <c r="E528" s="6" t="s">
        <v>14</v>
      </c>
      <c r="F528" s="7">
        <v>37299</v>
      </c>
      <c r="G528" s="1" t="s">
        <v>1145</v>
      </c>
      <c r="H528" s="6" t="s">
        <v>45</v>
      </c>
      <c r="I528" s="7">
        <v>41897.975914618059</v>
      </c>
      <c r="J528" s="19">
        <v>2001</v>
      </c>
      <c r="K528" s="8"/>
      <c r="L528" s="20">
        <v>14</v>
      </c>
      <c r="M528" s="15">
        <v>14</v>
      </c>
      <c r="N528" s="15"/>
      <c r="O528" s="15"/>
      <c r="P528" s="27">
        <v>14</v>
      </c>
      <c r="Q528" s="28"/>
      <c r="R528" s="28"/>
      <c r="S528" s="7">
        <v>41897.976430902774</v>
      </c>
      <c r="T528" s="6" t="s">
        <v>1590</v>
      </c>
      <c r="U528" s="7">
        <v>41901.872918287037</v>
      </c>
      <c r="V528" s="6" t="s">
        <v>332</v>
      </c>
      <c r="W528" s="6" t="s">
        <v>395</v>
      </c>
    </row>
    <row r="529" spans="1:20" x14ac:dyDescent="0.2">
      <c r="A529" s="6">
        <v>201401264</v>
      </c>
      <c r="B529" s="6" t="s">
        <v>1562</v>
      </c>
      <c r="C529" s="6" t="s">
        <v>139</v>
      </c>
      <c r="D529" s="6">
        <v>511</v>
      </c>
      <c r="E529" s="6" t="s">
        <v>614</v>
      </c>
      <c r="F529" s="7">
        <v>41404</v>
      </c>
      <c r="G529" s="1" t="s">
        <v>1144</v>
      </c>
      <c r="H529" s="6" t="s">
        <v>21</v>
      </c>
      <c r="I529" s="7">
        <v>41899.762873148145</v>
      </c>
      <c r="J529" s="19">
        <v>2095</v>
      </c>
      <c r="K529" s="8"/>
      <c r="L529" s="20">
        <v>9</v>
      </c>
      <c r="M529" s="15">
        <v>9</v>
      </c>
      <c r="N529" s="15"/>
      <c r="O529" s="15"/>
      <c r="P529" s="33">
        <v>901</v>
      </c>
      <c r="Q529" s="28"/>
      <c r="R529" s="28"/>
      <c r="S529" s="7">
        <v>41899.834257754628</v>
      </c>
      <c r="T529" s="6" t="s">
        <v>1591</v>
      </c>
    </row>
    <row r="530" spans="1:20" x14ac:dyDescent="0.2">
      <c r="A530" s="6">
        <v>201401269</v>
      </c>
      <c r="B530" s="6" t="s">
        <v>1592</v>
      </c>
      <c r="C530" s="6" t="s">
        <v>1593</v>
      </c>
      <c r="D530" s="6">
        <v>123</v>
      </c>
      <c r="E530" s="6" t="s">
        <v>64</v>
      </c>
      <c r="F530" s="7">
        <v>39345</v>
      </c>
      <c r="G530" s="1" t="s">
        <v>1143</v>
      </c>
      <c r="H530" s="6" t="s">
        <v>15</v>
      </c>
      <c r="I530" s="7">
        <v>41900.507109803242</v>
      </c>
      <c r="J530" s="19">
        <v>2171</v>
      </c>
      <c r="K530" s="8"/>
      <c r="L530" s="20" t="s">
        <v>1594</v>
      </c>
      <c r="M530" s="15">
        <v>21</v>
      </c>
      <c r="N530" s="15"/>
      <c r="O530" s="15"/>
      <c r="P530" s="27">
        <v>21</v>
      </c>
      <c r="Q530" s="28"/>
      <c r="R530" s="28"/>
      <c r="S530" s="7">
        <v>41900.507109803242</v>
      </c>
      <c r="T530" s="6" t="s">
        <v>1595</v>
      </c>
    </row>
    <row r="531" spans="1:20" x14ac:dyDescent="0.2">
      <c r="A531" s="6">
        <v>201401288</v>
      </c>
      <c r="B531" s="6" t="s">
        <v>1596</v>
      </c>
      <c r="C531" s="6" t="s">
        <v>541</v>
      </c>
      <c r="D531" s="6">
        <v>125</v>
      </c>
      <c r="E531" s="6" t="s">
        <v>14</v>
      </c>
      <c r="F531" s="7">
        <v>41780</v>
      </c>
      <c r="G531" s="1" t="s">
        <v>1143</v>
      </c>
      <c r="H531" s="6" t="s">
        <v>15</v>
      </c>
      <c r="I531" s="7">
        <v>42051.740890775465</v>
      </c>
      <c r="J531" s="24" t="s">
        <v>1166</v>
      </c>
      <c r="L531" s="23" t="s">
        <v>1166</v>
      </c>
      <c r="S531" s="7" t="s">
        <v>16</v>
      </c>
      <c r="T531" s="6" t="s">
        <v>16</v>
      </c>
    </row>
    <row r="532" spans="1:20" x14ac:dyDescent="0.2">
      <c r="A532" s="6">
        <v>201401289</v>
      </c>
      <c r="B532" s="6" t="s">
        <v>1597</v>
      </c>
      <c r="C532" s="6" t="s">
        <v>1598</v>
      </c>
      <c r="D532" s="6">
        <v>598</v>
      </c>
      <c r="E532" s="6" t="s">
        <v>20</v>
      </c>
      <c r="F532" s="7">
        <v>41790</v>
      </c>
      <c r="G532" s="1" t="s">
        <v>1145</v>
      </c>
      <c r="H532" s="6" t="s">
        <v>45</v>
      </c>
      <c r="I532" s="7">
        <v>41924.965913043983</v>
      </c>
      <c r="J532" s="19">
        <v>2236</v>
      </c>
      <c r="K532" s="8"/>
      <c r="L532" s="20">
        <v>1</v>
      </c>
      <c r="M532" s="15">
        <v>1</v>
      </c>
      <c r="N532" s="15"/>
      <c r="O532" s="15"/>
      <c r="P532" s="27">
        <v>1</v>
      </c>
      <c r="Q532" s="28"/>
      <c r="R532" s="28"/>
      <c r="S532" s="7">
        <v>41924.995708831018</v>
      </c>
      <c r="T532" s="6" t="s">
        <v>1599</v>
      </c>
    </row>
    <row r="533" spans="1:20" x14ac:dyDescent="0.2">
      <c r="A533" s="6">
        <v>201401302</v>
      </c>
      <c r="B533" s="6" t="s">
        <v>1600</v>
      </c>
      <c r="C533" s="6" t="s">
        <v>1601</v>
      </c>
      <c r="D533" s="6">
        <v>312</v>
      </c>
      <c r="E533" s="6" t="s">
        <v>128</v>
      </c>
      <c r="F533" s="7">
        <v>40360</v>
      </c>
      <c r="G533" s="1" t="s">
        <v>1145</v>
      </c>
      <c r="H533" s="6" t="s">
        <v>45</v>
      </c>
      <c r="I533" s="7">
        <v>41908.836076192129</v>
      </c>
      <c r="J533" s="19">
        <v>2275</v>
      </c>
      <c r="K533" s="8"/>
      <c r="L533" s="20">
        <v>14</v>
      </c>
      <c r="M533" s="15">
        <v>14</v>
      </c>
      <c r="N533" s="15"/>
      <c r="O533" s="15"/>
      <c r="P533" s="27">
        <v>14</v>
      </c>
      <c r="Q533" s="28"/>
      <c r="R533" s="28"/>
      <c r="S533" s="7">
        <v>41908.851428090275</v>
      </c>
    </row>
    <row r="534" spans="1:20" x14ac:dyDescent="0.2">
      <c r="A534" s="6">
        <v>201401306</v>
      </c>
      <c r="B534" s="6" t="s">
        <v>1602</v>
      </c>
      <c r="C534" s="6" t="s">
        <v>278</v>
      </c>
      <c r="D534" s="6">
        <v>598</v>
      </c>
      <c r="E534" s="6" t="s">
        <v>20</v>
      </c>
      <c r="F534" s="7">
        <v>37894</v>
      </c>
      <c r="G534" s="1" t="s">
        <v>1144</v>
      </c>
      <c r="H534" s="6" t="s">
        <v>21</v>
      </c>
      <c r="I534" s="7">
        <v>41911.508157256947</v>
      </c>
      <c r="J534" s="19">
        <v>2176</v>
      </c>
      <c r="K534" s="8"/>
      <c r="L534" s="20" t="s">
        <v>1603</v>
      </c>
      <c r="M534" s="15">
        <v>37</v>
      </c>
      <c r="N534" s="15"/>
      <c r="O534" s="15"/>
      <c r="P534" s="27">
        <v>37</v>
      </c>
      <c r="Q534" s="28"/>
      <c r="R534" s="28"/>
      <c r="S534" s="7">
        <v>41911.54395644676</v>
      </c>
      <c r="T534" s="6" t="s">
        <v>1604</v>
      </c>
    </row>
    <row r="535" spans="1:20" x14ac:dyDescent="0.2">
      <c r="A535" s="6">
        <v>201401310</v>
      </c>
      <c r="B535" s="6" t="s">
        <v>1605</v>
      </c>
      <c r="C535" s="6" t="s">
        <v>1606</v>
      </c>
      <c r="D535" s="6">
        <v>130</v>
      </c>
      <c r="E535" s="6" t="s">
        <v>48</v>
      </c>
      <c r="F535" s="7">
        <v>36526</v>
      </c>
      <c r="G535" s="1" t="s">
        <v>1144</v>
      </c>
      <c r="H535" s="6" t="s">
        <v>21</v>
      </c>
      <c r="I535" s="7">
        <v>41912.706140821756</v>
      </c>
      <c r="J535" s="19">
        <v>2001</v>
      </c>
      <c r="K535" s="8">
        <v>2137</v>
      </c>
      <c r="L535" s="20" t="s">
        <v>1607</v>
      </c>
      <c r="M535" s="15">
        <v>41</v>
      </c>
      <c r="N535" s="15"/>
      <c r="O535" s="15"/>
      <c r="P535" s="27">
        <v>41</v>
      </c>
      <c r="Q535" s="28"/>
      <c r="R535" s="28"/>
      <c r="S535" s="7">
        <v>41912.708364930557</v>
      </c>
      <c r="T535" s="6" t="s">
        <v>1608</v>
      </c>
    </row>
    <row r="536" spans="1:20" x14ac:dyDescent="0.2">
      <c r="A536" s="6">
        <v>201401322</v>
      </c>
      <c r="B536" s="6" t="s">
        <v>1609</v>
      </c>
      <c r="C536" s="6" t="s">
        <v>73</v>
      </c>
      <c r="D536" s="6">
        <v>598</v>
      </c>
      <c r="E536" s="6" t="s">
        <v>20</v>
      </c>
      <c r="F536" s="7">
        <v>41791</v>
      </c>
      <c r="G536" s="1" t="s">
        <v>1143</v>
      </c>
      <c r="H536" s="6" t="s">
        <v>15</v>
      </c>
      <c r="I536" s="7">
        <v>41912.965469212962</v>
      </c>
      <c r="J536" s="19">
        <v>2133</v>
      </c>
      <c r="K536" s="8"/>
      <c r="L536" s="20">
        <v>16</v>
      </c>
      <c r="M536" s="15">
        <v>16</v>
      </c>
      <c r="N536" s="15"/>
      <c r="O536" s="15"/>
      <c r="P536" s="27">
        <v>16</v>
      </c>
      <c r="Q536" s="28"/>
      <c r="R536" s="28"/>
      <c r="S536" s="7">
        <v>41912.95151697917</v>
      </c>
      <c r="T536" s="6" t="s">
        <v>1610</v>
      </c>
    </row>
    <row r="537" spans="1:20" x14ac:dyDescent="0.2">
      <c r="A537" s="6">
        <v>201401323</v>
      </c>
      <c r="B537" s="6" t="s">
        <v>1611</v>
      </c>
      <c r="C537" s="6" t="s">
        <v>547</v>
      </c>
      <c r="D537" s="6">
        <v>598</v>
      </c>
      <c r="E537" s="6" t="s">
        <v>20</v>
      </c>
      <c r="F537" s="7">
        <v>41183</v>
      </c>
      <c r="G537" s="1" t="s">
        <v>1144</v>
      </c>
      <c r="H537" s="6" t="s">
        <v>21</v>
      </c>
      <c r="I537" s="7">
        <v>41913.186891701385</v>
      </c>
      <c r="J537" s="19">
        <v>2095</v>
      </c>
      <c r="K537" s="8"/>
      <c r="L537" s="20">
        <v>1</v>
      </c>
      <c r="M537" s="15">
        <v>1</v>
      </c>
      <c r="N537" s="15"/>
      <c r="O537" s="15"/>
      <c r="P537" s="27">
        <v>1</v>
      </c>
      <c r="Q537" s="28"/>
      <c r="R537" s="28"/>
      <c r="S537" s="7">
        <v>41913.174986574071</v>
      </c>
      <c r="T537" s="6" t="s">
        <v>1612</v>
      </c>
    </row>
    <row r="538" spans="1:20" x14ac:dyDescent="0.2">
      <c r="A538" s="6">
        <v>201401330</v>
      </c>
      <c r="B538" s="6" t="s">
        <v>218</v>
      </c>
      <c r="C538" s="6" t="s">
        <v>1552</v>
      </c>
      <c r="D538" s="6">
        <v>130</v>
      </c>
      <c r="E538" s="6" t="s">
        <v>48</v>
      </c>
      <c r="F538" s="7">
        <v>37773</v>
      </c>
      <c r="G538" s="1" t="s">
        <v>1145</v>
      </c>
      <c r="H538" s="6" t="s">
        <v>45</v>
      </c>
      <c r="I538" s="7">
        <v>41986.964225462965</v>
      </c>
      <c r="J538" s="19">
        <v>2001</v>
      </c>
      <c r="K538" s="8"/>
      <c r="L538" s="20">
        <v>14</v>
      </c>
      <c r="M538" s="15">
        <v>14</v>
      </c>
      <c r="N538" s="15"/>
      <c r="O538" s="15"/>
      <c r="P538" s="27">
        <v>14</v>
      </c>
      <c r="Q538" s="28"/>
      <c r="R538" s="28"/>
      <c r="S538" s="7">
        <v>41986.943839039355</v>
      </c>
      <c r="T538" s="6" t="s">
        <v>1613</v>
      </c>
    </row>
    <row r="539" spans="1:20" x14ac:dyDescent="0.2">
      <c r="A539" s="6">
        <v>201401333</v>
      </c>
      <c r="B539" s="6" t="s">
        <v>1614</v>
      </c>
      <c r="C539" s="6" t="s">
        <v>1615</v>
      </c>
      <c r="D539" s="6">
        <v>516</v>
      </c>
      <c r="E539" s="6" t="s">
        <v>993</v>
      </c>
      <c r="F539" s="7">
        <v>41855</v>
      </c>
      <c r="G539" s="1" t="s">
        <v>1144</v>
      </c>
      <c r="H539" s="6" t="s">
        <v>21</v>
      </c>
      <c r="I539" s="7">
        <v>42252.825340625001</v>
      </c>
      <c r="J539" s="24" t="s">
        <v>1543</v>
      </c>
      <c r="L539" s="23" t="s">
        <v>1484</v>
      </c>
      <c r="S539" s="7">
        <v>42252.834003969911</v>
      </c>
      <c r="T539" s="6" t="s">
        <v>1616</v>
      </c>
    </row>
    <row r="540" spans="1:20" x14ac:dyDescent="0.2">
      <c r="A540" s="6">
        <v>201401344</v>
      </c>
      <c r="B540" s="6" t="s">
        <v>466</v>
      </c>
      <c r="C540" s="6" t="s">
        <v>1617</v>
      </c>
      <c r="D540" s="6">
        <v>598</v>
      </c>
      <c r="E540" s="6" t="s">
        <v>20</v>
      </c>
      <c r="F540" s="7">
        <v>39555</v>
      </c>
      <c r="G540" s="1" t="s">
        <v>1143</v>
      </c>
      <c r="H540" s="6" t="s">
        <v>15</v>
      </c>
      <c r="I540" s="7">
        <v>42033.45092260417</v>
      </c>
      <c r="J540" s="19" t="s">
        <v>1618</v>
      </c>
      <c r="K540" s="8"/>
      <c r="L540" s="20" t="s">
        <v>1619</v>
      </c>
      <c r="M540" s="15"/>
      <c r="N540" s="15"/>
      <c r="O540" s="15"/>
      <c r="P540" s="27"/>
      <c r="Q540" s="28"/>
      <c r="R540" s="28"/>
      <c r="S540" s="7">
        <v>42033.45092260417</v>
      </c>
      <c r="T540" s="6" t="s">
        <v>1620</v>
      </c>
    </row>
    <row r="541" spans="1:20" x14ac:dyDescent="0.2">
      <c r="A541" s="6">
        <v>201401349</v>
      </c>
      <c r="B541" s="6" t="s">
        <v>1430</v>
      </c>
      <c r="C541" s="6" t="s">
        <v>566</v>
      </c>
      <c r="D541" s="6">
        <v>119</v>
      </c>
      <c r="E541" s="6" t="s">
        <v>25</v>
      </c>
      <c r="F541" s="7">
        <v>41829</v>
      </c>
      <c r="G541" s="1" t="s">
        <v>1143</v>
      </c>
      <c r="H541" s="6" t="s">
        <v>15</v>
      </c>
      <c r="I541" s="7">
        <v>42056.060205439811</v>
      </c>
      <c r="J541" s="19">
        <v>2193</v>
      </c>
      <c r="K541" s="8"/>
      <c r="L541" s="20">
        <v>4</v>
      </c>
      <c r="M541" s="15">
        <v>4</v>
      </c>
      <c r="N541" s="15"/>
      <c r="O541" s="15"/>
      <c r="P541" s="27">
        <v>4</v>
      </c>
      <c r="Q541" s="28"/>
      <c r="R541" s="28"/>
      <c r="S541" s="7">
        <v>42056.440040393521</v>
      </c>
      <c r="T541" s="6" t="s">
        <v>1621</v>
      </c>
    </row>
    <row r="542" spans="1:20" x14ac:dyDescent="0.2">
      <c r="A542" s="6">
        <v>201401351</v>
      </c>
      <c r="B542" s="6" t="s">
        <v>1622</v>
      </c>
      <c r="C542" s="6" t="s">
        <v>718</v>
      </c>
      <c r="D542" s="6">
        <v>107</v>
      </c>
      <c r="E542" s="6" t="s">
        <v>233</v>
      </c>
      <c r="F542" s="7">
        <v>37537</v>
      </c>
      <c r="G542" s="1" t="s">
        <v>1146</v>
      </c>
      <c r="H542" s="6" t="s">
        <v>56</v>
      </c>
      <c r="I542" s="7">
        <v>42040.320143599536</v>
      </c>
      <c r="J542" s="19">
        <v>2071</v>
      </c>
      <c r="K542" s="8"/>
      <c r="L542" s="20" t="s">
        <v>1623</v>
      </c>
      <c r="M542" s="15">
        <v>1</v>
      </c>
      <c r="N542" s="15">
        <v>2</v>
      </c>
      <c r="O542" s="15"/>
      <c r="P542" s="27">
        <v>1</v>
      </c>
      <c r="Q542" s="28">
        <v>2</v>
      </c>
      <c r="R542" s="28"/>
      <c r="S542" s="7">
        <v>42040.41641096065</v>
      </c>
      <c r="T542" s="6" t="s">
        <v>1624</v>
      </c>
    </row>
    <row r="543" spans="1:20" x14ac:dyDescent="0.2">
      <c r="A543" s="6">
        <v>201401352</v>
      </c>
      <c r="B543" s="6" t="s">
        <v>1625</v>
      </c>
      <c r="C543" s="6" t="s">
        <v>1626</v>
      </c>
      <c r="D543" s="6">
        <v>128</v>
      </c>
      <c r="E543" s="6" t="s">
        <v>33</v>
      </c>
      <c r="F543" s="7">
        <v>41583</v>
      </c>
      <c r="G543" s="1" t="s">
        <v>1144</v>
      </c>
      <c r="H543" s="6" t="s">
        <v>21</v>
      </c>
      <c r="I543" s="7">
        <v>41982.475432407409</v>
      </c>
      <c r="J543" s="19">
        <v>2185</v>
      </c>
      <c r="K543" s="8"/>
      <c r="L543" s="20" t="s">
        <v>1627</v>
      </c>
      <c r="M543" s="15">
        <v>44</v>
      </c>
      <c r="N543" s="15"/>
      <c r="O543" s="15"/>
      <c r="P543" s="27">
        <v>44</v>
      </c>
      <c r="Q543" s="28"/>
      <c r="R543" s="28"/>
      <c r="S543" s="7">
        <v>41982.868136145837</v>
      </c>
      <c r="T543" s="6" t="s">
        <v>1628</v>
      </c>
    </row>
    <row r="544" spans="1:20" x14ac:dyDescent="0.2">
      <c r="A544" s="6">
        <v>201401358</v>
      </c>
      <c r="B544" s="6" t="s">
        <v>1629</v>
      </c>
      <c r="C544" s="6" t="s">
        <v>1505</v>
      </c>
      <c r="D544" s="6">
        <v>536</v>
      </c>
      <c r="E544" s="6" t="s">
        <v>330</v>
      </c>
      <c r="F544" s="7">
        <v>41548</v>
      </c>
      <c r="G544" s="1" t="s">
        <v>1144</v>
      </c>
      <c r="H544" s="6" t="s">
        <v>21</v>
      </c>
      <c r="I544" s="7">
        <v>41919.149828506947</v>
      </c>
      <c r="J544" s="19">
        <v>2095</v>
      </c>
      <c r="K544" s="8"/>
      <c r="L544" s="20">
        <v>9</v>
      </c>
      <c r="M544" s="15">
        <v>9</v>
      </c>
      <c r="N544" s="15"/>
      <c r="O544" s="15"/>
      <c r="P544" s="33">
        <v>901</v>
      </c>
      <c r="Q544" s="28"/>
      <c r="R544" s="28"/>
      <c r="S544" s="7">
        <v>41919.149828506947</v>
      </c>
      <c r="T544" s="6" t="s">
        <v>1630</v>
      </c>
    </row>
    <row r="545" spans="1:23" x14ac:dyDescent="0.2">
      <c r="A545" s="6">
        <v>201401364</v>
      </c>
      <c r="B545" s="6" t="s">
        <v>1631</v>
      </c>
      <c r="C545" s="6" t="s">
        <v>493</v>
      </c>
      <c r="D545" s="6">
        <v>125</v>
      </c>
      <c r="E545" s="6" t="s">
        <v>14</v>
      </c>
      <c r="F545" s="7">
        <v>41190</v>
      </c>
      <c r="G545" s="1" t="s">
        <v>1143</v>
      </c>
      <c r="H545" s="6" t="s">
        <v>15</v>
      </c>
      <c r="I545" s="7">
        <v>41928.446839502314</v>
      </c>
      <c r="J545" s="19">
        <v>2185</v>
      </c>
      <c r="K545" s="8"/>
      <c r="L545" s="20" t="s">
        <v>1429</v>
      </c>
      <c r="M545" s="15">
        <v>23</v>
      </c>
      <c r="N545" s="15"/>
      <c r="O545" s="15"/>
      <c r="P545" s="27">
        <v>23</v>
      </c>
      <c r="Q545" s="28"/>
      <c r="R545" s="28"/>
      <c r="S545" s="7" t="s">
        <v>16</v>
      </c>
      <c r="T545" s="6" t="s">
        <v>16</v>
      </c>
    </row>
    <row r="546" spans="1:23" x14ac:dyDescent="0.2">
      <c r="A546" s="6">
        <v>201401367</v>
      </c>
      <c r="B546" s="6" t="s">
        <v>1632</v>
      </c>
      <c r="C546" s="6" t="s">
        <v>1633</v>
      </c>
      <c r="D546" s="6">
        <v>107</v>
      </c>
      <c r="E546" s="6" t="s">
        <v>233</v>
      </c>
      <c r="F546" s="7">
        <v>37541</v>
      </c>
      <c r="G546" s="1" t="s">
        <v>1143</v>
      </c>
      <c r="H546" s="6" t="s">
        <v>15</v>
      </c>
      <c r="I546" s="7">
        <v>41921.784881793981</v>
      </c>
      <c r="J546" s="19">
        <v>2181</v>
      </c>
      <c r="K546" s="8">
        <v>2001</v>
      </c>
      <c r="L546" s="20">
        <v>4</v>
      </c>
      <c r="M546" s="15">
        <v>4</v>
      </c>
      <c r="N546" s="15"/>
      <c r="O546" s="15"/>
      <c r="P546" s="27">
        <v>4</v>
      </c>
      <c r="Q546" s="28"/>
      <c r="R546" s="28"/>
      <c r="S546" s="7">
        <v>41921.758940358799</v>
      </c>
      <c r="T546" s="6" t="s">
        <v>1634</v>
      </c>
    </row>
    <row r="547" spans="1:23" x14ac:dyDescent="0.2">
      <c r="A547" s="6">
        <v>201401372</v>
      </c>
      <c r="B547" s="6" t="s">
        <v>1112</v>
      </c>
      <c r="C547" s="6" t="s">
        <v>1635</v>
      </c>
      <c r="D547" s="6">
        <v>123</v>
      </c>
      <c r="E547" s="6" t="s">
        <v>64</v>
      </c>
      <c r="F547" s="7">
        <v>41717</v>
      </c>
      <c r="G547" s="1" t="s">
        <v>1143</v>
      </c>
      <c r="H547" s="6" t="s">
        <v>15</v>
      </c>
      <c r="I547" s="7">
        <v>42115.459190821763</v>
      </c>
      <c r="J547" s="19">
        <v>2019</v>
      </c>
      <c r="K547" s="8"/>
      <c r="L547" s="20">
        <v>14</v>
      </c>
      <c r="M547" s="15">
        <v>14</v>
      </c>
      <c r="N547" s="15"/>
      <c r="O547" s="15"/>
      <c r="P547" s="27">
        <v>14</v>
      </c>
      <c r="Q547" s="28"/>
      <c r="R547" s="28"/>
      <c r="S547" s="7">
        <v>42115.561554131942</v>
      </c>
      <c r="T547" s="6" t="s">
        <v>1636</v>
      </c>
    </row>
    <row r="548" spans="1:23" x14ac:dyDescent="0.2">
      <c r="A548" s="6">
        <v>201401382</v>
      </c>
      <c r="B548" s="6" t="s">
        <v>1637</v>
      </c>
      <c r="C548" s="6" t="s">
        <v>162</v>
      </c>
      <c r="D548" s="6">
        <v>499</v>
      </c>
      <c r="E548" s="6" t="s">
        <v>60</v>
      </c>
      <c r="F548" s="7">
        <v>40465</v>
      </c>
      <c r="G548" s="1" t="s">
        <v>1144</v>
      </c>
      <c r="H548" s="6" t="s">
        <v>21</v>
      </c>
      <c r="I548" s="7">
        <v>41925.114311145837</v>
      </c>
      <c r="J548" s="19">
        <v>2071</v>
      </c>
      <c r="K548" s="8"/>
      <c r="L548" s="20" t="s">
        <v>1638</v>
      </c>
      <c r="M548" s="15">
        <v>1</v>
      </c>
      <c r="N548" s="15">
        <v>2</v>
      </c>
      <c r="O548" s="15"/>
      <c r="P548" s="27">
        <v>1</v>
      </c>
      <c r="Q548" s="28">
        <v>2</v>
      </c>
      <c r="R548" s="28"/>
      <c r="S548" s="7">
        <v>41925.128998495369</v>
      </c>
      <c r="T548" s="6" t="s">
        <v>1639</v>
      </c>
    </row>
    <row r="549" spans="1:23" x14ac:dyDescent="0.2">
      <c r="A549" s="6">
        <v>201401386</v>
      </c>
      <c r="B549" s="6" t="s">
        <v>1640</v>
      </c>
      <c r="C549" s="6" t="s">
        <v>1641</v>
      </c>
      <c r="D549" s="6">
        <v>128</v>
      </c>
      <c r="E549" s="6" t="s">
        <v>33</v>
      </c>
      <c r="F549" s="7">
        <v>41865</v>
      </c>
      <c r="G549" s="1" t="s">
        <v>1143</v>
      </c>
      <c r="H549" s="6" t="s">
        <v>15</v>
      </c>
      <c r="I549" s="7">
        <v>42121.734603703706</v>
      </c>
      <c r="J549" s="19" t="s">
        <v>1166</v>
      </c>
      <c r="K549" s="8"/>
      <c r="L549" s="20" t="s">
        <v>1543</v>
      </c>
      <c r="M549" s="15"/>
      <c r="N549" s="15"/>
      <c r="O549" s="15"/>
      <c r="P549" s="27"/>
      <c r="Q549" s="28"/>
      <c r="R549" s="28"/>
      <c r="S549" s="7">
        <v>42121.734603703706</v>
      </c>
      <c r="T549" s="6" t="s">
        <v>1642</v>
      </c>
    </row>
    <row r="550" spans="1:23" x14ac:dyDescent="0.2">
      <c r="A550" s="6">
        <v>201401388</v>
      </c>
      <c r="B550" s="6" t="s">
        <v>955</v>
      </c>
      <c r="C550" s="6" t="s">
        <v>1643</v>
      </c>
      <c r="D550" s="6">
        <v>119</v>
      </c>
      <c r="E550" s="6" t="s">
        <v>25</v>
      </c>
      <c r="F550" s="7">
        <v>41820</v>
      </c>
      <c r="G550" s="1" t="s">
        <v>1144</v>
      </c>
      <c r="H550" s="6" t="s">
        <v>21</v>
      </c>
      <c r="I550" s="7">
        <v>42028.571019675925</v>
      </c>
      <c r="J550" s="24" t="s">
        <v>1493</v>
      </c>
      <c r="L550" s="23" t="s">
        <v>1391</v>
      </c>
      <c r="S550" s="7">
        <v>42028.735734456015</v>
      </c>
      <c r="T550" s="6" t="s">
        <v>1644</v>
      </c>
    </row>
    <row r="551" spans="1:23" x14ac:dyDescent="0.2">
      <c r="A551" s="6">
        <v>201401392</v>
      </c>
      <c r="B551" s="6" t="s">
        <v>1645</v>
      </c>
      <c r="C551" s="6" t="s">
        <v>1646</v>
      </c>
      <c r="D551" s="6">
        <v>123</v>
      </c>
      <c r="E551" s="6" t="s">
        <v>64</v>
      </c>
      <c r="F551" s="7">
        <v>41831</v>
      </c>
      <c r="G551" s="1" t="s">
        <v>1146</v>
      </c>
      <c r="H551" s="6" t="s">
        <v>56</v>
      </c>
      <c r="I551" s="7">
        <v>42272.475484374998</v>
      </c>
      <c r="J551" s="19">
        <v>2185</v>
      </c>
      <c r="K551" s="8"/>
      <c r="L551" s="20" t="s">
        <v>1429</v>
      </c>
      <c r="M551" s="15">
        <v>23</v>
      </c>
      <c r="N551" s="15"/>
      <c r="O551" s="15"/>
      <c r="P551" s="27">
        <v>23</v>
      </c>
      <c r="Q551" s="28"/>
      <c r="R551" s="28"/>
      <c r="S551" s="7">
        <v>42272.472892280093</v>
      </c>
      <c r="T551" s="6" t="s">
        <v>1648</v>
      </c>
      <c r="U551" s="7">
        <v>42272.746840509259</v>
      </c>
      <c r="V551" s="6" t="s">
        <v>957</v>
      </c>
      <c r="W551" s="6" t="s">
        <v>1647</v>
      </c>
    </row>
    <row r="552" spans="1:23" x14ac:dyDescent="0.2">
      <c r="A552" s="6">
        <v>201401398</v>
      </c>
      <c r="B552" s="6" t="s">
        <v>1649</v>
      </c>
      <c r="C552" s="6" t="s">
        <v>1650</v>
      </c>
      <c r="D552" s="6">
        <v>125</v>
      </c>
      <c r="E552" s="6" t="s">
        <v>14</v>
      </c>
      <c r="F552" s="7">
        <v>38399</v>
      </c>
      <c r="G552" s="1" t="s">
        <v>1144</v>
      </c>
      <c r="H552" s="6" t="s">
        <v>21</v>
      </c>
      <c r="I552" s="7">
        <v>41928.848250844909</v>
      </c>
      <c r="J552" s="19">
        <v>2022</v>
      </c>
      <c r="K552" s="8"/>
      <c r="L552" s="20">
        <v>14</v>
      </c>
      <c r="M552" s="15">
        <v>14</v>
      </c>
      <c r="N552" s="15"/>
      <c r="O552" s="15"/>
      <c r="P552" s="27">
        <v>14</v>
      </c>
      <c r="Q552" s="28"/>
      <c r="R552" s="28"/>
      <c r="S552" s="7">
        <v>41928.848250844909</v>
      </c>
      <c r="T552" s="6" t="s">
        <v>1651</v>
      </c>
    </row>
    <row r="553" spans="1:23" x14ac:dyDescent="0.2">
      <c r="A553" s="6">
        <v>201401404</v>
      </c>
      <c r="B553" s="6" t="s">
        <v>1652</v>
      </c>
      <c r="C553" s="6" t="s">
        <v>1653</v>
      </c>
      <c r="D553" s="6">
        <v>125</v>
      </c>
      <c r="E553" s="6" t="s">
        <v>14</v>
      </c>
      <c r="F553" s="7">
        <v>41562</v>
      </c>
      <c r="G553" s="1" t="s">
        <v>1145</v>
      </c>
      <c r="H553" s="6" t="s">
        <v>45</v>
      </c>
      <c r="I553" s="7">
        <v>41932.475893206021</v>
      </c>
      <c r="J553" s="19">
        <v>2275</v>
      </c>
      <c r="K553" s="8">
        <v>2195</v>
      </c>
      <c r="L553" s="20" t="s">
        <v>1654</v>
      </c>
      <c r="M553" s="15">
        <v>55</v>
      </c>
      <c r="N553" s="15"/>
      <c r="O553" s="15"/>
      <c r="P553" s="27">
        <v>55</v>
      </c>
      <c r="Q553" s="28"/>
      <c r="R553" s="28"/>
      <c r="S553" s="7" t="s">
        <v>16</v>
      </c>
      <c r="T553" s="6" t="s">
        <v>16</v>
      </c>
    </row>
    <row r="554" spans="1:23" x14ac:dyDescent="0.2">
      <c r="A554" s="6">
        <v>201401405</v>
      </c>
      <c r="B554" s="6" t="s">
        <v>1655</v>
      </c>
      <c r="C554" s="6" t="s">
        <v>1656</v>
      </c>
      <c r="D554" s="6">
        <v>598</v>
      </c>
      <c r="E554" s="6" t="s">
        <v>20</v>
      </c>
      <c r="F554" s="7">
        <v>41884</v>
      </c>
      <c r="G554" s="1" t="s">
        <v>1146</v>
      </c>
      <c r="H554" s="6" t="s">
        <v>56</v>
      </c>
      <c r="I554" s="7">
        <v>41934.849904861112</v>
      </c>
      <c r="J554" s="19">
        <v>2236</v>
      </c>
      <c r="K554" s="8"/>
      <c r="L554" s="20" t="s">
        <v>1165</v>
      </c>
      <c r="M554" s="15">
        <v>28</v>
      </c>
      <c r="N554" s="15"/>
      <c r="O554" s="15"/>
      <c r="P554" s="27">
        <v>28</v>
      </c>
      <c r="Q554" s="28"/>
      <c r="R554" s="28"/>
      <c r="S554" s="7" t="s">
        <v>16</v>
      </c>
      <c r="T554" s="6" t="s">
        <v>16</v>
      </c>
    </row>
    <row r="555" spans="1:23" x14ac:dyDescent="0.2">
      <c r="A555" s="6">
        <v>201401411</v>
      </c>
      <c r="B555" s="6" t="s">
        <v>1657</v>
      </c>
      <c r="C555" s="6" t="s">
        <v>162</v>
      </c>
      <c r="D555" s="6">
        <v>125</v>
      </c>
      <c r="E555" s="6" t="s">
        <v>14</v>
      </c>
      <c r="F555" s="7">
        <v>40838</v>
      </c>
      <c r="G555" s="1" t="s">
        <v>1144</v>
      </c>
      <c r="H555" s="6" t="s">
        <v>21</v>
      </c>
      <c r="I555" s="7">
        <v>41931.666053472225</v>
      </c>
      <c r="J555" s="19">
        <v>2275</v>
      </c>
      <c r="K555" s="8"/>
      <c r="L555" s="20" t="s">
        <v>1658</v>
      </c>
      <c r="M555" s="15">
        <v>3215</v>
      </c>
      <c r="N555" s="15"/>
      <c r="O555" s="15"/>
      <c r="P555" s="33">
        <v>0</v>
      </c>
      <c r="Q555" s="28"/>
      <c r="R555" s="28"/>
      <c r="S555" s="7">
        <v>41931.666053472225</v>
      </c>
      <c r="T555" s="6" t="s">
        <v>1659</v>
      </c>
    </row>
    <row r="556" spans="1:23" x14ac:dyDescent="0.2">
      <c r="A556" s="6">
        <v>201401417</v>
      </c>
      <c r="B556" s="6" t="s">
        <v>1660</v>
      </c>
      <c r="C556" s="6" t="s">
        <v>1661</v>
      </c>
      <c r="D556" s="6">
        <v>125</v>
      </c>
      <c r="E556" s="6" t="s">
        <v>14</v>
      </c>
      <c r="F556" s="7">
        <v>38833</v>
      </c>
      <c r="G556" s="1" t="s">
        <v>1143</v>
      </c>
      <c r="H556" s="6" t="s">
        <v>15</v>
      </c>
      <c r="I556" s="7">
        <v>41933.402075925929</v>
      </c>
      <c r="J556" s="19">
        <v>2101</v>
      </c>
      <c r="K556" s="8"/>
      <c r="L556" s="20" t="s">
        <v>1662</v>
      </c>
      <c r="M556" s="15">
        <v>2406</v>
      </c>
      <c r="N556" s="15"/>
      <c r="O556" s="15"/>
      <c r="P556" s="33">
        <v>24</v>
      </c>
      <c r="Q556" s="28"/>
      <c r="R556" s="28"/>
      <c r="S556" s="7">
        <v>41933.396885069444</v>
      </c>
      <c r="T556" s="6" t="s">
        <v>1663</v>
      </c>
    </row>
    <row r="557" spans="1:23" x14ac:dyDescent="0.2">
      <c r="A557" s="6">
        <v>201401429</v>
      </c>
      <c r="B557" s="6" t="s">
        <v>1664</v>
      </c>
      <c r="C557" s="6" t="s">
        <v>1390</v>
      </c>
      <c r="D557" s="6">
        <v>119</v>
      </c>
      <c r="E557" s="6" t="s">
        <v>25</v>
      </c>
      <c r="F557" s="7">
        <v>41746</v>
      </c>
      <c r="G557" s="1" t="s">
        <v>1143</v>
      </c>
      <c r="H557" s="6" t="s">
        <v>15</v>
      </c>
      <c r="I557" s="7">
        <v>42143.809295405095</v>
      </c>
      <c r="J557" s="19">
        <v>2259</v>
      </c>
      <c r="K557" s="8"/>
      <c r="L557" s="20" t="s">
        <v>1665</v>
      </c>
      <c r="M557" s="15">
        <v>2515</v>
      </c>
      <c r="N557" s="15"/>
      <c r="O557" s="15"/>
      <c r="P557" s="33">
        <v>25</v>
      </c>
      <c r="Q557" s="28"/>
      <c r="R557" s="28"/>
      <c r="S557" s="7" t="s">
        <v>16</v>
      </c>
      <c r="T557" s="6" t="s">
        <v>16</v>
      </c>
    </row>
    <row r="558" spans="1:23" x14ac:dyDescent="0.2">
      <c r="A558" s="6">
        <v>201401433</v>
      </c>
      <c r="B558" s="6" t="s">
        <v>1354</v>
      </c>
      <c r="C558" s="6" t="s">
        <v>927</v>
      </c>
      <c r="D558" s="6">
        <v>130</v>
      </c>
      <c r="E558" s="6" t="s">
        <v>48</v>
      </c>
      <c r="F558" s="7">
        <v>41548</v>
      </c>
      <c r="G558" s="1" t="s">
        <v>1146</v>
      </c>
      <c r="H558" s="6" t="s">
        <v>56</v>
      </c>
      <c r="I558" s="7">
        <v>42304.832363541667</v>
      </c>
      <c r="J558" s="19">
        <v>2071</v>
      </c>
      <c r="K558" s="8"/>
      <c r="L558" s="20">
        <v>2</v>
      </c>
      <c r="M558" s="15">
        <v>2</v>
      </c>
      <c r="N558" s="15"/>
      <c r="O558" s="15"/>
      <c r="P558" s="27">
        <v>2</v>
      </c>
      <c r="Q558" s="28"/>
      <c r="R558" s="28"/>
      <c r="S558" s="7">
        <v>42304.832363541667</v>
      </c>
      <c r="T558" s="6" t="s">
        <v>1666</v>
      </c>
    </row>
    <row r="559" spans="1:23" x14ac:dyDescent="0.2">
      <c r="A559" s="6">
        <v>201401434</v>
      </c>
      <c r="B559" s="6" t="s">
        <v>1602</v>
      </c>
      <c r="C559" s="6" t="s">
        <v>1667</v>
      </c>
      <c r="D559" s="6">
        <v>598</v>
      </c>
      <c r="E559" s="6" t="s">
        <v>20</v>
      </c>
      <c r="F559" s="7">
        <v>36917</v>
      </c>
      <c r="G559" s="1" t="s">
        <v>1143</v>
      </c>
      <c r="H559" s="6" t="s">
        <v>15</v>
      </c>
      <c r="I559" s="7">
        <v>41938.681899849536</v>
      </c>
      <c r="J559" s="19">
        <v>2087</v>
      </c>
      <c r="K559" s="8"/>
      <c r="L559" s="20" t="s">
        <v>1668</v>
      </c>
      <c r="M559" s="15"/>
      <c r="N559" s="15"/>
      <c r="O559" s="15"/>
      <c r="P559" s="27"/>
      <c r="Q559" s="28"/>
      <c r="R559" s="28"/>
      <c r="S559" s="7">
        <v>41938.681899849536</v>
      </c>
      <c r="T559" s="6" t="s">
        <v>1669</v>
      </c>
    </row>
    <row r="560" spans="1:23" x14ac:dyDescent="0.2">
      <c r="A560" s="6">
        <v>201401438</v>
      </c>
      <c r="B560" s="6" t="s">
        <v>1670</v>
      </c>
      <c r="C560" s="6" t="s">
        <v>1439</v>
      </c>
      <c r="D560" s="6">
        <v>123</v>
      </c>
      <c r="E560" s="6" t="s">
        <v>64</v>
      </c>
      <c r="F560" s="7">
        <v>39383</v>
      </c>
      <c r="G560" s="1" t="s">
        <v>1145</v>
      </c>
      <c r="H560" s="6" t="s">
        <v>45</v>
      </c>
      <c r="I560" s="7">
        <v>42043.520298460651</v>
      </c>
      <c r="J560" s="19">
        <v>2133</v>
      </c>
      <c r="K560" s="8"/>
      <c r="L560" s="20" t="s">
        <v>1671</v>
      </c>
      <c r="M560" s="15">
        <v>31</v>
      </c>
      <c r="N560" s="15"/>
      <c r="O560" s="15"/>
      <c r="P560" s="27">
        <v>31</v>
      </c>
      <c r="Q560" s="28"/>
      <c r="R560" s="28"/>
      <c r="S560" s="7">
        <v>42043.515430902778</v>
      </c>
      <c r="T560" s="6" t="s">
        <v>1672</v>
      </c>
    </row>
    <row r="561" spans="1:20" x14ac:dyDescent="0.2">
      <c r="A561" s="6">
        <v>201401454</v>
      </c>
      <c r="B561" s="6" t="s">
        <v>1673</v>
      </c>
      <c r="C561" s="6" t="s">
        <v>1674</v>
      </c>
      <c r="D561" s="6">
        <v>125</v>
      </c>
      <c r="E561" s="6" t="s">
        <v>14</v>
      </c>
      <c r="F561" s="7">
        <v>37562</v>
      </c>
      <c r="G561" s="1" t="s">
        <v>1144</v>
      </c>
      <c r="H561" s="6" t="s">
        <v>21</v>
      </c>
      <c r="I561" s="7">
        <v>41942.689681747688</v>
      </c>
      <c r="J561" s="19" t="s">
        <v>1668</v>
      </c>
      <c r="K561" s="8"/>
      <c r="L561" s="20" t="s">
        <v>1157</v>
      </c>
      <c r="M561" s="15"/>
      <c r="N561" s="15"/>
      <c r="O561" s="15"/>
      <c r="P561" s="27"/>
      <c r="Q561" s="28"/>
      <c r="R561" s="28"/>
      <c r="S561" s="7">
        <v>41942.711874386572</v>
      </c>
      <c r="T561" s="6" t="s">
        <v>1675</v>
      </c>
    </row>
    <row r="562" spans="1:20" x14ac:dyDescent="0.2">
      <c r="A562" s="6">
        <v>201401461</v>
      </c>
      <c r="B562" s="6" t="s">
        <v>1676</v>
      </c>
      <c r="C562" s="6" t="s">
        <v>1574</v>
      </c>
      <c r="D562" s="6">
        <v>107</v>
      </c>
      <c r="E562" s="6" t="s">
        <v>233</v>
      </c>
      <c r="F562" s="7">
        <v>35309</v>
      </c>
      <c r="G562" s="1" t="s">
        <v>1143</v>
      </c>
      <c r="H562" s="6" t="s">
        <v>15</v>
      </c>
      <c r="I562" s="7">
        <v>41944.253886307873</v>
      </c>
      <c r="J562" s="19">
        <v>2021</v>
      </c>
      <c r="K562" s="8"/>
      <c r="L562" s="20">
        <v>14</v>
      </c>
      <c r="M562" s="15">
        <v>14</v>
      </c>
      <c r="N562" s="15"/>
      <c r="O562" s="15"/>
      <c r="P562" s="27">
        <v>14</v>
      </c>
      <c r="Q562" s="28"/>
      <c r="R562" s="28"/>
      <c r="S562" s="7">
        <v>41944.253886307873</v>
      </c>
      <c r="T562" s="6" t="s">
        <v>1677</v>
      </c>
    </row>
    <row r="563" spans="1:20" x14ac:dyDescent="0.2">
      <c r="A563" s="6">
        <v>201401466</v>
      </c>
      <c r="B563" s="6" t="s">
        <v>1678</v>
      </c>
      <c r="C563" s="6" t="s">
        <v>377</v>
      </c>
      <c r="D563" s="6">
        <v>119</v>
      </c>
      <c r="E563" s="6" t="s">
        <v>25</v>
      </c>
      <c r="F563" s="7">
        <v>41719</v>
      </c>
      <c r="G563" s="1" t="s">
        <v>1143</v>
      </c>
      <c r="H563" s="6" t="s">
        <v>15</v>
      </c>
      <c r="I563" s="7">
        <v>42106.705752048612</v>
      </c>
      <c r="J563" s="19">
        <v>2102</v>
      </c>
      <c r="K563" s="8"/>
      <c r="L563" s="20" t="s">
        <v>1679</v>
      </c>
      <c r="M563" s="15">
        <v>45</v>
      </c>
      <c r="N563" s="15"/>
      <c r="O563" s="15"/>
      <c r="P563" s="27">
        <v>45</v>
      </c>
      <c r="Q563" s="28"/>
      <c r="R563" s="28"/>
      <c r="S563" s="7">
        <v>42106.044101504631</v>
      </c>
      <c r="T563" s="6" t="s">
        <v>1680</v>
      </c>
    </row>
    <row r="564" spans="1:20" x14ac:dyDescent="0.2">
      <c r="A564" s="6">
        <v>201401467</v>
      </c>
      <c r="B564" s="6" t="s">
        <v>1681</v>
      </c>
      <c r="C564" s="6" t="s">
        <v>1682</v>
      </c>
      <c r="D564" s="6">
        <v>125</v>
      </c>
      <c r="E564" s="6" t="s">
        <v>14</v>
      </c>
      <c r="F564" s="7">
        <v>37200</v>
      </c>
      <c r="G564" s="1" t="s">
        <v>1143</v>
      </c>
      <c r="H564" s="6" t="s">
        <v>15</v>
      </c>
      <c r="I564" s="7">
        <v>41945.083481793983</v>
      </c>
      <c r="J564" s="19">
        <v>2179</v>
      </c>
      <c r="K564" s="8"/>
      <c r="L564" s="20" t="s">
        <v>1683</v>
      </c>
      <c r="M564" s="15">
        <v>26</v>
      </c>
      <c r="N564" s="15">
        <v>21</v>
      </c>
      <c r="O564" s="15"/>
      <c r="P564" s="27">
        <v>26</v>
      </c>
      <c r="Q564" s="28">
        <v>21</v>
      </c>
      <c r="R564" s="28"/>
      <c r="S564" s="7">
        <v>41945.066623263891</v>
      </c>
      <c r="T564" s="6" t="s">
        <v>1684</v>
      </c>
    </row>
    <row r="565" spans="1:20" x14ac:dyDescent="0.2">
      <c r="A565" s="6">
        <v>201401473</v>
      </c>
      <c r="B565" s="6" t="s">
        <v>1685</v>
      </c>
      <c r="C565" s="6" t="s">
        <v>19</v>
      </c>
      <c r="D565" s="6">
        <v>128</v>
      </c>
      <c r="E565" s="6" t="s">
        <v>33</v>
      </c>
      <c r="F565" s="7">
        <v>41889</v>
      </c>
      <c r="G565" s="1" t="s">
        <v>1143</v>
      </c>
      <c r="H565" s="6" t="s">
        <v>15</v>
      </c>
      <c r="I565" s="7">
        <v>42096.427654976855</v>
      </c>
      <c r="J565" s="19" t="s">
        <v>1686</v>
      </c>
      <c r="K565" s="8"/>
      <c r="L565" s="20" t="s">
        <v>1166</v>
      </c>
      <c r="M565" s="15"/>
      <c r="N565" s="15"/>
      <c r="O565" s="15"/>
      <c r="P565" s="27"/>
      <c r="Q565" s="28"/>
      <c r="R565" s="28"/>
      <c r="S565" s="7">
        <v>42096.555364467589</v>
      </c>
    </row>
    <row r="566" spans="1:20" x14ac:dyDescent="0.2">
      <c r="A566" s="6">
        <v>201401474</v>
      </c>
      <c r="B566" s="6" t="s">
        <v>1687</v>
      </c>
      <c r="C566" s="6" t="s">
        <v>1688</v>
      </c>
      <c r="D566" s="6">
        <v>598</v>
      </c>
      <c r="E566" s="6" t="s">
        <v>20</v>
      </c>
      <c r="F566" s="7">
        <v>41916</v>
      </c>
      <c r="G566" s="1" t="s">
        <v>1144</v>
      </c>
      <c r="H566" s="6" t="s">
        <v>21</v>
      </c>
      <c r="I566" s="7">
        <v>42193.849892592596</v>
      </c>
      <c r="J566" s="19" t="s">
        <v>1166</v>
      </c>
      <c r="K566" s="8"/>
      <c r="L566" s="20" t="s">
        <v>1484</v>
      </c>
      <c r="M566" s="15"/>
      <c r="N566" s="15"/>
      <c r="O566" s="15"/>
      <c r="P566" s="27"/>
      <c r="Q566" s="28"/>
      <c r="R566" s="28"/>
      <c r="S566" s="7">
        <v>42193.84698101852</v>
      </c>
      <c r="T566" s="6" t="s">
        <v>1689</v>
      </c>
    </row>
    <row r="567" spans="1:20" x14ac:dyDescent="0.2">
      <c r="A567" s="6">
        <v>201401483</v>
      </c>
      <c r="B567" s="6" t="s">
        <v>1475</v>
      </c>
      <c r="C567" s="6" t="s">
        <v>1495</v>
      </c>
      <c r="D567" s="6">
        <v>501</v>
      </c>
      <c r="E567" s="6" t="s">
        <v>118</v>
      </c>
      <c r="F567" s="7">
        <v>39393</v>
      </c>
      <c r="G567" s="1" t="s">
        <v>1144</v>
      </c>
      <c r="H567" s="6" t="s">
        <v>21</v>
      </c>
      <c r="I567" s="7">
        <v>41948.810107870369</v>
      </c>
      <c r="J567" s="19">
        <v>2004</v>
      </c>
      <c r="K567" s="8"/>
      <c r="L567" s="20" t="s">
        <v>1690</v>
      </c>
      <c r="M567" s="15">
        <v>1</v>
      </c>
      <c r="N567" s="15">
        <v>2</v>
      </c>
      <c r="O567" s="15"/>
      <c r="P567" s="27">
        <v>1</v>
      </c>
      <c r="Q567" s="28">
        <v>2</v>
      </c>
      <c r="R567" s="28"/>
      <c r="S567" s="7">
        <v>41948.806658414353</v>
      </c>
      <c r="T567" s="6" t="s">
        <v>1691</v>
      </c>
    </row>
    <row r="568" spans="1:20" x14ac:dyDescent="0.2">
      <c r="A568" s="6">
        <v>201401484</v>
      </c>
      <c r="B568" s="6" t="s">
        <v>1692</v>
      </c>
      <c r="C568" s="6" t="s">
        <v>1693</v>
      </c>
      <c r="D568" s="6">
        <v>598</v>
      </c>
      <c r="E568" s="6" t="s">
        <v>20</v>
      </c>
      <c r="F568" s="7">
        <v>41918</v>
      </c>
      <c r="G568" s="1" t="s">
        <v>1144</v>
      </c>
      <c r="H568" s="6" t="s">
        <v>21</v>
      </c>
      <c r="I568" s="7">
        <v>42098.630784756948</v>
      </c>
      <c r="J568" s="19" t="s">
        <v>1484</v>
      </c>
      <c r="K568" s="8"/>
      <c r="L568" s="20" t="s">
        <v>1694</v>
      </c>
      <c r="M568" s="15"/>
      <c r="N568" s="15"/>
      <c r="O568" s="15"/>
      <c r="P568" s="27"/>
      <c r="Q568" s="28"/>
      <c r="R568" s="28"/>
      <c r="S568" s="7">
        <v>42098.85895115741</v>
      </c>
      <c r="T568" s="6" t="s">
        <v>1695</v>
      </c>
    </row>
    <row r="569" spans="1:20" x14ac:dyDescent="0.2">
      <c r="A569" s="6">
        <v>201401485</v>
      </c>
      <c r="B569" s="6" t="s">
        <v>1115</v>
      </c>
      <c r="C569" s="6" t="s">
        <v>1696</v>
      </c>
      <c r="D569" s="6">
        <v>505</v>
      </c>
      <c r="E569" s="6" t="s">
        <v>254</v>
      </c>
      <c r="F569" s="7">
        <v>40237</v>
      </c>
      <c r="G569" s="1" t="s">
        <v>1144</v>
      </c>
      <c r="H569" s="6" t="s">
        <v>21</v>
      </c>
      <c r="I569" s="7">
        <v>41949.371641747683</v>
      </c>
      <c r="J569" s="19">
        <v>2095</v>
      </c>
      <c r="K569" s="8"/>
      <c r="L569" s="20">
        <v>9</v>
      </c>
      <c r="M569" s="15">
        <v>9</v>
      </c>
      <c r="N569" s="15"/>
      <c r="O569" s="15"/>
      <c r="P569" s="33">
        <v>901</v>
      </c>
      <c r="Q569" s="28"/>
      <c r="R569" s="28"/>
      <c r="S569" s="7">
        <v>41949.353527280095</v>
      </c>
      <c r="T569" s="6" t="s">
        <v>1697</v>
      </c>
    </row>
    <row r="570" spans="1:20" x14ac:dyDescent="0.2">
      <c r="A570" s="6">
        <v>201401490</v>
      </c>
      <c r="B570" s="6" t="s">
        <v>312</v>
      </c>
      <c r="C570" s="6" t="s">
        <v>1698</v>
      </c>
      <c r="D570" s="6">
        <v>598</v>
      </c>
      <c r="E570" s="6" t="s">
        <v>20</v>
      </c>
      <c r="F570" s="7">
        <v>41892</v>
      </c>
      <c r="G570" s="1" t="s">
        <v>1144</v>
      </c>
      <c r="H570" s="6" t="s">
        <v>21</v>
      </c>
      <c r="I570" s="7">
        <v>41987.456199340275</v>
      </c>
      <c r="J570" s="19">
        <v>2087</v>
      </c>
      <c r="K570" s="8"/>
      <c r="L570" s="20">
        <v>1</v>
      </c>
      <c r="M570" s="15">
        <v>1</v>
      </c>
      <c r="N570" s="15"/>
      <c r="O570" s="15"/>
      <c r="P570" s="27">
        <v>1</v>
      </c>
      <c r="Q570" s="28"/>
      <c r="R570" s="28"/>
      <c r="S570" s="7" t="s">
        <v>16</v>
      </c>
      <c r="T570" s="6" t="s">
        <v>16</v>
      </c>
    </row>
    <row r="571" spans="1:20" x14ac:dyDescent="0.2">
      <c r="A571" s="6">
        <v>201401491</v>
      </c>
      <c r="B571" s="6" t="s">
        <v>1699</v>
      </c>
      <c r="C571" s="6" t="s">
        <v>1374</v>
      </c>
      <c r="D571" s="6">
        <v>598</v>
      </c>
      <c r="E571" s="6" t="s">
        <v>20</v>
      </c>
      <c r="F571" s="7">
        <v>41220</v>
      </c>
      <c r="G571" s="1" t="s">
        <v>1146</v>
      </c>
      <c r="H571" s="6" t="s">
        <v>56</v>
      </c>
      <c r="I571" s="7">
        <v>41950.107222025465</v>
      </c>
      <c r="J571" s="19">
        <v>2039</v>
      </c>
      <c r="K571" s="8"/>
      <c r="L571" s="20">
        <v>1</v>
      </c>
      <c r="M571" s="15">
        <v>1</v>
      </c>
      <c r="N571" s="15"/>
      <c r="O571" s="15"/>
      <c r="P571" s="27">
        <v>1</v>
      </c>
      <c r="Q571" s="28"/>
      <c r="R571" s="28"/>
      <c r="S571" s="7">
        <v>41950.081371064814</v>
      </c>
      <c r="T571" s="6" t="s">
        <v>1700</v>
      </c>
    </row>
    <row r="572" spans="1:20" x14ac:dyDescent="0.2">
      <c r="A572" s="6">
        <v>201401492</v>
      </c>
      <c r="B572" s="6" t="s">
        <v>1701</v>
      </c>
      <c r="C572" s="6" t="s">
        <v>553</v>
      </c>
      <c r="D572" s="6">
        <v>508</v>
      </c>
      <c r="E572" s="6" t="s">
        <v>1567</v>
      </c>
      <c r="F572" s="7">
        <v>41844</v>
      </c>
      <c r="G572" s="1" t="s">
        <v>1144</v>
      </c>
      <c r="H572" s="6" t="s">
        <v>21</v>
      </c>
      <c r="I572" s="7">
        <v>42078.656778969904</v>
      </c>
      <c r="J572" s="24" t="s">
        <v>1166</v>
      </c>
      <c r="L572" s="23" t="s">
        <v>1686</v>
      </c>
      <c r="S572" s="7">
        <v>42078.640031284725</v>
      </c>
    </row>
    <row r="573" spans="1:20" x14ac:dyDescent="0.2">
      <c r="A573" s="6">
        <v>201401498</v>
      </c>
      <c r="B573" s="6" t="s">
        <v>1702</v>
      </c>
      <c r="C573" s="6" t="s">
        <v>1703</v>
      </c>
      <c r="D573" s="6">
        <v>119</v>
      </c>
      <c r="E573" s="6" t="s">
        <v>25</v>
      </c>
      <c r="F573" s="7">
        <v>41641</v>
      </c>
      <c r="G573" s="1" t="s">
        <v>1145</v>
      </c>
      <c r="H573" s="6" t="s">
        <v>45</v>
      </c>
      <c r="I573" s="7">
        <v>41952.74277650463</v>
      </c>
      <c r="J573" s="19">
        <v>2274</v>
      </c>
      <c r="K573" s="8"/>
      <c r="L573" s="20" t="s">
        <v>1704</v>
      </c>
      <c r="M573" s="15">
        <v>101</v>
      </c>
      <c r="N573" s="15"/>
      <c r="O573" s="15"/>
      <c r="P573" s="33">
        <v>81</v>
      </c>
      <c r="Q573" s="28"/>
      <c r="R573" s="28"/>
      <c r="S573" s="7">
        <v>41952.74277650463</v>
      </c>
      <c r="T573" s="6" t="s">
        <v>1705</v>
      </c>
    </row>
    <row r="574" spans="1:20" x14ac:dyDescent="0.2">
      <c r="A574" s="6">
        <v>201401499</v>
      </c>
      <c r="B574" s="6" t="s">
        <v>1706</v>
      </c>
      <c r="C574" s="6" t="s">
        <v>752</v>
      </c>
      <c r="D574" s="6">
        <v>125</v>
      </c>
      <c r="E574" s="6" t="s">
        <v>14</v>
      </c>
      <c r="F574" s="7">
        <v>40180</v>
      </c>
      <c r="G574" s="1" t="s">
        <v>1146</v>
      </c>
      <c r="H574" s="6" t="s">
        <v>56</v>
      </c>
      <c r="I574" s="7">
        <v>41952.861662881944</v>
      </c>
      <c r="J574" s="19">
        <v>2071</v>
      </c>
      <c r="K574" s="8"/>
      <c r="L574" s="20" t="s">
        <v>1638</v>
      </c>
      <c r="M574" s="15">
        <v>1</v>
      </c>
      <c r="N574" s="15">
        <v>2</v>
      </c>
      <c r="O574" s="15"/>
      <c r="P574" s="27">
        <v>1</v>
      </c>
      <c r="Q574" s="28">
        <v>2</v>
      </c>
      <c r="R574" s="28"/>
      <c r="S574" s="7" t="s">
        <v>16</v>
      </c>
      <c r="T574" s="6" t="s">
        <v>16</v>
      </c>
    </row>
    <row r="575" spans="1:20" x14ac:dyDescent="0.2">
      <c r="A575" s="6">
        <v>201401507</v>
      </c>
      <c r="B575" s="6" t="s">
        <v>1707</v>
      </c>
      <c r="C575" s="6" t="s">
        <v>1708</v>
      </c>
      <c r="D575" s="6">
        <v>201</v>
      </c>
      <c r="E575" s="6" t="s">
        <v>719</v>
      </c>
      <c r="F575" s="7">
        <v>41740</v>
      </c>
      <c r="G575" s="1" t="s">
        <v>1145</v>
      </c>
      <c r="H575" s="6" t="s">
        <v>45</v>
      </c>
      <c r="I575" s="7">
        <v>42307.444013113425</v>
      </c>
      <c r="J575" s="19">
        <v>2071</v>
      </c>
      <c r="K575" s="8"/>
      <c r="L575" s="20">
        <v>2</v>
      </c>
      <c r="M575" s="15">
        <v>2</v>
      </c>
      <c r="N575" s="15"/>
      <c r="O575" s="15"/>
      <c r="P575" s="27">
        <v>2</v>
      </c>
      <c r="Q575" s="28"/>
      <c r="R575" s="28"/>
      <c r="S575" s="7">
        <v>42307.444013113425</v>
      </c>
      <c r="T575" s="6" t="s">
        <v>1709</v>
      </c>
    </row>
    <row r="576" spans="1:20" x14ac:dyDescent="0.2">
      <c r="A576" s="6">
        <v>201401519</v>
      </c>
      <c r="B576" s="6" t="s">
        <v>1710</v>
      </c>
      <c r="C576" s="6" t="s">
        <v>24</v>
      </c>
      <c r="D576" s="6">
        <v>128</v>
      </c>
      <c r="E576" s="6" t="s">
        <v>33</v>
      </c>
      <c r="F576" s="7">
        <v>41866</v>
      </c>
      <c r="G576" s="1" t="s">
        <v>1144</v>
      </c>
      <c r="H576" s="6" t="s">
        <v>21</v>
      </c>
      <c r="I576" s="7">
        <v>42049.472964583336</v>
      </c>
      <c r="J576" s="19">
        <v>2158</v>
      </c>
      <c r="K576" s="8"/>
      <c r="L576" s="20" t="s">
        <v>1711</v>
      </c>
      <c r="M576" s="15">
        <v>56</v>
      </c>
      <c r="N576" s="15"/>
      <c r="O576" s="15"/>
      <c r="P576" s="27">
        <v>56</v>
      </c>
      <c r="Q576" s="28"/>
      <c r="R576" s="28"/>
      <c r="S576" s="7">
        <v>42049.545316701391</v>
      </c>
      <c r="T576" s="6" t="s">
        <v>1712</v>
      </c>
    </row>
    <row r="577" spans="1:20" x14ac:dyDescent="0.2">
      <c r="A577" s="6">
        <v>201401520</v>
      </c>
      <c r="B577" s="6" t="s">
        <v>1713</v>
      </c>
      <c r="C577" s="6" t="s">
        <v>1714</v>
      </c>
      <c r="D577" s="6">
        <v>500</v>
      </c>
      <c r="E577" s="6" t="s">
        <v>270</v>
      </c>
      <c r="F577" s="7">
        <v>41897</v>
      </c>
      <c r="G577" s="1" t="s">
        <v>1144</v>
      </c>
      <c r="H577" s="6" t="s">
        <v>21</v>
      </c>
      <c r="I577" s="7">
        <v>42126.457449421294</v>
      </c>
      <c r="J577" s="19">
        <v>2178</v>
      </c>
      <c r="K577" s="8"/>
      <c r="L577" s="20" t="s">
        <v>1391</v>
      </c>
      <c r="M577" s="15"/>
      <c r="N577" s="15"/>
      <c r="O577" s="15"/>
      <c r="P577" s="27"/>
      <c r="Q577" s="28"/>
      <c r="R577" s="28"/>
      <c r="S577" s="7">
        <v>42126.47877037037</v>
      </c>
      <c r="T577" s="6" t="s">
        <v>1715</v>
      </c>
    </row>
    <row r="578" spans="1:20" x14ac:dyDescent="0.2">
      <c r="A578" s="6">
        <v>201401522</v>
      </c>
      <c r="B578" s="6" t="s">
        <v>1716</v>
      </c>
      <c r="C578" s="6" t="s">
        <v>1717</v>
      </c>
      <c r="D578" s="6">
        <v>130</v>
      </c>
      <c r="E578" s="6" t="s">
        <v>48</v>
      </c>
      <c r="F578" s="7">
        <v>41867</v>
      </c>
      <c r="G578" s="1" t="s">
        <v>1143</v>
      </c>
      <c r="H578" s="6" t="s">
        <v>15</v>
      </c>
      <c r="I578" s="7">
        <v>42088.416863275466</v>
      </c>
      <c r="J578" s="24" t="s">
        <v>1484</v>
      </c>
      <c r="L578" s="23" t="s">
        <v>1484</v>
      </c>
      <c r="S578" s="7">
        <v>42088.416863275466</v>
      </c>
      <c r="T578" s="6" t="s">
        <v>1718</v>
      </c>
    </row>
    <row r="579" spans="1:20" x14ac:dyDescent="0.2">
      <c r="A579" s="6">
        <v>201401532</v>
      </c>
      <c r="B579" s="6" t="s">
        <v>1719</v>
      </c>
      <c r="C579" s="6" t="s">
        <v>1720</v>
      </c>
      <c r="D579" s="6">
        <v>125</v>
      </c>
      <c r="E579" s="6" t="s">
        <v>14</v>
      </c>
      <c r="F579" s="7">
        <v>41899</v>
      </c>
      <c r="G579" s="1" t="s">
        <v>1144</v>
      </c>
      <c r="H579" s="6" t="s">
        <v>21</v>
      </c>
      <c r="I579" s="7">
        <v>42146.41988425926</v>
      </c>
      <c r="J579" s="19" t="s">
        <v>1694</v>
      </c>
      <c r="K579" s="8"/>
      <c r="L579" s="20" t="s">
        <v>1391</v>
      </c>
      <c r="M579" s="15"/>
      <c r="N579" s="15"/>
      <c r="O579" s="15"/>
      <c r="P579" s="27"/>
      <c r="Q579" s="28"/>
      <c r="R579" s="28"/>
      <c r="S579" s="7">
        <v>42146.41988425926</v>
      </c>
      <c r="T579" s="6" t="s">
        <v>1721</v>
      </c>
    </row>
    <row r="580" spans="1:20" x14ac:dyDescent="0.2">
      <c r="A580" s="6">
        <v>201401534</v>
      </c>
      <c r="B580" s="6" t="s">
        <v>1722</v>
      </c>
      <c r="C580" s="6" t="s">
        <v>1723</v>
      </c>
      <c r="D580" s="6">
        <v>507</v>
      </c>
      <c r="E580" s="6" t="s">
        <v>155</v>
      </c>
      <c r="F580" s="7">
        <v>38003</v>
      </c>
      <c r="G580" s="1" t="s">
        <v>1145</v>
      </c>
      <c r="H580" s="6" t="s">
        <v>45</v>
      </c>
      <c r="I580" s="7">
        <v>41961.420461724534</v>
      </c>
      <c r="J580" s="19" t="s">
        <v>1458</v>
      </c>
      <c r="K580" s="8"/>
      <c r="L580" s="20" t="s">
        <v>1724</v>
      </c>
      <c r="M580" s="15"/>
      <c r="N580" s="15"/>
      <c r="O580" s="15"/>
      <c r="P580" s="27"/>
      <c r="Q580" s="28"/>
      <c r="R580" s="28"/>
      <c r="S580" s="7">
        <v>41961.478521759258</v>
      </c>
      <c r="T580" s="6" t="s">
        <v>1725</v>
      </c>
    </row>
    <row r="581" spans="1:20" x14ac:dyDescent="0.2">
      <c r="A581" s="6">
        <v>201401538</v>
      </c>
      <c r="B581" s="6" t="s">
        <v>1726</v>
      </c>
      <c r="C581" s="6" t="s">
        <v>1727</v>
      </c>
      <c r="D581" s="6">
        <v>90</v>
      </c>
      <c r="E581" s="6" t="s">
        <v>337</v>
      </c>
      <c r="F581" s="7">
        <v>41870</v>
      </c>
      <c r="G581" s="1" t="s">
        <v>1144</v>
      </c>
      <c r="H581" s="6" t="s">
        <v>21</v>
      </c>
      <c r="I581" s="7">
        <v>42052.467422916663</v>
      </c>
      <c r="J581" s="19" t="s">
        <v>1166</v>
      </c>
      <c r="K581" s="8"/>
      <c r="L581" s="20" t="s">
        <v>1166</v>
      </c>
      <c r="M581" s="15"/>
      <c r="N581" s="15"/>
      <c r="O581" s="15"/>
      <c r="P581" s="27"/>
      <c r="Q581" s="28"/>
      <c r="R581" s="28"/>
      <c r="S581" s="7">
        <v>42052.467422916663</v>
      </c>
      <c r="T581" s="6" t="s">
        <v>1728</v>
      </c>
    </row>
    <row r="582" spans="1:20" x14ac:dyDescent="0.2">
      <c r="A582" s="6">
        <v>201401540</v>
      </c>
      <c r="B582" s="6" t="s">
        <v>1729</v>
      </c>
      <c r="C582" s="6" t="s">
        <v>1730</v>
      </c>
      <c r="D582" s="6">
        <v>598</v>
      </c>
      <c r="E582" s="6" t="s">
        <v>20</v>
      </c>
      <c r="F582" s="7">
        <v>41791</v>
      </c>
      <c r="G582" s="1" t="s">
        <v>1144</v>
      </c>
      <c r="H582" s="6" t="s">
        <v>21</v>
      </c>
      <c r="I582" s="7">
        <v>42032.493672997683</v>
      </c>
      <c r="J582" s="24" t="s">
        <v>1686</v>
      </c>
      <c r="L582" s="23" t="s">
        <v>1166</v>
      </c>
      <c r="S582" s="7">
        <v>42032.48537978009</v>
      </c>
    </row>
    <row r="583" spans="1:20" x14ac:dyDescent="0.2">
      <c r="A583" s="6">
        <v>201401541</v>
      </c>
      <c r="B583" s="6" t="s">
        <v>1731</v>
      </c>
      <c r="C583" s="6" t="s">
        <v>452</v>
      </c>
      <c r="D583" s="6">
        <v>130</v>
      </c>
      <c r="E583" s="6" t="s">
        <v>48</v>
      </c>
      <c r="F583" s="7">
        <v>37914</v>
      </c>
      <c r="G583" s="1" t="s">
        <v>1146</v>
      </c>
      <c r="H583" s="6" t="s">
        <v>56</v>
      </c>
      <c r="I583" s="7">
        <v>42099.604358680554</v>
      </c>
      <c r="J583" s="19">
        <v>2001</v>
      </c>
      <c r="K583" s="8"/>
      <c r="L583" s="20">
        <v>14</v>
      </c>
      <c r="M583" s="15">
        <v>14</v>
      </c>
      <c r="N583" s="15"/>
      <c r="O583" s="15"/>
      <c r="P583" s="27">
        <v>14</v>
      </c>
      <c r="Q583" s="28"/>
      <c r="R583" s="28"/>
      <c r="S583" s="7">
        <v>42099.604358680554</v>
      </c>
      <c r="T583" s="6" t="s">
        <v>842</v>
      </c>
    </row>
    <row r="584" spans="1:20" x14ac:dyDescent="0.2">
      <c r="A584" s="6">
        <v>201401548</v>
      </c>
      <c r="B584" s="6" t="s">
        <v>1732</v>
      </c>
      <c r="C584" s="6" t="s">
        <v>665</v>
      </c>
      <c r="D584" s="6">
        <v>107</v>
      </c>
      <c r="E584" s="6" t="s">
        <v>233</v>
      </c>
      <c r="F584" s="7">
        <v>36708</v>
      </c>
      <c r="G584" s="1" t="s">
        <v>1144</v>
      </c>
      <c r="H584" s="6" t="s">
        <v>21</v>
      </c>
      <c r="I584" s="7">
        <v>42002.626835185183</v>
      </c>
      <c r="J584" s="19">
        <v>2245</v>
      </c>
      <c r="K584" s="8"/>
      <c r="L584" s="20" t="s">
        <v>1733</v>
      </c>
      <c r="M584" s="15">
        <v>28</v>
      </c>
      <c r="N584" s="15"/>
      <c r="O584" s="15"/>
      <c r="P584" s="27">
        <v>28</v>
      </c>
      <c r="Q584" s="28"/>
      <c r="R584" s="28"/>
      <c r="S584" s="7">
        <v>42002.621184571763</v>
      </c>
      <c r="T584" s="6" t="s">
        <v>1734</v>
      </c>
    </row>
    <row r="585" spans="1:20" x14ac:dyDescent="0.2">
      <c r="A585" s="6">
        <v>201401549</v>
      </c>
      <c r="B585" s="6" t="s">
        <v>1735</v>
      </c>
      <c r="C585" s="6" t="s">
        <v>452</v>
      </c>
      <c r="D585" s="6">
        <v>312</v>
      </c>
      <c r="E585" s="6" t="s">
        <v>128</v>
      </c>
      <c r="F585" s="7">
        <v>41803</v>
      </c>
      <c r="G585" s="1" t="s">
        <v>1144</v>
      </c>
      <c r="H585" s="6" t="s">
        <v>21</v>
      </c>
      <c r="I585" s="7">
        <v>42111.430879050924</v>
      </c>
      <c r="J585" s="19" t="s">
        <v>1686</v>
      </c>
      <c r="K585" s="8"/>
      <c r="L585" s="20" t="s">
        <v>1543</v>
      </c>
      <c r="M585" s="15"/>
      <c r="N585" s="15"/>
      <c r="O585" s="15"/>
      <c r="P585" s="27"/>
      <c r="Q585" s="28"/>
      <c r="R585" s="28"/>
      <c r="S585" s="7">
        <v>42111.623854201389</v>
      </c>
      <c r="T585" s="6" t="s">
        <v>1736</v>
      </c>
    </row>
    <row r="586" spans="1:20" x14ac:dyDescent="0.2">
      <c r="A586" s="6">
        <v>201401550</v>
      </c>
      <c r="B586" s="6" t="s">
        <v>1737</v>
      </c>
      <c r="C586" s="6" t="s">
        <v>1738</v>
      </c>
      <c r="D586" s="6">
        <v>501</v>
      </c>
      <c r="E586" s="6" t="s">
        <v>118</v>
      </c>
      <c r="F586" s="7">
        <v>41874</v>
      </c>
      <c r="G586" s="1" t="s">
        <v>1144</v>
      </c>
      <c r="H586" s="6" t="s">
        <v>21</v>
      </c>
      <c r="I586" s="7">
        <v>42094.531294363427</v>
      </c>
      <c r="J586" s="19" t="s">
        <v>1686</v>
      </c>
      <c r="K586" s="8"/>
      <c r="L586" s="20" t="s">
        <v>1686</v>
      </c>
      <c r="M586" s="15"/>
      <c r="N586" s="15"/>
      <c r="O586" s="15"/>
      <c r="P586" s="27"/>
      <c r="Q586" s="28"/>
      <c r="R586" s="28"/>
      <c r="S586" s="7">
        <v>42094.531722106483</v>
      </c>
      <c r="T586" s="6" t="s">
        <v>1739</v>
      </c>
    </row>
    <row r="587" spans="1:20" x14ac:dyDescent="0.2">
      <c r="A587" s="6">
        <v>201401558</v>
      </c>
      <c r="B587" s="6" t="s">
        <v>1740</v>
      </c>
      <c r="C587" s="6" t="s">
        <v>1040</v>
      </c>
      <c r="D587" s="6">
        <v>14</v>
      </c>
      <c r="E587" s="6" t="s">
        <v>55</v>
      </c>
      <c r="F587" s="7">
        <v>41601</v>
      </c>
      <c r="G587" s="1" t="s">
        <v>1146</v>
      </c>
      <c r="H587" s="6" t="s">
        <v>56</v>
      </c>
      <c r="I587" s="7">
        <v>41967.950653553242</v>
      </c>
      <c r="J587" s="19" t="s">
        <v>1668</v>
      </c>
      <c r="K587" s="8"/>
      <c r="L587" s="20" t="s">
        <v>1157</v>
      </c>
      <c r="M587" s="15"/>
      <c r="N587" s="15"/>
      <c r="O587" s="15"/>
      <c r="P587" s="27"/>
      <c r="Q587" s="28"/>
      <c r="R587" s="28"/>
      <c r="S587" s="7" t="s">
        <v>16</v>
      </c>
      <c r="T587" s="6" t="s">
        <v>16</v>
      </c>
    </row>
    <row r="588" spans="1:20" x14ac:dyDescent="0.2">
      <c r="A588" s="6">
        <v>201401562</v>
      </c>
      <c r="B588" s="6" t="s">
        <v>1741</v>
      </c>
      <c r="C588" s="6" t="s">
        <v>794</v>
      </c>
      <c r="D588" s="6">
        <v>123</v>
      </c>
      <c r="E588" s="6" t="s">
        <v>64</v>
      </c>
      <c r="F588" s="7">
        <v>41865</v>
      </c>
      <c r="G588" s="1" t="s">
        <v>1146</v>
      </c>
      <c r="H588" s="6" t="s">
        <v>56</v>
      </c>
      <c r="I588" s="7">
        <v>41966.915387997688</v>
      </c>
      <c r="J588" s="19">
        <v>2196</v>
      </c>
      <c r="K588" s="8"/>
      <c r="L588" s="20" t="s">
        <v>1742</v>
      </c>
      <c r="M588" s="15">
        <v>30</v>
      </c>
      <c r="N588" s="15"/>
      <c r="O588" s="15"/>
      <c r="P588" s="27">
        <v>30</v>
      </c>
      <c r="Q588" s="28"/>
      <c r="R588" s="28"/>
      <c r="S588" s="7">
        <v>41966.901492511577</v>
      </c>
      <c r="T588" s="6" t="s">
        <v>1743</v>
      </c>
    </row>
    <row r="589" spans="1:20" x14ac:dyDescent="0.2">
      <c r="A589" s="6">
        <v>201401565</v>
      </c>
      <c r="B589" s="6" t="s">
        <v>1744</v>
      </c>
      <c r="C589" s="6" t="s">
        <v>36</v>
      </c>
      <c r="D589" s="6">
        <v>312</v>
      </c>
      <c r="E589" s="6" t="s">
        <v>128</v>
      </c>
      <c r="F589" s="7">
        <v>39448</v>
      </c>
      <c r="G589" s="1" t="s">
        <v>1144</v>
      </c>
      <c r="H589" s="6" t="s">
        <v>21</v>
      </c>
      <c r="I589" s="7">
        <v>41967.624115162034</v>
      </c>
      <c r="J589" s="19">
        <v>2093</v>
      </c>
      <c r="K589" s="8">
        <v>2092</v>
      </c>
      <c r="L589" s="20">
        <v>9</v>
      </c>
      <c r="M589" s="15">
        <v>9</v>
      </c>
      <c r="N589" s="15"/>
      <c r="O589" s="15"/>
      <c r="P589" s="33">
        <v>901</v>
      </c>
      <c r="Q589" s="28"/>
      <c r="R589" s="28"/>
      <c r="S589" s="7">
        <v>41967.119442974537</v>
      </c>
      <c r="T589" s="6" t="s">
        <v>1745</v>
      </c>
    </row>
    <row r="590" spans="1:20" x14ac:dyDescent="0.2">
      <c r="A590" s="6">
        <v>201401567</v>
      </c>
      <c r="B590" s="6" t="s">
        <v>1746</v>
      </c>
      <c r="C590" s="6" t="s">
        <v>1747</v>
      </c>
      <c r="D590" s="6">
        <v>123</v>
      </c>
      <c r="E590" s="6" t="s">
        <v>64</v>
      </c>
      <c r="F590" s="7">
        <v>41664</v>
      </c>
      <c r="G590" s="1" t="s">
        <v>1144</v>
      </c>
      <c r="H590" s="6" t="s">
        <v>21</v>
      </c>
      <c r="I590" s="7">
        <v>42082.014132719909</v>
      </c>
      <c r="J590" s="19">
        <v>2133</v>
      </c>
      <c r="K590" s="8"/>
      <c r="L590" s="20" t="s">
        <v>1748</v>
      </c>
      <c r="M590" s="15">
        <v>29</v>
      </c>
      <c r="N590" s="15"/>
      <c r="O590" s="15"/>
      <c r="P590" s="27">
        <v>29</v>
      </c>
      <c r="Q590" s="28"/>
      <c r="R590" s="28"/>
      <c r="S590" s="7">
        <v>42082.004537465276</v>
      </c>
      <c r="T590" s="6" t="s">
        <v>1749</v>
      </c>
    </row>
    <row r="591" spans="1:20" x14ac:dyDescent="0.2">
      <c r="A591" s="6">
        <v>201401569</v>
      </c>
      <c r="B591" s="6" t="s">
        <v>1750</v>
      </c>
      <c r="C591" s="6" t="s">
        <v>629</v>
      </c>
      <c r="D591" s="6">
        <v>128</v>
      </c>
      <c r="E591" s="6" t="s">
        <v>33</v>
      </c>
      <c r="F591" s="7">
        <v>41922</v>
      </c>
      <c r="G591" s="1" t="s">
        <v>1144</v>
      </c>
      <c r="H591" s="6" t="s">
        <v>21</v>
      </c>
      <c r="I591" s="7">
        <v>42110.46916385417</v>
      </c>
      <c r="J591" s="19">
        <v>2046</v>
      </c>
      <c r="K591" s="8"/>
      <c r="L591" s="20">
        <v>1</v>
      </c>
      <c r="M591" s="15">
        <v>1</v>
      </c>
      <c r="N591" s="15"/>
      <c r="O591" s="15"/>
      <c r="P591" s="27">
        <v>1</v>
      </c>
      <c r="Q591" s="28"/>
      <c r="R591" s="28"/>
      <c r="S591" s="7">
        <v>42110.334862233794</v>
      </c>
      <c r="T591" s="6" t="s">
        <v>1751</v>
      </c>
    </row>
    <row r="592" spans="1:20" x14ac:dyDescent="0.2">
      <c r="A592" s="6">
        <v>201401570</v>
      </c>
      <c r="B592" s="6" t="s">
        <v>371</v>
      </c>
      <c r="C592" s="6" t="s">
        <v>1752</v>
      </c>
      <c r="D592" s="6">
        <v>201</v>
      </c>
      <c r="E592" s="6" t="s">
        <v>719</v>
      </c>
      <c r="F592" s="7">
        <v>41653</v>
      </c>
      <c r="G592" s="1" t="s">
        <v>1145</v>
      </c>
      <c r="H592" s="6" t="s">
        <v>45</v>
      </c>
      <c r="I592" s="7">
        <v>41967.937060995369</v>
      </c>
      <c r="J592" s="25">
        <v>2081</v>
      </c>
      <c r="K592" s="13"/>
      <c r="L592" s="26">
        <v>1</v>
      </c>
      <c r="M592" s="15">
        <v>1</v>
      </c>
      <c r="N592" s="15"/>
      <c r="O592" s="15"/>
      <c r="P592" s="27">
        <v>1</v>
      </c>
      <c r="Q592" s="28"/>
      <c r="R592" s="28"/>
      <c r="S592" s="7">
        <v>41967.937060995369</v>
      </c>
      <c r="T592" s="6" t="s">
        <v>1753</v>
      </c>
    </row>
    <row r="593" spans="1:20" x14ac:dyDescent="0.2">
      <c r="A593" s="6">
        <v>201401572</v>
      </c>
      <c r="B593" s="6" t="s">
        <v>1754</v>
      </c>
      <c r="C593" s="6" t="s">
        <v>136</v>
      </c>
      <c r="D593" s="6">
        <v>123</v>
      </c>
      <c r="E593" s="6" t="s">
        <v>64</v>
      </c>
      <c r="F593" s="7">
        <v>41887</v>
      </c>
      <c r="G593" s="1" t="s">
        <v>1145</v>
      </c>
      <c r="H593" s="6" t="s">
        <v>45</v>
      </c>
      <c r="I593" s="7">
        <v>42145.057225312499</v>
      </c>
      <c r="J593" s="19">
        <v>2259</v>
      </c>
      <c r="K593" s="8"/>
      <c r="L593" s="20" t="s">
        <v>1665</v>
      </c>
      <c r="M593" s="15">
        <v>2503</v>
      </c>
      <c r="N593" s="15"/>
      <c r="O593" s="15"/>
      <c r="P593" s="33">
        <v>25</v>
      </c>
      <c r="Q593" s="28"/>
      <c r="R593" s="28"/>
      <c r="S593" s="7">
        <v>42145.041141469905</v>
      </c>
      <c r="T593" s="6" t="s">
        <v>1755</v>
      </c>
    </row>
    <row r="594" spans="1:20" x14ac:dyDescent="0.2">
      <c r="A594" s="6">
        <v>201401575</v>
      </c>
      <c r="B594" s="6" t="s">
        <v>1756</v>
      </c>
      <c r="C594" s="6" t="s">
        <v>582</v>
      </c>
      <c r="D594" s="6">
        <v>125</v>
      </c>
      <c r="E594" s="6" t="s">
        <v>14</v>
      </c>
      <c r="F594" s="7">
        <v>40509</v>
      </c>
      <c r="G594" s="1" t="s">
        <v>1145</v>
      </c>
      <c r="H594" s="6" t="s">
        <v>45</v>
      </c>
      <c r="I594" s="7">
        <v>41969.007062847224</v>
      </c>
      <c r="J594" s="19">
        <v>2071</v>
      </c>
      <c r="K594" s="8"/>
      <c r="L594" s="20" t="s">
        <v>1623</v>
      </c>
      <c r="M594" s="15">
        <v>1</v>
      </c>
      <c r="N594" s="15">
        <v>2</v>
      </c>
      <c r="O594" s="15"/>
      <c r="P594" s="27">
        <v>1</v>
      </c>
      <c r="Q594" s="28">
        <v>2</v>
      </c>
      <c r="R594" s="28"/>
      <c r="S594" s="7">
        <v>41969.007062847224</v>
      </c>
      <c r="T594" s="6" t="s">
        <v>1757</v>
      </c>
    </row>
    <row r="595" spans="1:20" x14ac:dyDescent="0.2">
      <c r="A595" s="6">
        <v>201401582</v>
      </c>
      <c r="B595" s="6" t="s">
        <v>1758</v>
      </c>
      <c r="C595" s="6" t="s">
        <v>1759</v>
      </c>
      <c r="D595" s="6">
        <v>125</v>
      </c>
      <c r="E595" s="6" t="s">
        <v>14</v>
      </c>
      <c r="F595" s="7">
        <v>41849</v>
      </c>
      <c r="G595" s="1" t="s">
        <v>1143</v>
      </c>
      <c r="H595" s="6" t="s">
        <v>15</v>
      </c>
      <c r="I595" s="7">
        <v>42107.881596377316</v>
      </c>
      <c r="J595" s="19">
        <v>2071</v>
      </c>
      <c r="K595" s="8"/>
      <c r="L595" s="20">
        <v>1</v>
      </c>
      <c r="M595" s="15">
        <v>1</v>
      </c>
      <c r="N595" s="15"/>
      <c r="O595" s="15"/>
      <c r="P595" s="27">
        <v>1</v>
      </c>
      <c r="Q595" s="28"/>
      <c r="R595" s="28"/>
      <c r="S595" s="7">
        <v>42107.854493321756</v>
      </c>
      <c r="T595" s="6" t="s">
        <v>1760</v>
      </c>
    </row>
    <row r="596" spans="1:20" x14ac:dyDescent="0.2">
      <c r="A596" s="6">
        <v>201401584</v>
      </c>
      <c r="B596" s="6" t="s">
        <v>1761</v>
      </c>
      <c r="C596" s="6" t="s">
        <v>1762</v>
      </c>
      <c r="D596" s="6">
        <v>499</v>
      </c>
      <c r="E596" s="6" t="s">
        <v>60</v>
      </c>
      <c r="F596" s="7">
        <v>41241</v>
      </c>
      <c r="G596" s="1" t="s">
        <v>1145</v>
      </c>
      <c r="H596" s="6" t="s">
        <v>45</v>
      </c>
      <c r="I596" s="7">
        <v>41971.091991979163</v>
      </c>
      <c r="J596" s="19">
        <v>2231</v>
      </c>
      <c r="K596" s="8">
        <v>2081</v>
      </c>
      <c r="L596" s="20" t="s">
        <v>1763</v>
      </c>
      <c r="M596" s="15">
        <v>23</v>
      </c>
      <c r="N596" s="15"/>
      <c r="O596" s="15"/>
      <c r="P596" s="27">
        <v>23</v>
      </c>
      <c r="Q596" s="28"/>
      <c r="R596" s="28"/>
      <c r="S596" s="7">
        <v>41971.086295833331</v>
      </c>
      <c r="T596" s="6" t="s">
        <v>1764</v>
      </c>
    </row>
    <row r="597" spans="1:20" x14ac:dyDescent="0.2">
      <c r="A597" s="6">
        <v>201401593</v>
      </c>
      <c r="B597" s="6" t="s">
        <v>1765</v>
      </c>
      <c r="C597" s="6" t="s">
        <v>1766</v>
      </c>
      <c r="D597" s="6">
        <v>598</v>
      </c>
      <c r="E597" s="6" t="s">
        <v>20</v>
      </c>
      <c r="F597" s="7">
        <v>38687</v>
      </c>
      <c r="G597" s="1" t="s">
        <v>1144</v>
      </c>
      <c r="H597" s="6" t="s">
        <v>21</v>
      </c>
      <c r="I597" s="7">
        <v>41972.331830474533</v>
      </c>
      <c r="J597" s="19">
        <v>2082</v>
      </c>
      <c r="K597" s="8"/>
      <c r="L597" s="20">
        <v>1</v>
      </c>
      <c r="M597" s="15">
        <v>1</v>
      </c>
      <c r="N597" s="15"/>
      <c r="O597" s="15"/>
      <c r="P597" s="27">
        <v>1</v>
      </c>
      <c r="Q597" s="28"/>
      <c r="R597" s="28"/>
      <c r="S597" s="7">
        <v>41972.345438773147</v>
      </c>
      <c r="T597" s="6" t="s">
        <v>1767</v>
      </c>
    </row>
    <row r="598" spans="1:20" x14ac:dyDescent="0.2">
      <c r="A598" s="6">
        <v>201401597</v>
      </c>
      <c r="B598" s="6" t="s">
        <v>1768</v>
      </c>
      <c r="C598" s="6" t="s">
        <v>1769</v>
      </c>
      <c r="D598" s="6">
        <v>119</v>
      </c>
      <c r="E598" s="6" t="s">
        <v>25</v>
      </c>
      <c r="F598" s="7">
        <v>41847</v>
      </c>
      <c r="G598" s="1" t="s">
        <v>1144</v>
      </c>
      <c r="H598" s="6" t="s">
        <v>21</v>
      </c>
      <c r="I598" s="7">
        <v>42063.498995983799</v>
      </c>
      <c r="J598" s="19">
        <v>2046</v>
      </c>
      <c r="K598" s="8"/>
      <c r="L598" s="20" t="s">
        <v>1462</v>
      </c>
      <c r="M598" s="15">
        <v>2503</v>
      </c>
      <c r="N598" s="15"/>
      <c r="O598" s="15"/>
      <c r="P598" s="33">
        <v>25</v>
      </c>
      <c r="Q598" s="28"/>
      <c r="R598" s="28"/>
      <c r="S598" s="7">
        <v>42063.498995983799</v>
      </c>
      <c r="T598" s="6" t="s">
        <v>1770</v>
      </c>
    </row>
    <row r="599" spans="1:20" x14ac:dyDescent="0.2">
      <c r="A599" s="6">
        <v>201401600</v>
      </c>
      <c r="B599" s="6" t="s">
        <v>1771</v>
      </c>
      <c r="C599" s="6" t="s">
        <v>1772</v>
      </c>
      <c r="D599" s="6">
        <v>107</v>
      </c>
      <c r="E599" s="6" t="s">
        <v>233</v>
      </c>
      <c r="F599" s="7">
        <v>36863</v>
      </c>
      <c r="G599" s="1" t="s">
        <v>1146</v>
      </c>
      <c r="H599" s="6" t="s">
        <v>56</v>
      </c>
      <c r="I599" s="7">
        <v>41973.557416435186</v>
      </c>
      <c r="J599" s="19">
        <v>2162</v>
      </c>
      <c r="K599" s="8"/>
      <c r="L599" s="20" t="s">
        <v>1773</v>
      </c>
      <c r="M599" s="15">
        <v>22109</v>
      </c>
      <c r="N599" s="15"/>
      <c r="O599" s="15"/>
      <c r="P599" s="33">
        <v>221</v>
      </c>
      <c r="Q599" s="28"/>
      <c r="R599" s="28"/>
      <c r="S599" s="7">
        <v>41973.549250578704</v>
      </c>
      <c r="T599" s="6" t="s">
        <v>1774</v>
      </c>
    </row>
    <row r="600" spans="1:20" x14ac:dyDescent="0.2">
      <c r="A600" s="6">
        <v>201401602</v>
      </c>
      <c r="B600" s="6" t="s">
        <v>1775</v>
      </c>
      <c r="C600" s="6" t="s">
        <v>1776</v>
      </c>
      <c r="D600" s="6">
        <v>125</v>
      </c>
      <c r="E600" s="6" t="s">
        <v>14</v>
      </c>
      <c r="F600" s="7">
        <v>41911</v>
      </c>
      <c r="G600" s="1" t="s">
        <v>1144</v>
      </c>
      <c r="H600" s="6" t="s">
        <v>21</v>
      </c>
      <c r="I600" s="7">
        <v>42085.671887731478</v>
      </c>
      <c r="J600" s="24" t="s">
        <v>1166</v>
      </c>
      <c r="L600" s="23" t="s">
        <v>1166</v>
      </c>
      <c r="S600" s="7">
        <v>42085.671887731478</v>
      </c>
      <c r="T600" s="6" t="s">
        <v>1777</v>
      </c>
    </row>
    <row r="601" spans="1:20" x14ac:dyDescent="0.2">
      <c r="A601" s="6">
        <v>201401605</v>
      </c>
      <c r="B601" s="6" t="s">
        <v>1778</v>
      </c>
      <c r="C601" s="6" t="s">
        <v>1779</v>
      </c>
      <c r="D601" s="6">
        <v>119</v>
      </c>
      <c r="E601" s="6" t="s">
        <v>25</v>
      </c>
      <c r="F601" s="7">
        <v>41823</v>
      </c>
      <c r="G601" s="1" t="s">
        <v>1143</v>
      </c>
      <c r="H601" s="6" t="s">
        <v>15</v>
      </c>
      <c r="I601" s="7">
        <v>42028.473585960652</v>
      </c>
      <c r="J601" s="24" t="s">
        <v>1780</v>
      </c>
      <c r="L601" s="23" t="s">
        <v>1391</v>
      </c>
      <c r="S601" s="7">
        <v>42028.474387534719</v>
      </c>
      <c r="T601" s="6" t="s">
        <v>1781</v>
      </c>
    </row>
    <row r="602" spans="1:20" x14ac:dyDescent="0.2">
      <c r="A602" s="6">
        <v>201401606</v>
      </c>
      <c r="B602" s="6" t="s">
        <v>1782</v>
      </c>
      <c r="C602" s="6" t="s">
        <v>808</v>
      </c>
      <c r="D602" s="6">
        <v>126</v>
      </c>
      <c r="E602" s="6" t="s">
        <v>71</v>
      </c>
      <c r="F602" s="7">
        <v>37960</v>
      </c>
      <c r="G602" s="1" t="s">
        <v>1143</v>
      </c>
      <c r="H602" s="6" t="s">
        <v>15</v>
      </c>
      <c r="I602" s="7">
        <v>41982.694629594909</v>
      </c>
      <c r="J602" s="19">
        <v>2001</v>
      </c>
      <c r="K602" s="8"/>
      <c r="L602" s="20" t="s">
        <v>1458</v>
      </c>
      <c r="M602" s="15"/>
      <c r="N602" s="15"/>
      <c r="O602" s="15"/>
      <c r="P602" s="27"/>
      <c r="Q602" s="28"/>
      <c r="R602" s="28"/>
      <c r="S602" s="7">
        <v>41982.691563692133</v>
      </c>
    </row>
    <row r="603" spans="1:20" x14ac:dyDescent="0.2">
      <c r="A603" s="6">
        <v>201401610</v>
      </c>
      <c r="B603" s="6" t="s">
        <v>1783</v>
      </c>
      <c r="C603" s="6" t="s">
        <v>281</v>
      </c>
      <c r="D603" s="6">
        <v>119</v>
      </c>
      <c r="E603" s="6" t="s">
        <v>25</v>
      </c>
      <c r="F603" s="7">
        <v>38326</v>
      </c>
      <c r="G603" s="1" t="s">
        <v>1143</v>
      </c>
      <c r="H603" s="6" t="s">
        <v>15</v>
      </c>
      <c r="I603" s="7">
        <v>41976.987762962963</v>
      </c>
      <c r="J603" s="19">
        <v>2232</v>
      </c>
      <c r="K603" s="8"/>
      <c r="L603" s="20" t="s">
        <v>1784</v>
      </c>
      <c r="M603" s="15">
        <v>100</v>
      </c>
      <c r="N603" s="15"/>
      <c r="O603" s="15"/>
      <c r="P603" s="33">
        <v>79</v>
      </c>
      <c r="Q603" s="28"/>
      <c r="R603" s="28"/>
      <c r="S603" s="7">
        <v>41976.989395023149</v>
      </c>
    </row>
    <row r="604" spans="1:20" x14ac:dyDescent="0.2">
      <c r="A604" s="6">
        <v>201401614</v>
      </c>
      <c r="B604" s="6" t="s">
        <v>1785</v>
      </c>
      <c r="C604" s="6" t="s">
        <v>1786</v>
      </c>
      <c r="D604" s="6">
        <v>507</v>
      </c>
      <c r="E604" s="6" t="s">
        <v>155</v>
      </c>
      <c r="F604" s="7">
        <v>40182</v>
      </c>
      <c r="G604" s="1" t="s">
        <v>1143</v>
      </c>
      <c r="H604" s="6" t="s">
        <v>15</v>
      </c>
      <c r="I604" s="7">
        <v>41977.509035150462</v>
      </c>
      <c r="J604" s="19">
        <v>2289</v>
      </c>
      <c r="K604" s="8"/>
      <c r="L604" s="20" t="s">
        <v>2663</v>
      </c>
      <c r="M604" s="15">
        <v>28</v>
      </c>
      <c r="N604" s="15"/>
      <c r="O604" s="15"/>
      <c r="P604" s="27">
        <v>28</v>
      </c>
      <c r="Q604" s="28"/>
      <c r="R604" s="28"/>
      <c r="S604" s="7">
        <v>41977.471565312502</v>
      </c>
      <c r="T604" s="6" t="s">
        <v>1787</v>
      </c>
    </row>
    <row r="605" spans="1:20" x14ac:dyDescent="0.2">
      <c r="A605" s="6">
        <v>201401617</v>
      </c>
      <c r="B605" s="6" t="s">
        <v>1788</v>
      </c>
      <c r="C605" s="6" t="s">
        <v>1357</v>
      </c>
      <c r="D605" s="6">
        <v>598</v>
      </c>
      <c r="E605" s="6" t="s">
        <v>20</v>
      </c>
      <c r="F605" s="7">
        <v>41917</v>
      </c>
      <c r="G605" s="1" t="s">
        <v>1145</v>
      </c>
      <c r="H605" s="6" t="s">
        <v>45</v>
      </c>
      <c r="I605" s="7">
        <v>41977.975679826392</v>
      </c>
      <c r="J605" s="19">
        <v>2133</v>
      </c>
      <c r="K605" s="8"/>
      <c r="L605" s="20">
        <v>16</v>
      </c>
      <c r="M605" s="15">
        <v>16</v>
      </c>
      <c r="N605" s="15"/>
      <c r="O605" s="15"/>
      <c r="P605" s="27">
        <v>16</v>
      </c>
      <c r="Q605" s="28"/>
      <c r="R605" s="28"/>
      <c r="S605" s="7">
        <v>41977.975679826392</v>
      </c>
      <c r="T605" s="6" t="s">
        <v>1789</v>
      </c>
    </row>
    <row r="606" spans="1:20" x14ac:dyDescent="0.2">
      <c r="A606" s="6">
        <v>201401619</v>
      </c>
      <c r="B606" s="6" t="s">
        <v>1790</v>
      </c>
      <c r="C606" s="6" t="s">
        <v>1791</v>
      </c>
      <c r="D606" s="6">
        <v>499</v>
      </c>
      <c r="E606" s="6" t="s">
        <v>60</v>
      </c>
      <c r="F606" s="7">
        <v>41705</v>
      </c>
      <c r="G606" s="1" t="s">
        <v>1144</v>
      </c>
      <c r="H606" s="6" t="s">
        <v>21</v>
      </c>
      <c r="I606" s="7">
        <v>42220.502706250001</v>
      </c>
      <c r="J606" s="19" t="s">
        <v>1166</v>
      </c>
      <c r="K606" s="8"/>
      <c r="L606" s="20" t="s">
        <v>1484</v>
      </c>
      <c r="M606" s="15"/>
      <c r="N606" s="15"/>
      <c r="O606" s="15"/>
      <c r="P606" s="27"/>
      <c r="Q606" s="28"/>
      <c r="R606" s="28"/>
      <c r="S606" s="7">
        <v>42220.562051076391</v>
      </c>
      <c r="T606" s="6" t="s">
        <v>1792</v>
      </c>
    </row>
    <row r="607" spans="1:20" x14ac:dyDescent="0.2">
      <c r="A607" s="6">
        <v>201401621</v>
      </c>
      <c r="B607" s="6" t="s">
        <v>1793</v>
      </c>
      <c r="C607" s="6" t="s">
        <v>603</v>
      </c>
      <c r="D607" s="6">
        <v>508</v>
      </c>
      <c r="E607" s="6" t="s">
        <v>1567</v>
      </c>
      <c r="F607" s="7">
        <v>41897</v>
      </c>
      <c r="G607" s="1" t="s">
        <v>1144</v>
      </c>
      <c r="H607" s="6" t="s">
        <v>21</v>
      </c>
      <c r="I607" s="7">
        <v>42092.439296493052</v>
      </c>
      <c r="J607" s="19" t="s">
        <v>1166</v>
      </c>
      <c r="K607" s="8"/>
      <c r="L607" s="20" t="s">
        <v>1686</v>
      </c>
      <c r="M607" s="15"/>
      <c r="N607" s="15"/>
      <c r="O607" s="15"/>
      <c r="P607" s="27"/>
      <c r="Q607" s="28"/>
      <c r="R607" s="28"/>
      <c r="S607" s="7">
        <v>42092.876619710645</v>
      </c>
    </row>
    <row r="608" spans="1:20" x14ac:dyDescent="0.2">
      <c r="A608" s="6">
        <v>201401641</v>
      </c>
      <c r="B608" s="6" t="s">
        <v>1794</v>
      </c>
      <c r="C608" s="6" t="s">
        <v>1795</v>
      </c>
      <c r="D608" s="6">
        <v>129</v>
      </c>
      <c r="E608" s="6" t="s">
        <v>77</v>
      </c>
      <c r="F608" s="7">
        <v>38332</v>
      </c>
      <c r="G608" s="1" t="s">
        <v>1143</v>
      </c>
      <c r="H608" s="6" t="s">
        <v>15</v>
      </c>
      <c r="I608" s="7">
        <v>42234.638847835646</v>
      </c>
      <c r="J608" s="19">
        <v>2071</v>
      </c>
      <c r="K608" s="8"/>
      <c r="L608" s="20">
        <v>2</v>
      </c>
      <c r="M608" s="15">
        <v>2</v>
      </c>
      <c r="N608" s="15"/>
      <c r="O608" s="15"/>
      <c r="P608" s="27">
        <v>2</v>
      </c>
      <c r="Q608" s="28"/>
      <c r="R608" s="28"/>
      <c r="S608" s="7">
        <v>42234.64760084491</v>
      </c>
      <c r="T608" s="6" t="e">
        <f>- 약 못먹이시면 매일 오셔서 주사 맞을 예정</f>
        <v>#NAME?</v>
      </c>
    </row>
    <row r="609" spans="1:20" x14ac:dyDescent="0.2">
      <c r="A609" s="6">
        <v>201401644</v>
      </c>
      <c r="B609" s="6" t="s">
        <v>1796</v>
      </c>
      <c r="C609" s="6" t="s">
        <v>1797</v>
      </c>
      <c r="D609" s="6">
        <v>499</v>
      </c>
      <c r="E609" s="6" t="s">
        <v>60</v>
      </c>
      <c r="F609" s="7">
        <v>41892</v>
      </c>
      <c r="G609" s="1" t="s">
        <v>1145</v>
      </c>
      <c r="H609" s="6" t="s">
        <v>45</v>
      </c>
      <c r="I609" s="7">
        <v>41983.087118715281</v>
      </c>
      <c r="J609" s="19">
        <v>2259</v>
      </c>
      <c r="K609" s="8"/>
      <c r="L609" s="20">
        <v>1</v>
      </c>
      <c r="M609" s="15">
        <v>1</v>
      </c>
      <c r="N609" s="15"/>
      <c r="O609" s="15"/>
      <c r="P609" s="27">
        <v>1</v>
      </c>
      <c r="Q609" s="28"/>
      <c r="R609" s="28"/>
      <c r="S609" s="7">
        <v>41983.087118715281</v>
      </c>
      <c r="T609" s="6" t="s">
        <v>1798</v>
      </c>
    </row>
    <row r="610" spans="1:20" x14ac:dyDescent="0.2">
      <c r="A610" s="6">
        <v>201401648</v>
      </c>
      <c r="B610" s="6" t="s">
        <v>1799</v>
      </c>
      <c r="C610" s="6" t="s">
        <v>1800</v>
      </c>
      <c r="D610" s="6">
        <v>107</v>
      </c>
      <c r="E610" s="6" t="s">
        <v>233</v>
      </c>
      <c r="F610" s="7">
        <v>37291</v>
      </c>
      <c r="G610" s="1" t="s">
        <v>1144</v>
      </c>
      <c r="H610" s="6" t="s">
        <v>21</v>
      </c>
      <c r="I610" s="7">
        <v>41987.952834918979</v>
      </c>
      <c r="J610" s="19">
        <v>2133</v>
      </c>
      <c r="K610" s="8">
        <v>2087</v>
      </c>
      <c r="L610" s="20">
        <v>9</v>
      </c>
      <c r="M610" s="15">
        <v>9</v>
      </c>
      <c r="N610" s="15"/>
      <c r="O610" s="15"/>
      <c r="P610" s="27">
        <v>9</v>
      </c>
      <c r="Q610" s="28"/>
      <c r="R610" s="28"/>
      <c r="S610" s="7" t="s">
        <v>16</v>
      </c>
      <c r="T610" s="6" t="s">
        <v>16</v>
      </c>
    </row>
    <row r="611" spans="1:20" x14ac:dyDescent="0.2">
      <c r="A611" s="6">
        <v>201401651</v>
      </c>
      <c r="B611" s="6" t="s">
        <v>1801</v>
      </c>
      <c r="C611" s="6" t="s">
        <v>1802</v>
      </c>
      <c r="D611" s="6">
        <v>518</v>
      </c>
      <c r="E611" s="6" t="s">
        <v>863</v>
      </c>
      <c r="F611" s="7">
        <v>41448</v>
      </c>
      <c r="G611" s="1" t="s">
        <v>1144</v>
      </c>
      <c r="H611" s="6" t="s">
        <v>21</v>
      </c>
      <c r="I611" s="7">
        <v>41987.094039583331</v>
      </c>
      <c r="J611" s="19">
        <v>2095</v>
      </c>
      <c r="K611" s="8"/>
      <c r="L611" s="20">
        <v>1</v>
      </c>
      <c r="M611" s="15">
        <v>1</v>
      </c>
      <c r="N611" s="15"/>
      <c r="O611" s="15"/>
      <c r="P611" s="27">
        <v>1</v>
      </c>
      <c r="Q611" s="28"/>
      <c r="R611" s="28"/>
      <c r="S611" s="7">
        <v>41987.084753587966</v>
      </c>
      <c r="T611" s="6" t="s">
        <v>1803</v>
      </c>
    </row>
    <row r="612" spans="1:20" x14ac:dyDescent="0.2">
      <c r="A612" s="6">
        <v>201401653</v>
      </c>
      <c r="B612" s="6" t="s">
        <v>1804</v>
      </c>
      <c r="C612" s="6" t="s">
        <v>1805</v>
      </c>
      <c r="D612" s="6">
        <v>125</v>
      </c>
      <c r="E612" s="6" t="s">
        <v>14</v>
      </c>
      <c r="F612" s="7">
        <v>41473</v>
      </c>
      <c r="G612" s="1" t="s">
        <v>1145</v>
      </c>
      <c r="H612" s="6" t="s">
        <v>45</v>
      </c>
      <c r="I612" s="7">
        <v>41988.819143020832</v>
      </c>
      <c r="J612" s="19">
        <v>2196</v>
      </c>
      <c r="K612" s="8">
        <v>2122</v>
      </c>
      <c r="L612" s="20" t="s">
        <v>1806</v>
      </c>
      <c r="M612" s="15">
        <v>3215</v>
      </c>
      <c r="N612" s="15"/>
      <c r="O612" s="15"/>
      <c r="P612" s="33">
        <v>0</v>
      </c>
      <c r="Q612" s="28"/>
      <c r="R612" s="28"/>
      <c r="S612" s="7">
        <v>41988.076993981478</v>
      </c>
      <c r="T612" s="6" t="s">
        <v>1807</v>
      </c>
    </row>
    <row r="613" spans="1:20" x14ac:dyDescent="0.2">
      <c r="A613" s="6">
        <v>201401655</v>
      </c>
      <c r="B613" s="6" t="s">
        <v>1808</v>
      </c>
      <c r="C613" s="6" t="s">
        <v>452</v>
      </c>
      <c r="D613" s="6">
        <v>130</v>
      </c>
      <c r="E613" s="6" t="s">
        <v>48</v>
      </c>
      <c r="F613" s="7">
        <v>37307</v>
      </c>
      <c r="G613" s="1" t="s">
        <v>1143</v>
      </c>
      <c r="H613" s="6" t="s">
        <v>15</v>
      </c>
      <c r="I613" s="7">
        <v>41989.467426932868</v>
      </c>
      <c r="J613" s="19">
        <v>2001</v>
      </c>
      <c r="K613" s="8"/>
      <c r="L613" s="20">
        <v>14</v>
      </c>
      <c r="M613" s="15">
        <v>14</v>
      </c>
      <c r="N613" s="15"/>
      <c r="O613" s="15"/>
      <c r="P613" s="27">
        <v>14</v>
      </c>
      <c r="Q613" s="28"/>
      <c r="R613" s="28"/>
      <c r="S613" s="7">
        <v>41989.450246793982</v>
      </c>
      <c r="T613" s="6" t="s">
        <v>1809</v>
      </c>
    </row>
    <row r="614" spans="1:20" x14ac:dyDescent="0.2">
      <c r="A614" s="6">
        <v>201401657</v>
      </c>
      <c r="B614" s="6" t="s">
        <v>1810</v>
      </c>
      <c r="C614" s="6" t="s">
        <v>1811</v>
      </c>
      <c r="D614" s="6">
        <v>123</v>
      </c>
      <c r="E614" s="6" t="s">
        <v>64</v>
      </c>
      <c r="F614" s="7">
        <v>41260</v>
      </c>
      <c r="G614" s="1" t="s">
        <v>1143</v>
      </c>
      <c r="H614" s="6" t="s">
        <v>15</v>
      </c>
      <c r="I614" s="7">
        <v>42130.755259606478</v>
      </c>
      <c r="J614" s="19">
        <v>2102</v>
      </c>
      <c r="K614" s="8"/>
      <c r="L614" s="20" t="s">
        <v>1812</v>
      </c>
      <c r="M614" s="15">
        <v>2406</v>
      </c>
      <c r="N614" s="15"/>
      <c r="O614" s="15"/>
      <c r="P614" s="33">
        <v>24</v>
      </c>
      <c r="Q614" s="28"/>
      <c r="R614" s="28"/>
      <c r="S614" s="7">
        <v>42130.58497635417</v>
      </c>
      <c r="T614" s="6" t="s">
        <v>1813</v>
      </c>
    </row>
    <row r="615" spans="1:20" x14ac:dyDescent="0.2">
      <c r="A615" s="6">
        <v>201401658</v>
      </c>
      <c r="B615" s="6" t="s">
        <v>1810</v>
      </c>
      <c r="C615" s="6" t="s">
        <v>339</v>
      </c>
      <c r="D615" s="6">
        <v>123</v>
      </c>
      <c r="E615" s="6" t="s">
        <v>64</v>
      </c>
      <c r="F615" s="7">
        <v>41625</v>
      </c>
      <c r="G615" s="1" t="s">
        <v>1144</v>
      </c>
      <c r="H615" s="6" t="s">
        <v>21</v>
      </c>
      <c r="I615" s="7">
        <v>42085.587035335651</v>
      </c>
      <c r="J615" s="19" t="s">
        <v>1814</v>
      </c>
      <c r="K615" s="8"/>
      <c r="L615" s="20" t="s">
        <v>1815</v>
      </c>
      <c r="M615" s="15"/>
      <c r="N615" s="15"/>
      <c r="O615" s="15"/>
      <c r="P615" s="27"/>
      <c r="Q615" s="28"/>
      <c r="R615" s="28"/>
      <c r="S615" s="7">
        <v>42085.587035335651</v>
      </c>
      <c r="T615" s="6" t="s">
        <v>1816</v>
      </c>
    </row>
    <row r="616" spans="1:20" x14ac:dyDescent="0.2">
      <c r="A616" s="6">
        <v>201401661</v>
      </c>
      <c r="B616" s="6" t="s">
        <v>1817</v>
      </c>
      <c r="C616" s="6" t="s">
        <v>1818</v>
      </c>
      <c r="D616" s="6">
        <v>499</v>
      </c>
      <c r="E616" s="6" t="s">
        <v>60</v>
      </c>
      <c r="F616" s="7">
        <v>39600</v>
      </c>
      <c r="G616" s="1" t="s">
        <v>1143</v>
      </c>
      <c r="H616" s="6" t="s">
        <v>15</v>
      </c>
      <c r="I616" s="7">
        <v>41992.105345023148</v>
      </c>
      <c r="J616" s="19">
        <v>2101</v>
      </c>
      <c r="K616" s="8"/>
      <c r="L616" s="20" t="s">
        <v>1819</v>
      </c>
      <c r="M616" s="15">
        <v>28</v>
      </c>
      <c r="N616" s="15"/>
      <c r="O616" s="15"/>
      <c r="P616" s="27">
        <v>28</v>
      </c>
      <c r="Q616" s="28"/>
      <c r="R616" s="28"/>
      <c r="S616" s="7">
        <v>41992.105345023148</v>
      </c>
      <c r="T616" s="6" t="s">
        <v>1820</v>
      </c>
    </row>
    <row r="617" spans="1:20" x14ac:dyDescent="0.2">
      <c r="A617" s="6">
        <v>201401665</v>
      </c>
      <c r="B617" s="6" t="s">
        <v>1821</v>
      </c>
      <c r="C617" s="6" t="s">
        <v>1822</v>
      </c>
      <c r="D617" s="6">
        <v>536</v>
      </c>
      <c r="E617" s="6" t="s">
        <v>330</v>
      </c>
      <c r="F617" s="7">
        <v>41611</v>
      </c>
      <c r="G617" s="1" t="s">
        <v>1145</v>
      </c>
      <c r="H617" s="6" t="s">
        <v>45</v>
      </c>
      <c r="I617" s="7">
        <v>41993.793837534722</v>
      </c>
      <c r="J617" s="19">
        <v>2071</v>
      </c>
      <c r="K617" s="8"/>
      <c r="L617" s="20">
        <v>1</v>
      </c>
      <c r="M617" s="15">
        <v>1</v>
      </c>
      <c r="N617" s="15"/>
      <c r="O617" s="15"/>
      <c r="P617" s="27">
        <v>1</v>
      </c>
      <c r="Q617" s="28"/>
      <c r="R617" s="28"/>
      <c r="S617" s="7">
        <v>41993.764848379629</v>
      </c>
      <c r="T617" s="6" t="s">
        <v>1823</v>
      </c>
    </row>
    <row r="618" spans="1:20" x14ac:dyDescent="0.2">
      <c r="A618" s="6">
        <v>201401666</v>
      </c>
      <c r="B618" s="6" t="s">
        <v>1824</v>
      </c>
      <c r="C618" s="6" t="s">
        <v>665</v>
      </c>
      <c r="D618" s="6">
        <v>123</v>
      </c>
      <c r="E618" s="6" t="s">
        <v>64</v>
      </c>
      <c r="F618" s="7">
        <v>41579</v>
      </c>
      <c r="G618" s="1" t="s">
        <v>1144</v>
      </c>
      <c r="H618" s="6" t="s">
        <v>21</v>
      </c>
      <c r="I618" s="7">
        <v>41994.408717627317</v>
      </c>
      <c r="J618" s="19">
        <v>2133</v>
      </c>
      <c r="K618" s="8"/>
      <c r="L618" s="20" t="s">
        <v>1825</v>
      </c>
      <c r="M618" s="15">
        <v>332</v>
      </c>
      <c r="N618" s="15">
        <v>28</v>
      </c>
      <c r="O618" s="15"/>
      <c r="P618" s="33">
        <v>33</v>
      </c>
      <c r="Q618" s="28">
        <v>28</v>
      </c>
      <c r="R618" s="28"/>
      <c r="S618" s="7">
        <v>41994.413482141201</v>
      </c>
      <c r="T618" s="6" t="s">
        <v>1826</v>
      </c>
    </row>
    <row r="619" spans="1:20" x14ac:dyDescent="0.2">
      <c r="A619" s="6">
        <v>201401668</v>
      </c>
      <c r="B619" s="6" t="s">
        <v>974</v>
      </c>
      <c r="C619" s="6" t="s">
        <v>1827</v>
      </c>
      <c r="D619" s="6">
        <v>304</v>
      </c>
      <c r="E619" s="6" t="s">
        <v>172</v>
      </c>
      <c r="F619" s="7">
        <v>41862</v>
      </c>
      <c r="G619" s="1" t="s">
        <v>1143</v>
      </c>
      <c r="H619" s="6" t="s">
        <v>15</v>
      </c>
      <c r="I619" s="7">
        <v>42151.436021909722</v>
      </c>
      <c r="J619" s="19" t="s">
        <v>1814</v>
      </c>
      <c r="K619" s="8"/>
      <c r="L619" s="20" t="s">
        <v>1391</v>
      </c>
      <c r="M619" s="15"/>
      <c r="N619" s="15"/>
      <c r="O619" s="15"/>
      <c r="P619" s="27"/>
      <c r="Q619" s="28"/>
      <c r="R619" s="28"/>
      <c r="S619" s="7">
        <v>42151.434091053241</v>
      </c>
      <c r="T619" s="6" t="s">
        <v>1828</v>
      </c>
    </row>
    <row r="620" spans="1:20" x14ac:dyDescent="0.2">
      <c r="A620" s="6">
        <v>201401669</v>
      </c>
      <c r="B620" s="6" t="s">
        <v>1829</v>
      </c>
      <c r="C620" s="6" t="s">
        <v>1830</v>
      </c>
      <c r="D620" s="6">
        <v>112</v>
      </c>
      <c r="E620" s="6" t="s">
        <v>1831</v>
      </c>
      <c r="F620" s="7">
        <v>40899</v>
      </c>
      <c r="G620" s="1" t="s">
        <v>1144</v>
      </c>
      <c r="H620" s="6" t="s">
        <v>21</v>
      </c>
      <c r="I620" s="7">
        <v>42007.501916168978</v>
      </c>
      <c r="J620" s="19" t="s">
        <v>1832</v>
      </c>
      <c r="K620" s="8"/>
      <c r="L620" s="20" t="s">
        <v>1833</v>
      </c>
      <c r="M620" s="15"/>
      <c r="N620" s="15"/>
      <c r="O620" s="15"/>
      <c r="P620" s="27"/>
      <c r="Q620" s="28"/>
      <c r="R620" s="28"/>
      <c r="S620" s="7">
        <v>42007.501916168978</v>
      </c>
      <c r="T620" s="6" t="s">
        <v>1834</v>
      </c>
    </row>
    <row r="621" spans="1:20" x14ac:dyDescent="0.2">
      <c r="A621" s="6">
        <v>201401672</v>
      </c>
      <c r="B621" s="6" t="s">
        <v>1835</v>
      </c>
      <c r="C621" s="6" t="s">
        <v>70</v>
      </c>
      <c r="D621" s="6">
        <v>119</v>
      </c>
      <c r="E621" s="6" t="s">
        <v>25</v>
      </c>
      <c r="F621" s="7">
        <v>41904</v>
      </c>
      <c r="G621" s="1" t="s">
        <v>1146</v>
      </c>
      <c r="H621" s="6" t="s">
        <v>56</v>
      </c>
      <c r="I621" s="7">
        <v>41995.929384108793</v>
      </c>
      <c r="J621" s="19">
        <v>2275</v>
      </c>
      <c r="K621" s="8"/>
      <c r="L621" s="20" t="s">
        <v>1836</v>
      </c>
      <c r="M621" s="15">
        <v>30</v>
      </c>
      <c r="N621" s="15">
        <v>29</v>
      </c>
      <c r="O621" s="15"/>
      <c r="P621" s="27">
        <v>30</v>
      </c>
      <c r="Q621" s="28">
        <v>29</v>
      </c>
      <c r="R621" s="28"/>
      <c r="S621" s="7">
        <v>41995.929384108793</v>
      </c>
      <c r="T621" s="6" t="s">
        <v>1837</v>
      </c>
    </row>
    <row r="622" spans="1:20" x14ac:dyDescent="0.2">
      <c r="A622" s="6">
        <v>201401676</v>
      </c>
      <c r="B622" s="6" t="s">
        <v>1838</v>
      </c>
      <c r="C622" s="6" t="s">
        <v>1839</v>
      </c>
      <c r="D622" s="6">
        <v>130</v>
      </c>
      <c r="E622" s="6" t="s">
        <v>48</v>
      </c>
      <c r="F622" s="7">
        <v>39077</v>
      </c>
      <c r="G622" s="1" t="s">
        <v>1143</v>
      </c>
      <c r="H622" s="6" t="s">
        <v>15</v>
      </c>
      <c r="I622" s="7">
        <v>42028.867316006945</v>
      </c>
      <c r="J622" s="19">
        <v>2101</v>
      </c>
      <c r="K622" s="8"/>
      <c r="L622" s="20">
        <v>10</v>
      </c>
      <c r="M622" s="15">
        <v>10</v>
      </c>
      <c r="N622" s="15"/>
      <c r="O622" s="15"/>
      <c r="P622" s="27">
        <v>10</v>
      </c>
      <c r="Q622" s="28"/>
      <c r="R622" s="28"/>
      <c r="S622" s="7">
        <v>42028.850973182867</v>
      </c>
      <c r="T622" s="6" t="s">
        <v>1840</v>
      </c>
    </row>
    <row r="623" spans="1:20" x14ac:dyDescent="0.2">
      <c r="A623" s="6">
        <v>201401677</v>
      </c>
      <c r="B623" s="6" t="s">
        <v>1841</v>
      </c>
      <c r="C623" s="6" t="s">
        <v>1466</v>
      </c>
      <c r="D623" s="6">
        <v>91</v>
      </c>
      <c r="E623" s="6" t="s">
        <v>378</v>
      </c>
      <c r="F623" s="7">
        <v>41085</v>
      </c>
      <c r="G623" s="1" t="s">
        <v>1143</v>
      </c>
      <c r="H623" s="6" t="s">
        <v>15</v>
      </c>
      <c r="I623" s="7">
        <v>41997.909350381946</v>
      </c>
      <c r="J623" s="19">
        <v>2046</v>
      </c>
      <c r="K623" s="8"/>
      <c r="L623" s="20">
        <v>1</v>
      </c>
      <c r="M623" s="15">
        <v>1</v>
      </c>
      <c r="N623" s="15"/>
      <c r="O623" s="15"/>
      <c r="P623" s="27">
        <v>1</v>
      </c>
      <c r="Q623" s="28"/>
      <c r="R623" s="28"/>
      <c r="S623" s="7">
        <v>41997.848488113428</v>
      </c>
      <c r="T623" s="6" t="s">
        <v>1842</v>
      </c>
    </row>
    <row r="624" spans="1:20" x14ac:dyDescent="0.2">
      <c r="A624" s="6">
        <v>201401678</v>
      </c>
      <c r="B624" s="6" t="s">
        <v>1843</v>
      </c>
      <c r="C624" s="6" t="s">
        <v>1844</v>
      </c>
      <c r="D624" s="6">
        <v>130</v>
      </c>
      <c r="E624" s="6" t="s">
        <v>48</v>
      </c>
      <c r="F624" s="7">
        <v>36845</v>
      </c>
      <c r="G624" s="1" t="s">
        <v>1143</v>
      </c>
      <c r="H624" s="6" t="s">
        <v>15</v>
      </c>
      <c r="I624" s="7">
        <v>41997.963446296293</v>
      </c>
      <c r="J624" s="19">
        <v>2092</v>
      </c>
      <c r="K624" s="8">
        <v>2093</v>
      </c>
      <c r="L624" s="20">
        <v>9</v>
      </c>
      <c r="M624" s="15">
        <v>9</v>
      </c>
      <c r="N624" s="15"/>
      <c r="O624" s="15"/>
      <c r="P624" s="33">
        <v>901</v>
      </c>
      <c r="Q624" s="28"/>
      <c r="R624" s="28"/>
      <c r="S624" s="7">
        <v>41997.963446296293</v>
      </c>
      <c r="T624" s="6" t="s">
        <v>1845</v>
      </c>
    </row>
    <row r="625" spans="1:20" x14ac:dyDescent="0.2">
      <c r="A625" s="6">
        <v>201401685</v>
      </c>
      <c r="B625" s="6" t="s">
        <v>892</v>
      </c>
      <c r="C625" s="6" t="s">
        <v>1846</v>
      </c>
      <c r="D625" s="6">
        <v>536</v>
      </c>
      <c r="E625" s="6" t="s">
        <v>330</v>
      </c>
      <c r="F625" s="7">
        <v>41269</v>
      </c>
      <c r="G625" s="1" t="s">
        <v>1144</v>
      </c>
      <c r="H625" s="6" t="s">
        <v>21</v>
      </c>
      <c r="I625" s="7">
        <v>42004.475414618057</v>
      </c>
      <c r="J625" s="19">
        <v>2203</v>
      </c>
      <c r="K625" s="8"/>
      <c r="L625" s="20" t="s">
        <v>1847</v>
      </c>
      <c r="M625" s="15">
        <v>23</v>
      </c>
      <c r="N625" s="15"/>
      <c r="O625" s="15"/>
      <c r="P625" s="27">
        <v>23</v>
      </c>
      <c r="Q625" s="28"/>
      <c r="R625" s="28"/>
      <c r="S625" s="7">
        <v>42004.475414618057</v>
      </c>
      <c r="T625" s="6" t="s">
        <v>1848</v>
      </c>
    </row>
    <row r="626" spans="1:20" x14ac:dyDescent="0.2">
      <c r="A626" s="6">
        <v>201401687</v>
      </c>
      <c r="B626" s="6" t="s">
        <v>1843</v>
      </c>
      <c r="C626" s="6" t="s">
        <v>251</v>
      </c>
      <c r="D626" s="6">
        <v>130</v>
      </c>
      <c r="E626" s="6" t="s">
        <v>48</v>
      </c>
      <c r="F626" s="7">
        <v>37618</v>
      </c>
      <c r="G626" s="1" t="s">
        <v>1143</v>
      </c>
      <c r="H626" s="6" t="s">
        <v>15</v>
      </c>
      <c r="I626" s="7">
        <v>42019.243364664355</v>
      </c>
      <c r="J626" s="19">
        <v>2001</v>
      </c>
      <c r="K626" s="8">
        <v>2245</v>
      </c>
      <c r="L626" s="20" t="s">
        <v>1849</v>
      </c>
      <c r="M626" s="15">
        <v>16</v>
      </c>
      <c r="N626" s="15"/>
      <c r="O626" s="15"/>
      <c r="P626" s="33">
        <v>1601</v>
      </c>
      <c r="Q626" s="28"/>
      <c r="R626" s="28"/>
      <c r="S626" s="7">
        <v>42019.243364664355</v>
      </c>
      <c r="T626" s="6" t="s">
        <v>1850</v>
      </c>
    </row>
    <row r="627" spans="1:20" x14ac:dyDescent="0.2">
      <c r="A627" s="6">
        <v>201401689</v>
      </c>
      <c r="B627" s="6" t="s">
        <v>1851</v>
      </c>
      <c r="C627" s="6" t="s">
        <v>1852</v>
      </c>
      <c r="D627" s="6">
        <v>126</v>
      </c>
      <c r="E627" s="6" t="s">
        <v>71</v>
      </c>
      <c r="F627" s="7">
        <v>36890</v>
      </c>
      <c r="G627" s="1" t="s">
        <v>1145</v>
      </c>
      <c r="H627" s="6" t="s">
        <v>45</v>
      </c>
      <c r="I627" s="7">
        <v>42000.743613344908</v>
      </c>
      <c r="J627" s="19">
        <v>2170</v>
      </c>
      <c r="K627" s="8"/>
      <c r="L627" s="20" t="s">
        <v>1429</v>
      </c>
      <c r="M627" s="15">
        <v>23</v>
      </c>
      <c r="N627" s="15"/>
      <c r="O627" s="15"/>
      <c r="P627" s="27">
        <v>23</v>
      </c>
      <c r="Q627" s="28"/>
      <c r="R627" s="28"/>
      <c r="S627" s="7">
        <v>42000.743613344908</v>
      </c>
      <c r="T627" s="6" t="s">
        <v>1853</v>
      </c>
    </row>
    <row r="628" spans="1:20" x14ac:dyDescent="0.2">
      <c r="A628" s="6">
        <v>201401693</v>
      </c>
      <c r="B628" s="6" t="s">
        <v>1854</v>
      </c>
      <c r="C628" s="6" t="s">
        <v>1855</v>
      </c>
      <c r="D628" s="6">
        <v>14</v>
      </c>
      <c r="E628" s="6" t="s">
        <v>55</v>
      </c>
      <c r="F628" s="7">
        <v>37189</v>
      </c>
      <c r="G628" s="1" t="s">
        <v>1145</v>
      </c>
      <c r="H628" s="6" t="s">
        <v>45</v>
      </c>
      <c r="I628" s="7">
        <v>42001.456304513886</v>
      </c>
      <c r="J628" s="19">
        <v>2116</v>
      </c>
      <c r="K628" s="8"/>
      <c r="L628" s="20" t="s">
        <v>1856</v>
      </c>
      <c r="M628" s="15">
        <v>23</v>
      </c>
      <c r="N628" s="15"/>
      <c r="O628" s="15"/>
      <c r="P628" s="27">
        <v>23</v>
      </c>
      <c r="Q628" s="28"/>
      <c r="R628" s="28"/>
      <c r="S628" s="7">
        <v>42001.054207719906</v>
      </c>
      <c r="T628" s="6" t="s">
        <v>1857</v>
      </c>
    </row>
    <row r="629" spans="1:20" x14ac:dyDescent="0.2">
      <c r="A629" s="6">
        <v>201401697</v>
      </c>
      <c r="B629" s="6" t="s">
        <v>1858</v>
      </c>
      <c r="C629" s="6" t="s">
        <v>142</v>
      </c>
      <c r="D629" s="6">
        <v>500</v>
      </c>
      <c r="E629" s="6" t="s">
        <v>270</v>
      </c>
      <c r="F629" s="7">
        <v>41739</v>
      </c>
      <c r="G629" s="1" t="s">
        <v>1143</v>
      </c>
      <c r="H629" s="6" t="s">
        <v>15</v>
      </c>
      <c r="I629" s="7">
        <v>42305.512530590277</v>
      </c>
      <c r="J629" s="24" t="s">
        <v>1815</v>
      </c>
      <c r="L629" s="23" t="s">
        <v>1391</v>
      </c>
      <c r="S629" s="7">
        <v>42305.483353784723</v>
      </c>
      <c r="T629" s="6" t="s">
        <v>1859</v>
      </c>
    </row>
    <row r="630" spans="1:20" x14ac:dyDescent="0.2">
      <c r="A630" s="6">
        <v>201401699</v>
      </c>
      <c r="B630" s="6" t="s">
        <v>1860</v>
      </c>
      <c r="C630" s="6" t="s">
        <v>1534</v>
      </c>
      <c r="D630" s="6">
        <v>516</v>
      </c>
      <c r="E630" s="6" t="s">
        <v>993</v>
      </c>
      <c r="F630" s="7">
        <v>41349</v>
      </c>
      <c r="G630" s="1" t="s">
        <v>1144</v>
      </c>
      <c r="H630" s="6" t="s">
        <v>21</v>
      </c>
      <c r="I630" s="7">
        <v>42001.56096516204</v>
      </c>
      <c r="J630" s="19">
        <v>2095</v>
      </c>
      <c r="K630" s="8"/>
      <c r="L630" s="20">
        <v>1</v>
      </c>
      <c r="M630" s="15">
        <v>1</v>
      </c>
      <c r="N630" s="15"/>
      <c r="O630" s="15"/>
      <c r="P630" s="27">
        <v>1</v>
      </c>
      <c r="Q630" s="28"/>
      <c r="R630" s="28"/>
      <c r="S630" s="7">
        <v>42001.537560069446</v>
      </c>
      <c r="T630" s="6" t="s">
        <v>1861</v>
      </c>
    </row>
    <row r="631" spans="1:20" x14ac:dyDescent="0.2">
      <c r="A631" s="6">
        <v>201401700</v>
      </c>
      <c r="B631" s="6" t="s">
        <v>1862</v>
      </c>
      <c r="C631" s="6" t="s">
        <v>474</v>
      </c>
      <c r="D631" s="6">
        <v>125</v>
      </c>
      <c r="E631" s="6" t="s">
        <v>14</v>
      </c>
      <c r="F631" s="7">
        <v>37618</v>
      </c>
      <c r="G631" s="1" t="s">
        <v>1145</v>
      </c>
      <c r="H631" s="6" t="s">
        <v>45</v>
      </c>
      <c r="I631" s="7">
        <v>42287.452272650466</v>
      </c>
      <c r="J631" s="19">
        <v>2185</v>
      </c>
      <c r="K631" s="8"/>
      <c r="L631" s="20" t="s">
        <v>1832</v>
      </c>
      <c r="M631" s="15"/>
      <c r="N631" s="15"/>
      <c r="O631" s="15"/>
      <c r="P631" s="27"/>
      <c r="Q631" s="28"/>
      <c r="R631" s="28"/>
      <c r="S631" s="7">
        <v>42287.498744826386</v>
      </c>
      <c r="T631" s="6" t="s">
        <v>1863</v>
      </c>
    </row>
    <row r="632" spans="1:20" x14ac:dyDescent="0.2">
      <c r="A632" s="6">
        <v>201401702</v>
      </c>
      <c r="B632" s="6" t="s">
        <v>1864</v>
      </c>
      <c r="C632" s="6" t="s">
        <v>478</v>
      </c>
      <c r="D632" s="6">
        <v>598</v>
      </c>
      <c r="E632" s="6" t="s">
        <v>20</v>
      </c>
      <c r="F632" s="7">
        <v>41726</v>
      </c>
      <c r="G632" s="1" t="s">
        <v>1143</v>
      </c>
      <c r="H632" s="6" t="s">
        <v>15</v>
      </c>
      <c r="I632" s="7">
        <v>42001.77381979167</v>
      </c>
      <c r="J632" s="19">
        <v>2071</v>
      </c>
      <c r="K632" s="8"/>
      <c r="L632" s="20" t="s">
        <v>1638</v>
      </c>
      <c r="M632" s="15">
        <v>1</v>
      </c>
      <c r="N632" s="15">
        <v>2</v>
      </c>
      <c r="O632" s="15"/>
      <c r="P632" s="27">
        <v>1</v>
      </c>
      <c r="Q632" s="28">
        <v>2</v>
      </c>
      <c r="R632" s="28"/>
      <c r="S632" s="7">
        <v>42001.77381979167</v>
      </c>
      <c r="T632" s="6" t="s">
        <v>1865</v>
      </c>
    </row>
    <row r="633" spans="1:20" x14ac:dyDescent="0.2">
      <c r="A633" s="6">
        <v>201401709</v>
      </c>
      <c r="B633" s="6" t="s">
        <v>1866</v>
      </c>
      <c r="C633" s="6" t="s">
        <v>996</v>
      </c>
      <c r="D633" s="6">
        <v>130</v>
      </c>
      <c r="E633" s="6" t="s">
        <v>48</v>
      </c>
      <c r="F633" s="7">
        <v>40967</v>
      </c>
      <c r="G633" s="1" t="s">
        <v>1146</v>
      </c>
      <c r="H633" s="6" t="s">
        <v>56</v>
      </c>
      <c r="I633" s="7">
        <v>42141.691469710648</v>
      </c>
      <c r="J633" s="19" t="s">
        <v>1867</v>
      </c>
      <c r="K633" s="8"/>
      <c r="L633" s="20" t="s">
        <v>1867</v>
      </c>
      <c r="M633" s="15"/>
      <c r="N633" s="15"/>
      <c r="O633" s="15"/>
      <c r="P633" s="27"/>
      <c r="Q633" s="28"/>
      <c r="R633" s="28"/>
      <c r="S633" s="7">
        <v>42141.626551354166</v>
      </c>
      <c r="T633" s="6" t="s">
        <v>1868</v>
      </c>
    </row>
    <row r="634" spans="1:20" x14ac:dyDescent="0.2">
      <c r="A634" s="6">
        <v>201401711</v>
      </c>
      <c r="B634" s="6" t="s">
        <v>1869</v>
      </c>
      <c r="C634" s="6" t="s">
        <v>27</v>
      </c>
      <c r="D634" s="6">
        <v>125</v>
      </c>
      <c r="E634" s="6" t="s">
        <v>14</v>
      </c>
      <c r="F634" s="7">
        <v>41885</v>
      </c>
      <c r="G634" s="1" t="s">
        <v>1143</v>
      </c>
      <c r="H634" s="6" t="s">
        <v>15</v>
      </c>
      <c r="I634" s="7">
        <v>42095.749079398149</v>
      </c>
      <c r="J634" s="19" t="s">
        <v>1391</v>
      </c>
      <c r="K634" s="8"/>
      <c r="L634" s="20" t="s">
        <v>1391</v>
      </c>
      <c r="M634" s="15"/>
      <c r="N634" s="15"/>
      <c r="O634" s="15"/>
      <c r="P634" s="27"/>
      <c r="Q634" s="28"/>
      <c r="R634" s="28"/>
      <c r="S634" s="7">
        <v>42095.42360185185</v>
      </c>
      <c r="T634" s="6" t="s">
        <v>1870</v>
      </c>
    </row>
    <row r="635" spans="1:20" x14ac:dyDescent="0.2">
      <c r="A635" s="6">
        <v>201401713</v>
      </c>
      <c r="B635" s="6" t="s">
        <v>1871</v>
      </c>
      <c r="C635" s="6" t="s">
        <v>1872</v>
      </c>
      <c r="D635" s="6">
        <v>91</v>
      </c>
      <c r="E635" s="6" t="s">
        <v>378</v>
      </c>
      <c r="F635" s="7">
        <v>37226</v>
      </c>
      <c r="G635" s="1" t="s">
        <v>1144</v>
      </c>
      <c r="H635" s="6" t="s">
        <v>21</v>
      </c>
      <c r="I635" s="7">
        <v>42004.568444826386</v>
      </c>
      <c r="J635" s="19">
        <v>2058</v>
      </c>
      <c r="K635" s="8">
        <v>2059</v>
      </c>
      <c r="L635" s="20" t="s">
        <v>1873</v>
      </c>
      <c r="M635" s="15">
        <v>1</v>
      </c>
      <c r="N635" s="15">
        <v>2</v>
      </c>
      <c r="O635" s="15"/>
      <c r="P635" s="27">
        <v>1</v>
      </c>
      <c r="Q635" s="28">
        <v>2</v>
      </c>
      <c r="R635" s="28"/>
      <c r="S635" s="7">
        <v>42004.559904548609</v>
      </c>
      <c r="T635" s="6" t="s">
        <v>1874</v>
      </c>
    </row>
    <row r="636" spans="1:20" x14ac:dyDescent="0.2">
      <c r="A636" s="6">
        <v>201401716</v>
      </c>
      <c r="B636" s="6" t="s">
        <v>1875</v>
      </c>
      <c r="C636" s="6" t="s">
        <v>1876</v>
      </c>
      <c r="D636" s="6">
        <v>501</v>
      </c>
      <c r="E636" s="6" t="s">
        <v>118</v>
      </c>
      <c r="F636" s="7">
        <v>41384</v>
      </c>
      <c r="G636" s="1" t="s">
        <v>1144</v>
      </c>
      <c r="H636" s="6" t="s">
        <v>21</v>
      </c>
      <c r="I636" s="7">
        <v>42043.614091203701</v>
      </c>
      <c r="J636" s="19">
        <v>2071</v>
      </c>
      <c r="K636" s="8"/>
      <c r="L636" s="20">
        <v>1</v>
      </c>
      <c r="M636" s="15">
        <v>1</v>
      </c>
      <c r="N636" s="15"/>
      <c r="O636" s="15"/>
      <c r="P636" s="27">
        <v>1</v>
      </c>
      <c r="Q636" s="28"/>
      <c r="R636" s="28"/>
      <c r="S636" s="7">
        <v>42043.555588043979</v>
      </c>
      <c r="T636" s="6" t="s">
        <v>1877</v>
      </c>
    </row>
    <row r="637" spans="1:20" x14ac:dyDescent="0.2">
      <c r="A637" s="6">
        <v>201500002</v>
      </c>
      <c r="B637" s="6" t="s">
        <v>1878</v>
      </c>
      <c r="C637" s="6" t="s">
        <v>1879</v>
      </c>
      <c r="D637" s="6">
        <v>119</v>
      </c>
      <c r="E637" s="6" t="s">
        <v>25</v>
      </c>
      <c r="F637" s="7">
        <v>41275</v>
      </c>
      <c r="G637" s="1" t="s">
        <v>1144</v>
      </c>
      <c r="H637" s="6" t="s">
        <v>21</v>
      </c>
      <c r="I637" s="7">
        <v>42005.377667048611</v>
      </c>
      <c r="J637" s="19">
        <v>2255</v>
      </c>
      <c r="K637" s="8"/>
      <c r="L637" s="20" t="s">
        <v>1880</v>
      </c>
      <c r="M637" s="15">
        <v>2503</v>
      </c>
      <c r="N637" s="15"/>
      <c r="O637" s="15"/>
      <c r="P637" s="33">
        <v>25</v>
      </c>
      <c r="Q637" s="28"/>
      <c r="R637" s="28"/>
      <c r="S637" s="7">
        <v>42005.377667048611</v>
      </c>
      <c r="T637" s="6" t="s">
        <v>1881</v>
      </c>
    </row>
    <row r="638" spans="1:20" x14ac:dyDescent="0.2">
      <c r="A638" s="6">
        <v>201500004</v>
      </c>
      <c r="B638" s="6" t="s">
        <v>1882</v>
      </c>
      <c r="C638" s="6" t="s">
        <v>778</v>
      </c>
      <c r="D638" s="6">
        <v>312</v>
      </c>
      <c r="E638" s="6" t="s">
        <v>128</v>
      </c>
      <c r="F638" s="7">
        <v>40817</v>
      </c>
      <c r="G638" s="1" t="s">
        <v>1144</v>
      </c>
      <c r="H638" s="6" t="s">
        <v>21</v>
      </c>
      <c r="I638" s="7">
        <v>42201.695235104169</v>
      </c>
      <c r="J638" s="19">
        <v>2181</v>
      </c>
      <c r="K638" s="8"/>
      <c r="L638" s="20">
        <v>14</v>
      </c>
      <c r="M638" s="15">
        <v>14</v>
      </c>
      <c r="N638" s="15"/>
      <c r="O638" s="15"/>
      <c r="P638" s="27">
        <v>14</v>
      </c>
      <c r="Q638" s="28"/>
      <c r="R638" s="28"/>
      <c r="S638" s="7">
        <v>42201.680593252313</v>
      </c>
      <c r="T638" s="6" t="s">
        <v>1883</v>
      </c>
    </row>
    <row r="639" spans="1:20" x14ac:dyDescent="0.2">
      <c r="A639" s="6">
        <v>201500008</v>
      </c>
      <c r="B639" s="6" t="s">
        <v>1884</v>
      </c>
      <c r="C639" s="6" t="s">
        <v>1383</v>
      </c>
      <c r="D639" s="6">
        <v>201</v>
      </c>
      <c r="E639" s="6" t="s">
        <v>719</v>
      </c>
      <c r="F639" s="7">
        <v>41875</v>
      </c>
      <c r="G639" s="1" t="s">
        <v>1144</v>
      </c>
      <c r="H639" s="6" t="s">
        <v>21</v>
      </c>
      <c r="I639" s="7">
        <v>42035.416025578706</v>
      </c>
      <c r="J639" s="24" t="s">
        <v>1814</v>
      </c>
      <c r="L639" s="23" t="s">
        <v>1391</v>
      </c>
      <c r="S639" s="7">
        <v>42035.535213194446</v>
      </c>
    </row>
    <row r="640" spans="1:20" x14ac:dyDescent="0.2">
      <c r="A640" s="6">
        <v>201500009</v>
      </c>
      <c r="B640" s="6" t="s">
        <v>1885</v>
      </c>
      <c r="C640" s="6" t="s">
        <v>401</v>
      </c>
      <c r="D640" s="6">
        <v>131</v>
      </c>
      <c r="E640" s="6" t="s">
        <v>85</v>
      </c>
      <c r="F640" s="7">
        <v>37990</v>
      </c>
      <c r="G640" s="1" t="s">
        <v>1143</v>
      </c>
      <c r="H640" s="6" t="s">
        <v>15</v>
      </c>
      <c r="I640" s="7">
        <v>42005.866501469907</v>
      </c>
      <c r="J640" s="19">
        <v>2101</v>
      </c>
      <c r="K640" s="8"/>
      <c r="L640" s="20" t="s">
        <v>1886</v>
      </c>
      <c r="M640" s="15"/>
      <c r="N640" s="15"/>
      <c r="O640" s="15"/>
      <c r="P640" s="27"/>
      <c r="Q640" s="28"/>
      <c r="R640" s="28"/>
      <c r="S640" s="7" t="s">
        <v>16</v>
      </c>
      <c r="T640" s="6" t="s">
        <v>16</v>
      </c>
    </row>
    <row r="641" spans="1:20" x14ac:dyDescent="0.2">
      <c r="A641" s="6">
        <v>201500013</v>
      </c>
      <c r="B641" s="6" t="s">
        <v>1887</v>
      </c>
      <c r="C641" s="6" t="s">
        <v>1888</v>
      </c>
      <c r="D641" s="6">
        <v>598</v>
      </c>
      <c r="E641" s="6" t="s">
        <v>20</v>
      </c>
      <c r="F641" s="7">
        <v>38355</v>
      </c>
      <c r="G641" s="1" t="s">
        <v>1143</v>
      </c>
      <c r="H641" s="6" t="s">
        <v>15</v>
      </c>
      <c r="I641" s="7">
        <v>42005.973915162038</v>
      </c>
      <c r="J641" s="19">
        <v>2085</v>
      </c>
      <c r="K641" s="8"/>
      <c r="L641" s="20" t="s">
        <v>1889</v>
      </c>
      <c r="M641" s="15">
        <v>1</v>
      </c>
      <c r="N641" s="15">
        <v>28</v>
      </c>
      <c r="O641" s="15">
        <v>27</v>
      </c>
      <c r="P641" s="27">
        <v>1</v>
      </c>
      <c r="Q641" s="28">
        <v>28</v>
      </c>
      <c r="R641" s="28">
        <v>27</v>
      </c>
      <c r="S641" s="7">
        <v>42005.973915162038</v>
      </c>
      <c r="T641" s="6" t="s">
        <v>1890</v>
      </c>
    </row>
    <row r="642" spans="1:20" x14ac:dyDescent="0.2">
      <c r="A642" s="6">
        <v>201500017</v>
      </c>
      <c r="B642" s="6" t="s">
        <v>1891</v>
      </c>
      <c r="C642" s="6" t="s">
        <v>1892</v>
      </c>
      <c r="D642" s="6">
        <v>501</v>
      </c>
      <c r="E642" s="6" t="s">
        <v>118</v>
      </c>
      <c r="F642" s="7">
        <v>39755</v>
      </c>
      <c r="G642" s="1" t="s">
        <v>1143</v>
      </c>
      <c r="H642" s="6" t="s">
        <v>15</v>
      </c>
      <c r="I642" s="7">
        <v>42007.468331516204</v>
      </c>
      <c r="J642" s="24">
        <v>2085</v>
      </c>
      <c r="L642" s="23" t="s">
        <v>1893</v>
      </c>
      <c r="M642" s="16">
        <v>27</v>
      </c>
      <c r="N642" s="16">
        <v>21</v>
      </c>
      <c r="P642" s="29">
        <v>27</v>
      </c>
      <c r="Q642" s="30">
        <v>21</v>
      </c>
      <c r="S642" s="7">
        <v>42007.468331516204</v>
      </c>
      <c r="T642" s="6" t="s">
        <v>1894</v>
      </c>
    </row>
    <row r="643" spans="1:20" x14ac:dyDescent="0.2">
      <c r="A643" s="6">
        <v>201500022</v>
      </c>
      <c r="B643" s="6" t="s">
        <v>1895</v>
      </c>
      <c r="C643" s="6" t="s">
        <v>1390</v>
      </c>
      <c r="D643" s="6">
        <v>130</v>
      </c>
      <c r="E643" s="6" t="s">
        <v>48</v>
      </c>
      <c r="F643" s="7">
        <v>41058</v>
      </c>
      <c r="G643" s="1" t="s">
        <v>1143</v>
      </c>
      <c r="H643" s="6" t="s">
        <v>15</v>
      </c>
      <c r="I643" s="7">
        <v>42009.592953935186</v>
      </c>
      <c r="J643" s="24">
        <v>2099</v>
      </c>
      <c r="L643" s="23">
        <v>1</v>
      </c>
      <c r="M643" s="16">
        <v>1</v>
      </c>
      <c r="P643" s="29">
        <v>1</v>
      </c>
      <c r="S643" s="7">
        <v>42009.592608101855</v>
      </c>
      <c r="T643" s="6" t="s">
        <v>1896</v>
      </c>
    </row>
    <row r="644" spans="1:20" x14ac:dyDescent="0.2">
      <c r="A644" s="6">
        <v>201500025</v>
      </c>
      <c r="B644" s="6" t="s">
        <v>1897</v>
      </c>
      <c r="C644" s="6" t="s">
        <v>801</v>
      </c>
      <c r="D644" s="6">
        <v>119</v>
      </c>
      <c r="E644" s="6" t="s">
        <v>25</v>
      </c>
      <c r="F644" s="7">
        <v>37629</v>
      </c>
      <c r="G644" s="1" t="s">
        <v>1144</v>
      </c>
      <c r="H644" s="6" t="s">
        <v>21</v>
      </c>
      <c r="I644" s="7">
        <v>42009.917255706016</v>
      </c>
      <c r="J644" s="24" t="s">
        <v>1339</v>
      </c>
      <c r="L644" s="23" t="s">
        <v>1339</v>
      </c>
      <c r="S644" s="7">
        <v>42009.958611770831</v>
      </c>
      <c r="T644" s="6" t="s">
        <v>1898</v>
      </c>
    </row>
    <row r="645" spans="1:20" x14ac:dyDescent="0.2">
      <c r="A645" s="6">
        <v>201500029</v>
      </c>
      <c r="B645" s="6" t="s">
        <v>1899</v>
      </c>
      <c r="C645" s="6" t="s">
        <v>1900</v>
      </c>
      <c r="D645" s="6">
        <v>312</v>
      </c>
      <c r="E645" s="6" t="s">
        <v>128</v>
      </c>
      <c r="F645" s="7">
        <v>39449</v>
      </c>
      <c r="G645" s="1" t="s">
        <v>1144</v>
      </c>
      <c r="H645" s="6" t="s">
        <v>21</v>
      </c>
      <c r="I645" s="7">
        <v>42010.858094710646</v>
      </c>
      <c r="J645" s="24">
        <v>2071</v>
      </c>
      <c r="L645" s="23">
        <v>1</v>
      </c>
      <c r="M645" s="16">
        <v>1</v>
      </c>
      <c r="P645" s="29">
        <v>1</v>
      </c>
      <c r="S645" s="7">
        <v>42010.912584456019</v>
      </c>
      <c r="T645" s="6" t="s">
        <v>1901</v>
      </c>
    </row>
    <row r="646" spans="1:20" x14ac:dyDescent="0.2">
      <c r="A646" s="6">
        <v>201500040</v>
      </c>
      <c r="B646" s="6" t="s">
        <v>1902</v>
      </c>
      <c r="C646" s="6" t="s">
        <v>1903</v>
      </c>
      <c r="D646" s="6">
        <v>130</v>
      </c>
      <c r="E646" s="6" t="s">
        <v>48</v>
      </c>
      <c r="F646" s="7">
        <v>38626</v>
      </c>
      <c r="G646" s="1" t="s">
        <v>1144</v>
      </c>
      <c r="H646" s="6" t="s">
        <v>21</v>
      </c>
      <c r="I646" s="7">
        <v>42013.526545289351</v>
      </c>
      <c r="J646" s="24">
        <v>2170</v>
      </c>
      <c r="L646" s="23" t="s">
        <v>1904</v>
      </c>
      <c r="M646" s="16">
        <v>1510</v>
      </c>
      <c r="P646" s="33">
        <v>15</v>
      </c>
      <c r="S646" s="7">
        <v>42013.416974224536</v>
      </c>
      <c r="T646" s="6" t="s">
        <v>1905</v>
      </c>
    </row>
    <row r="647" spans="1:20" x14ac:dyDescent="0.2">
      <c r="A647" s="6">
        <v>201500042</v>
      </c>
      <c r="B647" s="6" t="s">
        <v>1906</v>
      </c>
      <c r="C647" s="6" t="s">
        <v>553</v>
      </c>
      <c r="D647" s="6">
        <v>598</v>
      </c>
      <c r="E647" s="6" t="s">
        <v>20</v>
      </c>
      <c r="F647" s="7">
        <v>41497</v>
      </c>
      <c r="G647" s="1" t="s">
        <v>1144</v>
      </c>
      <c r="H647" s="6" t="s">
        <v>21</v>
      </c>
      <c r="I647" s="7">
        <v>42014.054784490741</v>
      </c>
      <c r="J647" s="24">
        <v>2095</v>
      </c>
      <c r="L647" s="23">
        <v>9</v>
      </c>
      <c r="M647" s="16">
        <v>9</v>
      </c>
      <c r="P647" s="29">
        <v>9</v>
      </c>
      <c r="S647" s="7">
        <v>42014.04494039352</v>
      </c>
      <c r="T647" s="6" t="s">
        <v>1907</v>
      </c>
    </row>
    <row r="648" spans="1:20" x14ac:dyDescent="0.2">
      <c r="A648" s="6">
        <v>201500043</v>
      </c>
      <c r="B648" s="6" t="s">
        <v>1908</v>
      </c>
      <c r="C648" s="6" t="s">
        <v>794</v>
      </c>
      <c r="D648" s="6">
        <v>312</v>
      </c>
      <c r="E648" s="6" t="s">
        <v>128</v>
      </c>
      <c r="F648" s="7">
        <v>41698</v>
      </c>
      <c r="G648" s="1" t="s">
        <v>1143</v>
      </c>
      <c r="H648" s="6" t="s">
        <v>15</v>
      </c>
      <c r="I648" s="7">
        <v>42014.367343287035</v>
      </c>
      <c r="J648" s="24">
        <v>2257</v>
      </c>
      <c r="L648" s="23" t="s">
        <v>1909</v>
      </c>
      <c r="M648" s="16">
        <v>101</v>
      </c>
      <c r="P648" s="33">
        <v>81</v>
      </c>
      <c r="S648" s="7">
        <v>42014.362117824072</v>
      </c>
      <c r="T648" s="6" t="s">
        <v>1910</v>
      </c>
    </row>
    <row r="649" spans="1:20" x14ac:dyDescent="0.2">
      <c r="A649" s="6">
        <v>201500046</v>
      </c>
      <c r="B649" s="6" t="s">
        <v>1911</v>
      </c>
      <c r="C649" s="6" t="s">
        <v>1912</v>
      </c>
      <c r="D649" s="6">
        <v>91</v>
      </c>
      <c r="E649" s="6" t="s">
        <v>378</v>
      </c>
      <c r="F649" s="7">
        <v>40909</v>
      </c>
      <c r="G649" s="1" t="s">
        <v>1144</v>
      </c>
      <c r="H649" s="6" t="s">
        <v>21</v>
      </c>
      <c r="I649" s="7">
        <v>42105.453633761572</v>
      </c>
      <c r="J649" s="24">
        <v>2194</v>
      </c>
      <c r="L649" s="23" t="s">
        <v>1913</v>
      </c>
      <c r="M649" s="16">
        <v>85</v>
      </c>
      <c r="P649" s="33">
        <v>77</v>
      </c>
      <c r="S649" s="7" t="s">
        <v>16</v>
      </c>
      <c r="T649" s="6" t="s">
        <v>16</v>
      </c>
    </row>
    <row r="650" spans="1:20" x14ac:dyDescent="0.2">
      <c r="A650" s="6">
        <v>201500048</v>
      </c>
      <c r="B650" s="6" t="s">
        <v>1914</v>
      </c>
      <c r="C650" s="6" t="s">
        <v>1915</v>
      </c>
      <c r="D650" s="6">
        <v>531</v>
      </c>
      <c r="E650" s="6" t="s">
        <v>1916</v>
      </c>
      <c r="F650" s="7">
        <v>41730</v>
      </c>
      <c r="G650" s="1" t="s">
        <v>1144</v>
      </c>
      <c r="H650" s="6" t="s">
        <v>21</v>
      </c>
      <c r="I650" s="7">
        <v>42077.543617280091</v>
      </c>
      <c r="J650" s="24" t="s">
        <v>1391</v>
      </c>
      <c r="L650" s="23" t="s">
        <v>1391</v>
      </c>
      <c r="S650" s="7">
        <v>42077.438628703705</v>
      </c>
      <c r="T650" s="6" t="s">
        <v>1917</v>
      </c>
    </row>
    <row r="651" spans="1:20" x14ac:dyDescent="0.2">
      <c r="A651" s="6">
        <v>201500050</v>
      </c>
      <c r="B651" s="6" t="s">
        <v>1918</v>
      </c>
      <c r="C651" s="6" t="s">
        <v>142</v>
      </c>
      <c r="D651" s="6">
        <v>107</v>
      </c>
      <c r="E651" s="6" t="s">
        <v>233</v>
      </c>
      <c r="F651" s="7">
        <v>37997</v>
      </c>
      <c r="G651" s="1" t="s">
        <v>1143</v>
      </c>
      <c r="H651" s="6" t="s">
        <v>15</v>
      </c>
      <c r="I651" s="7">
        <v>42015.835689814812</v>
      </c>
      <c r="J651" s="24">
        <v>2101</v>
      </c>
      <c r="L651" s="23" t="s">
        <v>1919</v>
      </c>
      <c r="M651" s="16">
        <v>332</v>
      </c>
      <c r="P651" s="33">
        <v>33</v>
      </c>
      <c r="S651" s="7">
        <v>42015.568265856484</v>
      </c>
      <c r="T651" s="6" t="s">
        <v>1920</v>
      </c>
    </row>
    <row r="652" spans="1:20" x14ac:dyDescent="0.2">
      <c r="A652" s="6">
        <v>201500051</v>
      </c>
      <c r="B652" s="6" t="s">
        <v>1921</v>
      </c>
      <c r="C652" s="6" t="s">
        <v>185</v>
      </c>
      <c r="D652" s="6">
        <v>537</v>
      </c>
      <c r="E652" s="6" t="s">
        <v>316</v>
      </c>
      <c r="F652" s="7">
        <v>41907</v>
      </c>
      <c r="G652" s="1" t="s">
        <v>1144</v>
      </c>
      <c r="H652" s="6" t="s">
        <v>21</v>
      </c>
      <c r="I652" s="7">
        <v>42210.439538159721</v>
      </c>
      <c r="J652" s="24" t="s">
        <v>1814</v>
      </c>
      <c r="L652" s="23" t="s">
        <v>1815</v>
      </c>
      <c r="S652" s="7">
        <v>42210.688089386575</v>
      </c>
    </row>
    <row r="653" spans="1:20" x14ac:dyDescent="0.2">
      <c r="A653" s="6">
        <v>201500052</v>
      </c>
      <c r="B653" s="6" t="s">
        <v>1922</v>
      </c>
      <c r="C653" s="6" t="s">
        <v>1923</v>
      </c>
      <c r="D653" s="6">
        <v>273</v>
      </c>
      <c r="E653" s="6" t="s">
        <v>1924</v>
      </c>
      <c r="F653" s="7">
        <v>39461</v>
      </c>
      <c r="G653" s="1" t="s">
        <v>1144</v>
      </c>
      <c r="H653" s="6" t="s">
        <v>21</v>
      </c>
      <c r="I653" s="7">
        <v>42016.433509988427</v>
      </c>
      <c r="J653" s="24">
        <v>2046</v>
      </c>
      <c r="L653" s="23" t="s">
        <v>1462</v>
      </c>
      <c r="M653" s="16">
        <v>2515</v>
      </c>
      <c r="P653" s="33">
        <v>25</v>
      </c>
      <c r="S653" s="7">
        <v>42016.420762071757</v>
      </c>
      <c r="T653" s="6" t="s">
        <v>1925</v>
      </c>
    </row>
    <row r="654" spans="1:20" x14ac:dyDescent="0.2">
      <c r="A654" s="6">
        <v>201500061</v>
      </c>
      <c r="B654" s="6" t="s">
        <v>1926</v>
      </c>
      <c r="C654" s="6" t="s">
        <v>1927</v>
      </c>
      <c r="D654" s="6">
        <v>125</v>
      </c>
      <c r="E654" s="6" t="s">
        <v>14</v>
      </c>
      <c r="F654" s="7">
        <v>41882</v>
      </c>
      <c r="G654" s="1" t="s">
        <v>1145</v>
      </c>
      <c r="H654" s="6" t="s">
        <v>45</v>
      </c>
      <c r="I654" s="7">
        <v>42017.487594942133</v>
      </c>
      <c r="J654" s="24">
        <v>2071</v>
      </c>
      <c r="L654" s="23">
        <v>2</v>
      </c>
      <c r="M654" s="16">
        <v>2</v>
      </c>
      <c r="P654" s="29">
        <v>2</v>
      </c>
      <c r="S654" s="7">
        <v>42017.487594942133</v>
      </c>
      <c r="T654" s="6" t="s">
        <v>1928</v>
      </c>
    </row>
    <row r="655" spans="1:20" x14ac:dyDescent="0.2">
      <c r="A655" s="6">
        <v>201500076</v>
      </c>
      <c r="B655" s="6" t="s">
        <v>380</v>
      </c>
      <c r="C655" s="6" t="s">
        <v>1929</v>
      </c>
      <c r="D655" s="6">
        <v>598</v>
      </c>
      <c r="E655" s="6" t="s">
        <v>20</v>
      </c>
      <c r="F655" s="7">
        <v>41153</v>
      </c>
      <c r="G655" s="1" t="s">
        <v>1144</v>
      </c>
      <c r="H655" s="6" t="s">
        <v>21</v>
      </c>
      <c r="I655" s="7">
        <v>42108.489061608794</v>
      </c>
      <c r="J655" s="24">
        <v>2224</v>
      </c>
      <c r="L655" s="23" t="s">
        <v>1930</v>
      </c>
      <c r="M655" s="16">
        <v>22112</v>
      </c>
      <c r="P655" s="33">
        <v>221</v>
      </c>
      <c r="S655" s="7">
        <v>42108.437757754633</v>
      </c>
    </row>
    <row r="656" spans="1:20" x14ac:dyDescent="0.2">
      <c r="A656" s="6">
        <v>201500077</v>
      </c>
      <c r="B656" s="6" t="s">
        <v>1931</v>
      </c>
      <c r="C656" s="6" t="s">
        <v>1932</v>
      </c>
      <c r="D656" s="6">
        <v>125</v>
      </c>
      <c r="E656" s="6" t="s">
        <v>14</v>
      </c>
      <c r="F656" s="7">
        <v>41981</v>
      </c>
      <c r="G656" s="1" t="s">
        <v>1144</v>
      </c>
      <c r="H656" s="6" t="s">
        <v>21</v>
      </c>
      <c r="I656" s="7">
        <v>42238.655941238423</v>
      </c>
      <c r="J656" s="24" t="s">
        <v>1815</v>
      </c>
      <c r="L656" s="23" t="s">
        <v>1391</v>
      </c>
      <c r="S656" s="7">
        <v>42238.681736342594</v>
      </c>
      <c r="T656" s="6" t="s">
        <v>1933</v>
      </c>
    </row>
    <row r="657" spans="1:23" x14ac:dyDescent="0.2">
      <c r="A657" s="6">
        <v>201500080</v>
      </c>
      <c r="B657" s="6" t="s">
        <v>1934</v>
      </c>
      <c r="C657" s="6" t="s">
        <v>603</v>
      </c>
      <c r="D657" s="6">
        <v>131</v>
      </c>
      <c r="E657" s="6" t="s">
        <v>85</v>
      </c>
      <c r="F657" s="7">
        <v>40926</v>
      </c>
      <c r="G657" s="1" t="s">
        <v>1145</v>
      </c>
      <c r="H657" s="6" t="s">
        <v>45</v>
      </c>
      <c r="I657" s="7">
        <v>42021.980372418984</v>
      </c>
      <c r="J657" s="24">
        <v>2046</v>
      </c>
      <c r="L657" s="23" t="s">
        <v>1935</v>
      </c>
      <c r="M657" s="16">
        <v>2515</v>
      </c>
      <c r="P657" s="33">
        <v>25</v>
      </c>
      <c r="S657" s="7" t="s">
        <v>16</v>
      </c>
      <c r="T657" s="6" t="s">
        <v>16</v>
      </c>
    </row>
    <row r="658" spans="1:23" x14ac:dyDescent="0.2">
      <c r="A658" s="6">
        <v>201500082</v>
      </c>
      <c r="B658" s="6" t="s">
        <v>1936</v>
      </c>
      <c r="C658" s="6" t="s">
        <v>805</v>
      </c>
      <c r="D658" s="6">
        <v>128</v>
      </c>
      <c r="E658" s="6" t="s">
        <v>33</v>
      </c>
      <c r="F658" s="7">
        <v>41657</v>
      </c>
      <c r="G658" s="1" t="s">
        <v>1144</v>
      </c>
      <c r="H658" s="6" t="s">
        <v>21</v>
      </c>
      <c r="I658" s="7">
        <v>42022.156961342589</v>
      </c>
      <c r="J658" s="24">
        <v>2062</v>
      </c>
      <c r="L658" s="23" t="s">
        <v>1937</v>
      </c>
      <c r="M658" s="16">
        <v>46</v>
      </c>
      <c r="P658" s="29">
        <v>46</v>
      </c>
      <c r="S658" s="7">
        <v>42022.141695370374</v>
      </c>
      <c r="T658" s="6" t="s">
        <v>1938</v>
      </c>
    </row>
    <row r="659" spans="1:23" x14ac:dyDescent="0.2">
      <c r="A659" s="6">
        <v>201500088</v>
      </c>
      <c r="B659" s="6" t="s">
        <v>1939</v>
      </c>
      <c r="C659" s="6" t="s">
        <v>1318</v>
      </c>
      <c r="D659" s="6">
        <v>128</v>
      </c>
      <c r="E659" s="6" t="s">
        <v>33</v>
      </c>
      <c r="F659" s="7">
        <v>41857</v>
      </c>
      <c r="G659" s="1" t="s">
        <v>1144</v>
      </c>
      <c r="H659" s="6" t="s">
        <v>21</v>
      </c>
      <c r="I659" s="7">
        <v>42031.843313460646</v>
      </c>
      <c r="J659" s="24" t="s">
        <v>1266</v>
      </c>
      <c r="L659" s="23" t="s">
        <v>1266</v>
      </c>
      <c r="S659" s="7">
        <v>42031.843313460646</v>
      </c>
      <c r="T659" s="6" t="s">
        <v>1940</v>
      </c>
    </row>
    <row r="660" spans="1:23" x14ac:dyDescent="0.2">
      <c r="A660" s="6">
        <v>201500089</v>
      </c>
      <c r="B660" s="6" t="s">
        <v>1941</v>
      </c>
      <c r="C660" s="6" t="s">
        <v>1941</v>
      </c>
      <c r="D660" s="6">
        <v>131</v>
      </c>
      <c r="E660" s="6" t="s">
        <v>85</v>
      </c>
      <c r="F660" s="7">
        <v>35819</v>
      </c>
      <c r="G660" s="1" t="s">
        <v>1144</v>
      </c>
      <c r="H660" s="6" t="s">
        <v>21</v>
      </c>
      <c r="I660" s="7">
        <v>42024.136136111112</v>
      </c>
      <c r="J660" s="24">
        <v>2082</v>
      </c>
      <c r="L660" s="23" t="s">
        <v>1262</v>
      </c>
      <c r="M660" s="16">
        <v>28</v>
      </c>
      <c r="P660" s="29">
        <v>28</v>
      </c>
      <c r="S660" s="7">
        <v>42024.162263425926</v>
      </c>
      <c r="T660" s="6" t="s">
        <v>1942</v>
      </c>
    </row>
    <row r="661" spans="1:23" x14ac:dyDescent="0.2">
      <c r="A661" s="6">
        <v>201500099</v>
      </c>
      <c r="B661" s="6" t="s">
        <v>1943</v>
      </c>
      <c r="C661" s="6" t="s">
        <v>1944</v>
      </c>
      <c r="D661" s="6">
        <v>131</v>
      </c>
      <c r="E661" s="6" t="s">
        <v>85</v>
      </c>
      <c r="F661" s="7">
        <v>41296</v>
      </c>
      <c r="G661" s="1" t="s">
        <v>1143</v>
      </c>
      <c r="H661" s="6" t="s">
        <v>15</v>
      </c>
      <c r="I661" s="7">
        <v>42252.470957025464</v>
      </c>
      <c r="J661" s="24">
        <v>2071</v>
      </c>
      <c r="L661" s="23" t="s">
        <v>1160</v>
      </c>
      <c r="M661" s="16">
        <v>1</v>
      </c>
      <c r="N661" s="16">
        <v>2</v>
      </c>
      <c r="P661" s="29">
        <v>1</v>
      </c>
      <c r="Q661" s="30">
        <v>2</v>
      </c>
      <c r="S661" s="7">
        <v>42252.470957025464</v>
      </c>
      <c r="T661" s="6" t="s">
        <v>1945</v>
      </c>
    </row>
    <row r="662" spans="1:23" x14ac:dyDescent="0.2">
      <c r="A662" s="6">
        <v>201500103</v>
      </c>
      <c r="B662" s="6" t="s">
        <v>1829</v>
      </c>
      <c r="C662" s="6" t="s">
        <v>1946</v>
      </c>
      <c r="D662" s="6">
        <v>266</v>
      </c>
      <c r="E662" s="6" t="s">
        <v>1947</v>
      </c>
      <c r="F662" s="7">
        <v>41298</v>
      </c>
      <c r="G662" s="1" t="s">
        <v>1143</v>
      </c>
      <c r="H662" s="6" t="s">
        <v>15</v>
      </c>
      <c r="I662" s="7">
        <v>42028.529246909726</v>
      </c>
      <c r="J662" s="24" t="s">
        <v>1157</v>
      </c>
      <c r="L662" s="23" t="s">
        <v>1300</v>
      </c>
      <c r="S662" s="7">
        <v>42028.529246909726</v>
      </c>
      <c r="T662" s="6" t="s">
        <v>1948</v>
      </c>
    </row>
    <row r="663" spans="1:23" x14ac:dyDescent="0.2">
      <c r="A663" s="6">
        <v>201500104</v>
      </c>
      <c r="B663" s="6" t="s">
        <v>1949</v>
      </c>
      <c r="C663" s="6" t="s">
        <v>1950</v>
      </c>
      <c r="D663" s="6">
        <v>598</v>
      </c>
      <c r="E663" s="6" t="s">
        <v>20</v>
      </c>
      <c r="F663" s="7">
        <v>38378</v>
      </c>
      <c r="G663" s="1" t="s">
        <v>1143</v>
      </c>
      <c r="H663" s="6" t="s">
        <v>15</v>
      </c>
      <c r="I663" s="7">
        <v>42033.610562303242</v>
      </c>
      <c r="J663" s="24" t="s">
        <v>1300</v>
      </c>
      <c r="L663" s="23" t="s">
        <v>1157</v>
      </c>
      <c r="S663" s="7">
        <v>42033.605063622686</v>
      </c>
      <c r="T663" s="6" t="s">
        <v>1951</v>
      </c>
    </row>
    <row r="664" spans="1:23" x14ac:dyDescent="0.2">
      <c r="A664" s="6">
        <v>201500112</v>
      </c>
      <c r="B664" s="6" t="s">
        <v>1952</v>
      </c>
      <c r="C664" s="6" t="s">
        <v>1953</v>
      </c>
      <c r="D664" s="6">
        <v>598</v>
      </c>
      <c r="E664" s="6" t="s">
        <v>20</v>
      </c>
      <c r="F664" s="7">
        <v>39718</v>
      </c>
      <c r="G664" s="1" t="s">
        <v>1143</v>
      </c>
      <c r="H664" s="6" t="s">
        <v>15</v>
      </c>
      <c r="I664" s="7">
        <v>42029.982975266204</v>
      </c>
      <c r="J664" s="24">
        <v>2071</v>
      </c>
      <c r="L664" s="23">
        <v>1</v>
      </c>
      <c r="M664" s="16">
        <v>1</v>
      </c>
      <c r="P664" s="29">
        <v>1</v>
      </c>
      <c r="S664" s="7">
        <v>42029.972015196756</v>
      </c>
      <c r="T664" s="6" t="s">
        <v>1954</v>
      </c>
    </row>
    <row r="665" spans="1:23" x14ac:dyDescent="0.2">
      <c r="A665" s="6">
        <v>201500115</v>
      </c>
      <c r="B665" s="6" t="s">
        <v>1955</v>
      </c>
      <c r="C665" s="6" t="s">
        <v>452</v>
      </c>
      <c r="D665" s="6">
        <v>126</v>
      </c>
      <c r="E665" s="6" t="s">
        <v>71</v>
      </c>
      <c r="F665" s="7">
        <v>36708</v>
      </c>
      <c r="G665" s="1" t="s">
        <v>1144</v>
      </c>
      <c r="H665" s="6" t="s">
        <v>21</v>
      </c>
      <c r="I665" s="7">
        <v>42197.479593784723</v>
      </c>
      <c r="J665" s="24">
        <v>2001</v>
      </c>
      <c r="L665" s="23">
        <v>5</v>
      </c>
      <c r="M665" s="16">
        <v>5</v>
      </c>
      <c r="P665" s="29">
        <v>5</v>
      </c>
      <c r="S665" s="7">
        <v>42197.46996396991</v>
      </c>
      <c r="T665" s="6" t="s">
        <v>1957</v>
      </c>
      <c r="U665" s="7">
        <v>42197.469443437498</v>
      </c>
      <c r="V665" s="6" t="s">
        <v>332</v>
      </c>
      <c r="W665" s="6" t="s">
        <v>1956</v>
      </c>
    </row>
    <row r="666" spans="1:23" x14ac:dyDescent="0.2">
      <c r="A666" s="6">
        <v>201500118</v>
      </c>
      <c r="B666" s="6" t="s">
        <v>1958</v>
      </c>
      <c r="C666" s="6" t="s">
        <v>107</v>
      </c>
      <c r="D666" s="6">
        <v>119</v>
      </c>
      <c r="E666" s="6" t="s">
        <v>25</v>
      </c>
      <c r="F666" s="7">
        <v>40572</v>
      </c>
      <c r="G666" s="1" t="s">
        <v>1143</v>
      </c>
      <c r="H666" s="6" t="s">
        <v>15</v>
      </c>
      <c r="I666" s="7">
        <v>42032.080763969905</v>
      </c>
      <c r="J666" s="24">
        <v>2071</v>
      </c>
      <c r="L666" s="23" t="s">
        <v>1277</v>
      </c>
      <c r="M666" s="16">
        <v>1</v>
      </c>
      <c r="N666" s="16">
        <v>2</v>
      </c>
      <c r="P666" s="29">
        <v>1</v>
      </c>
      <c r="Q666" s="30">
        <v>2</v>
      </c>
      <c r="S666" s="7">
        <v>42032.055001423614</v>
      </c>
    </row>
    <row r="667" spans="1:23" x14ac:dyDescent="0.2">
      <c r="A667" s="6">
        <v>201500119</v>
      </c>
      <c r="B667" s="6" t="s">
        <v>1959</v>
      </c>
      <c r="C667" s="6" t="s">
        <v>91</v>
      </c>
      <c r="D667" s="6">
        <v>91</v>
      </c>
      <c r="E667" s="6" t="s">
        <v>378</v>
      </c>
      <c r="F667" s="7">
        <v>40207</v>
      </c>
      <c r="G667" s="1" t="s">
        <v>1145</v>
      </c>
      <c r="H667" s="6" t="s">
        <v>45</v>
      </c>
      <c r="I667" s="7">
        <v>42032.225964351848</v>
      </c>
      <c r="J667" s="24">
        <v>2126</v>
      </c>
      <c r="L667" s="23">
        <v>16</v>
      </c>
      <c r="M667" s="16">
        <v>16</v>
      </c>
      <c r="P667" s="29">
        <v>16</v>
      </c>
      <c r="S667" s="7">
        <v>42032.224711655093</v>
      </c>
      <c r="T667" s="6" t="s">
        <v>1960</v>
      </c>
    </row>
    <row r="668" spans="1:23" x14ac:dyDescent="0.2">
      <c r="A668" s="6">
        <v>201500122</v>
      </c>
      <c r="B668" s="6" t="s">
        <v>827</v>
      </c>
      <c r="C668" s="6" t="s">
        <v>668</v>
      </c>
      <c r="D668" s="6">
        <v>312</v>
      </c>
      <c r="E668" s="6" t="s">
        <v>128</v>
      </c>
      <c r="F668" s="7">
        <v>41966</v>
      </c>
      <c r="G668" s="1" t="s">
        <v>1144</v>
      </c>
      <c r="H668" s="6" t="s">
        <v>21</v>
      </c>
      <c r="I668" s="7">
        <v>42096.530924189814</v>
      </c>
      <c r="J668" s="19" t="s">
        <v>1266</v>
      </c>
      <c r="K668" s="8"/>
      <c r="L668" s="20" t="s">
        <v>1266</v>
      </c>
      <c r="M668" s="15"/>
      <c r="N668" s="15"/>
      <c r="O668" s="15"/>
      <c r="P668" s="27"/>
      <c r="Q668" s="28"/>
      <c r="R668" s="28"/>
      <c r="S668" s="7">
        <v>42096.584812499997</v>
      </c>
      <c r="T668" s="6" t="s">
        <v>1961</v>
      </c>
    </row>
    <row r="669" spans="1:23" x14ac:dyDescent="0.2">
      <c r="A669" s="6">
        <v>201500125</v>
      </c>
      <c r="B669" s="6" t="s">
        <v>1962</v>
      </c>
      <c r="C669" s="6" t="s">
        <v>1963</v>
      </c>
      <c r="D669" s="6">
        <v>508</v>
      </c>
      <c r="E669" s="6" t="s">
        <v>1567</v>
      </c>
      <c r="F669" s="7">
        <v>41917</v>
      </c>
      <c r="G669" s="1" t="s">
        <v>1143</v>
      </c>
      <c r="H669" s="6" t="s">
        <v>15</v>
      </c>
      <c r="I669" s="7">
        <v>42035.627023148147</v>
      </c>
      <c r="J669" s="24">
        <v>2071</v>
      </c>
      <c r="L669" s="23">
        <v>1</v>
      </c>
      <c r="M669" s="16">
        <v>1</v>
      </c>
      <c r="P669" s="29">
        <v>1</v>
      </c>
      <c r="S669" s="7">
        <v>42035.585280092593</v>
      </c>
      <c r="T669" s="6" t="s">
        <v>1964</v>
      </c>
    </row>
    <row r="670" spans="1:23" x14ac:dyDescent="0.2">
      <c r="A670" s="6">
        <v>201500126</v>
      </c>
      <c r="B670" s="6" t="s">
        <v>1965</v>
      </c>
      <c r="C670" s="6" t="s">
        <v>1966</v>
      </c>
      <c r="D670" s="6">
        <v>516</v>
      </c>
      <c r="E670" s="6" t="s">
        <v>993</v>
      </c>
      <c r="F670" s="7">
        <v>40404</v>
      </c>
      <c r="G670" s="1" t="s">
        <v>1143</v>
      </c>
      <c r="H670" s="6" t="s">
        <v>15</v>
      </c>
      <c r="I670" s="7">
        <v>42035.819302743053</v>
      </c>
      <c r="J670" s="24">
        <v>2030</v>
      </c>
      <c r="L670" s="23">
        <v>14</v>
      </c>
      <c r="M670" s="16">
        <v>14</v>
      </c>
      <c r="P670" s="29">
        <v>14</v>
      </c>
      <c r="S670" s="7">
        <v>42035.571206678243</v>
      </c>
      <c r="T670" s="6" t="e">
        <f>- d-Dimer ,#REF!, proBNP 검사 필요</f>
        <v>#NAME?</v>
      </c>
    </row>
    <row r="671" spans="1:23" x14ac:dyDescent="0.2">
      <c r="A671" s="6">
        <v>201500135</v>
      </c>
      <c r="B671" s="6" t="s">
        <v>1640</v>
      </c>
      <c r="C671" s="6" t="s">
        <v>1365</v>
      </c>
      <c r="D671" s="6">
        <v>98</v>
      </c>
      <c r="E671" s="6" t="s">
        <v>712</v>
      </c>
      <c r="F671" s="7">
        <v>41701</v>
      </c>
      <c r="G671" s="1" t="s">
        <v>1145</v>
      </c>
      <c r="H671" s="6" t="s">
        <v>45</v>
      </c>
      <c r="I671" s="7">
        <v>42110.814354745373</v>
      </c>
      <c r="J671" s="24">
        <v>2071</v>
      </c>
      <c r="L671" s="23">
        <v>1</v>
      </c>
      <c r="M671" s="16">
        <v>1</v>
      </c>
      <c r="P671" s="29">
        <v>1</v>
      </c>
      <c r="S671" s="7">
        <v>42110.803456481481</v>
      </c>
      <c r="T671" s="6" t="e">
        <f>- 초음파상 림프절 종대 지속됨  - 혈액검사상 NRF    - 처치 유지</f>
        <v>#NAME?</v>
      </c>
    </row>
    <row r="672" spans="1:23" x14ac:dyDescent="0.2">
      <c r="A672" s="6">
        <v>201500136</v>
      </c>
      <c r="B672" s="6" t="s">
        <v>368</v>
      </c>
      <c r="C672" s="6" t="s">
        <v>1967</v>
      </c>
      <c r="D672" s="6">
        <v>499</v>
      </c>
      <c r="E672" s="6" t="s">
        <v>60</v>
      </c>
      <c r="F672" s="7">
        <v>38168</v>
      </c>
      <c r="G672" s="1" t="s">
        <v>1144</v>
      </c>
      <c r="H672" s="6" t="s">
        <v>21</v>
      </c>
      <c r="I672" s="7">
        <v>42078.569039004629</v>
      </c>
      <c r="J672" s="24">
        <v>2259</v>
      </c>
      <c r="L672" s="23" t="s">
        <v>1968</v>
      </c>
      <c r="M672" s="16">
        <v>2503</v>
      </c>
      <c r="P672" s="33">
        <v>25</v>
      </c>
      <c r="S672" s="7" t="s">
        <v>16</v>
      </c>
      <c r="T672" s="6" t="s">
        <v>16</v>
      </c>
    </row>
    <row r="673" spans="1:20" x14ac:dyDescent="0.2">
      <c r="A673" s="6">
        <v>201500137</v>
      </c>
      <c r="B673" s="6" t="s">
        <v>368</v>
      </c>
      <c r="C673" s="6" t="s">
        <v>1969</v>
      </c>
      <c r="D673" s="6">
        <v>131</v>
      </c>
      <c r="E673" s="6" t="s">
        <v>85</v>
      </c>
      <c r="F673" s="7">
        <v>41840</v>
      </c>
      <c r="G673" s="1" t="s">
        <v>1145</v>
      </c>
      <c r="H673" s="6" t="s">
        <v>45</v>
      </c>
      <c r="I673" s="7">
        <v>42078.571110219906</v>
      </c>
      <c r="J673" s="24">
        <v>2259</v>
      </c>
      <c r="L673" s="23" t="s">
        <v>1970</v>
      </c>
      <c r="M673" s="16">
        <v>2503</v>
      </c>
      <c r="P673" s="33">
        <v>25</v>
      </c>
      <c r="S673" s="7" t="s">
        <v>16</v>
      </c>
      <c r="T673" s="6" t="s">
        <v>16</v>
      </c>
    </row>
    <row r="674" spans="1:20" x14ac:dyDescent="0.2">
      <c r="A674" s="6">
        <v>201500141</v>
      </c>
      <c r="B674" s="6" t="s">
        <v>1551</v>
      </c>
      <c r="C674" s="6" t="s">
        <v>481</v>
      </c>
      <c r="D674" s="6">
        <v>125</v>
      </c>
      <c r="E674" s="6" t="s">
        <v>14</v>
      </c>
      <c r="F674" s="7">
        <v>41951</v>
      </c>
      <c r="G674" s="1" t="s">
        <v>1143</v>
      </c>
      <c r="H674" s="6" t="s">
        <v>15</v>
      </c>
      <c r="I674" s="7">
        <v>42157.52843515046</v>
      </c>
      <c r="J674" s="19" t="s">
        <v>1971</v>
      </c>
      <c r="K674" s="8"/>
      <c r="L674" s="20" t="s">
        <v>1266</v>
      </c>
      <c r="M674" s="15"/>
      <c r="N674" s="15"/>
      <c r="O674" s="15"/>
      <c r="P674" s="27"/>
      <c r="Q674" s="28"/>
      <c r="R674" s="28"/>
      <c r="S674" s="7" t="s">
        <v>16</v>
      </c>
      <c r="T674" s="6" t="s">
        <v>16</v>
      </c>
    </row>
    <row r="675" spans="1:20" x14ac:dyDescent="0.2">
      <c r="A675" s="6">
        <v>201500143</v>
      </c>
      <c r="B675" s="6" t="s">
        <v>406</v>
      </c>
      <c r="C675" s="6" t="s">
        <v>1903</v>
      </c>
      <c r="D675" s="6">
        <v>142</v>
      </c>
      <c r="E675" s="6" t="s">
        <v>1972</v>
      </c>
      <c r="F675" s="7">
        <v>41974</v>
      </c>
      <c r="G675" s="1" t="s">
        <v>1146</v>
      </c>
      <c r="H675" s="6" t="s">
        <v>56</v>
      </c>
      <c r="I675" s="7">
        <v>42297.742630821762</v>
      </c>
      <c r="J675" s="24">
        <v>2156</v>
      </c>
      <c r="L675" s="23" t="s">
        <v>1973</v>
      </c>
      <c r="M675" s="16">
        <v>41</v>
      </c>
      <c r="P675" s="29">
        <v>41</v>
      </c>
      <c r="S675" s="7">
        <v>42297.742630821762</v>
      </c>
      <c r="T675" s="6" t="s">
        <v>1974</v>
      </c>
    </row>
    <row r="676" spans="1:20" x14ac:dyDescent="0.2">
      <c r="A676" s="6">
        <v>201500148</v>
      </c>
      <c r="B676" s="6" t="s">
        <v>1975</v>
      </c>
      <c r="C676" s="6" t="s">
        <v>1844</v>
      </c>
      <c r="D676" s="6">
        <v>125</v>
      </c>
      <c r="E676" s="6" t="s">
        <v>14</v>
      </c>
      <c r="F676" s="7">
        <v>39753</v>
      </c>
      <c r="G676" s="1" t="s">
        <v>1144</v>
      </c>
      <c r="H676" s="6" t="s">
        <v>21</v>
      </c>
      <c r="I676" s="7">
        <v>42037.942557291666</v>
      </c>
      <c r="J676" s="24">
        <v>2046</v>
      </c>
      <c r="L676" s="23" t="s">
        <v>1164</v>
      </c>
      <c r="M676" s="16">
        <v>2515</v>
      </c>
      <c r="P676" s="33">
        <v>25</v>
      </c>
      <c r="S676" s="7">
        <v>42037.936620405089</v>
      </c>
      <c r="T676" s="6" t="s">
        <v>1976</v>
      </c>
    </row>
    <row r="677" spans="1:20" x14ac:dyDescent="0.2">
      <c r="A677" s="6">
        <v>201500150</v>
      </c>
      <c r="B677" s="6" t="s">
        <v>1977</v>
      </c>
      <c r="C677" s="6" t="s">
        <v>481</v>
      </c>
      <c r="D677" s="6">
        <v>123</v>
      </c>
      <c r="E677" s="6" t="s">
        <v>64</v>
      </c>
      <c r="F677" s="7">
        <v>41976</v>
      </c>
      <c r="G677" s="1" t="s">
        <v>1143</v>
      </c>
      <c r="H677" s="6" t="s">
        <v>15</v>
      </c>
      <c r="I677" s="7">
        <v>42228.725745682874</v>
      </c>
      <c r="J677" s="19" t="s">
        <v>1971</v>
      </c>
      <c r="K677" s="8"/>
      <c r="L677" s="20" t="s">
        <v>1971</v>
      </c>
      <c r="M677" s="15"/>
      <c r="N677" s="15"/>
      <c r="O677" s="15"/>
      <c r="P677" s="27"/>
      <c r="Q677" s="28"/>
      <c r="R677" s="28"/>
      <c r="S677" s="7" t="s">
        <v>16</v>
      </c>
      <c r="T677" s="6" t="s">
        <v>16</v>
      </c>
    </row>
    <row r="678" spans="1:20" x14ac:dyDescent="0.2">
      <c r="A678" s="6">
        <v>201500152</v>
      </c>
      <c r="B678" s="6" t="s">
        <v>1978</v>
      </c>
      <c r="C678" s="6" t="s">
        <v>1979</v>
      </c>
      <c r="D678" s="6">
        <v>201</v>
      </c>
      <c r="E678" s="6" t="s">
        <v>719</v>
      </c>
      <c r="F678" s="7">
        <v>41824</v>
      </c>
      <c r="G678" s="1" t="s">
        <v>1144</v>
      </c>
      <c r="H678" s="6" t="s">
        <v>21</v>
      </c>
      <c r="I678" s="7">
        <v>42039.456910729168</v>
      </c>
      <c r="J678" s="24" t="s">
        <v>1971</v>
      </c>
      <c r="L678" s="23" t="s">
        <v>1266</v>
      </c>
      <c r="S678" s="7">
        <v>42039.45189452546</v>
      </c>
      <c r="T678" s="6" t="s">
        <v>1980</v>
      </c>
    </row>
    <row r="679" spans="1:20" x14ac:dyDescent="0.2">
      <c r="A679" s="6">
        <v>201500153</v>
      </c>
      <c r="B679" s="6" t="s">
        <v>1981</v>
      </c>
      <c r="C679" s="6" t="s">
        <v>1982</v>
      </c>
      <c r="D679" s="6">
        <v>507</v>
      </c>
      <c r="E679" s="6" t="s">
        <v>155</v>
      </c>
      <c r="F679" s="7">
        <v>41971</v>
      </c>
      <c r="G679" s="1" t="s">
        <v>1144</v>
      </c>
      <c r="H679" s="6" t="s">
        <v>21</v>
      </c>
      <c r="I679" s="7">
        <v>42190.509800266205</v>
      </c>
      <c r="J679" s="19" t="s">
        <v>1266</v>
      </c>
      <c r="K679" s="8"/>
      <c r="L679" s="20" t="s">
        <v>1266</v>
      </c>
      <c r="M679" s="15"/>
      <c r="N679" s="15"/>
      <c r="O679" s="15"/>
      <c r="P679" s="27"/>
      <c r="Q679" s="28"/>
      <c r="R679" s="28"/>
      <c r="S679" s="7" t="s">
        <v>16</v>
      </c>
      <c r="T679" s="6" t="s">
        <v>16</v>
      </c>
    </row>
    <row r="680" spans="1:20" x14ac:dyDescent="0.2">
      <c r="A680" s="6">
        <v>201500158</v>
      </c>
      <c r="B680" s="6" t="s">
        <v>1860</v>
      </c>
      <c r="C680" s="6" t="s">
        <v>151</v>
      </c>
      <c r="D680" s="6">
        <v>507</v>
      </c>
      <c r="E680" s="6" t="s">
        <v>155</v>
      </c>
      <c r="F680" s="7">
        <v>40183</v>
      </c>
      <c r="G680" s="1" t="s">
        <v>1144</v>
      </c>
      <c r="H680" s="6" t="s">
        <v>21</v>
      </c>
      <c r="I680" s="7">
        <v>42061.566279826387</v>
      </c>
      <c r="J680" s="24" t="s">
        <v>1300</v>
      </c>
      <c r="L680" s="23" t="s">
        <v>1300</v>
      </c>
      <c r="S680" s="7">
        <v>42061.543183564812</v>
      </c>
      <c r="T680" s="6" t="s">
        <v>1983</v>
      </c>
    </row>
    <row r="681" spans="1:20" x14ac:dyDescent="0.2">
      <c r="A681" s="6">
        <v>201500161</v>
      </c>
      <c r="B681" s="6" t="s">
        <v>1984</v>
      </c>
      <c r="C681" s="6" t="s">
        <v>1985</v>
      </c>
      <c r="D681" s="6">
        <v>538</v>
      </c>
      <c r="E681" s="6" t="s">
        <v>159</v>
      </c>
      <c r="F681" s="7">
        <v>41740</v>
      </c>
      <c r="G681" s="1" t="s">
        <v>1144</v>
      </c>
      <c r="H681" s="6" t="s">
        <v>21</v>
      </c>
      <c r="I681" s="7">
        <v>42046.435679201386</v>
      </c>
      <c r="J681" s="24" t="s">
        <v>1266</v>
      </c>
      <c r="L681" s="23" t="s">
        <v>1971</v>
      </c>
      <c r="S681" s="7">
        <v>42046.435679201386</v>
      </c>
    </row>
    <row r="682" spans="1:20" x14ac:dyDescent="0.2">
      <c r="A682" s="6">
        <v>201500162</v>
      </c>
      <c r="B682" s="6" t="s">
        <v>1986</v>
      </c>
      <c r="C682" s="6" t="s">
        <v>1987</v>
      </c>
      <c r="D682" s="6">
        <v>537</v>
      </c>
      <c r="E682" s="6" t="s">
        <v>316</v>
      </c>
      <c r="F682" s="7">
        <v>41979</v>
      </c>
      <c r="G682" s="1" t="s">
        <v>1144</v>
      </c>
      <c r="H682" s="6" t="s">
        <v>21</v>
      </c>
      <c r="I682" s="7">
        <v>42168.461066122683</v>
      </c>
      <c r="J682" s="19" t="s">
        <v>1971</v>
      </c>
      <c r="K682" s="8"/>
      <c r="L682" s="20" t="s">
        <v>1266</v>
      </c>
      <c r="M682" s="15"/>
      <c r="N682" s="15"/>
      <c r="O682" s="15"/>
      <c r="P682" s="27"/>
      <c r="Q682" s="28"/>
      <c r="R682" s="28"/>
      <c r="S682" s="7">
        <v>42168.790032673613</v>
      </c>
    </row>
    <row r="683" spans="1:20" x14ac:dyDescent="0.2">
      <c r="A683" s="6">
        <v>201500169</v>
      </c>
      <c r="B683" s="6" t="s">
        <v>1988</v>
      </c>
      <c r="C683" s="6" t="s">
        <v>1989</v>
      </c>
      <c r="D683" s="6">
        <v>130</v>
      </c>
      <c r="E683" s="6" t="s">
        <v>48</v>
      </c>
      <c r="F683" s="7">
        <v>37295</v>
      </c>
      <c r="G683" s="1" t="s">
        <v>1145</v>
      </c>
      <c r="H683" s="6" t="s">
        <v>45</v>
      </c>
      <c r="I683" s="7">
        <v>42043.710539004627</v>
      </c>
      <c r="J683" s="24">
        <v>2207</v>
      </c>
      <c r="L683" s="23" t="s">
        <v>1990</v>
      </c>
      <c r="M683" s="16">
        <v>8412</v>
      </c>
      <c r="P683" s="33">
        <v>0</v>
      </c>
      <c r="S683" s="7">
        <v>42043.710539004627</v>
      </c>
      <c r="T683" s="6" t="s">
        <v>1991</v>
      </c>
    </row>
    <row r="684" spans="1:20" x14ac:dyDescent="0.2">
      <c r="A684" s="6">
        <v>201500170</v>
      </c>
      <c r="B684" s="6" t="s">
        <v>1992</v>
      </c>
      <c r="C684" s="6" t="s">
        <v>478</v>
      </c>
      <c r="D684" s="6">
        <v>125</v>
      </c>
      <c r="E684" s="6" t="s">
        <v>14</v>
      </c>
      <c r="F684" s="7">
        <v>39608</v>
      </c>
      <c r="G684" s="1" t="s">
        <v>1145</v>
      </c>
      <c r="H684" s="6" t="s">
        <v>45</v>
      </c>
      <c r="I684" s="7">
        <v>42043.804246064814</v>
      </c>
      <c r="J684" s="24">
        <v>2189</v>
      </c>
      <c r="L684" s="23" t="s">
        <v>1993</v>
      </c>
      <c r="M684" s="16">
        <v>23</v>
      </c>
      <c r="P684" s="29">
        <v>23</v>
      </c>
      <c r="S684" s="7">
        <v>42043.720339236112</v>
      </c>
      <c r="T684" s="6" t="s">
        <v>1994</v>
      </c>
    </row>
    <row r="685" spans="1:20" x14ac:dyDescent="0.2">
      <c r="A685" s="6">
        <v>201500173</v>
      </c>
      <c r="B685" s="6" t="s">
        <v>1995</v>
      </c>
      <c r="C685" s="6" t="s">
        <v>1996</v>
      </c>
      <c r="D685" s="6">
        <v>499</v>
      </c>
      <c r="E685" s="6" t="s">
        <v>60</v>
      </c>
      <c r="F685" s="7">
        <v>41501</v>
      </c>
      <c r="G685" s="1" t="s">
        <v>1145</v>
      </c>
      <c r="H685" s="6" t="s">
        <v>45</v>
      </c>
      <c r="I685" s="7">
        <v>42044.427857060182</v>
      </c>
      <c r="J685" s="24" t="s">
        <v>1266</v>
      </c>
      <c r="L685" s="23" t="s">
        <v>1971</v>
      </c>
      <c r="S685" s="7">
        <v>42044.427857060182</v>
      </c>
      <c r="T685" s="6" t="s">
        <v>1997</v>
      </c>
    </row>
    <row r="686" spans="1:20" x14ac:dyDescent="0.2">
      <c r="A686" s="6">
        <v>201500179</v>
      </c>
      <c r="B686" s="6" t="s">
        <v>1998</v>
      </c>
      <c r="C686" s="6" t="s">
        <v>988</v>
      </c>
      <c r="D686" s="6">
        <v>125</v>
      </c>
      <c r="E686" s="6" t="s">
        <v>14</v>
      </c>
      <c r="F686" s="7">
        <v>39775</v>
      </c>
      <c r="G686" s="1" t="s">
        <v>1144</v>
      </c>
      <c r="H686" s="6" t="s">
        <v>21</v>
      </c>
      <c r="I686" s="7">
        <v>42158.602528206022</v>
      </c>
      <c r="J686" s="24" t="s">
        <v>1163</v>
      </c>
      <c r="L686" s="23" t="s">
        <v>1163</v>
      </c>
      <c r="S686" s="7">
        <v>42158.421112581018</v>
      </c>
      <c r="T686" s="6" t="s">
        <v>1999</v>
      </c>
    </row>
    <row r="687" spans="1:20" x14ac:dyDescent="0.2">
      <c r="A687" s="6">
        <v>201500180</v>
      </c>
      <c r="B687" s="6" t="s">
        <v>40</v>
      </c>
      <c r="C687" s="6" t="s">
        <v>2000</v>
      </c>
      <c r="D687" s="6">
        <v>128</v>
      </c>
      <c r="E687" s="6" t="s">
        <v>33</v>
      </c>
      <c r="F687" s="7">
        <v>41691</v>
      </c>
      <c r="G687" s="1" t="s">
        <v>1144</v>
      </c>
      <c r="H687" s="6" t="s">
        <v>21</v>
      </c>
      <c r="I687" s="7">
        <v>42283.632410844904</v>
      </c>
      <c r="J687" s="24">
        <v>2046</v>
      </c>
      <c r="L687" s="23">
        <v>1</v>
      </c>
      <c r="M687" s="16">
        <v>1</v>
      </c>
      <c r="P687" s="29">
        <v>1</v>
      </c>
      <c r="S687" s="7">
        <v>42283.595278043984</v>
      </c>
      <c r="T687" s="6" t="s">
        <v>2001</v>
      </c>
    </row>
    <row r="688" spans="1:20" x14ac:dyDescent="0.2">
      <c r="A688" s="6">
        <v>201500181</v>
      </c>
      <c r="B688" s="6" t="s">
        <v>2002</v>
      </c>
      <c r="C688" s="6" t="s">
        <v>2003</v>
      </c>
      <c r="D688" s="6">
        <v>499</v>
      </c>
      <c r="E688" s="6" t="s">
        <v>60</v>
      </c>
      <c r="F688" s="7">
        <v>39124</v>
      </c>
      <c r="G688" s="1" t="s">
        <v>1144</v>
      </c>
      <c r="H688" s="6" t="s">
        <v>21</v>
      </c>
      <c r="I688" s="7">
        <v>42229.448760763888</v>
      </c>
      <c r="J688" s="24">
        <v>2186</v>
      </c>
      <c r="L688" s="23" t="s">
        <v>2004</v>
      </c>
      <c r="M688" s="16">
        <v>23</v>
      </c>
      <c r="P688" s="29">
        <v>23</v>
      </c>
      <c r="S688" s="7">
        <v>42229.425343784722</v>
      </c>
      <c r="T688" s="6" t="s">
        <v>2005</v>
      </c>
    </row>
    <row r="689" spans="1:23" x14ac:dyDescent="0.2">
      <c r="A689" s="6">
        <v>201500182</v>
      </c>
      <c r="B689" s="6" t="s">
        <v>2006</v>
      </c>
      <c r="C689" s="6" t="s">
        <v>2007</v>
      </c>
      <c r="D689" s="6">
        <v>125</v>
      </c>
      <c r="E689" s="6" t="s">
        <v>14</v>
      </c>
      <c r="F689" s="7">
        <v>40601</v>
      </c>
      <c r="G689" s="1" t="s">
        <v>1143</v>
      </c>
      <c r="H689" s="6" t="s">
        <v>15</v>
      </c>
      <c r="I689" s="7">
        <v>42205.713795219905</v>
      </c>
      <c r="J689" s="24" t="s">
        <v>1971</v>
      </c>
      <c r="L689" s="23" t="s">
        <v>1166</v>
      </c>
      <c r="S689" s="7">
        <v>42205.72913240741</v>
      </c>
      <c r="T689" s="6" t="s">
        <v>2008</v>
      </c>
    </row>
    <row r="690" spans="1:23" x14ac:dyDescent="0.2">
      <c r="A690" s="6">
        <v>201500185</v>
      </c>
      <c r="B690" s="6" t="s">
        <v>2009</v>
      </c>
      <c r="C690" s="6" t="s">
        <v>2010</v>
      </c>
      <c r="D690" s="6">
        <v>516</v>
      </c>
      <c r="E690" s="6" t="s">
        <v>993</v>
      </c>
      <c r="F690" s="7">
        <v>39883</v>
      </c>
      <c r="G690" s="1" t="s">
        <v>1144</v>
      </c>
      <c r="H690" s="6" t="s">
        <v>21</v>
      </c>
      <c r="I690" s="7">
        <v>42292.421113310185</v>
      </c>
      <c r="J690" s="24" t="s">
        <v>2011</v>
      </c>
      <c r="L690" s="23" t="s">
        <v>2011</v>
      </c>
      <c r="S690" s="7">
        <v>42292.41431565972</v>
      </c>
      <c r="T690" s="6" t="s">
        <v>2012</v>
      </c>
    </row>
    <row r="691" spans="1:23" x14ac:dyDescent="0.2">
      <c r="A691" s="6">
        <v>201500186</v>
      </c>
      <c r="B691" s="6" t="s">
        <v>2013</v>
      </c>
      <c r="C691" s="6" t="s">
        <v>452</v>
      </c>
      <c r="D691" s="6">
        <v>131</v>
      </c>
      <c r="E691" s="6" t="s">
        <v>85</v>
      </c>
      <c r="F691" s="7">
        <v>36933</v>
      </c>
      <c r="G691" s="1" t="s">
        <v>1146</v>
      </c>
      <c r="H691" s="6" t="s">
        <v>56</v>
      </c>
      <c r="I691" s="7">
        <v>42046.73946582176</v>
      </c>
      <c r="J691" s="24">
        <v>2001</v>
      </c>
      <c r="L691" s="23">
        <v>14</v>
      </c>
      <c r="M691" s="16">
        <v>14</v>
      </c>
      <c r="P691" s="29">
        <v>14</v>
      </c>
      <c r="S691" s="7">
        <v>42046.714223495372</v>
      </c>
      <c r="T691" s="6" t="s">
        <v>2014</v>
      </c>
    </row>
    <row r="692" spans="1:23" x14ac:dyDescent="0.2">
      <c r="A692" s="6">
        <v>201500187</v>
      </c>
      <c r="B692" s="6" t="s">
        <v>1309</v>
      </c>
      <c r="C692" s="6" t="s">
        <v>1294</v>
      </c>
      <c r="D692" s="6">
        <v>312</v>
      </c>
      <c r="E692" s="6" t="s">
        <v>128</v>
      </c>
      <c r="F692" s="7">
        <v>40950</v>
      </c>
      <c r="G692" s="1" t="s">
        <v>1143</v>
      </c>
      <c r="H692" s="6" t="s">
        <v>15</v>
      </c>
      <c r="I692" s="7">
        <v>42046.808684340278</v>
      </c>
      <c r="J692" s="24" t="s">
        <v>1166</v>
      </c>
      <c r="L692" s="23" t="s">
        <v>1971</v>
      </c>
      <c r="S692" s="7" t="s">
        <v>16</v>
      </c>
      <c r="T692" s="6" t="s">
        <v>16</v>
      </c>
    </row>
    <row r="693" spans="1:23" x14ac:dyDescent="0.2">
      <c r="A693" s="6">
        <v>201500188</v>
      </c>
      <c r="B693" s="6" t="s">
        <v>1949</v>
      </c>
      <c r="C693" s="6" t="s">
        <v>2015</v>
      </c>
      <c r="D693" s="6">
        <v>508</v>
      </c>
      <c r="E693" s="6" t="s">
        <v>1567</v>
      </c>
      <c r="F693" s="7">
        <v>41499</v>
      </c>
      <c r="G693" s="1" t="s">
        <v>1144</v>
      </c>
      <c r="H693" s="6" t="s">
        <v>21</v>
      </c>
      <c r="I693" s="7">
        <v>42062.523287118056</v>
      </c>
      <c r="J693" s="24" t="s">
        <v>1694</v>
      </c>
      <c r="L693" s="23">
        <v>4</v>
      </c>
      <c r="M693" s="16">
        <v>4</v>
      </c>
      <c r="P693" s="29">
        <v>4</v>
      </c>
      <c r="S693" s="7">
        <v>42062.54921041667</v>
      </c>
      <c r="T693" s="6" t="s">
        <v>2016</v>
      </c>
    </row>
    <row r="694" spans="1:23" x14ac:dyDescent="0.2">
      <c r="A694" s="6">
        <v>201500191</v>
      </c>
      <c r="B694" s="6" t="s">
        <v>1687</v>
      </c>
      <c r="C694" s="6" t="s">
        <v>2017</v>
      </c>
      <c r="D694" s="6">
        <v>512</v>
      </c>
      <c r="E694" s="6" t="s">
        <v>576</v>
      </c>
      <c r="F694" s="7">
        <v>41804</v>
      </c>
      <c r="G694" s="1" t="s">
        <v>1144</v>
      </c>
      <c r="H694" s="6" t="s">
        <v>21</v>
      </c>
      <c r="I694" s="7">
        <v>42048.4322497338</v>
      </c>
      <c r="J694" s="24" t="s">
        <v>1166</v>
      </c>
      <c r="L694" s="23" t="s">
        <v>1166</v>
      </c>
      <c r="S694" s="7" t="s">
        <v>16</v>
      </c>
      <c r="T694" s="6" t="s">
        <v>16</v>
      </c>
    </row>
    <row r="695" spans="1:23" x14ac:dyDescent="0.2">
      <c r="A695" s="6">
        <v>201500195</v>
      </c>
      <c r="B695" s="6" t="s">
        <v>2018</v>
      </c>
      <c r="C695" s="6" t="s">
        <v>2019</v>
      </c>
      <c r="D695" s="6">
        <v>119</v>
      </c>
      <c r="E695" s="6" t="s">
        <v>25</v>
      </c>
      <c r="F695" s="7">
        <v>41517</v>
      </c>
      <c r="G695" s="1" t="s">
        <v>16</v>
      </c>
      <c r="H695" s="6" t="s">
        <v>16</v>
      </c>
      <c r="I695" s="7">
        <v>42049.435412766201</v>
      </c>
      <c r="J695" s="24">
        <v>2133</v>
      </c>
      <c r="L695" s="23" t="s">
        <v>2020</v>
      </c>
      <c r="M695" s="16">
        <v>23</v>
      </c>
      <c r="N695" s="16">
        <v>29</v>
      </c>
      <c r="P695" s="29">
        <v>23</v>
      </c>
      <c r="Q695" s="30">
        <v>29</v>
      </c>
      <c r="S695" s="7">
        <v>42049.818259525462</v>
      </c>
      <c r="T695" s="6" t="s">
        <v>2021</v>
      </c>
    </row>
    <row r="696" spans="1:23" x14ac:dyDescent="0.2">
      <c r="A696" s="6">
        <v>201500211</v>
      </c>
      <c r="B696" s="6" t="s">
        <v>2022</v>
      </c>
      <c r="C696" s="6" t="s">
        <v>2023</v>
      </c>
      <c r="D696" s="6">
        <v>91</v>
      </c>
      <c r="E696" s="6" t="s">
        <v>378</v>
      </c>
      <c r="F696" s="7">
        <v>38031</v>
      </c>
      <c r="G696" s="1" t="s">
        <v>1143</v>
      </c>
      <c r="H696" s="6" t="s">
        <v>15</v>
      </c>
      <c r="I696" s="7">
        <v>42051.83836736111</v>
      </c>
      <c r="J696" s="24">
        <v>2001</v>
      </c>
      <c r="K696" s="10">
        <v>2004</v>
      </c>
      <c r="L696" s="23">
        <v>5</v>
      </c>
      <c r="M696" s="16">
        <v>5</v>
      </c>
      <c r="P696" s="29">
        <v>5</v>
      </c>
      <c r="S696" s="7">
        <v>42051.83836736111</v>
      </c>
      <c r="T696" s="6" t="s">
        <v>2024</v>
      </c>
    </row>
    <row r="697" spans="1:23" x14ac:dyDescent="0.2">
      <c r="A697" s="6">
        <v>201500212</v>
      </c>
      <c r="B697" s="6" t="s">
        <v>2025</v>
      </c>
      <c r="C697" s="6" t="s">
        <v>2026</v>
      </c>
      <c r="D697" s="6">
        <v>508</v>
      </c>
      <c r="E697" s="6" t="s">
        <v>1567</v>
      </c>
      <c r="F697" s="7">
        <v>41960</v>
      </c>
      <c r="G697" s="1" t="s">
        <v>1144</v>
      </c>
      <c r="H697" s="6" t="s">
        <v>21</v>
      </c>
      <c r="I697" s="7">
        <v>42189.473124652781</v>
      </c>
      <c r="J697" s="19" t="s">
        <v>1971</v>
      </c>
      <c r="K697" s="8"/>
      <c r="L697" s="20" t="s">
        <v>1266</v>
      </c>
      <c r="M697" s="15"/>
      <c r="N697" s="15"/>
      <c r="O697" s="15"/>
      <c r="P697" s="27"/>
      <c r="Q697" s="28"/>
      <c r="R697" s="28"/>
      <c r="S697" s="7">
        <v>42189.473124652781</v>
      </c>
      <c r="T697" s="6" t="s">
        <v>2027</v>
      </c>
    </row>
    <row r="698" spans="1:23" x14ac:dyDescent="0.2">
      <c r="A698" s="6">
        <v>201500214</v>
      </c>
      <c r="B698" s="6" t="s">
        <v>2028</v>
      </c>
      <c r="C698" s="6" t="s">
        <v>2029</v>
      </c>
      <c r="D698" s="6">
        <v>125</v>
      </c>
      <c r="E698" s="6" t="s">
        <v>14</v>
      </c>
      <c r="F698" s="7">
        <v>41951</v>
      </c>
      <c r="G698" s="1" t="s">
        <v>16</v>
      </c>
      <c r="H698" s="6" t="s">
        <v>16</v>
      </c>
      <c r="I698" s="7">
        <v>42051.983445798614</v>
      </c>
      <c r="J698" s="24">
        <v>2259</v>
      </c>
      <c r="L698" s="23" t="s">
        <v>1935</v>
      </c>
      <c r="M698" s="16">
        <v>2503</v>
      </c>
      <c r="P698" s="33">
        <v>25</v>
      </c>
      <c r="S698" s="7">
        <v>42051.963736574071</v>
      </c>
      <c r="T698" s="6" t="s">
        <v>2030</v>
      </c>
    </row>
    <row r="699" spans="1:23" x14ac:dyDescent="0.2">
      <c r="A699" s="6">
        <v>201500219</v>
      </c>
      <c r="B699" s="6" t="s">
        <v>2031</v>
      </c>
      <c r="C699" s="6" t="s">
        <v>2032</v>
      </c>
      <c r="D699" s="6">
        <v>90</v>
      </c>
      <c r="E699" s="6" t="s">
        <v>337</v>
      </c>
      <c r="F699" s="7">
        <v>41880</v>
      </c>
      <c r="G699" s="1" t="s">
        <v>1144</v>
      </c>
      <c r="H699" s="6" t="s">
        <v>21</v>
      </c>
      <c r="I699" s="7">
        <v>42052.47531952546</v>
      </c>
      <c r="J699" s="24" t="s">
        <v>1266</v>
      </c>
      <c r="L699" s="23" t="s">
        <v>1266</v>
      </c>
      <c r="S699" s="7">
        <v>42052.425687233794</v>
      </c>
      <c r="T699" s="6" t="s">
        <v>2033</v>
      </c>
    </row>
    <row r="700" spans="1:23" x14ac:dyDescent="0.2">
      <c r="A700" s="6">
        <v>201500221</v>
      </c>
      <c r="B700" s="6" t="s">
        <v>2034</v>
      </c>
      <c r="C700" s="6" t="s">
        <v>1892</v>
      </c>
      <c r="D700" s="6">
        <v>125</v>
      </c>
      <c r="E700" s="6" t="s">
        <v>14</v>
      </c>
      <c r="F700" s="7">
        <v>41906</v>
      </c>
      <c r="G700" s="1" t="s">
        <v>1144</v>
      </c>
      <c r="H700" s="6" t="s">
        <v>21</v>
      </c>
      <c r="I700" s="7">
        <v>42052.469001041667</v>
      </c>
      <c r="J700" s="24" t="s">
        <v>1971</v>
      </c>
      <c r="L700" s="23" t="s">
        <v>1971</v>
      </c>
      <c r="S700" s="7">
        <v>42052.465368321762</v>
      </c>
      <c r="T700" s="6" t="s">
        <v>2035</v>
      </c>
    </row>
    <row r="701" spans="1:23" x14ac:dyDescent="0.2">
      <c r="A701" s="6">
        <v>201500223</v>
      </c>
      <c r="B701" s="6" t="s">
        <v>2036</v>
      </c>
      <c r="C701" s="6" t="s">
        <v>2037</v>
      </c>
      <c r="D701" s="6">
        <v>131</v>
      </c>
      <c r="E701" s="6" t="s">
        <v>85</v>
      </c>
      <c r="F701" s="7">
        <v>37697</v>
      </c>
      <c r="G701" s="1" t="s">
        <v>1146</v>
      </c>
      <c r="H701" s="6" t="s">
        <v>56</v>
      </c>
      <c r="I701" s="7">
        <v>42347.480314583336</v>
      </c>
      <c r="J701" s="24">
        <v>2156</v>
      </c>
      <c r="L701" s="23" t="s">
        <v>2039</v>
      </c>
      <c r="M701" s="16">
        <v>22208</v>
      </c>
      <c r="N701" s="16">
        <v>41</v>
      </c>
      <c r="P701" s="33">
        <v>222</v>
      </c>
      <c r="Q701" s="30">
        <v>41</v>
      </c>
      <c r="S701" s="7">
        <v>42347.483726655089</v>
      </c>
      <c r="T701" s="6" t="s">
        <v>2040</v>
      </c>
      <c r="U701" s="7">
        <v>42347.448696030093</v>
      </c>
      <c r="V701" s="6" t="s">
        <v>394</v>
      </c>
      <c r="W701" s="6" t="s">
        <v>2038</v>
      </c>
    </row>
    <row r="702" spans="1:23" x14ac:dyDescent="0.2">
      <c r="A702" s="6">
        <v>201500236</v>
      </c>
      <c r="B702" s="6" t="s">
        <v>2041</v>
      </c>
      <c r="C702" s="6" t="s">
        <v>1987</v>
      </c>
      <c r="D702" s="6">
        <v>214</v>
      </c>
      <c r="E702" s="6" t="s">
        <v>180</v>
      </c>
      <c r="F702" s="7">
        <v>40867</v>
      </c>
      <c r="G702" s="1" t="s">
        <v>1144</v>
      </c>
      <c r="H702" s="6" t="s">
        <v>21</v>
      </c>
      <c r="I702" s="7">
        <v>42053.90677681713</v>
      </c>
      <c r="J702" s="24">
        <v>2061</v>
      </c>
      <c r="L702" s="23" t="s">
        <v>2042</v>
      </c>
      <c r="M702" s="16">
        <v>96</v>
      </c>
      <c r="P702" s="33">
        <v>0</v>
      </c>
      <c r="S702" s="7">
        <v>42053.90677681713</v>
      </c>
      <c r="T702" s="6" t="s">
        <v>2043</v>
      </c>
    </row>
    <row r="703" spans="1:23" x14ac:dyDescent="0.2">
      <c r="A703" s="6">
        <v>201500237</v>
      </c>
      <c r="B703" s="6" t="s">
        <v>2044</v>
      </c>
      <c r="C703" s="6" t="s">
        <v>1080</v>
      </c>
      <c r="D703" s="6">
        <v>128</v>
      </c>
      <c r="E703" s="6" t="s">
        <v>33</v>
      </c>
      <c r="F703" s="7">
        <v>37674</v>
      </c>
      <c r="G703" s="1" t="s">
        <v>1146</v>
      </c>
      <c r="H703" s="6" t="s">
        <v>56</v>
      </c>
      <c r="I703" s="7">
        <v>42054.473096064816</v>
      </c>
      <c r="J703" s="24">
        <v>2071</v>
      </c>
      <c r="L703" s="23">
        <v>1</v>
      </c>
      <c r="M703" s="16">
        <v>1</v>
      </c>
      <c r="P703" s="29">
        <v>1</v>
      </c>
      <c r="S703" s="7">
        <v>42054.473096064816</v>
      </c>
      <c r="T703" s="6" t="s">
        <v>2045</v>
      </c>
    </row>
    <row r="704" spans="1:23" x14ac:dyDescent="0.2">
      <c r="A704" s="6">
        <v>201500239</v>
      </c>
      <c r="B704" s="6" t="s">
        <v>1023</v>
      </c>
      <c r="C704" s="6" t="s">
        <v>206</v>
      </c>
      <c r="D704" s="6">
        <v>598</v>
      </c>
      <c r="E704" s="6" t="s">
        <v>20</v>
      </c>
      <c r="F704" s="7">
        <v>41690</v>
      </c>
      <c r="G704" s="1" t="s">
        <v>1144</v>
      </c>
      <c r="H704" s="6" t="s">
        <v>21</v>
      </c>
      <c r="I704" s="7">
        <v>42055.634494444443</v>
      </c>
      <c r="J704" s="24">
        <v>2274</v>
      </c>
      <c r="L704" s="23" t="s">
        <v>2046</v>
      </c>
      <c r="M704" s="16">
        <v>34</v>
      </c>
      <c r="P704" s="29">
        <v>34</v>
      </c>
      <c r="S704" s="7">
        <v>42055.634494444443</v>
      </c>
      <c r="T704" s="6" t="s">
        <v>2047</v>
      </c>
    </row>
    <row r="705" spans="1:20" x14ac:dyDescent="0.2">
      <c r="A705" s="6">
        <v>201500242</v>
      </c>
      <c r="B705" s="6" t="s">
        <v>150</v>
      </c>
      <c r="C705" s="6" t="s">
        <v>935</v>
      </c>
      <c r="D705" s="6">
        <v>312</v>
      </c>
      <c r="E705" s="6" t="s">
        <v>128</v>
      </c>
      <c r="F705" s="7">
        <v>41085</v>
      </c>
      <c r="G705" s="1" t="s">
        <v>1144</v>
      </c>
      <c r="H705" s="6" t="s">
        <v>21</v>
      </c>
      <c r="I705" s="7">
        <v>42064.467739502317</v>
      </c>
      <c r="J705" s="24">
        <v>2222</v>
      </c>
      <c r="L705" s="23" t="s">
        <v>2048</v>
      </c>
      <c r="M705" s="16">
        <v>22112</v>
      </c>
      <c r="P705" s="33">
        <v>221</v>
      </c>
      <c r="S705" s="7">
        <v>42064.467739502317</v>
      </c>
      <c r="T705" s="6" t="s">
        <v>2049</v>
      </c>
    </row>
    <row r="706" spans="1:20" x14ac:dyDescent="0.2">
      <c r="A706" s="6">
        <v>201500245</v>
      </c>
      <c r="B706" s="6" t="s">
        <v>2050</v>
      </c>
      <c r="C706" s="6" t="s">
        <v>2051</v>
      </c>
      <c r="D706" s="6">
        <v>131</v>
      </c>
      <c r="E706" s="6" t="s">
        <v>85</v>
      </c>
      <c r="F706" s="7">
        <v>39136</v>
      </c>
      <c r="G706" s="1" t="s">
        <v>1145</v>
      </c>
      <c r="H706" s="6" t="s">
        <v>45</v>
      </c>
      <c r="I706" s="7">
        <v>42057.870491782407</v>
      </c>
      <c r="J706" s="24">
        <v>2001</v>
      </c>
      <c r="L706" s="23">
        <v>5</v>
      </c>
      <c r="M706" s="16">
        <v>5</v>
      </c>
      <c r="P706" s="29">
        <v>5</v>
      </c>
      <c r="S706" s="7">
        <v>42057.849228159721</v>
      </c>
      <c r="T706" s="6" t="s">
        <v>2052</v>
      </c>
    </row>
    <row r="707" spans="1:20" x14ac:dyDescent="0.2">
      <c r="A707" s="6">
        <v>201500248</v>
      </c>
      <c r="B707" s="6" t="s">
        <v>2053</v>
      </c>
      <c r="C707" s="6" t="s">
        <v>935</v>
      </c>
      <c r="D707" s="6">
        <v>125</v>
      </c>
      <c r="E707" s="6" t="s">
        <v>14</v>
      </c>
      <c r="F707" s="7">
        <v>41544</v>
      </c>
      <c r="G707" s="1" t="s">
        <v>1144</v>
      </c>
      <c r="H707" s="6" t="s">
        <v>21</v>
      </c>
      <c r="I707" s="7">
        <v>42062.69837943287</v>
      </c>
      <c r="L707" s="23" t="s">
        <v>2054</v>
      </c>
      <c r="M707" s="16">
        <v>3215</v>
      </c>
      <c r="P707" s="33">
        <v>0</v>
      </c>
      <c r="S707" s="7">
        <v>42062.65755783565</v>
      </c>
      <c r="T707" s="6" t="s">
        <v>2055</v>
      </c>
    </row>
    <row r="708" spans="1:20" x14ac:dyDescent="0.2">
      <c r="A708" s="6">
        <v>201500250</v>
      </c>
      <c r="B708" s="6" t="s">
        <v>2056</v>
      </c>
      <c r="C708" s="6" t="s">
        <v>695</v>
      </c>
      <c r="D708" s="6">
        <v>536</v>
      </c>
      <c r="E708" s="6" t="s">
        <v>330</v>
      </c>
      <c r="F708" s="7">
        <v>37865</v>
      </c>
      <c r="G708" s="1" t="s">
        <v>1144</v>
      </c>
      <c r="H708" s="6" t="s">
        <v>21</v>
      </c>
      <c r="I708" s="7">
        <v>42058.616959837964</v>
      </c>
      <c r="J708" s="24">
        <v>2194</v>
      </c>
      <c r="L708" s="23" t="s">
        <v>1993</v>
      </c>
      <c r="M708" s="16">
        <v>23</v>
      </c>
      <c r="P708" s="29">
        <v>23</v>
      </c>
      <c r="S708" s="7">
        <v>42058.035450347219</v>
      </c>
      <c r="T708" s="6" t="s">
        <v>2057</v>
      </c>
    </row>
    <row r="709" spans="1:20" x14ac:dyDescent="0.2">
      <c r="A709" s="6">
        <v>201500259</v>
      </c>
      <c r="B709" s="6" t="s">
        <v>2058</v>
      </c>
      <c r="C709" s="6" t="s">
        <v>535</v>
      </c>
      <c r="D709" s="6">
        <v>128</v>
      </c>
      <c r="E709" s="6" t="s">
        <v>33</v>
      </c>
      <c r="F709" s="7">
        <v>41999</v>
      </c>
      <c r="G709" s="1" t="s">
        <v>1144</v>
      </c>
      <c r="H709" s="6" t="s">
        <v>21</v>
      </c>
      <c r="I709" s="7">
        <v>42155.462679050928</v>
      </c>
      <c r="J709" s="24">
        <v>2193</v>
      </c>
      <c r="L709" s="23" t="s">
        <v>2059</v>
      </c>
      <c r="M709" s="16">
        <v>85</v>
      </c>
      <c r="P709" s="33">
        <v>77</v>
      </c>
      <c r="S709" s="7">
        <v>42155.541499965278</v>
      </c>
      <c r="T709" s="6" t="s">
        <v>2060</v>
      </c>
    </row>
    <row r="710" spans="1:20" x14ac:dyDescent="0.2">
      <c r="A710" s="6">
        <v>201500264</v>
      </c>
      <c r="B710" s="6" t="s">
        <v>2061</v>
      </c>
      <c r="C710" s="6" t="s">
        <v>452</v>
      </c>
      <c r="D710" s="6">
        <v>107</v>
      </c>
      <c r="E710" s="6" t="s">
        <v>233</v>
      </c>
      <c r="F710" s="7">
        <v>40234</v>
      </c>
      <c r="G710" s="1" t="s">
        <v>1143</v>
      </c>
      <c r="H710" s="6" t="s">
        <v>15</v>
      </c>
      <c r="I710" s="7">
        <v>42089.708728043981</v>
      </c>
      <c r="J710" s="24">
        <v>2101</v>
      </c>
      <c r="L710" s="23">
        <v>10</v>
      </c>
      <c r="M710" s="16">
        <v>10</v>
      </c>
      <c r="P710" s="29">
        <v>10</v>
      </c>
      <c r="S710" s="7">
        <v>42089.708728043981</v>
      </c>
      <c r="T710" s="6" t="s">
        <v>2062</v>
      </c>
    </row>
    <row r="711" spans="1:20" x14ac:dyDescent="0.2">
      <c r="A711" s="6">
        <v>201500265</v>
      </c>
      <c r="B711" s="6" t="s">
        <v>1981</v>
      </c>
      <c r="C711" s="6" t="s">
        <v>2063</v>
      </c>
      <c r="D711" s="6">
        <v>131</v>
      </c>
      <c r="E711" s="6" t="s">
        <v>85</v>
      </c>
      <c r="F711" s="7">
        <v>38052</v>
      </c>
      <c r="G711" s="1" t="s">
        <v>1144</v>
      </c>
      <c r="H711" s="6" t="s">
        <v>21</v>
      </c>
      <c r="I711" s="7">
        <v>42080.416719131943</v>
      </c>
      <c r="J711" s="24" t="s">
        <v>1300</v>
      </c>
      <c r="L711" s="23" t="s">
        <v>2064</v>
      </c>
      <c r="S711" s="7" t="s">
        <v>16</v>
      </c>
      <c r="T711" s="6" t="s">
        <v>16</v>
      </c>
    </row>
    <row r="712" spans="1:20" x14ac:dyDescent="0.2">
      <c r="A712" s="6">
        <v>201500270</v>
      </c>
      <c r="B712" s="6" t="s">
        <v>2065</v>
      </c>
      <c r="C712" s="6" t="s">
        <v>2066</v>
      </c>
      <c r="D712" s="6">
        <v>598</v>
      </c>
      <c r="E712" s="6" t="s">
        <v>20</v>
      </c>
      <c r="F712" s="7">
        <v>39870</v>
      </c>
      <c r="G712" s="1" t="s">
        <v>1143</v>
      </c>
      <c r="H712" s="6" t="s">
        <v>15</v>
      </c>
      <c r="I712" s="7">
        <v>42061.875206215278</v>
      </c>
      <c r="J712" s="24">
        <v>2267</v>
      </c>
      <c r="L712" s="23" t="s">
        <v>2067</v>
      </c>
      <c r="M712" s="16">
        <v>21</v>
      </c>
      <c r="P712" s="29">
        <v>21</v>
      </c>
      <c r="S712" s="7">
        <v>42061.875206215278</v>
      </c>
      <c r="T712" s="6" t="s">
        <v>2068</v>
      </c>
    </row>
    <row r="713" spans="1:20" x14ac:dyDescent="0.2">
      <c r="A713" s="6">
        <v>201500273</v>
      </c>
      <c r="B713" s="6" t="s">
        <v>2069</v>
      </c>
      <c r="C713" s="6" t="s">
        <v>590</v>
      </c>
      <c r="D713" s="6">
        <v>536</v>
      </c>
      <c r="E713" s="6" t="s">
        <v>330</v>
      </c>
      <c r="F713" s="7">
        <v>40179</v>
      </c>
      <c r="G713" s="1" t="s">
        <v>1143</v>
      </c>
      <c r="H713" s="6" t="s">
        <v>15</v>
      </c>
      <c r="I713" s="7">
        <v>42062.714908252317</v>
      </c>
      <c r="J713" s="24">
        <v>2095</v>
      </c>
      <c r="L713" s="23">
        <v>9</v>
      </c>
      <c r="M713" s="16">
        <v>9</v>
      </c>
      <c r="P713" s="33">
        <v>901</v>
      </c>
      <c r="S713" s="7">
        <v>42062.714908252317</v>
      </c>
      <c r="T713" s="6" t="s">
        <v>2070</v>
      </c>
    </row>
    <row r="714" spans="1:20" x14ac:dyDescent="0.2">
      <c r="A714" s="6">
        <v>201500274</v>
      </c>
      <c r="B714" s="6" t="s">
        <v>2071</v>
      </c>
      <c r="C714" s="6" t="s">
        <v>2072</v>
      </c>
      <c r="D714" s="6">
        <v>538</v>
      </c>
      <c r="E714" s="6" t="s">
        <v>159</v>
      </c>
      <c r="F714" s="7">
        <v>40966</v>
      </c>
      <c r="G714" s="1" t="s">
        <v>1144</v>
      </c>
      <c r="H714" s="6" t="s">
        <v>21</v>
      </c>
      <c r="I714" s="7">
        <v>42062.853869675928</v>
      </c>
      <c r="J714" s="24">
        <v>2095</v>
      </c>
      <c r="L714" s="23">
        <v>9</v>
      </c>
      <c r="M714" s="16">
        <v>9</v>
      </c>
      <c r="P714" s="29">
        <v>9</v>
      </c>
      <c r="S714" s="7">
        <v>42062.847132488423</v>
      </c>
      <c r="T714" s="6" t="s">
        <v>2073</v>
      </c>
    </row>
    <row r="715" spans="1:20" x14ac:dyDescent="0.2">
      <c r="A715" s="6">
        <v>201500288</v>
      </c>
      <c r="B715" s="6" t="s">
        <v>2074</v>
      </c>
      <c r="C715" s="6" t="s">
        <v>188</v>
      </c>
      <c r="D715" s="6">
        <v>90</v>
      </c>
      <c r="E715" s="6" t="s">
        <v>337</v>
      </c>
      <c r="F715" s="7">
        <v>37684</v>
      </c>
      <c r="G715" s="1" t="s">
        <v>1145</v>
      </c>
      <c r="H715" s="6" t="s">
        <v>45</v>
      </c>
      <c r="I715" s="7">
        <v>42064.221918136573</v>
      </c>
      <c r="J715" s="24">
        <v>2171</v>
      </c>
      <c r="L715" s="23" t="s">
        <v>2075</v>
      </c>
      <c r="M715" s="16">
        <v>6</v>
      </c>
      <c r="P715" s="29">
        <v>6</v>
      </c>
      <c r="S715" s="7">
        <v>42064.215618287039</v>
      </c>
      <c r="T715" s="6" t="s">
        <v>2076</v>
      </c>
    </row>
    <row r="716" spans="1:20" x14ac:dyDescent="0.2">
      <c r="A716" s="6">
        <v>201500290</v>
      </c>
      <c r="B716" s="6" t="s">
        <v>2077</v>
      </c>
      <c r="C716" s="6" t="s">
        <v>197</v>
      </c>
      <c r="D716" s="6">
        <v>312</v>
      </c>
      <c r="E716" s="6" t="s">
        <v>128</v>
      </c>
      <c r="F716" s="7">
        <v>40240</v>
      </c>
      <c r="G716" s="1" t="s">
        <v>1145</v>
      </c>
      <c r="H716" s="6" t="s">
        <v>45</v>
      </c>
      <c r="I716" s="7">
        <v>42065.637197997683</v>
      </c>
      <c r="J716" s="24">
        <v>2061</v>
      </c>
      <c r="L716" s="23" t="s">
        <v>2078</v>
      </c>
      <c r="M716" s="16">
        <v>96</v>
      </c>
      <c r="P716" s="33">
        <v>0</v>
      </c>
      <c r="S716" s="7">
        <v>42065.616662534725</v>
      </c>
      <c r="T716" s="6" t="e">
        <f>- 최근 변을 잘 보지 못함  - 양측 항문낭 파열. 주변부 괴사, 항문낭 노출되어 있음  - 직장 일부도 손상 받은 것으로 보임</f>
        <v>#NAME?</v>
      </c>
    </row>
    <row r="717" spans="1:20" x14ac:dyDescent="0.2">
      <c r="A717" s="6">
        <v>201500293</v>
      </c>
      <c r="B717" s="6" t="s">
        <v>2079</v>
      </c>
      <c r="C717" s="6" t="s">
        <v>2080</v>
      </c>
      <c r="D717" s="6">
        <v>14</v>
      </c>
      <c r="E717" s="6" t="s">
        <v>55</v>
      </c>
      <c r="F717" s="7">
        <v>41969</v>
      </c>
      <c r="G717" s="1" t="s">
        <v>1144</v>
      </c>
      <c r="H717" s="6" t="s">
        <v>21</v>
      </c>
      <c r="I717" s="7">
        <v>42107.623163854165</v>
      </c>
      <c r="J717" s="19" t="s">
        <v>1166</v>
      </c>
      <c r="K717" s="8"/>
      <c r="L717" s="20" t="s">
        <v>1391</v>
      </c>
      <c r="M717" s="15"/>
      <c r="N717" s="15"/>
      <c r="O717" s="15"/>
      <c r="P717" s="27"/>
      <c r="Q717" s="28"/>
      <c r="R717" s="28"/>
      <c r="S717" s="7">
        <v>42107.57281863426</v>
      </c>
      <c r="T717" s="6" t="s">
        <v>2081</v>
      </c>
    </row>
    <row r="718" spans="1:20" x14ac:dyDescent="0.2">
      <c r="A718" s="6">
        <v>201500294</v>
      </c>
      <c r="B718" s="6" t="s">
        <v>2082</v>
      </c>
      <c r="C718" s="6" t="s">
        <v>390</v>
      </c>
      <c r="D718" s="6">
        <v>499</v>
      </c>
      <c r="E718" s="6" t="s">
        <v>60</v>
      </c>
      <c r="F718" s="7">
        <v>37703</v>
      </c>
      <c r="G718" s="1" t="s">
        <v>1145</v>
      </c>
      <c r="H718" s="6" t="s">
        <v>45</v>
      </c>
      <c r="I718" s="7">
        <v>42066.835744479169</v>
      </c>
      <c r="J718" s="24">
        <v>2116</v>
      </c>
      <c r="L718" s="23" t="s">
        <v>2083</v>
      </c>
      <c r="M718" s="16">
        <v>22106</v>
      </c>
      <c r="P718" s="33">
        <v>221</v>
      </c>
      <c r="S718" s="7">
        <v>42066.835744479169</v>
      </c>
      <c r="T718" s="6" t="s">
        <v>2084</v>
      </c>
    </row>
    <row r="719" spans="1:20" x14ac:dyDescent="0.2">
      <c r="A719" s="6">
        <v>201500297</v>
      </c>
      <c r="B719" s="6" t="s">
        <v>2085</v>
      </c>
      <c r="C719" s="6" t="s">
        <v>2086</v>
      </c>
      <c r="D719" s="6">
        <v>119</v>
      </c>
      <c r="E719" s="6" t="s">
        <v>25</v>
      </c>
      <c r="F719" s="7">
        <v>38780</v>
      </c>
      <c r="G719" s="1" t="s">
        <v>1145</v>
      </c>
      <c r="H719" s="6" t="s">
        <v>45</v>
      </c>
      <c r="I719" s="7">
        <v>42067.684115162039</v>
      </c>
      <c r="J719" s="24">
        <v>2181</v>
      </c>
      <c r="L719" s="23" t="s">
        <v>2087</v>
      </c>
      <c r="M719" s="16">
        <v>23</v>
      </c>
      <c r="P719" s="29">
        <v>23</v>
      </c>
      <c r="S719" s="7">
        <v>42067.607072418985</v>
      </c>
      <c r="T719" s="6" t="s">
        <v>2088</v>
      </c>
    </row>
    <row r="720" spans="1:20" x14ac:dyDescent="0.2">
      <c r="A720" s="6">
        <v>201500298</v>
      </c>
      <c r="B720" s="6" t="s">
        <v>2089</v>
      </c>
      <c r="C720" s="6" t="s">
        <v>2090</v>
      </c>
      <c r="D720" s="6">
        <v>500</v>
      </c>
      <c r="E720" s="6" t="s">
        <v>270</v>
      </c>
      <c r="F720" s="7">
        <v>40606</v>
      </c>
      <c r="G720" s="1" t="s">
        <v>1143</v>
      </c>
      <c r="H720" s="6" t="s">
        <v>15</v>
      </c>
      <c r="I720" s="7">
        <v>42071.48582858796</v>
      </c>
      <c r="J720" s="24">
        <v>2176</v>
      </c>
      <c r="L720" s="23" t="s">
        <v>1867</v>
      </c>
      <c r="S720" s="7">
        <v>42071.48582858796</v>
      </c>
      <c r="T720" s="6" t="s">
        <v>2091</v>
      </c>
    </row>
    <row r="721" spans="1:20" x14ac:dyDescent="0.2">
      <c r="A721" s="6">
        <v>201500301</v>
      </c>
      <c r="B721" s="6" t="s">
        <v>1614</v>
      </c>
      <c r="C721" s="6" t="s">
        <v>2092</v>
      </c>
      <c r="D721" s="6">
        <v>516</v>
      </c>
      <c r="E721" s="6" t="s">
        <v>993</v>
      </c>
      <c r="F721" s="7">
        <v>42005</v>
      </c>
      <c r="G721" s="1" t="s">
        <v>1143</v>
      </c>
      <c r="H721" s="6" t="s">
        <v>15</v>
      </c>
      <c r="I721" s="7">
        <v>42342.623205636577</v>
      </c>
      <c r="J721" s="24" t="s">
        <v>1391</v>
      </c>
      <c r="L721" s="23" t="s">
        <v>1166</v>
      </c>
      <c r="S721" s="7">
        <v>42342.623205636577</v>
      </c>
      <c r="T721" s="6" t="s">
        <v>2093</v>
      </c>
    </row>
    <row r="722" spans="1:20" x14ac:dyDescent="0.2">
      <c r="A722" s="6">
        <v>201500302</v>
      </c>
      <c r="B722" s="6" t="s">
        <v>2094</v>
      </c>
      <c r="C722" s="6" t="s">
        <v>1786</v>
      </c>
      <c r="D722" s="6">
        <v>128</v>
      </c>
      <c r="E722" s="6" t="s">
        <v>33</v>
      </c>
      <c r="F722" s="7">
        <v>41990</v>
      </c>
      <c r="G722" s="1" t="s">
        <v>1144</v>
      </c>
      <c r="H722" s="6" t="s">
        <v>21</v>
      </c>
      <c r="I722" s="7">
        <v>42115.465815937503</v>
      </c>
      <c r="J722" s="19" t="s">
        <v>1166</v>
      </c>
      <c r="K722" s="8"/>
      <c r="L722" s="20" t="s">
        <v>1391</v>
      </c>
      <c r="M722" s="15"/>
      <c r="N722" s="15"/>
      <c r="O722" s="15"/>
      <c r="P722" s="27"/>
      <c r="Q722" s="28"/>
      <c r="R722" s="28"/>
      <c r="S722" s="7">
        <v>42115.465815937503</v>
      </c>
      <c r="T722" s="6" t="e">
        <f>- 최근 털 많이 빠진다고 걱정하심, 털갈이 시기이고 포메라 빠지는 털 많을 수 있어 걱정하지 않으셔도 된다고 말씀드림, 국소적 탈모일 경우 병적일 수 있으나, 현재 전체적으로 많이 빠지는 양상을 보이기때문에, coatex급여 등으로 피모 개선 등 효과 기대하실 수 있다고 말씀드림</f>
        <v>#NAME?</v>
      </c>
    </row>
    <row r="723" spans="1:20" x14ac:dyDescent="0.2">
      <c r="A723" s="6">
        <v>201500303</v>
      </c>
      <c r="B723" s="6" t="s">
        <v>2095</v>
      </c>
      <c r="C723" s="6" t="s">
        <v>2096</v>
      </c>
      <c r="D723" s="6">
        <v>304</v>
      </c>
      <c r="E723" s="6" t="s">
        <v>172</v>
      </c>
      <c r="F723" s="7">
        <v>41413</v>
      </c>
      <c r="G723" s="1" t="s">
        <v>1143</v>
      </c>
      <c r="H723" s="6" t="s">
        <v>15</v>
      </c>
      <c r="I723" s="7">
        <v>42215.804914120374</v>
      </c>
      <c r="J723" s="24">
        <v>2259</v>
      </c>
      <c r="L723" s="23" t="s">
        <v>2097</v>
      </c>
      <c r="M723" s="16">
        <v>101</v>
      </c>
      <c r="P723" s="33">
        <v>81</v>
      </c>
      <c r="S723" s="7">
        <v>42215.799641469908</v>
      </c>
      <c r="T723" s="6" t="s">
        <v>2098</v>
      </c>
    </row>
    <row r="724" spans="1:20" x14ac:dyDescent="0.2">
      <c r="A724" s="6">
        <v>201500304</v>
      </c>
      <c r="B724" s="6" t="s">
        <v>2099</v>
      </c>
      <c r="C724" s="6" t="s">
        <v>2100</v>
      </c>
      <c r="D724" s="6">
        <v>130</v>
      </c>
      <c r="E724" s="6" t="s">
        <v>48</v>
      </c>
      <c r="F724" s="7">
        <v>39536</v>
      </c>
      <c r="G724" s="1" t="s">
        <v>1144</v>
      </c>
      <c r="H724" s="6" t="s">
        <v>21</v>
      </c>
      <c r="I724" s="7">
        <v>42077.67292109954</v>
      </c>
      <c r="L724" s="23" t="s">
        <v>2101</v>
      </c>
      <c r="M724" s="16">
        <v>85</v>
      </c>
      <c r="P724" s="33">
        <v>77</v>
      </c>
      <c r="S724" s="7">
        <v>42077.47426412037</v>
      </c>
      <c r="T724" s="6" t="s">
        <v>2102</v>
      </c>
    </row>
    <row r="725" spans="1:20" x14ac:dyDescent="0.2">
      <c r="A725" s="6">
        <v>201500307</v>
      </c>
      <c r="B725" s="6" t="s">
        <v>2103</v>
      </c>
      <c r="C725" s="6" t="s">
        <v>91</v>
      </c>
      <c r="D725" s="6">
        <v>131</v>
      </c>
      <c r="E725" s="6" t="s">
        <v>85</v>
      </c>
      <c r="F725" s="7">
        <v>35863</v>
      </c>
      <c r="G725" s="1" t="s">
        <v>1144</v>
      </c>
      <c r="H725" s="6" t="s">
        <v>21</v>
      </c>
      <c r="I725" s="7">
        <v>42068.602295949073</v>
      </c>
      <c r="J725" s="24">
        <v>2021</v>
      </c>
      <c r="K725" s="10">
        <v>2082</v>
      </c>
      <c r="L725" s="23">
        <v>5</v>
      </c>
      <c r="M725" s="16">
        <v>5</v>
      </c>
      <c r="P725" s="29">
        <v>5</v>
      </c>
      <c r="S725" s="7">
        <v>42068.596562118059</v>
      </c>
      <c r="T725" s="6" t="s">
        <v>2104</v>
      </c>
    </row>
    <row r="726" spans="1:20" x14ac:dyDescent="0.2">
      <c r="A726" s="6">
        <v>201500308</v>
      </c>
      <c r="B726" s="6" t="s">
        <v>2105</v>
      </c>
      <c r="C726" s="6" t="s">
        <v>2106</v>
      </c>
      <c r="D726" s="6">
        <v>119</v>
      </c>
      <c r="E726" s="6" t="s">
        <v>25</v>
      </c>
      <c r="F726" s="7">
        <v>39878</v>
      </c>
      <c r="G726" s="1" t="s">
        <v>1144</v>
      </c>
      <c r="H726" s="6" t="s">
        <v>21</v>
      </c>
      <c r="I726" s="7">
        <v>42068.681271793983</v>
      </c>
      <c r="J726" s="24">
        <v>2071</v>
      </c>
      <c r="L726" s="23">
        <v>1</v>
      </c>
      <c r="M726" s="16">
        <v>1</v>
      </c>
      <c r="P726" s="29">
        <v>1</v>
      </c>
      <c r="S726" s="7">
        <v>42068.681271793983</v>
      </c>
      <c r="T726" s="6" t="s">
        <v>2107</v>
      </c>
    </row>
    <row r="727" spans="1:20" x14ac:dyDescent="0.2">
      <c r="A727" s="6">
        <v>201500310</v>
      </c>
      <c r="B727" s="6" t="s">
        <v>2108</v>
      </c>
      <c r="C727" s="6" t="s">
        <v>603</v>
      </c>
      <c r="D727" s="6">
        <v>131</v>
      </c>
      <c r="E727" s="6" t="s">
        <v>85</v>
      </c>
      <c r="F727" s="7">
        <v>39970</v>
      </c>
      <c r="G727" s="1" t="s">
        <v>1144</v>
      </c>
      <c r="H727" s="6" t="s">
        <v>21</v>
      </c>
      <c r="I727" s="7">
        <v>42068.969785069443</v>
      </c>
      <c r="J727" s="24">
        <v>2071</v>
      </c>
      <c r="L727" s="23" t="s">
        <v>2109</v>
      </c>
      <c r="M727" s="16">
        <v>1</v>
      </c>
      <c r="N727" s="16">
        <v>2</v>
      </c>
      <c r="P727" s="29">
        <v>1</v>
      </c>
      <c r="Q727" s="30">
        <v>2</v>
      </c>
      <c r="S727" s="7">
        <v>42068.969785069443</v>
      </c>
      <c r="T727" s="6" t="s">
        <v>2110</v>
      </c>
    </row>
    <row r="728" spans="1:20" x14ac:dyDescent="0.2">
      <c r="A728" s="6">
        <v>201500313</v>
      </c>
      <c r="B728" s="6" t="s">
        <v>763</v>
      </c>
      <c r="C728" s="6" t="s">
        <v>2111</v>
      </c>
      <c r="D728" s="6">
        <v>123</v>
      </c>
      <c r="E728" s="6" t="s">
        <v>64</v>
      </c>
      <c r="F728" s="7">
        <v>41532</v>
      </c>
      <c r="G728" s="1" t="s">
        <v>1145</v>
      </c>
      <c r="H728" s="6" t="s">
        <v>45</v>
      </c>
      <c r="I728" s="7">
        <v>42268.961106944444</v>
      </c>
      <c r="J728" s="24" t="s">
        <v>2112</v>
      </c>
      <c r="L728" s="23" t="s">
        <v>1190</v>
      </c>
      <c r="M728" s="16">
        <v>53</v>
      </c>
      <c r="P728" s="29">
        <v>53</v>
      </c>
      <c r="S728" s="7">
        <v>42268.908129317133</v>
      </c>
      <c r="T728" s="6" t="s">
        <v>2113</v>
      </c>
    </row>
    <row r="729" spans="1:20" x14ac:dyDescent="0.2">
      <c r="A729" s="6">
        <v>201500314</v>
      </c>
      <c r="B729" s="6" t="s">
        <v>2114</v>
      </c>
      <c r="C729" s="6" t="s">
        <v>32</v>
      </c>
      <c r="D729" s="6">
        <v>130</v>
      </c>
      <c r="E729" s="6" t="s">
        <v>48</v>
      </c>
      <c r="F729" s="7">
        <v>39147</v>
      </c>
      <c r="G729" s="1" t="s">
        <v>1144</v>
      </c>
      <c r="H729" s="6" t="s">
        <v>21</v>
      </c>
      <c r="I729" s="7">
        <v>42069.908996678241</v>
      </c>
      <c r="J729" s="24">
        <v>2181</v>
      </c>
      <c r="L729" s="23" t="s">
        <v>2115</v>
      </c>
      <c r="M729" s="16">
        <v>23</v>
      </c>
      <c r="P729" s="29">
        <v>23</v>
      </c>
      <c r="S729" s="7">
        <v>42069.908996678241</v>
      </c>
      <c r="T729" s="6" t="s">
        <v>2116</v>
      </c>
    </row>
    <row r="730" spans="1:20" x14ac:dyDescent="0.2">
      <c r="A730" s="6">
        <v>201500316</v>
      </c>
      <c r="B730" s="6" t="s">
        <v>2117</v>
      </c>
      <c r="C730" s="6" t="s">
        <v>2118</v>
      </c>
      <c r="D730" s="6">
        <v>312</v>
      </c>
      <c r="E730" s="6" t="s">
        <v>128</v>
      </c>
      <c r="F730" s="7" t="s">
        <v>16</v>
      </c>
      <c r="G730" s="1" t="s">
        <v>1144</v>
      </c>
      <c r="H730" s="6" t="s">
        <v>21</v>
      </c>
      <c r="I730" s="7">
        <v>42070.121967280094</v>
      </c>
      <c r="J730" s="24">
        <v>2071</v>
      </c>
      <c r="L730" s="23" t="s">
        <v>2119</v>
      </c>
      <c r="M730" s="16">
        <v>1</v>
      </c>
      <c r="N730" s="16">
        <v>2</v>
      </c>
      <c r="P730" s="29">
        <v>1</v>
      </c>
      <c r="Q730" s="30">
        <v>2</v>
      </c>
      <c r="S730" s="7">
        <v>42070.093113391202</v>
      </c>
      <c r="T730" s="6" t="s">
        <v>2120</v>
      </c>
    </row>
    <row r="731" spans="1:20" x14ac:dyDescent="0.2">
      <c r="A731" s="6">
        <v>201500318</v>
      </c>
      <c r="B731" s="6" t="s">
        <v>2121</v>
      </c>
      <c r="C731" s="6" t="s">
        <v>778</v>
      </c>
      <c r="D731" s="6">
        <v>119</v>
      </c>
      <c r="E731" s="6" t="s">
        <v>25</v>
      </c>
      <c r="F731" s="7">
        <v>41371</v>
      </c>
      <c r="G731" s="1" t="s">
        <v>1145</v>
      </c>
      <c r="H731" s="6" t="s">
        <v>45</v>
      </c>
      <c r="I731" s="7">
        <v>42070.896839548608</v>
      </c>
      <c r="L731" s="23" t="s">
        <v>2122</v>
      </c>
      <c r="S731" s="7">
        <v>42070.787803356485</v>
      </c>
    </row>
    <row r="732" spans="1:20" x14ac:dyDescent="0.2">
      <c r="A732" s="6">
        <v>201500320</v>
      </c>
      <c r="B732" s="6" t="s">
        <v>2123</v>
      </c>
      <c r="C732" s="6" t="s">
        <v>1717</v>
      </c>
      <c r="D732" s="6">
        <v>130</v>
      </c>
      <c r="E732" s="6" t="s">
        <v>48</v>
      </c>
      <c r="F732" s="7">
        <v>37691</v>
      </c>
      <c r="G732" s="1" t="s">
        <v>1144</v>
      </c>
      <c r="H732" s="6" t="s">
        <v>21</v>
      </c>
      <c r="I732" s="7">
        <v>42071.367366701386</v>
      </c>
      <c r="J732" s="24">
        <v>2071</v>
      </c>
      <c r="L732" s="23" t="s">
        <v>2124</v>
      </c>
      <c r="M732" s="16">
        <v>21</v>
      </c>
      <c r="P732" s="29">
        <v>21</v>
      </c>
      <c r="S732" s="7">
        <v>42071.367366701386</v>
      </c>
      <c r="T732" s="6" t="s">
        <v>2125</v>
      </c>
    </row>
    <row r="733" spans="1:20" x14ac:dyDescent="0.2">
      <c r="A733" s="6">
        <v>201500325</v>
      </c>
      <c r="B733" s="6" t="s">
        <v>2126</v>
      </c>
      <c r="C733" s="6" t="s">
        <v>2127</v>
      </c>
      <c r="D733" s="6">
        <v>131</v>
      </c>
      <c r="E733" s="6" t="s">
        <v>85</v>
      </c>
      <c r="F733" s="7">
        <v>37323</v>
      </c>
      <c r="G733" s="1" t="s">
        <v>1144</v>
      </c>
      <c r="H733" s="6" t="s">
        <v>21</v>
      </c>
      <c r="I733" s="7">
        <v>42071.682365775465</v>
      </c>
      <c r="J733" s="24">
        <v>2171</v>
      </c>
      <c r="L733" s="23" t="s">
        <v>2128</v>
      </c>
      <c r="M733" s="16">
        <v>22215</v>
      </c>
      <c r="P733" s="33">
        <v>222</v>
      </c>
      <c r="S733" s="7">
        <v>42071.681648148151</v>
      </c>
      <c r="T733" s="6" t="s">
        <v>2129</v>
      </c>
    </row>
    <row r="734" spans="1:20" x14ac:dyDescent="0.2">
      <c r="A734" s="6">
        <v>201500327</v>
      </c>
      <c r="B734" s="6" t="s">
        <v>2130</v>
      </c>
      <c r="C734" s="6" t="s">
        <v>2131</v>
      </c>
      <c r="D734" s="6">
        <v>125</v>
      </c>
      <c r="E734" s="6" t="s">
        <v>14</v>
      </c>
      <c r="F734" s="7">
        <v>41994</v>
      </c>
      <c r="G734" s="1" t="s">
        <v>1143</v>
      </c>
      <c r="H734" s="6" t="s">
        <v>15</v>
      </c>
      <c r="I734" s="7">
        <v>42230.504416203701</v>
      </c>
      <c r="J734" s="19" t="s">
        <v>1391</v>
      </c>
      <c r="K734" s="8"/>
      <c r="L734" s="20" t="s">
        <v>2132</v>
      </c>
      <c r="M734" s="15"/>
      <c r="N734" s="15"/>
      <c r="O734" s="15"/>
      <c r="P734" s="27"/>
      <c r="Q734" s="28"/>
      <c r="R734" s="28"/>
      <c r="S734" s="7">
        <v>42230.573906597223</v>
      </c>
    </row>
    <row r="735" spans="1:20" x14ac:dyDescent="0.2">
      <c r="A735" s="6">
        <v>201500328</v>
      </c>
      <c r="B735" s="6" t="s">
        <v>790</v>
      </c>
      <c r="C735" s="6" t="s">
        <v>2133</v>
      </c>
      <c r="D735" s="6">
        <v>598</v>
      </c>
      <c r="E735" s="6" t="s">
        <v>20</v>
      </c>
      <c r="F735" s="7">
        <v>41859</v>
      </c>
      <c r="G735" s="1" t="s">
        <v>1143</v>
      </c>
      <c r="H735" s="6" t="s">
        <v>15</v>
      </c>
      <c r="I735" s="7">
        <v>42071.906400659725</v>
      </c>
      <c r="J735" s="24">
        <v>2273</v>
      </c>
      <c r="L735" s="23" t="s">
        <v>2134</v>
      </c>
      <c r="M735" s="16">
        <v>3215</v>
      </c>
      <c r="P735" s="33">
        <v>0</v>
      </c>
      <c r="S735" s="7" t="s">
        <v>16</v>
      </c>
      <c r="T735" s="6" t="s">
        <v>16</v>
      </c>
    </row>
    <row r="736" spans="1:20" x14ac:dyDescent="0.2">
      <c r="A736" s="6">
        <v>201500331</v>
      </c>
      <c r="B736" s="6" t="s">
        <v>2135</v>
      </c>
      <c r="C736" s="6" t="s">
        <v>808</v>
      </c>
      <c r="D736" s="6">
        <v>507</v>
      </c>
      <c r="E736" s="6" t="s">
        <v>155</v>
      </c>
      <c r="F736" s="7">
        <v>36962</v>
      </c>
      <c r="G736" s="1" t="s">
        <v>1146</v>
      </c>
      <c r="H736" s="6" t="s">
        <v>56</v>
      </c>
      <c r="I736" s="7">
        <v>42072.713234259259</v>
      </c>
      <c r="J736" s="24">
        <v>2087</v>
      </c>
      <c r="L736" s="23" t="s">
        <v>2136</v>
      </c>
      <c r="M736" s="16">
        <v>62</v>
      </c>
      <c r="P736" s="33">
        <v>6201</v>
      </c>
      <c r="S736" s="7">
        <v>42072.655520370368</v>
      </c>
      <c r="T736" s="6" t="s">
        <v>2137</v>
      </c>
    </row>
    <row r="737" spans="1:21" x14ac:dyDescent="0.2">
      <c r="A737" s="6">
        <v>201500333</v>
      </c>
      <c r="B737" s="6" t="s">
        <v>827</v>
      </c>
      <c r="C737" s="6" t="s">
        <v>2138</v>
      </c>
      <c r="D737" s="6">
        <v>505</v>
      </c>
      <c r="E737" s="6" t="s">
        <v>254</v>
      </c>
      <c r="F737" s="7">
        <v>41647</v>
      </c>
      <c r="G737" s="1" t="s">
        <v>1143</v>
      </c>
      <c r="H737" s="6" t="s">
        <v>15</v>
      </c>
      <c r="I737" s="7">
        <v>42166.250522766204</v>
      </c>
      <c r="J737" s="24">
        <v>2194</v>
      </c>
      <c r="L737" s="23" t="s">
        <v>2139</v>
      </c>
      <c r="M737" s="16">
        <v>30</v>
      </c>
      <c r="P737" s="29">
        <v>30</v>
      </c>
      <c r="S737" s="7">
        <v>42166.250522766204</v>
      </c>
      <c r="T737" s="6" t="s">
        <v>2140</v>
      </c>
    </row>
    <row r="738" spans="1:21" x14ac:dyDescent="0.2">
      <c r="A738" s="6">
        <v>201500336</v>
      </c>
      <c r="B738" s="6" t="s">
        <v>2141</v>
      </c>
      <c r="C738" s="6" t="s">
        <v>2142</v>
      </c>
      <c r="D738" s="6">
        <v>312</v>
      </c>
      <c r="E738" s="6" t="s">
        <v>128</v>
      </c>
      <c r="F738" s="7">
        <v>41343</v>
      </c>
      <c r="G738" s="1" t="s">
        <v>1143</v>
      </c>
      <c r="H738" s="6" t="s">
        <v>15</v>
      </c>
      <c r="I738" s="7">
        <v>42073.169137534722</v>
      </c>
      <c r="J738" s="24">
        <v>2071</v>
      </c>
      <c r="L738" s="23">
        <v>2</v>
      </c>
      <c r="M738" s="16">
        <v>2</v>
      </c>
      <c r="P738" s="29">
        <v>2</v>
      </c>
      <c r="S738" s="7">
        <v>42073.139446956018</v>
      </c>
      <c r="T738" s="6" t="s">
        <v>2143</v>
      </c>
    </row>
    <row r="739" spans="1:21" x14ac:dyDescent="0.2">
      <c r="A739" s="6">
        <v>201500341</v>
      </c>
      <c r="B739" s="6" t="s">
        <v>2144</v>
      </c>
      <c r="C739" s="6" t="s">
        <v>629</v>
      </c>
      <c r="D739" s="6">
        <v>126</v>
      </c>
      <c r="E739" s="6" t="s">
        <v>71</v>
      </c>
      <c r="F739" s="7">
        <v>41343</v>
      </c>
      <c r="G739" s="1" t="s">
        <v>1143</v>
      </c>
      <c r="H739" s="6" t="s">
        <v>15</v>
      </c>
      <c r="I739" s="7">
        <v>42080.942724108798</v>
      </c>
      <c r="J739" s="24">
        <v>2071</v>
      </c>
      <c r="L739" s="23">
        <v>2</v>
      </c>
      <c r="M739" s="16">
        <v>2</v>
      </c>
      <c r="P739" s="29">
        <v>2</v>
      </c>
      <c r="S739" s="7">
        <v>42080.956242129629</v>
      </c>
      <c r="T739" s="6" t="s">
        <v>2145</v>
      </c>
    </row>
    <row r="740" spans="1:21" x14ac:dyDescent="0.2">
      <c r="A740" s="6">
        <v>201500342</v>
      </c>
      <c r="B740" s="6" t="s">
        <v>2146</v>
      </c>
      <c r="C740" s="6" t="s">
        <v>1390</v>
      </c>
      <c r="D740" s="6">
        <v>119</v>
      </c>
      <c r="E740" s="6" t="s">
        <v>25</v>
      </c>
      <c r="F740" s="7">
        <v>41618</v>
      </c>
      <c r="G740" s="1" t="s">
        <v>1143</v>
      </c>
      <c r="H740" s="6" t="s">
        <v>15</v>
      </c>
      <c r="I740" s="7">
        <v>42074.446934293985</v>
      </c>
      <c r="J740" s="24" t="s">
        <v>2132</v>
      </c>
      <c r="L740" s="23" t="s">
        <v>2132</v>
      </c>
      <c r="S740" s="7">
        <v>42074.448231631941</v>
      </c>
    </row>
    <row r="741" spans="1:21" x14ac:dyDescent="0.2">
      <c r="A741" s="6">
        <v>201500352</v>
      </c>
      <c r="B741" s="6" t="s">
        <v>2147</v>
      </c>
      <c r="C741" s="6" t="s">
        <v>390</v>
      </c>
      <c r="D741" s="6">
        <v>125</v>
      </c>
      <c r="E741" s="6" t="s">
        <v>14</v>
      </c>
      <c r="F741" s="7">
        <v>39519</v>
      </c>
      <c r="G741" s="1" t="s">
        <v>1145</v>
      </c>
      <c r="H741" s="6" t="s">
        <v>45</v>
      </c>
      <c r="I741" s="7">
        <v>42075.435126192133</v>
      </c>
      <c r="J741" s="24" t="s">
        <v>2148</v>
      </c>
      <c r="L741" s="23" t="s">
        <v>2119</v>
      </c>
      <c r="M741" s="16">
        <v>1</v>
      </c>
      <c r="N741" s="16">
        <v>2</v>
      </c>
      <c r="P741" s="29">
        <v>1</v>
      </c>
      <c r="Q741" s="30">
        <v>2</v>
      </c>
      <c r="S741" s="7">
        <v>42075.435126192133</v>
      </c>
      <c r="T741" s="6" t="s">
        <v>2149</v>
      </c>
    </row>
    <row r="742" spans="1:21" x14ac:dyDescent="0.2">
      <c r="A742" s="6">
        <v>201500359</v>
      </c>
      <c r="B742" s="6" t="s">
        <v>2150</v>
      </c>
      <c r="C742" s="6" t="s">
        <v>281</v>
      </c>
      <c r="D742" s="6">
        <v>125</v>
      </c>
      <c r="E742" s="6" t="s">
        <v>14</v>
      </c>
      <c r="F742" s="7">
        <v>39887</v>
      </c>
      <c r="G742" s="1" t="s">
        <v>1143</v>
      </c>
      <c r="H742" s="6" t="s">
        <v>15</v>
      </c>
      <c r="I742" s="7">
        <v>42077.452054398149</v>
      </c>
      <c r="J742" s="24">
        <v>2121</v>
      </c>
      <c r="L742" s="23" t="s">
        <v>2151</v>
      </c>
      <c r="M742" s="16">
        <v>29</v>
      </c>
      <c r="P742" s="29">
        <v>29</v>
      </c>
      <c r="S742" s="7">
        <v>42077.103536261573</v>
      </c>
      <c r="T742" s="6" t="s">
        <v>2152</v>
      </c>
    </row>
    <row r="743" spans="1:21" x14ac:dyDescent="0.2">
      <c r="A743" s="6">
        <v>201500360</v>
      </c>
      <c r="B743" s="6" t="s">
        <v>2153</v>
      </c>
      <c r="C743" s="6" t="s">
        <v>553</v>
      </c>
      <c r="D743" s="6">
        <v>537</v>
      </c>
      <c r="E743" s="6" t="s">
        <v>316</v>
      </c>
      <c r="F743" s="7">
        <v>41314</v>
      </c>
      <c r="G743" s="1" t="s">
        <v>1144</v>
      </c>
      <c r="H743" s="6" t="s">
        <v>21</v>
      </c>
      <c r="I743" s="7">
        <v>42344.607056562498</v>
      </c>
      <c r="J743" s="24">
        <v>2095</v>
      </c>
      <c r="L743" s="23">
        <v>9</v>
      </c>
      <c r="M743" s="16">
        <v>9</v>
      </c>
      <c r="P743" s="33">
        <v>901</v>
      </c>
      <c r="S743" s="7">
        <v>42344.607056562498</v>
      </c>
      <c r="T743" s="6" t="s">
        <v>2154</v>
      </c>
    </row>
    <row r="744" spans="1:21" x14ac:dyDescent="0.2">
      <c r="A744" s="6">
        <v>201500361</v>
      </c>
      <c r="B744" s="6" t="s">
        <v>2155</v>
      </c>
      <c r="C744" s="6" t="s">
        <v>2156</v>
      </c>
      <c r="D744" s="6">
        <v>312</v>
      </c>
      <c r="E744" s="6" t="s">
        <v>128</v>
      </c>
      <c r="F744" s="7">
        <v>41821</v>
      </c>
      <c r="G744" s="1" t="s">
        <v>1143</v>
      </c>
      <c r="H744" s="6" t="s">
        <v>15</v>
      </c>
      <c r="I744" s="7">
        <v>42077.66596878472</v>
      </c>
      <c r="J744" s="24" t="s">
        <v>2132</v>
      </c>
      <c r="L744" s="23" t="s">
        <v>2157</v>
      </c>
      <c r="S744" s="7">
        <v>42077.66596878472</v>
      </c>
      <c r="T744" s="6" t="e">
        <f>-다른곳에서 분양을 위한 출산견으로 사육될 아이를 데려오심    현재 과거 접종은 다 되어있다고 들었으나 확인이 어려워 항체검사, 사상충검사 실시예정</f>
        <v>#NAME?</v>
      </c>
    </row>
    <row r="745" spans="1:21" x14ac:dyDescent="0.2">
      <c r="A745" s="6">
        <v>201500365</v>
      </c>
      <c r="B745" s="6" t="s">
        <v>2158</v>
      </c>
      <c r="C745" s="6" t="s">
        <v>2159</v>
      </c>
      <c r="D745" s="6">
        <v>91</v>
      </c>
      <c r="E745" s="6" t="s">
        <v>378</v>
      </c>
      <c r="F745" s="7">
        <v>37699</v>
      </c>
      <c r="G745" s="1" t="s">
        <v>1143</v>
      </c>
      <c r="H745" s="6" t="s">
        <v>15</v>
      </c>
      <c r="I745" s="7">
        <v>42079.021604895832</v>
      </c>
      <c r="J745" s="24">
        <v>2084</v>
      </c>
      <c r="L745" s="23" t="s">
        <v>2119</v>
      </c>
      <c r="M745" s="16">
        <v>1</v>
      </c>
      <c r="N745" s="16">
        <v>2</v>
      </c>
      <c r="P745" s="29">
        <v>1</v>
      </c>
      <c r="Q745" s="30">
        <v>2</v>
      </c>
      <c r="S745" s="7">
        <v>42079.021604895832</v>
      </c>
      <c r="T745" s="6" t="s">
        <v>2160</v>
      </c>
    </row>
    <row r="746" spans="1:21" x14ac:dyDescent="0.2">
      <c r="A746" s="6">
        <v>201500367</v>
      </c>
      <c r="B746" s="6" t="s">
        <v>2161</v>
      </c>
      <c r="C746" s="6" t="s">
        <v>566</v>
      </c>
      <c r="D746" s="6">
        <v>305</v>
      </c>
      <c r="E746" s="6" t="s">
        <v>97</v>
      </c>
      <c r="F746" s="7">
        <v>41292</v>
      </c>
      <c r="G746" s="1" t="s">
        <v>1143</v>
      </c>
      <c r="H746" s="6" t="s">
        <v>15</v>
      </c>
      <c r="I746" s="7">
        <v>42079.48726253472</v>
      </c>
      <c r="J746" s="24" t="s">
        <v>2132</v>
      </c>
      <c r="L746" s="23" t="s">
        <v>2132</v>
      </c>
      <c r="S746" s="7" t="s">
        <v>16</v>
      </c>
      <c r="T746" s="6" t="s">
        <v>16</v>
      </c>
    </row>
    <row r="747" spans="1:21" x14ac:dyDescent="0.2">
      <c r="A747" s="6">
        <v>201500368</v>
      </c>
      <c r="B747" s="6" t="s">
        <v>2162</v>
      </c>
      <c r="C747" s="6" t="s">
        <v>2163</v>
      </c>
      <c r="D747" s="6">
        <v>507</v>
      </c>
      <c r="E747" s="6" t="s">
        <v>155</v>
      </c>
      <c r="F747" s="7">
        <v>39523</v>
      </c>
      <c r="G747" s="1" t="s">
        <v>1144</v>
      </c>
      <c r="H747" s="6" t="s">
        <v>21</v>
      </c>
      <c r="I747" s="7">
        <v>42079.42067295139</v>
      </c>
      <c r="J747" s="24">
        <v>2082</v>
      </c>
      <c r="L747" s="23">
        <v>1</v>
      </c>
      <c r="M747" s="16">
        <v>1</v>
      </c>
      <c r="P747" s="29">
        <v>1</v>
      </c>
      <c r="S747" s="7">
        <v>42079.42067295139</v>
      </c>
      <c r="T747" s="6" t="s">
        <v>2164</v>
      </c>
    </row>
    <row r="748" spans="1:21" x14ac:dyDescent="0.2">
      <c r="A748" s="6">
        <v>201500369</v>
      </c>
      <c r="B748" s="6" t="s">
        <v>2165</v>
      </c>
      <c r="C748" s="6" t="s">
        <v>107</v>
      </c>
      <c r="D748" s="6">
        <v>107</v>
      </c>
      <c r="E748" s="6" t="s">
        <v>233</v>
      </c>
      <c r="F748" s="7">
        <v>37334</v>
      </c>
      <c r="G748" s="1" t="s">
        <v>1143</v>
      </c>
      <c r="H748" s="6" t="s">
        <v>15</v>
      </c>
      <c r="I748" s="7">
        <v>42079.449353356482</v>
      </c>
      <c r="J748" s="24">
        <v>2022</v>
      </c>
      <c r="L748" s="23" t="s">
        <v>2166</v>
      </c>
      <c r="M748" s="16">
        <v>3</v>
      </c>
      <c r="N748" s="16">
        <v>5</v>
      </c>
      <c r="P748" s="29">
        <v>3</v>
      </c>
      <c r="Q748" s="30">
        <v>5</v>
      </c>
      <c r="S748" s="7">
        <v>42079.429712650461</v>
      </c>
      <c r="T748" s="6" t="s">
        <v>2167</v>
      </c>
    </row>
    <row r="749" spans="1:21" x14ac:dyDescent="0.2">
      <c r="A749" s="6">
        <v>201500370</v>
      </c>
      <c r="B749" s="6" t="s">
        <v>1858</v>
      </c>
      <c r="C749" s="6" t="s">
        <v>2168</v>
      </c>
      <c r="D749" s="6">
        <v>512</v>
      </c>
      <c r="E749" s="6" t="s">
        <v>576</v>
      </c>
      <c r="F749" s="7">
        <v>41167</v>
      </c>
      <c r="G749" s="1" t="s">
        <v>1143</v>
      </c>
      <c r="H749" s="6" t="s">
        <v>15</v>
      </c>
      <c r="I749" s="7">
        <v>42080.507639432872</v>
      </c>
      <c r="J749" s="24" t="s">
        <v>1391</v>
      </c>
      <c r="L749" s="23" t="s">
        <v>2169</v>
      </c>
      <c r="S749" s="7">
        <v>42080.886995023146</v>
      </c>
    </row>
    <row r="750" spans="1:21" s="11" customFormat="1" x14ac:dyDescent="0.2">
      <c r="A750" s="11">
        <v>201500995</v>
      </c>
      <c r="B750" s="11" t="s">
        <v>2170</v>
      </c>
      <c r="C750" s="11" t="s">
        <v>566</v>
      </c>
      <c r="D750" s="11">
        <v>130</v>
      </c>
      <c r="E750" s="11" t="s">
        <v>48</v>
      </c>
      <c r="F750" s="7">
        <v>37682</v>
      </c>
      <c r="G750" s="12" t="s">
        <v>1143</v>
      </c>
      <c r="H750" s="11" t="s">
        <v>15</v>
      </c>
      <c r="I750" s="7">
        <v>42196.486814432872</v>
      </c>
      <c r="J750" s="24">
        <v>2001</v>
      </c>
      <c r="K750" s="10"/>
      <c r="L750" s="23">
        <v>14</v>
      </c>
      <c r="M750" s="16">
        <v>14</v>
      </c>
      <c r="N750" s="16"/>
      <c r="O750" s="16"/>
      <c r="P750" s="29">
        <v>14</v>
      </c>
      <c r="Q750" s="30"/>
      <c r="R750" s="30"/>
      <c r="S750" s="7" t="s">
        <v>16</v>
      </c>
      <c r="T750" s="11" t="s">
        <v>16</v>
      </c>
      <c r="U750" s="7"/>
    </row>
    <row r="751" spans="1:21" s="11" customFormat="1" x14ac:dyDescent="0.2">
      <c r="A751" s="11">
        <v>201500999</v>
      </c>
      <c r="B751" s="11" t="s">
        <v>2171</v>
      </c>
      <c r="C751" s="11" t="s">
        <v>2172</v>
      </c>
      <c r="D751" s="11">
        <v>119</v>
      </c>
      <c r="E751" s="11" t="s">
        <v>25</v>
      </c>
      <c r="F751" s="7">
        <v>42073</v>
      </c>
      <c r="G751" s="12" t="s">
        <v>1144</v>
      </c>
      <c r="H751" s="11" t="s">
        <v>21</v>
      </c>
      <c r="I751" s="7">
        <v>42249.46600940972</v>
      </c>
      <c r="J751" s="24" t="s">
        <v>1166</v>
      </c>
      <c r="K751" s="10"/>
      <c r="L751" s="23" t="s">
        <v>2173</v>
      </c>
      <c r="M751" s="16"/>
      <c r="N751" s="16"/>
      <c r="O751" s="16"/>
      <c r="P751" s="29"/>
      <c r="Q751" s="30"/>
      <c r="R751" s="30"/>
      <c r="S751" s="7">
        <v>42249.481477546295</v>
      </c>
      <c r="T751" s="11" t="s">
        <v>2174</v>
      </c>
      <c r="U751" s="7"/>
    </row>
    <row r="752" spans="1:21" s="11" customFormat="1" x14ac:dyDescent="0.2">
      <c r="A752" s="11">
        <v>201501000</v>
      </c>
      <c r="B752" s="11" t="s">
        <v>2175</v>
      </c>
      <c r="C752" s="11" t="s">
        <v>2176</v>
      </c>
      <c r="D752" s="11">
        <v>499</v>
      </c>
      <c r="E752" s="11" t="s">
        <v>60</v>
      </c>
      <c r="F752" s="7">
        <v>42104</v>
      </c>
      <c r="G752" s="12" t="s">
        <v>1143</v>
      </c>
      <c r="H752" s="11" t="s">
        <v>15</v>
      </c>
      <c r="I752" s="7">
        <v>42315.444593206019</v>
      </c>
      <c r="J752" s="24" t="s">
        <v>1166</v>
      </c>
      <c r="K752" s="10"/>
      <c r="L752" s="23" t="s">
        <v>1159</v>
      </c>
      <c r="M752" s="16"/>
      <c r="N752" s="16"/>
      <c r="O752" s="16"/>
      <c r="P752" s="29"/>
      <c r="Q752" s="30"/>
      <c r="R752" s="30"/>
      <c r="S752" s="7">
        <v>42315.434019062501</v>
      </c>
      <c r="T752" s="11" t="s">
        <v>2177</v>
      </c>
      <c r="U752" s="7"/>
    </row>
    <row r="753" spans="1:23" s="11" customFormat="1" x14ac:dyDescent="0.2">
      <c r="A753" s="11">
        <v>201501002</v>
      </c>
      <c r="B753" s="11" t="s">
        <v>2178</v>
      </c>
      <c r="C753" s="11" t="s">
        <v>840</v>
      </c>
      <c r="D753" s="11">
        <v>128</v>
      </c>
      <c r="E753" s="11" t="s">
        <v>33</v>
      </c>
      <c r="F753" s="7">
        <v>42111</v>
      </c>
      <c r="G753" s="12" t="s">
        <v>1143</v>
      </c>
      <c r="H753" s="11" t="s">
        <v>15</v>
      </c>
      <c r="I753" s="7">
        <v>42314.406839236108</v>
      </c>
      <c r="J753" s="24" t="s">
        <v>1166</v>
      </c>
      <c r="K753" s="10"/>
      <c r="L753" s="23" t="s">
        <v>1159</v>
      </c>
      <c r="M753" s="16"/>
      <c r="N753" s="16"/>
      <c r="O753" s="16"/>
      <c r="P753" s="29"/>
      <c r="Q753" s="30"/>
      <c r="R753" s="30"/>
      <c r="S753" s="7">
        <v>42314.440004317126</v>
      </c>
      <c r="T753" s="11" t="s">
        <v>2179</v>
      </c>
      <c r="U753" s="7"/>
    </row>
    <row r="754" spans="1:23" s="11" customFormat="1" x14ac:dyDescent="0.2">
      <c r="A754" s="11">
        <v>201501006</v>
      </c>
      <c r="B754" s="11" t="s">
        <v>2180</v>
      </c>
      <c r="C754" s="11" t="s">
        <v>905</v>
      </c>
      <c r="D754" s="11">
        <v>598</v>
      </c>
      <c r="E754" s="11" t="s">
        <v>20</v>
      </c>
      <c r="F754" s="7">
        <v>41548</v>
      </c>
      <c r="G754" s="12" t="s">
        <v>1143</v>
      </c>
      <c r="H754" s="11" t="s">
        <v>15</v>
      </c>
      <c r="I754" s="7">
        <v>42197.584027812503</v>
      </c>
      <c r="J754" s="24">
        <v>2071</v>
      </c>
      <c r="K754" s="10"/>
      <c r="L754" s="23">
        <v>1</v>
      </c>
      <c r="M754" s="16">
        <v>1</v>
      </c>
      <c r="N754" s="16"/>
      <c r="O754" s="16"/>
      <c r="P754" s="29">
        <v>1</v>
      </c>
      <c r="Q754" s="30"/>
      <c r="R754" s="30"/>
      <c r="S754" s="7">
        <v>42197.584027812503</v>
      </c>
      <c r="T754" s="11" t="s">
        <v>2181</v>
      </c>
      <c r="U754" s="7"/>
    </row>
    <row r="755" spans="1:23" s="11" customFormat="1" x14ac:dyDescent="0.2">
      <c r="A755" s="11">
        <v>201501010</v>
      </c>
      <c r="B755" s="11" t="s">
        <v>2182</v>
      </c>
      <c r="C755" s="11" t="s">
        <v>1328</v>
      </c>
      <c r="D755" s="11">
        <v>128</v>
      </c>
      <c r="E755" s="11" t="s">
        <v>33</v>
      </c>
      <c r="F755" s="7">
        <v>41456</v>
      </c>
      <c r="G755" s="12" t="s">
        <v>1144</v>
      </c>
      <c r="H755" s="11" t="s">
        <v>21</v>
      </c>
      <c r="I755" s="7">
        <v>42199.490372488428</v>
      </c>
      <c r="J755" s="24">
        <v>2043</v>
      </c>
      <c r="K755" s="10"/>
      <c r="L755" s="23" t="s">
        <v>1160</v>
      </c>
      <c r="M755" s="16">
        <v>1</v>
      </c>
      <c r="N755" s="16">
        <v>2</v>
      </c>
      <c r="O755" s="16"/>
      <c r="P755" s="29">
        <v>1</v>
      </c>
      <c r="Q755" s="30">
        <v>2</v>
      </c>
      <c r="R755" s="30"/>
      <c r="S755" s="7">
        <v>42199.24395802083</v>
      </c>
      <c r="T755" s="11" t="s">
        <v>2183</v>
      </c>
      <c r="U755" s="7"/>
    </row>
    <row r="756" spans="1:23" s="11" customFormat="1" x14ac:dyDescent="0.2">
      <c r="A756" s="11">
        <v>201501011</v>
      </c>
      <c r="B756" s="11" t="s">
        <v>790</v>
      </c>
      <c r="C756" s="11" t="s">
        <v>2184</v>
      </c>
      <c r="D756" s="11">
        <v>119</v>
      </c>
      <c r="E756" s="11" t="s">
        <v>25</v>
      </c>
      <c r="F756" s="7">
        <v>42069</v>
      </c>
      <c r="G756" s="12" t="s">
        <v>1144</v>
      </c>
      <c r="H756" s="11" t="s">
        <v>21</v>
      </c>
      <c r="I756" s="7">
        <v>42296.406394178244</v>
      </c>
      <c r="J756" s="24" t="s">
        <v>1166</v>
      </c>
      <c r="K756" s="10"/>
      <c r="L756" s="23" t="s">
        <v>2173</v>
      </c>
      <c r="M756" s="16"/>
      <c r="N756" s="16"/>
      <c r="O756" s="16"/>
      <c r="P756" s="29"/>
      <c r="Q756" s="30"/>
      <c r="R756" s="30"/>
      <c r="S756" s="7">
        <v>42296.406394178244</v>
      </c>
      <c r="T756" s="11" t="s">
        <v>2185</v>
      </c>
      <c r="U756" s="7"/>
    </row>
    <row r="757" spans="1:23" s="11" customFormat="1" x14ac:dyDescent="0.2">
      <c r="A757" s="11">
        <v>201501017</v>
      </c>
      <c r="B757" s="11" t="s">
        <v>2186</v>
      </c>
      <c r="C757" s="11" t="s">
        <v>2187</v>
      </c>
      <c r="D757" s="11">
        <v>205</v>
      </c>
      <c r="E757" s="11" t="s">
        <v>610</v>
      </c>
      <c r="F757" s="7">
        <v>42132</v>
      </c>
      <c r="G757" s="12" t="s">
        <v>1145</v>
      </c>
      <c r="H757" s="11" t="s">
        <v>45</v>
      </c>
      <c r="I757" s="7">
        <v>42200.146263622686</v>
      </c>
      <c r="J757" s="24">
        <v>2046</v>
      </c>
      <c r="K757" s="10"/>
      <c r="L757" s="23">
        <v>1</v>
      </c>
      <c r="M757" s="16">
        <v>1</v>
      </c>
      <c r="N757" s="16"/>
      <c r="O757" s="16"/>
      <c r="P757" s="29">
        <v>1</v>
      </c>
      <c r="Q757" s="30"/>
      <c r="R757" s="30"/>
      <c r="S757" s="7">
        <v>42200.101010185186</v>
      </c>
      <c r="T757" s="11" t="s">
        <v>2188</v>
      </c>
      <c r="U757" s="7"/>
    </row>
    <row r="758" spans="1:23" s="11" customFormat="1" x14ac:dyDescent="0.2">
      <c r="A758" s="11">
        <v>201501021</v>
      </c>
      <c r="B758" s="11" t="s">
        <v>2189</v>
      </c>
      <c r="C758" s="11" t="s">
        <v>2190</v>
      </c>
      <c r="D758" s="11">
        <v>119</v>
      </c>
      <c r="E758" s="11" t="s">
        <v>25</v>
      </c>
      <c r="F758" s="7">
        <v>37455</v>
      </c>
      <c r="G758" s="12" t="s">
        <v>1144</v>
      </c>
      <c r="H758" s="11" t="s">
        <v>21</v>
      </c>
      <c r="I758" s="7">
        <v>42308.621661608799</v>
      </c>
      <c r="J758" s="24">
        <v>2093</v>
      </c>
      <c r="K758" s="10"/>
      <c r="L758" s="23">
        <v>9</v>
      </c>
      <c r="M758" s="16">
        <v>9</v>
      </c>
      <c r="N758" s="16"/>
      <c r="O758" s="16"/>
      <c r="P758" s="29">
        <v>9</v>
      </c>
      <c r="Q758" s="30"/>
      <c r="R758" s="30"/>
      <c r="S758" s="7">
        <v>42308.621661608799</v>
      </c>
      <c r="T758" s="11" t="s">
        <v>2191</v>
      </c>
      <c r="U758" s="7"/>
    </row>
    <row r="759" spans="1:23" s="11" customFormat="1" x14ac:dyDescent="0.2">
      <c r="A759" s="11">
        <v>201501025</v>
      </c>
      <c r="B759" s="11" t="s">
        <v>2192</v>
      </c>
      <c r="C759" s="11" t="s">
        <v>70</v>
      </c>
      <c r="D759" s="11">
        <v>131</v>
      </c>
      <c r="E759" s="11" t="s">
        <v>85</v>
      </c>
      <c r="F759" s="7">
        <v>42051</v>
      </c>
      <c r="G759" s="12" t="s">
        <v>1144</v>
      </c>
      <c r="H759" s="11" t="s">
        <v>21</v>
      </c>
      <c r="I759" s="7">
        <v>42201.66406855324</v>
      </c>
      <c r="J759" s="24" t="s">
        <v>2132</v>
      </c>
      <c r="K759" s="10"/>
      <c r="L759" s="23" t="s">
        <v>2173</v>
      </c>
      <c r="M759" s="16"/>
      <c r="N759" s="16"/>
      <c r="O759" s="16"/>
      <c r="P759" s="29"/>
      <c r="Q759" s="30"/>
      <c r="R759" s="30"/>
      <c r="S759" s="7" t="s">
        <v>16</v>
      </c>
      <c r="T759" s="11" t="s">
        <v>16</v>
      </c>
      <c r="U759" s="7"/>
    </row>
    <row r="760" spans="1:23" s="11" customFormat="1" x14ac:dyDescent="0.2">
      <c r="A760" s="11">
        <v>201501034</v>
      </c>
      <c r="B760" s="11" t="s">
        <v>2193</v>
      </c>
      <c r="C760" s="11" t="s">
        <v>2194</v>
      </c>
      <c r="D760" s="11">
        <v>14</v>
      </c>
      <c r="E760" s="11" t="s">
        <v>55</v>
      </c>
      <c r="F760" s="7">
        <v>41671</v>
      </c>
      <c r="G760" s="12" t="s">
        <v>1144</v>
      </c>
      <c r="H760" s="11" t="s">
        <v>21</v>
      </c>
      <c r="I760" s="7">
        <v>42203.492200196757</v>
      </c>
      <c r="J760" s="24">
        <v>2099</v>
      </c>
      <c r="K760" s="10"/>
      <c r="L760" s="23" t="s">
        <v>2196</v>
      </c>
      <c r="M760" s="16">
        <v>21</v>
      </c>
      <c r="N760" s="16"/>
      <c r="O760" s="16"/>
      <c r="P760" s="29">
        <v>21</v>
      </c>
      <c r="Q760" s="30"/>
      <c r="R760" s="30"/>
      <c r="S760" s="7">
        <v>42203.492200196757</v>
      </c>
      <c r="T760" s="11" t="s">
        <v>2197</v>
      </c>
      <c r="U760" s="7">
        <v>42203.839329131944</v>
      </c>
      <c r="V760" s="11" t="s">
        <v>363</v>
      </c>
      <c r="W760" s="11" t="s">
        <v>2195</v>
      </c>
    </row>
    <row r="761" spans="1:23" s="11" customFormat="1" x14ac:dyDescent="0.2">
      <c r="A761" s="11">
        <v>201501037</v>
      </c>
      <c r="B761" s="11" t="s">
        <v>2198</v>
      </c>
      <c r="C761" s="11" t="s">
        <v>2199</v>
      </c>
      <c r="D761" s="11">
        <v>312</v>
      </c>
      <c r="E761" s="11" t="s">
        <v>128</v>
      </c>
      <c r="F761" s="7">
        <v>42142</v>
      </c>
      <c r="G761" s="12" t="s">
        <v>1143</v>
      </c>
      <c r="H761" s="11" t="s">
        <v>15</v>
      </c>
      <c r="I761" s="7">
        <v>42340.454486770832</v>
      </c>
      <c r="J761" s="24">
        <v>2191</v>
      </c>
      <c r="K761" s="10"/>
      <c r="L761" s="23" t="s">
        <v>2200</v>
      </c>
      <c r="M761" s="16">
        <v>23</v>
      </c>
      <c r="N761" s="16"/>
      <c r="O761" s="16"/>
      <c r="P761" s="29">
        <v>23</v>
      </c>
      <c r="Q761" s="30"/>
      <c r="R761" s="30"/>
      <c r="S761" s="7">
        <v>42340.454486770832</v>
      </c>
      <c r="T761" s="11" t="s">
        <v>2201</v>
      </c>
      <c r="U761" s="7"/>
    </row>
    <row r="762" spans="1:23" s="11" customFormat="1" x14ac:dyDescent="0.2">
      <c r="A762" s="11">
        <v>201501038</v>
      </c>
      <c r="B762" s="11" t="s">
        <v>2202</v>
      </c>
      <c r="C762" s="11" t="s">
        <v>348</v>
      </c>
      <c r="D762" s="11">
        <v>507</v>
      </c>
      <c r="E762" s="11" t="s">
        <v>155</v>
      </c>
      <c r="F762" s="7">
        <v>40909</v>
      </c>
      <c r="G762" s="12" t="s">
        <v>1144</v>
      </c>
      <c r="H762" s="11" t="s">
        <v>21</v>
      </c>
      <c r="I762" s="7">
        <v>42203.97887190972</v>
      </c>
      <c r="J762" s="24">
        <v>2267</v>
      </c>
      <c r="K762" s="10"/>
      <c r="L762" s="23">
        <v>1</v>
      </c>
      <c r="M762" s="16">
        <v>1</v>
      </c>
      <c r="N762" s="16"/>
      <c r="O762" s="16"/>
      <c r="P762" s="29">
        <v>1</v>
      </c>
      <c r="Q762" s="30"/>
      <c r="R762" s="30"/>
      <c r="S762" s="7" t="s">
        <v>16</v>
      </c>
      <c r="T762" s="11" t="s">
        <v>16</v>
      </c>
      <c r="U762" s="7"/>
    </row>
    <row r="763" spans="1:23" s="11" customFormat="1" x14ac:dyDescent="0.2">
      <c r="A763" s="11">
        <v>201501041</v>
      </c>
      <c r="B763" s="11" t="s">
        <v>2203</v>
      </c>
      <c r="C763" s="11" t="s">
        <v>1318</v>
      </c>
      <c r="D763" s="11">
        <v>128</v>
      </c>
      <c r="E763" s="11" t="s">
        <v>33</v>
      </c>
      <c r="F763" s="7">
        <v>41994</v>
      </c>
      <c r="G763" s="12" t="s">
        <v>1144</v>
      </c>
      <c r="H763" s="11" t="s">
        <v>21</v>
      </c>
      <c r="I763" s="7">
        <v>42222.81619626157</v>
      </c>
      <c r="J763" s="24" t="s">
        <v>1166</v>
      </c>
      <c r="K763" s="10"/>
      <c r="L763" s="23" t="s">
        <v>2204</v>
      </c>
      <c r="M763" s="16"/>
      <c r="N763" s="16"/>
      <c r="O763" s="16"/>
      <c r="P763" s="29"/>
      <c r="Q763" s="30"/>
      <c r="R763" s="30"/>
      <c r="S763" s="7">
        <v>42222.81619626157</v>
      </c>
      <c r="T763" s="11" t="s">
        <v>2205</v>
      </c>
      <c r="U763" s="7"/>
    </row>
    <row r="764" spans="1:23" s="11" customFormat="1" x14ac:dyDescent="0.2">
      <c r="A764" s="11">
        <v>201501045</v>
      </c>
      <c r="B764" s="11" t="s">
        <v>2206</v>
      </c>
      <c r="C764" s="11" t="s">
        <v>303</v>
      </c>
      <c r="D764" s="11">
        <v>125</v>
      </c>
      <c r="E764" s="11" t="s">
        <v>14</v>
      </c>
      <c r="F764" s="7">
        <v>42034</v>
      </c>
      <c r="G764" s="12" t="s">
        <v>1145</v>
      </c>
      <c r="H764" s="11" t="s">
        <v>45</v>
      </c>
      <c r="I764" s="7">
        <v>42205.459026006945</v>
      </c>
      <c r="J764" s="24">
        <v>2046</v>
      </c>
      <c r="K764" s="10"/>
      <c r="L764" s="23" t="s">
        <v>1164</v>
      </c>
      <c r="M764" s="16">
        <v>2503</v>
      </c>
      <c r="N764" s="16"/>
      <c r="O764" s="16"/>
      <c r="P764" s="33">
        <v>25</v>
      </c>
      <c r="Q764" s="30"/>
      <c r="R764" s="30"/>
      <c r="S764" s="7">
        <v>42205.006894641207</v>
      </c>
      <c r="T764" s="11" t="s">
        <v>2207</v>
      </c>
      <c r="U764" s="7"/>
    </row>
    <row r="765" spans="1:23" s="11" customFormat="1" x14ac:dyDescent="0.2">
      <c r="A765" s="11">
        <v>201501048</v>
      </c>
      <c r="B765" s="11" t="s">
        <v>2208</v>
      </c>
      <c r="C765" s="11" t="s">
        <v>2209</v>
      </c>
      <c r="D765" s="11">
        <v>508</v>
      </c>
      <c r="E765" s="11" t="s">
        <v>1567</v>
      </c>
      <c r="F765" s="7">
        <v>41987</v>
      </c>
      <c r="G765" s="12" t="s">
        <v>1146</v>
      </c>
      <c r="H765" s="11" t="s">
        <v>56</v>
      </c>
      <c r="I765" s="7">
        <v>42206.48201068287</v>
      </c>
      <c r="J765" s="24">
        <v>2046</v>
      </c>
      <c r="K765" s="10"/>
      <c r="L765" s="23">
        <v>1</v>
      </c>
      <c r="M765" s="16">
        <v>1</v>
      </c>
      <c r="N765" s="16"/>
      <c r="O765" s="16"/>
      <c r="P765" s="29">
        <v>1</v>
      </c>
      <c r="Q765" s="30"/>
      <c r="R765" s="30"/>
      <c r="S765" s="7">
        <v>42206.475005983797</v>
      </c>
      <c r="T765" s="11" t="s">
        <v>2210</v>
      </c>
      <c r="U765" s="7"/>
    </row>
    <row r="766" spans="1:23" s="11" customFormat="1" x14ac:dyDescent="0.2">
      <c r="A766" s="11">
        <v>201501050</v>
      </c>
      <c r="B766" s="11" t="s">
        <v>2211</v>
      </c>
      <c r="C766" s="11" t="s">
        <v>248</v>
      </c>
      <c r="D766" s="11">
        <v>126</v>
      </c>
      <c r="E766" s="11" t="s">
        <v>71</v>
      </c>
      <c r="F766" s="7">
        <v>38018</v>
      </c>
      <c r="G766" s="12" t="s">
        <v>1144</v>
      </c>
      <c r="H766" s="11" t="s">
        <v>21</v>
      </c>
      <c r="I766" s="7">
        <v>42207.480758530095</v>
      </c>
      <c r="J766" s="24">
        <v>2181</v>
      </c>
      <c r="K766" s="10"/>
      <c r="L766" s="23">
        <v>4</v>
      </c>
      <c r="M766" s="16">
        <v>4</v>
      </c>
      <c r="N766" s="16"/>
      <c r="O766" s="16"/>
      <c r="P766" s="29">
        <v>4</v>
      </c>
      <c r="Q766" s="30"/>
      <c r="R766" s="30"/>
      <c r="S766" s="7">
        <v>42207.455051469908</v>
      </c>
      <c r="T766" s="11" t="s">
        <v>2212</v>
      </c>
      <c r="U766" s="7"/>
    </row>
    <row r="767" spans="1:23" s="11" customFormat="1" x14ac:dyDescent="0.2">
      <c r="A767" s="11">
        <v>201501051</v>
      </c>
      <c r="B767" s="11" t="s">
        <v>2213</v>
      </c>
      <c r="C767" s="11" t="s">
        <v>70</v>
      </c>
      <c r="D767" s="11">
        <v>501</v>
      </c>
      <c r="E767" s="11" t="s">
        <v>118</v>
      </c>
      <c r="F767" s="7">
        <v>41660</v>
      </c>
      <c r="G767" s="12" t="s">
        <v>1144</v>
      </c>
      <c r="H767" s="11" t="s">
        <v>21</v>
      </c>
      <c r="I767" s="7">
        <v>42207.676680555553</v>
      </c>
      <c r="J767" s="24">
        <v>2095</v>
      </c>
      <c r="K767" s="10"/>
      <c r="L767" s="23">
        <v>9</v>
      </c>
      <c r="M767" s="16">
        <v>9</v>
      </c>
      <c r="N767" s="16"/>
      <c r="O767" s="16"/>
      <c r="P767" s="33">
        <v>901</v>
      </c>
      <c r="Q767" s="30"/>
      <c r="R767" s="30"/>
      <c r="S767" s="7">
        <v>42207.673432754629</v>
      </c>
      <c r="T767" s="11" t="s">
        <v>2214</v>
      </c>
      <c r="U767" s="7"/>
    </row>
    <row r="768" spans="1:23" s="11" customFormat="1" x14ac:dyDescent="0.2">
      <c r="A768" s="11">
        <v>201501060</v>
      </c>
      <c r="B768" s="11" t="s">
        <v>2215</v>
      </c>
      <c r="C768" s="11" t="s">
        <v>339</v>
      </c>
      <c r="D768" s="11">
        <v>24</v>
      </c>
      <c r="E768" s="11" t="s">
        <v>2216</v>
      </c>
      <c r="F768" s="7">
        <v>42009</v>
      </c>
      <c r="G768" s="12" t="s">
        <v>1143</v>
      </c>
      <c r="H768" s="11" t="s">
        <v>15</v>
      </c>
      <c r="I768" s="7">
        <v>42212.888189120371</v>
      </c>
      <c r="J768" s="24" t="s">
        <v>1166</v>
      </c>
      <c r="K768" s="10"/>
      <c r="L768" s="23" t="s">
        <v>1159</v>
      </c>
      <c r="M768" s="16"/>
      <c r="N768" s="16"/>
      <c r="O768" s="16"/>
      <c r="P768" s="29"/>
      <c r="Q768" s="30"/>
      <c r="R768" s="30"/>
      <c r="S768" s="7" t="s">
        <v>16</v>
      </c>
      <c r="T768" s="11" t="s">
        <v>16</v>
      </c>
      <c r="U768" s="7"/>
    </row>
    <row r="769" spans="1:23" s="11" customFormat="1" x14ac:dyDescent="0.2">
      <c r="A769" s="11">
        <v>201501067</v>
      </c>
      <c r="B769" s="11" t="s">
        <v>2217</v>
      </c>
      <c r="C769" s="11" t="s">
        <v>2218</v>
      </c>
      <c r="D769" s="11">
        <v>128</v>
      </c>
      <c r="E769" s="11" t="s">
        <v>33</v>
      </c>
      <c r="F769" s="7">
        <v>42079</v>
      </c>
      <c r="G769" s="12" t="s">
        <v>1146</v>
      </c>
      <c r="H769" s="11" t="s">
        <v>56</v>
      </c>
      <c r="I769" s="7">
        <v>42211.595069791663</v>
      </c>
      <c r="J769" s="24">
        <v>2193</v>
      </c>
      <c r="K769" s="10"/>
      <c r="L769" s="23" t="s">
        <v>1235</v>
      </c>
      <c r="M769" s="16">
        <v>85</v>
      </c>
      <c r="N769" s="16"/>
      <c r="O769" s="16"/>
      <c r="P769" s="33">
        <v>77</v>
      </c>
      <c r="Q769" s="30"/>
      <c r="R769" s="30"/>
      <c r="S769" s="7">
        <v>42211.551809340279</v>
      </c>
      <c r="T769" s="11" t="s">
        <v>2219</v>
      </c>
      <c r="U769" s="7"/>
    </row>
    <row r="770" spans="1:23" s="11" customFormat="1" x14ac:dyDescent="0.2">
      <c r="A770" s="11">
        <v>201501073</v>
      </c>
      <c r="B770" s="11" t="s">
        <v>2220</v>
      </c>
      <c r="C770" s="11" t="s">
        <v>2221</v>
      </c>
      <c r="D770" s="11">
        <v>130</v>
      </c>
      <c r="E770" s="11" t="s">
        <v>48</v>
      </c>
      <c r="F770" s="7">
        <v>37622</v>
      </c>
      <c r="G770" s="12" t="s">
        <v>1143</v>
      </c>
      <c r="H770" s="11" t="s">
        <v>15</v>
      </c>
      <c r="I770" s="7">
        <v>42211.958235335645</v>
      </c>
      <c r="J770" s="24">
        <v>2001</v>
      </c>
      <c r="K770" s="10"/>
      <c r="L770" s="23">
        <v>14</v>
      </c>
      <c r="M770" s="16">
        <v>14</v>
      </c>
      <c r="N770" s="16"/>
      <c r="O770" s="16"/>
      <c r="P770" s="29">
        <v>14</v>
      </c>
      <c r="Q770" s="30"/>
      <c r="R770" s="30"/>
      <c r="S770" s="7">
        <v>42211.934291666665</v>
      </c>
      <c r="T770" s="11" t="s">
        <v>2222</v>
      </c>
      <c r="U770" s="7">
        <v>42216.512152314812</v>
      </c>
      <c r="V770" s="11" t="s">
        <v>394</v>
      </c>
      <c r="W770" s="11" t="s">
        <v>395</v>
      </c>
    </row>
    <row r="771" spans="1:23" s="11" customFormat="1" x14ac:dyDescent="0.2">
      <c r="A771" s="11">
        <v>201501078</v>
      </c>
      <c r="B771" s="11" t="s">
        <v>1758</v>
      </c>
      <c r="C771" s="11" t="s">
        <v>2223</v>
      </c>
      <c r="D771" s="11">
        <v>125</v>
      </c>
      <c r="E771" s="11" t="s">
        <v>14</v>
      </c>
      <c r="F771" s="7">
        <v>42121</v>
      </c>
      <c r="G771" s="12" t="s">
        <v>1144</v>
      </c>
      <c r="H771" s="11" t="s">
        <v>21</v>
      </c>
      <c r="I771" s="7">
        <v>42360.460693321758</v>
      </c>
      <c r="J771" s="24" t="s">
        <v>2224</v>
      </c>
      <c r="K771" s="10"/>
      <c r="L771" s="23" t="s">
        <v>1159</v>
      </c>
      <c r="M771" s="16"/>
      <c r="N771" s="16"/>
      <c r="O771" s="16"/>
      <c r="P771" s="29"/>
      <c r="Q771" s="30"/>
      <c r="R771" s="30"/>
      <c r="S771" s="7">
        <v>42360.460693321758</v>
      </c>
      <c r="T771" s="11" t="s">
        <v>2225</v>
      </c>
      <c r="U771" s="7"/>
    </row>
    <row r="772" spans="1:23" s="11" customFormat="1" x14ac:dyDescent="0.2">
      <c r="A772" s="11">
        <v>201501081</v>
      </c>
      <c r="B772" s="11" t="s">
        <v>2226</v>
      </c>
      <c r="C772" s="11" t="s">
        <v>2227</v>
      </c>
      <c r="D772" s="11">
        <v>500</v>
      </c>
      <c r="E772" s="11" t="s">
        <v>270</v>
      </c>
      <c r="F772" s="7">
        <v>42137</v>
      </c>
      <c r="G772" s="12" t="s">
        <v>1145</v>
      </c>
      <c r="H772" s="11" t="s">
        <v>45</v>
      </c>
      <c r="I772" s="7">
        <v>42339.569599537041</v>
      </c>
      <c r="J772" s="24">
        <v>2178</v>
      </c>
      <c r="K772" s="10"/>
      <c r="L772" s="23" t="s">
        <v>2228</v>
      </c>
      <c r="M772" s="16">
        <v>31</v>
      </c>
      <c r="N772" s="16"/>
      <c r="O772" s="16"/>
      <c r="P772" s="29">
        <v>31</v>
      </c>
      <c r="Q772" s="30"/>
      <c r="R772" s="30"/>
      <c r="S772" s="7">
        <v>42339.565600694441</v>
      </c>
      <c r="T772" s="11" t="s">
        <v>2229</v>
      </c>
      <c r="U772" s="7"/>
    </row>
    <row r="773" spans="1:23" s="11" customFormat="1" x14ac:dyDescent="0.2">
      <c r="A773" s="11">
        <v>201501082</v>
      </c>
      <c r="B773" s="11" t="s">
        <v>2230</v>
      </c>
      <c r="C773" s="11" t="s">
        <v>2231</v>
      </c>
      <c r="D773" s="11">
        <v>500</v>
      </c>
      <c r="E773" s="11" t="s">
        <v>270</v>
      </c>
      <c r="F773" s="7">
        <v>40845</v>
      </c>
      <c r="G773" s="12" t="s">
        <v>1143</v>
      </c>
      <c r="H773" s="11" t="s">
        <v>15</v>
      </c>
      <c r="I773" s="7">
        <v>42214.029044444447</v>
      </c>
      <c r="J773" s="24">
        <v>2087</v>
      </c>
      <c r="K773" s="10"/>
      <c r="L773" s="23">
        <v>1</v>
      </c>
      <c r="M773" s="16">
        <v>1</v>
      </c>
      <c r="N773" s="16"/>
      <c r="O773" s="16"/>
      <c r="P773" s="29">
        <v>1</v>
      </c>
      <c r="Q773" s="30"/>
      <c r="R773" s="30"/>
      <c r="S773" s="7">
        <v>42214.029044444447</v>
      </c>
      <c r="T773" s="11" t="s">
        <v>2232</v>
      </c>
      <c r="U773" s="7"/>
    </row>
    <row r="774" spans="1:23" s="11" customFormat="1" x14ac:dyDescent="0.2">
      <c r="A774" s="11">
        <v>201501084</v>
      </c>
      <c r="B774" s="11" t="s">
        <v>2233</v>
      </c>
      <c r="C774" s="11" t="s">
        <v>2234</v>
      </c>
      <c r="D774" s="11">
        <v>598</v>
      </c>
      <c r="E774" s="11" t="s">
        <v>20</v>
      </c>
      <c r="F774" s="7">
        <v>37834</v>
      </c>
      <c r="G774" s="12" t="s">
        <v>16</v>
      </c>
      <c r="H774" s="11" t="s">
        <v>16</v>
      </c>
      <c r="I774" s="7">
        <v>42214.581175810185</v>
      </c>
      <c r="J774" s="24">
        <v>2038</v>
      </c>
      <c r="K774" s="10"/>
      <c r="L774" s="23">
        <v>14</v>
      </c>
      <c r="M774" s="16">
        <v>14</v>
      </c>
      <c r="N774" s="16"/>
      <c r="O774" s="16"/>
      <c r="P774" s="29">
        <v>14</v>
      </c>
      <c r="Q774" s="30"/>
      <c r="R774" s="30"/>
      <c r="S774" s="7">
        <v>42214.581175810185</v>
      </c>
      <c r="T774" s="11" t="s">
        <v>2237</v>
      </c>
      <c r="U774" s="7">
        <v>42214.910419293985</v>
      </c>
      <c r="V774" s="11" t="s">
        <v>2235</v>
      </c>
      <c r="W774" s="11" t="s">
        <v>2236</v>
      </c>
    </row>
    <row r="775" spans="1:23" s="11" customFormat="1" x14ac:dyDescent="0.2">
      <c r="A775" s="11">
        <v>201501086</v>
      </c>
      <c r="B775" s="11" t="s">
        <v>1498</v>
      </c>
      <c r="C775" s="11" t="s">
        <v>2238</v>
      </c>
      <c r="D775" s="11">
        <v>500</v>
      </c>
      <c r="E775" s="11" t="s">
        <v>270</v>
      </c>
      <c r="F775" s="7">
        <v>38302</v>
      </c>
      <c r="G775" s="12" t="s">
        <v>1144</v>
      </c>
      <c r="H775" s="11" t="s">
        <v>21</v>
      </c>
      <c r="I775" s="7">
        <v>42217.466418715281</v>
      </c>
      <c r="J775" s="24">
        <v>2178</v>
      </c>
      <c r="K775" s="10"/>
      <c r="L775" s="23" t="s">
        <v>2173</v>
      </c>
      <c r="M775" s="16"/>
      <c r="N775" s="16"/>
      <c r="O775" s="16"/>
      <c r="P775" s="29"/>
      <c r="Q775" s="30"/>
      <c r="R775" s="30"/>
      <c r="S775" s="7">
        <v>42217.466418715281</v>
      </c>
      <c r="T775" s="11" t="s">
        <v>2239</v>
      </c>
      <c r="U775" s="7"/>
    </row>
    <row r="776" spans="1:23" s="11" customFormat="1" x14ac:dyDescent="0.2">
      <c r="A776" s="11">
        <v>201501087</v>
      </c>
      <c r="B776" s="11" t="s">
        <v>2240</v>
      </c>
      <c r="C776" s="11" t="s">
        <v>535</v>
      </c>
      <c r="D776" s="11">
        <v>125</v>
      </c>
      <c r="E776" s="11" t="s">
        <v>14</v>
      </c>
      <c r="F776" s="7">
        <v>40395</v>
      </c>
      <c r="G776" s="12" t="s">
        <v>1144</v>
      </c>
      <c r="H776" s="11" t="s">
        <v>21</v>
      </c>
      <c r="I776" s="7">
        <v>42234.791573032409</v>
      </c>
      <c r="J776" s="24">
        <v>2043</v>
      </c>
      <c r="K776" s="10"/>
      <c r="L776" s="23">
        <v>2</v>
      </c>
      <c r="M776" s="16">
        <v>2</v>
      </c>
      <c r="N776" s="16"/>
      <c r="O776" s="16"/>
      <c r="P776" s="29">
        <v>2</v>
      </c>
      <c r="Q776" s="30"/>
      <c r="R776" s="30"/>
      <c r="S776" s="7">
        <v>42234.791573032409</v>
      </c>
      <c r="T776" s="11" t="s">
        <v>2241</v>
      </c>
      <c r="U776" s="7"/>
    </row>
    <row r="777" spans="1:23" s="11" customFormat="1" x14ac:dyDescent="0.2">
      <c r="A777" s="11">
        <v>201501089</v>
      </c>
      <c r="B777" s="11" t="s">
        <v>2242</v>
      </c>
      <c r="C777" s="11" t="s">
        <v>1656</v>
      </c>
      <c r="D777" s="11">
        <v>24</v>
      </c>
      <c r="E777" s="11" t="s">
        <v>2216</v>
      </c>
      <c r="F777" s="7">
        <v>42131</v>
      </c>
      <c r="G777" s="12" t="s">
        <v>1145</v>
      </c>
      <c r="H777" s="11" t="s">
        <v>45</v>
      </c>
      <c r="I777" s="7">
        <v>42215.720766666665</v>
      </c>
      <c r="J777" s="24">
        <v>2050</v>
      </c>
      <c r="K777" s="10"/>
      <c r="L777" s="23" t="s">
        <v>1159</v>
      </c>
      <c r="M777" s="16"/>
      <c r="N777" s="16"/>
      <c r="O777" s="16"/>
      <c r="P777" s="29"/>
      <c r="Q777" s="30"/>
      <c r="R777" s="30"/>
      <c r="S777" s="7">
        <v>42215.681008564818</v>
      </c>
      <c r="T777" s="11" t="s">
        <v>2243</v>
      </c>
      <c r="U777" s="7"/>
    </row>
    <row r="778" spans="1:23" s="11" customFormat="1" x14ac:dyDescent="0.2">
      <c r="A778" s="11">
        <v>201501100</v>
      </c>
      <c r="B778" s="11" t="s">
        <v>2244</v>
      </c>
      <c r="C778" s="11" t="s">
        <v>1374</v>
      </c>
      <c r="D778" s="11">
        <v>598</v>
      </c>
      <c r="E778" s="11" t="s">
        <v>20</v>
      </c>
      <c r="F778" s="7">
        <v>37135</v>
      </c>
      <c r="G778" s="12" t="s">
        <v>1144</v>
      </c>
      <c r="H778" s="11" t="s">
        <v>21</v>
      </c>
      <c r="I778" s="7">
        <v>42217.866210416665</v>
      </c>
      <c r="J778" s="24">
        <v>2091</v>
      </c>
      <c r="K778" s="10"/>
      <c r="L778" s="23">
        <v>9</v>
      </c>
      <c r="M778" s="16">
        <v>9</v>
      </c>
      <c r="N778" s="16"/>
      <c r="O778" s="16"/>
      <c r="P778" s="29">
        <v>9</v>
      </c>
      <c r="Q778" s="30"/>
      <c r="R778" s="30"/>
      <c r="S778" s="7">
        <v>42217.853611261577</v>
      </c>
      <c r="T778" s="11" t="s">
        <v>2245</v>
      </c>
      <c r="U778" s="7"/>
    </row>
    <row r="779" spans="1:23" s="11" customFormat="1" x14ac:dyDescent="0.2">
      <c r="A779" s="11">
        <v>201501102</v>
      </c>
      <c r="B779" s="11" t="s">
        <v>2246</v>
      </c>
      <c r="C779" s="11" t="s">
        <v>91</v>
      </c>
      <c r="D779" s="11">
        <v>125</v>
      </c>
      <c r="E779" s="11" t="s">
        <v>14</v>
      </c>
      <c r="F779" s="7">
        <v>39663</v>
      </c>
      <c r="G779" s="12" t="s">
        <v>1143</v>
      </c>
      <c r="H779" s="11" t="s">
        <v>15</v>
      </c>
      <c r="I779" s="7">
        <v>42222.992514467594</v>
      </c>
      <c r="J779" s="24">
        <v>2122</v>
      </c>
      <c r="K779" s="10"/>
      <c r="L779" s="23">
        <v>16</v>
      </c>
      <c r="M779" s="16">
        <v>16</v>
      </c>
      <c r="N779" s="16"/>
      <c r="O779" s="16"/>
      <c r="P779" s="29">
        <v>16</v>
      </c>
      <c r="Q779" s="30"/>
      <c r="R779" s="30"/>
      <c r="S779" s="7">
        <v>42222.56766990741</v>
      </c>
      <c r="T779" s="11" t="s">
        <v>2247</v>
      </c>
      <c r="U779" s="7"/>
    </row>
    <row r="780" spans="1:23" s="11" customFormat="1" x14ac:dyDescent="0.2">
      <c r="A780" s="11">
        <v>201501110</v>
      </c>
      <c r="B780" s="11" t="s">
        <v>2248</v>
      </c>
      <c r="C780" s="11" t="s">
        <v>1830</v>
      </c>
      <c r="D780" s="11">
        <v>499</v>
      </c>
      <c r="E780" s="11" t="s">
        <v>60</v>
      </c>
      <c r="F780" s="7">
        <v>42156</v>
      </c>
      <c r="G780" s="12" t="s">
        <v>1144</v>
      </c>
      <c r="H780" s="11" t="s">
        <v>21</v>
      </c>
      <c r="I780" s="7">
        <v>42299.147927164355</v>
      </c>
      <c r="J780" s="24">
        <v>2198</v>
      </c>
      <c r="K780" s="10"/>
      <c r="L780" s="23">
        <v>4</v>
      </c>
      <c r="M780" s="16">
        <v>4</v>
      </c>
      <c r="N780" s="16"/>
      <c r="O780" s="16"/>
      <c r="P780" s="29">
        <v>4</v>
      </c>
      <c r="Q780" s="30"/>
      <c r="R780" s="30"/>
      <c r="S780" s="7">
        <v>42299.142284062502</v>
      </c>
      <c r="T780" s="11" t="s">
        <v>2249</v>
      </c>
      <c r="U780" s="7"/>
    </row>
    <row r="781" spans="1:23" s="11" customFormat="1" x14ac:dyDescent="0.2">
      <c r="A781" s="11">
        <v>201501113</v>
      </c>
      <c r="B781" s="11" t="s">
        <v>2250</v>
      </c>
      <c r="C781" s="11" t="s">
        <v>310</v>
      </c>
      <c r="D781" s="11">
        <v>125</v>
      </c>
      <c r="E781" s="11" t="s">
        <v>14</v>
      </c>
      <c r="F781" s="7">
        <v>41850</v>
      </c>
      <c r="G781" s="12" t="s">
        <v>1144</v>
      </c>
      <c r="H781" s="11" t="s">
        <v>21</v>
      </c>
      <c r="I781" s="7">
        <v>42219.926054976851</v>
      </c>
      <c r="J781" s="24">
        <v>2254</v>
      </c>
      <c r="K781" s="10"/>
      <c r="L781" s="23" t="s">
        <v>2251</v>
      </c>
      <c r="M781" s="16">
        <v>43</v>
      </c>
      <c r="N781" s="16">
        <v>11</v>
      </c>
      <c r="O781" s="16"/>
      <c r="P781" s="33">
        <v>29</v>
      </c>
      <c r="Q781" s="30">
        <v>11</v>
      </c>
      <c r="R781" s="30"/>
      <c r="S781" s="7">
        <v>42219.923131018521</v>
      </c>
      <c r="T781" s="11" t="s">
        <v>2252</v>
      </c>
      <c r="U781" s="7"/>
    </row>
    <row r="782" spans="1:23" s="11" customFormat="1" x14ac:dyDescent="0.2">
      <c r="A782" s="11">
        <v>201501116</v>
      </c>
      <c r="B782" s="11" t="s">
        <v>2253</v>
      </c>
      <c r="C782" s="11" t="s">
        <v>2254</v>
      </c>
      <c r="D782" s="11">
        <v>130</v>
      </c>
      <c r="E782" s="11" t="s">
        <v>48</v>
      </c>
      <c r="F782" s="7">
        <v>42065</v>
      </c>
      <c r="G782" s="12" t="s">
        <v>1145</v>
      </c>
      <c r="H782" s="11" t="s">
        <v>45</v>
      </c>
      <c r="I782" s="7">
        <v>42220.511292280091</v>
      </c>
      <c r="J782" s="24">
        <v>2099</v>
      </c>
      <c r="K782" s="10"/>
      <c r="L782" s="23">
        <v>3</v>
      </c>
      <c r="M782" s="16">
        <v>3</v>
      </c>
      <c r="N782" s="16"/>
      <c r="O782" s="16"/>
      <c r="P782" s="29">
        <v>3</v>
      </c>
      <c r="Q782" s="30"/>
      <c r="R782" s="30"/>
      <c r="S782" s="7">
        <v>42220.477971875</v>
      </c>
      <c r="T782" s="11" t="s">
        <v>2255</v>
      </c>
      <c r="U782" s="7">
        <v>42220.534334606484</v>
      </c>
      <c r="V782" s="11" t="s">
        <v>363</v>
      </c>
      <c r="W782" s="11" t="s">
        <v>2195</v>
      </c>
    </row>
    <row r="783" spans="1:23" s="11" customFormat="1" x14ac:dyDescent="0.2">
      <c r="A783" s="11">
        <v>201501121</v>
      </c>
      <c r="B783" s="11" t="s">
        <v>2256</v>
      </c>
      <c r="C783" s="11" t="s">
        <v>515</v>
      </c>
      <c r="D783" s="11">
        <v>128</v>
      </c>
      <c r="E783" s="11" t="s">
        <v>33</v>
      </c>
      <c r="F783" s="7">
        <v>38934</v>
      </c>
      <c r="G783" s="12" t="s">
        <v>1143</v>
      </c>
      <c r="H783" s="11" t="s">
        <v>15</v>
      </c>
      <c r="I783" s="7">
        <v>42221.034726388891</v>
      </c>
      <c r="J783" s="24">
        <v>2126</v>
      </c>
      <c r="K783" s="10"/>
      <c r="L783" s="23">
        <v>16</v>
      </c>
      <c r="M783" s="16">
        <v>16</v>
      </c>
      <c r="N783" s="16"/>
      <c r="O783" s="16"/>
      <c r="P783" s="29">
        <v>16</v>
      </c>
      <c r="Q783" s="30"/>
      <c r="R783" s="30"/>
      <c r="S783" s="7">
        <v>42221.026564432868</v>
      </c>
      <c r="T783" s="11" t="s">
        <v>2257</v>
      </c>
      <c r="U783" s="7"/>
    </row>
    <row r="784" spans="1:23" s="11" customFormat="1" x14ac:dyDescent="0.2">
      <c r="A784" s="11">
        <v>201501124</v>
      </c>
      <c r="B784" s="11" t="s">
        <v>1949</v>
      </c>
      <c r="C784" s="11" t="s">
        <v>714</v>
      </c>
      <c r="D784" s="11">
        <v>128</v>
      </c>
      <c r="E784" s="11" t="s">
        <v>33</v>
      </c>
      <c r="F784" s="7">
        <v>41883</v>
      </c>
      <c r="G784" s="12" t="s">
        <v>1143</v>
      </c>
      <c r="H784" s="11" t="s">
        <v>15</v>
      </c>
      <c r="I784" s="7">
        <v>42221.851045254632</v>
      </c>
      <c r="J784" s="24">
        <v>2126</v>
      </c>
      <c r="K784" s="10"/>
      <c r="L784" s="23">
        <v>16</v>
      </c>
      <c r="M784" s="16">
        <v>16</v>
      </c>
      <c r="N784" s="16"/>
      <c r="O784" s="16"/>
      <c r="P784" s="29">
        <v>16</v>
      </c>
      <c r="Q784" s="30"/>
      <c r="R784" s="30"/>
      <c r="S784" s="7">
        <v>42221.851045254632</v>
      </c>
      <c r="T784" s="11" t="s">
        <v>2258</v>
      </c>
      <c r="U784" s="7"/>
    </row>
    <row r="785" spans="1:23" s="11" customFormat="1" x14ac:dyDescent="0.2">
      <c r="A785" s="11">
        <v>201501134</v>
      </c>
      <c r="B785" s="11" t="s">
        <v>2259</v>
      </c>
      <c r="C785" s="11" t="s">
        <v>2260</v>
      </c>
      <c r="D785" s="11">
        <v>598</v>
      </c>
      <c r="E785" s="11" t="s">
        <v>20</v>
      </c>
      <c r="F785" s="7">
        <v>40032</v>
      </c>
      <c r="G785" s="12" t="s">
        <v>1144</v>
      </c>
      <c r="H785" s="11" t="s">
        <v>21</v>
      </c>
      <c r="I785" s="7">
        <v>42230.450604317128</v>
      </c>
      <c r="J785" s="24">
        <v>2099</v>
      </c>
      <c r="K785" s="10"/>
      <c r="L785" s="23" t="s">
        <v>2173</v>
      </c>
      <c r="M785" s="16"/>
      <c r="N785" s="16"/>
      <c r="O785" s="16"/>
      <c r="P785" s="29"/>
      <c r="Q785" s="30"/>
      <c r="R785" s="30"/>
      <c r="S785" s="7">
        <v>42230.450604317128</v>
      </c>
      <c r="T785" s="11" t="s">
        <v>2261</v>
      </c>
      <c r="U785" s="7"/>
    </row>
    <row r="786" spans="1:23" s="11" customFormat="1" x14ac:dyDescent="0.2">
      <c r="A786" s="11">
        <v>201501142</v>
      </c>
      <c r="B786" s="11" t="s">
        <v>2262</v>
      </c>
      <c r="C786" s="11" t="s">
        <v>2263</v>
      </c>
      <c r="D786" s="11">
        <v>98</v>
      </c>
      <c r="E786" s="11" t="s">
        <v>712</v>
      </c>
      <c r="F786" s="7">
        <v>42132</v>
      </c>
      <c r="G786" s="12" t="s">
        <v>1146</v>
      </c>
      <c r="H786" s="11" t="s">
        <v>56</v>
      </c>
      <c r="I786" s="7">
        <v>42249.930484872682</v>
      </c>
      <c r="J786" s="24">
        <v>2274</v>
      </c>
      <c r="K786" s="10"/>
      <c r="L786" s="23" t="s">
        <v>2264</v>
      </c>
      <c r="M786" s="16">
        <v>3215</v>
      </c>
      <c r="N786" s="16"/>
      <c r="O786" s="16"/>
      <c r="P786" s="33">
        <v>0</v>
      </c>
      <c r="Q786" s="30"/>
      <c r="R786" s="30"/>
      <c r="S786" s="7">
        <v>42249.930484872682</v>
      </c>
      <c r="T786" s="11" t="s">
        <v>2265</v>
      </c>
      <c r="U786" s="7"/>
    </row>
    <row r="787" spans="1:23" s="11" customFormat="1" x14ac:dyDescent="0.2">
      <c r="A787" s="11">
        <v>201501149</v>
      </c>
      <c r="B787" s="11" t="s">
        <v>2266</v>
      </c>
      <c r="C787" s="11" t="s">
        <v>2267</v>
      </c>
      <c r="D787" s="11">
        <v>598</v>
      </c>
      <c r="E787" s="11" t="s">
        <v>20</v>
      </c>
      <c r="F787" s="7">
        <v>42182</v>
      </c>
      <c r="G787" s="12" t="s">
        <v>1144</v>
      </c>
      <c r="H787" s="11" t="s">
        <v>21</v>
      </c>
      <c r="I787" s="7">
        <v>42296.45794537037</v>
      </c>
      <c r="J787" s="24" t="s">
        <v>1166</v>
      </c>
      <c r="K787" s="10"/>
      <c r="L787" s="23" t="s">
        <v>1159</v>
      </c>
      <c r="M787" s="16"/>
      <c r="N787" s="16"/>
      <c r="O787" s="16"/>
      <c r="P787" s="29"/>
      <c r="Q787" s="30"/>
      <c r="R787" s="30"/>
      <c r="S787" s="7">
        <v>42296.464892048614</v>
      </c>
      <c r="T787" s="11" t="s">
        <v>2268</v>
      </c>
      <c r="U787" s="7"/>
    </row>
    <row r="788" spans="1:23" s="11" customFormat="1" x14ac:dyDescent="0.2">
      <c r="A788" s="11">
        <v>201501151</v>
      </c>
      <c r="B788" s="11" t="s">
        <v>2269</v>
      </c>
      <c r="C788" s="11" t="s">
        <v>281</v>
      </c>
      <c r="D788" s="11">
        <v>119</v>
      </c>
      <c r="E788" s="11" t="s">
        <v>25</v>
      </c>
      <c r="F788" s="7">
        <v>41944</v>
      </c>
      <c r="G788" s="12" t="s">
        <v>1143</v>
      </c>
      <c r="H788" s="11" t="s">
        <v>15</v>
      </c>
      <c r="I788" s="7">
        <v>42228.443552812503</v>
      </c>
      <c r="J788" s="24" t="s">
        <v>1166</v>
      </c>
      <c r="K788" s="10"/>
      <c r="L788" s="23" t="s">
        <v>2270</v>
      </c>
      <c r="M788" s="16"/>
      <c r="N788" s="16"/>
      <c r="O788" s="16"/>
      <c r="P788" s="29"/>
      <c r="Q788" s="30"/>
      <c r="R788" s="30"/>
      <c r="S788" s="7">
        <v>42228.440021678238</v>
      </c>
      <c r="T788" s="11" t="s">
        <v>2271</v>
      </c>
      <c r="U788" s="7"/>
    </row>
    <row r="789" spans="1:23" s="11" customFormat="1" x14ac:dyDescent="0.2">
      <c r="A789" s="11">
        <v>201501153</v>
      </c>
      <c r="B789" s="11" t="s">
        <v>2272</v>
      </c>
      <c r="C789" s="11" t="s">
        <v>512</v>
      </c>
      <c r="D789" s="11">
        <v>309</v>
      </c>
      <c r="E789" s="11" t="s">
        <v>285</v>
      </c>
      <c r="F789" s="7">
        <v>42073</v>
      </c>
      <c r="G789" s="12" t="s">
        <v>1143</v>
      </c>
      <c r="H789" s="11" t="s">
        <v>15</v>
      </c>
      <c r="I789" s="7">
        <v>42225.388371759262</v>
      </c>
      <c r="J789" s="24">
        <v>2256</v>
      </c>
      <c r="K789" s="10"/>
      <c r="L789" s="23" t="s">
        <v>2273</v>
      </c>
      <c r="M789" s="16">
        <v>1</v>
      </c>
      <c r="N789" s="16">
        <v>2</v>
      </c>
      <c r="O789" s="16"/>
      <c r="P789" s="29">
        <v>1</v>
      </c>
      <c r="Q789" s="30">
        <v>2</v>
      </c>
      <c r="R789" s="30"/>
      <c r="S789" s="7">
        <v>42225.384332256945</v>
      </c>
      <c r="T789" s="11" t="s">
        <v>2274</v>
      </c>
      <c r="U789" s="7"/>
    </row>
    <row r="790" spans="1:23" s="11" customFormat="1" x14ac:dyDescent="0.2">
      <c r="A790" s="11">
        <v>201501162</v>
      </c>
      <c r="B790" s="11" t="s">
        <v>2275</v>
      </c>
      <c r="C790" s="11" t="s">
        <v>2276</v>
      </c>
      <c r="D790" s="11">
        <v>128</v>
      </c>
      <c r="E790" s="11" t="s">
        <v>33</v>
      </c>
      <c r="F790" s="7">
        <v>41236</v>
      </c>
      <c r="G790" s="12" t="s">
        <v>1145</v>
      </c>
      <c r="H790" s="11" t="s">
        <v>45</v>
      </c>
      <c r="I790" s="7">
        <v>42226.943322534724</v>
      </c>
      <c r="J790" s="24">
        <v>2071</v>
      </c>
      <c r="K790" s="10"/>
      <c r="L790" s="23">
        <v>1</v>
      </c>
      <c r="M790" s="16">
        <v>1</v>
      </c>
      <c r="N790" s="16"/>
      <c r="O790" s="16"/>
      <c r="P790" s="29">
        <v>1</v>
      </c>
      <c r="Q790" s="30"/>
      <c r="R790" s="30"/>
      <c r="S790" s="7">
        <v>42226.943322534724</v>
      </c>
      <c r="T790" s="11" t="s">
        <v>2277</v>
      </c>
      <c r="U790" s="7"/>
    </row>
    <row r="791" spans="1:23" s="11" customFormat="1" x14ac:dyDescent="0.2">
      <c r="A791" s="11">
        <v>201501165</v>
      </c>
      <c r="B791" s="11" t="s">
        <v>2278</v>
      </c>
      <c r="C791" s="11" t="s">
        <v>263</v>
      </c>
      <c r="D791" s="11">
        <v>123</v>
      </c>
      <c r="E791" s="11" t="s">
        <v>64</v>
      </c>
      <c r="F791" s="7">
        <v>42155</v>
      </c>
      <c r="G791" s="12" t="s">
        <v>1144</v>
      </c>
      <c r="H791" s="11" t="s">
        <v>21</v>
      </c>
      <c r="I791" s="7">
        <v>42273.539427083335</v>
      </c>
      <c r="J791" s="24">
        <v>2259</v>
      </c>
      <c r="K791" s="10"/>
      <c r="L791" s="23" t="s">
        <v>2280</v>
      </c>
      <c r="M791" s="16">
        <v>28</v>
      </c>
      <c r="N791" s="16"/>
      <c r="O791" s="16"/>
      <c r="P791" s="29">
        <v>28</v>
      </c>
      <c r="Q791" s="30"/>
      <c r="R791" s="30"/>
      <c r="S791" s="7">
        <v>42273.440383645837</v>
      </c>
      <c r="T791" s="11" t="s">
        <v>2281</v>
      </c>
      <c r="U791" s="7">
        <v>42275.640947685184</v>
      </c>
      <c r="V791" s="11" t="s">
        <v>363</v>
      </c>
      <c r="W791" s="11" t="s">
        <v>2279</v>
      </c>
    </row>
    <row r="792" spans="1:23" s="11" customFormat="1" x14ac:dyDescent="0.2">
      <c r="A792" s="11">
        <v>201501167</v>
      </c>
      <c r="B792" s="11" t="s">
        <v>2282</v>
      </c>
      <c r="C792" s="11" t="s">
        <v>2283</v>
      </c>
      <c r="D792" s="11">
        <v>130</v>
      </c>
      <c r="E792" s="11" t="s">
        <v>48</v>
      </c>
      <c r="F792" s="7">
        <v>38578</v>
      </c>
      <c r="G792" s="12" t="s">
        <v>1144</v>
      </c>
      <c r="H792" s="11" t="s">
        <v>21</v>
      </c>
      <c r="I792" s="7">
        <v>42228.842648182872</v>
      </c>
      <c r="J792" s="24">
        <v>2140</v>
      </c>
      <c r="K792" s="10"/>
      <c r="L792" s="23" t="s">
        <v>2285</v>
      </c>
      <c r="M792" s="16">
        <v>41</v>
      </c>
      <c r="N792" s="16"/>
      <c r="O792" s="16"/>
      <c r="P792" s="29">
        <v>41</v>
      </c>
      <c r="Q792" s="30"/>
      <c r="R792" s="30"/>
      <c r="S792" s="7">
        <v>42228.818012997683</v>
      </c>
      <c r="T792" s="11" t="s">
        <v>2286</v>
      </c>
      <c r="U792" s="7">
        <v>42228.938628622687</v>
      </c>
      <c r="V792" s="11" t="s">
        <v>394</v>
      </c>
      <c r="W792" s="11" t="s">
        <v>2284</v>
      </c>
    </row>
    <row r="793" spans="1:23" s="11" customFormat="1" x14ac:dyDescent="0.2">
      <c r="A793" s="11">
        <v>201501169</v>
      </c>
      <c r="B793" s="11" t="s">
        <v>2287</v>
      </c>
      <c r="C793" s="11" t="s">
        <v>2288</v>
      </c>
      <c r="D793" s="11">
        <v>598</v>
      </c>
      <c r="E793" s="11" t="s">
        <v>20</v>
      </c>
      <c r="F793" s="7">
        <v>40664</v>
      </c>
      <c r="G793" s="12" t="s">
        <v>1143</v>
      </c>
      <c r="H793" s="11" t="s">
        <v>15</v>
      </c>
      <c r="I793" s="7">
        <v>42229.470861423608</v>
      </c>
      <c r="J793" s="24">
        <v>2032</v>
      </c>
      <c r="K793" s="10"/>
      <c r="L793" s="23" t="s">
        <v>2289</v>
      </c>
      <c r="M793" s="16">
        <v>14</v>
      </c>
      <c r="N793" s="16">
        <v>28</v>
      </c>
      <c r="O793" s="16"/>
      <c r="P793" s="29">
        <v>14</v>
      </c>
      <c r="Q793" s="30">
        <v>28</v>
      </c>
      <c r="R793" s="30"/>
      <c r="S793" s="7">
        <v>42229.445502662034</v>
      </c>
      <c r="T793" s="11" t="s">
        <v>2290</v>
      </c>
      <c r="U793" s="7"/>
    </row>
    <row r="794" spans="1:23" s="11" customFormat="1" x14ac:dyDescent="0.2">
      <c r="A794" s="11">
        <v>201501180</v>
      </c>
      <c r="B794" s="11" t="s">
        <v>827</v>
      </c>
      <c r="C794" s="11" t="s">
        <v>1466</v>
      </c>
      <c r="D794" s="11">
        <v>312</v>
      </c>
      <c r="E794" s="11" t="s">
        <v>128</v>
      </c>
      <c r="F794" s="7">
        <v>42089</v>
      </c>
      <c r="G794" s="12" t="s">
        <v>1143</v>
      </c>
      <c r="H794" s="11" t="s">
        <v>15</v>
      </c>
      <c r="I794" s="7">
        <v>42311.429708564814</v>
      </c>
      <c r="J794" s="24" t="s">
        <v>2291</v>
      </c>
      <c r="K794" s="10"/>
      <c r="L794" s="23" t="s">
        <v>2292</v>
      </c>
      <c r="M794" s="16"/>
      <c r="N794" s="16"/>
      <c r="O794" s="16"/>
      <c r="P794" s="29"/>
      <c r="Q794" s="30"/>
      <c r="R794" s="30"/>
      <c r="S794" s="7">
        <v>42311.423608449077</v>
      </c>
      <c r="T794" s="11" t="s">
        <v>2293</v>
      </c>
      <c r="U794" s="7"/>
    </row>
    <row r="795" spans="1:23" s="11" customFormat="1" x14ac:dyDescent="0.2">
      <c r="A795" s="11">
        <v>201501190</v>
      </c>
      <c r="B795" s="11" t="s">
        <v>2294</v>
      </c>
      <c r="C795" s="11" t="s">
        <v>859</v>
      </c>
      <c r="D795" s="11">
        <v>598</v>
      </c>
      <c r="E795" s="11" t="s">
        <v>20</v>
      </c>
      <c r="F795" s="7">
        <v>41869</v>
      </c>
      <c r="G795" s="12" t="s">
        <v>1146</v>
      </c>
      <c r="H795" s="11" t="s">
        <v>56</v>
      </c>
      <c r="I795" s="7">
        <v>42232.789590046297</v>
      </c>
      <c r="J795" s="24">
        <v>2043</v>
      </c>
      <c r="K795" s="10">
        <v>2267</v>
      </c>
      <c r="L795" s="23">
        <v>2</v>
      </c>
      <c r="M795" s="16">
        <v>2</v>
      </c>
      <c r="N795" s="16"/>
      <c r="O795" s="16"/>
      <c r="P795" s="29">
        <v>2</v>
      </c>
      <c r="Q795" s="30"/>
      <c r="R795" s="30"/>
      <c r="S795" s="7">
        <v>42232.763006712965</v>
      </c>
      <c r="T795" s="11" t="s">
        <v>2295</v>
      </c>
      <c r="U795" s="7"/>
    </row>
    <row r="796" spans="1:23" s="11" customFormat="1" x14ac:dyDescent="0.2">
      <c r="A796" s="11">
        <v>201501195</v>
      </c>
      <c r="B796" s="11" t="s">
        <v>2296</v>
      </c>
      <c r="C796" s="11" t="s">
        <v>171</v>
      </c>
      <c r="D796" s="11">
        <v>131</v>
      </c>
      <c r="E796" s="11" t="s">
        <v>85</v>
      </c>
      <c r="F796" s="7">
        <v>40408</v>
      </c>
      <c r="G796" s="12" t="s">
        <v>1144</v>
      </c>
      <c r="H796" s="11" t="s">
        <v>21</v>
      </c>
      <c r="I796" s="7">
        <v>42234.000160648146</v>
      </c>
      <c r="J796" s="24">
        <v>2259</v>
      </c>
      <c r="K796" s="10"/>
      <c r="L796" s="23" t="s">
        <v>2297</v>
      </c>
      <c r="M796" s="16"/>
      <c r="N796" s="16"/>
      <c r="O796" s="16"/>
      <c r="P796" s="29"/>
      <c r="Q796" s="30"/>
      <c r="R796" s="30"/>
      <c r="S796" s="7" t="s">
        <v>16</v>
      </c>
      <c r="T796" s="11" t="s">
        <v>16</v>
      </c>
      <c r="U796" s="7"/>
    </row>
    <row r="797" spans="1:23" s="11" customFormat="1" x14ac:dyDescent="0.2">
      <c r="A797" s="11">
        <v>201501197</v>
      </c>
      <c r="B797" s="11" t="s">
        <v>2298</v>
      </c>
      <c r="C797" s="11" t="s">
        <v>2299</v>
      </c>
      <c r="D797" s="11">
        <v>91</v>
      </c>
      <c r="E797" s="11" t="s">
        <v>378</v>
      </c>
      <c r="F797" s="7">
        <v>42125</v>
      </c>
      <c r="G797" s="12" t="s">
        <v>1144</v>
      </c>
      <c r="H797" s="11" t="s">
        <v>21</v>
      </c>
      <c r="I797" s="7">
        <v>42289.603529513886</v>
      </c>
      <c r="J797" s="24" t="s">
        <v>2300</v>
      </c>
      <c r="K797" s="10"/>
      <c r="L797" s="23" t="s">
        <v>2270</v>
      </c>
      <c r="M797" s="16"/>
      <c r="N797" s="16"/>
      <c r="O797" s="16"/>
      <c r="P797" s="29"/>
      <c r="Q797" s="30"/>
      <c r="R797" s="30"/>
      <c r="S797" s="7">
        <v>42289.614811423613</v>
      </c>
      <c r="U797" s="7"/>
    </row>
    <row r="798" spans="1:23" s="11" customFormat="1" x14ac:dyDescent="0.2">
      <c r="A798" s="11">
        <v>201501202</v>
      </c>
      <c r="B798" s="11" t="s">
        <v>2301</v>
      </c>
      <c r="C798" s="11" t="s">
        <v>823</v>
      </c>
      <c r="D798" s="11">
        <v>501</v>
      </c>
      <c r="E798" s="11" t="s">
        <v>118</v>
      </c>
      <c r="F798" s="7">
        <v>41883</v>
      </c>
      <c r="G798" s="12" t="s">
        <v>1145</v>
      </c>
      <c r="H798" s="11" t="s">
        <v>45</v>
      </c>
      <c r="I798" s="7">
        <v>42235.368766354164</v>
      </c>
      <c r="J798" s="24">
        <v>2046</v>
      </c>
      <c r="K798" s="10"/>
      <c r="L798" s="23" t="s">
        <v>2173</v>
      </c>
      <c r="M798" s="16"/>
      <c r="N798" s="16"/>
      <c r="O798" s="16"/>
      <c r="P798" s="29"/>
      <c r="Q798" s="30"/>
      <c r="R798" s="30"/>
      <c r="S798" s="7">
        <v>42235.361725578703</v>
      </c>
      <c r="T798" s="11" t="s">
        <v>2302</v>
      </c>
      <c r="U798" s="7"/>
    </row>
    <row r="799" spans="1:23" s="11" customFormat="1" x14ac:dyDescent="0.2">
      <c r="A799" s="11">
        <v>201501203</v>
      </c>
      <c r="B799" s="11" t="s">
        <v>2303</v>
      </c>
      <c r="C799" s="11" t="s">
        <v>2304</v>
      </c>
      <c r="D799" s="11">
        <v>500</v>
      </c>
      <c r="E799" s="11" t="s">
        <v>270</v>
      </c>
      <c r="F799" s="7">
        <v>41518</v>
      </c>
      <c r="G799" s="12" t="s">
        <v>1143</v>
      </c>
      <c r="H799" s="11" t="s">
        <v>15</v>
      </c>
      <c r="I799" s="7">
        <v>42235.424272685188</v>
      </c>
      <c r="J799" s="24" t="s">
        <v>2305</v>
      </c>
      <c r="K799" s="10"/>
      <c r="L799" s="23" t="s">
        <v>1159</v>
      </c>
      <c r="M799" s="16"/>
      <c r="N799" s="16"/>
      <c r="O799" s="16"/>
      <c r="P799" s="29"/>
      <c r="Q799" s="30"/>
      <c r="R799" s="30"/>
      <c r="S799" s="7">
        <v>42235.424967627318</v>
      </c>
      <c r="T799" s="11" t="s">
        <v>2306</v>
      </c>
      <c r="U799" s="7"/>
    </row>
    <row r="800" spans="1:23" s="11" customFormat="1" x14ac:dyDescent="0.2">
      <c r="A800" s="11">
        <v>201501205</v>
      </c>
      <c r="B800" s="11" t="s">
        <v>2307</v>
      </c>
      <c r="C800" s="11" t="s">
        <v>1578</v>
      </c>
      <c r="D800" s="11">
        <v>127</v>
      </c>
      <c r="E800" s="11" t="s">
        <v>258</v>
      </c>
      <c r="F800" s="7">
        <v>42114</v>
      </c>
      <c r="G800" s="12" t="s">
        <v>1146</v>
      </c>
      <c r="H800" s="11" t="s">
        <v>56</v>
      </c>
      <c r="I800" s="7">
        <v>42235.589401006946</v>
      </c>
      <c r="J800" s="24">
        <v>2137</v>
      </c>
      <c r="K800" s="10"/>
      <c r="L800" s="23">
        <v>4</v>
      </c>
      <c r="M800" s="16">
        <v>4</v>
      </c>
      <c r="N800" s="16"/>
      <c r="O800" s="16"/>
      <c r="P800" s="29">
        <v>4</v>
      </c>
      <c r="Q800" s="30"/>
      <c r="R800" s="30"/>
      <c r="S800" s="7">
        <v>42235.589401006946</v>
      </c>
      <c r="T800" s="11" t="s">
        <v>2308</v>
      </c>
      <c r="U800" s="7"/>
    </row>
    <row r="801" spans="1:23" s="11" customFormat="1" x14ac:dyDescent="0.2">
      <c r="A801" s="11">
        <v>201501206</v>
      </c>
      <c r="B801" s="11" t="s">
        <v>2309</v>
      </c>
      <c r="C801" s="11" t="s">
        <v>2310</v>
      </c>
      <c r="D801" s="11">
        <v>107</v>
      </c>
      <c r="E801" s="11" t="s">
        <v>233</v>
      </c>
      <c r="F801" s="7">
        <v>38220</v>
      </c>
      <c r="G801" s="12" t="s">
        <v>1143</v>
      </c>
      <c r="H801" s="11" t="s">
        <v>15</v>
      </c>
      <c r="I801" s="7">
        <v>42235.652263969911</v>
      </c>
      <c r="J801" s="24">
        <v>2101</v>
      </c>
      <c r="K801" s="10"/>
      <c r="L801" s="23" t="s">
        <v>2312</v>
      </c>
      <c r="M801" s="16">
        <v>21</v>
      </c>
      <c r="N801" s="16"/>
      <c r="O801" s="16"/>
      <c r="P801" s="29">
        <v>21</v>
      </c>
      <c r="Q801" s="30"/>
      <c r="R801" s="30"/>
      <c r="S801" s="7">
        <v>42235.652263969911</v>
      </c>
      <c r="T801" s="11" t="s">
        <v>2313</v>
      </c>
      <c r="U801" s="7">
        <v>42235.956482326386</v>
      </c>
      <c r="V801" s="11" t="s">
        <v>363</v>
      </c>
      <c r="W801" s="11" t="s">
        <v>2311</v>
      </c>
    </row>
    <row r="802" spans="1:23" s="11" customFormat="1" x14ac:dyDescent="0.2">
      <c r="A802" s="11">
        <v>201501209</v>
      </c>
      <c r="B802" s="11" t="s">
        <v>1120</v>
      </c>
      <c r="C802" s="11" t="s">
        <v>1720</v>
      </c>
      <c r="D802" s="11">
        <v>107</v>
      </c>
      <c r="E802" s="11" t="s">
        <v>233</v>
      </c>
      <c r="F802" s="7">
        <v>37773</v>
      </c>
      <c r="G802" s="12" t="s">
        <v>1143</v>
      </c>
      <c r="H802" s="11" t="s">
        <v>15</v>
      </c>
      <c r="I802" s="7">
        <v>42235.988434375002</v>
      </c>
      <c r="J802" s="24">
        <v>2087</v>
      </c>
      <c r="K802" s="10"/>
      <c r="L802" s="23">
        <v>16</v>
      </c>
      <c r="M802" s="16">
        <v>16</v>
      </c>
      <c r="N802" s="16"/>
      <c r="O802" s="16"/>
      <c r="P802" s="29">
        <v>16</v>
      </c>
      <c r="Q802" s="30"/>
      <c r="R802" s="30"/>
      <c r="S802" s="7">
        <v>42235.988434375002</v>
      </c>
      <c r="T802" s="11" t="s">
        <v>2314</v>
      </c>
      <c r="U802" s="7"/>
    </row>
    <row r="803" spans="1:23" s="11" customFormat="1" x14ac:dyDescent="0.2">
      <c r="A803" s="11">
        <v>201501215</v>
      </c>
      <c r="B803" s="11" t="s">
        <v>2315</v>
      </c>
      <c r="C803" s="11" t="s">
        <v>2316</v>
      </c>
      <c r="D803" s="11">
        <v>499</v>
      </c>
      <c r="E803" s="11" t="s">
        <v>60</v>
      </c>
      <c r="F803" s="7">
        <v>37492</v>
      </c>
      <c r="G803" s="12" t="s">
        <v>1144</v>
      </c>
      <c r="H803" s="11" t="s">
        <v>21</v>
      </c>
      <c r="I803" s="7">
        <v>42237.665178854164</v>
      </c>
      <c r="J803" s="24">
        <v>2090</v>
      </c>
      <c r="K803" s="10"/>
      <c r="L803" s="23" t="s">
        <v>2317</v>
      </c>
      <c r="M803" s="16">
        <v>21</v>
      </c>
      <c r="N803" s="16">
        <v>28</v>
      </c>
      <c r="O803" s="16"/>
      <c r="P803" s="29">
        <v>21</v>
      </c>
      <c r="Q803" s="30">
        <v>28</v>
      </c>
      <c r="R803" s="30"/>
      <c r="S803" s="7">
        <v>42237.661899733794</v>
      </c>
      <c r="T803" s="11" t="s">
        <v>2318</v>
      </c>
      <c r="U803" s="7"/>
    </row>
    <row r="804" spans="1:23" s="11" customFormat="1" x14ac:dyDescent="0.2">
      <c r="A804" s="11">
        <v>201501217</v>
      </c>
      <c r="B804" s="11" t="s">
        <v>2319</v>
      </c>
      <c r="C804" s="11" t="s">
        <v>162</v>
      </c>
      <c r="D804" s="11">
        <v>130</v>
      </c>
      <c r="E804" s="11" t="s">
        <v>48</v>
      </c>
      <c r="F804" s="7">
        <v>36762</v>
      </c>
      <c r="G804" s="12" t="s">
        <v>1143</v>
      </c>
      <c r="H804" s="11" t="s">
        <v>15</v>
      </c>
      <c r="I804" s="7">
        <v>42238.408553854169</v>
      </c>
      <c r="J804" s="24" t="s">
        <v>2320</v>
      </c>
      <c r="K804" s="10"/>
      <c r="L804" s="23" t="s">
        <v>1159</v>
      </c>
      <c r="M804" s="16"/>
      <c r="N804" s="16"/>
      <c r="O804" s="16"/>
      <c r="P804" s="29"/>
      <c r="Q804" s="30"/>
      <c r="R804" s="30"/>
      <c r="S804" s="7">
        <v>42238.475382488425</v>
      </c>
      <c r="T804" s="11" t="s">
        <v>2321</v>
      </c>
      <c r="U804" s="7"/>
    </row>
    <row r="805" spans="1:23" s="11" customFormat="1" x14ac:dyDescent="0.2">
      <c r="A805" s="11">
        <v>201501221</v>
      </c>
      <c r="B805" s="11" t="s">
        <v>312</v>
      </c>
      <c r="C805" s="11" t="s">
        <v>2322</v>
      </c>
      <c r="D805" s="11">
        <v>550</v>
      </c>
      <c r="E805" s="11" t="s">
        <v>779</v>
      </c>
      <c r="F805" s="7">
        <v>41507</v>
      </c>
      <c r="G805" s="12" t="s">
        <v>1143</v>
      </c>
      <c r="H805" s="11" t="s">
        <v>15</v>
      </c>
      <c r="I805" s="7">
        <v>42299.880479780091</v>
      </c>
      <c r="J805" s="24" t="s">
        <v>2305</v>
      </c>
      <c r="K805" s="10"/>
      <c r="L805" s="23" t="s">
        <v>2270</v>
      </c>
      <c r="M805" s="16"/>
      <c r="N805" s="16"/>
      <c r="O805" s="16"/>
      <c r="P805" s="29"/>
      <c r="Q805" s="30"/>
      <c r="R805" s="30"/>
      <c r="S805" s="7" t="s">
        <v>16</v>
      </c>
      <c r="T805" s="11" t="s">
        <v>16</v>
      </c>
      <c r="U805" s="7"/>
    </row>
    <row r="806" spans="1:23" s="11" customFormat="1" x14ac:dyDescent="0.2">
      <c r="A806" s="11">
        <v>201501223</v>
      </c>
      <c r="B806" s="11" t="s">
        <v>2323</v>
      </c>
      <c r="C806" s="11" t="s">
        <v>32</v>
      </c>
      <c r="D806" s="11">
        <v>131</v>
      </c>
      <c r="E806" s="11" t="s">
        <v>85</v>
      </c>
      <c r="F806" s="7">
        <v>37492</v>
      </c>
      <c r="G806" s="12" t="s">
        <v>1145</v>
      </c>
      <c r="H806" s="11" t="s">
        <v>45</v>
      </c>
      <c r="I806" s="7">
        <v>42237.970795370369</v>
      </c>
      <c r="J806" s="24">
        <v>2001</v>
      </c>
      <c r="K806" s="10"/>
      <c r="L806" s="23">
        <v>14</v>
      </c>
      <c r="M806" s="16">
        <v>14</v>
      </c>
      <c r="N806" s="16"/>
      <c r="O806" s="16"/>
      <c r="P806" s="29">
        <v>14</v>
      </c>
      <c r="Q806" s="30"/>
      <c r="R806" s="30"/>
      <c r="S806" s="7">
        <v>42237.970795370369</v>
      </c>
      <c r="T806" s="11" t="s">
        <v>2324</v>
      </c>
      <c r="U806" s="7"/>
    </row>
    <row r="807" spans="1:23" s="11" customFormat="1" x14ac:dyDescent="0.2">
      <c r="A807" s="11">
        <v>201501224</v>
      </c>
      <c r="B807" s="11" t="s">
        <v>2325</v>
      </c>
      <c r="C807" s="11" t="s">
        <v>2326</v>
      </c>
      <c r="D807" s="11">
        <v>128</v>
      </c>
      <c r="E807" s="11" t="s">
        <v>33</v>
      </c>
      <c r="F807" s="7">
        <v>42011</v>
      </c>
      <c r="G807" s="12" t="s">
        <v>1144</v>
      </c>
      <c r="H807" s="11" t="s">
        <v>21</v>
      </c>
      <c r="I807" s="7">
        <v>42262.270093715277</v>
      </c>
      <c r="J807" s="24">
        <v>2043</v>
      </c>
      <c r="K807" s="10"/>
      <c r="L807" s="23">
        <v>2</v>
      </c>
      <c r="M807" s="16">
        <v>2</v>
      </c>
      <c r="N807" s="16"/>
      <c r="O807" s="16"/>
      <c r="P807" s="29">
        <v>2</v>
      </c>
      <c r="Q807" s="30"/>
      <c r="R807" s="30"/>
      <c r="S807" s="7">
        <v>42262.268365046293</v>
      </c>
      <c r="T807" s="11" t="s">
        <v>2327</v>
      </c>
      <c r="U807" s="7"/>
    </row>
    <row r="808" spans="1:23" s="11" customFormat="1" x14ac:dyDescent="0.2">
      <c r="A808" s="11">
        <v>201501230</v>
      </c>
      <c r="B808" s="11" t="s">
        <v>2328</v>
      </c>
      <c r="C808" s="11" t="s">
        <v>2329</v>
      </c>
      <c r="D808" s="11">
        <v>598</v>
      </c>
      <c r="E808" s="11" t="s">
        <v>20</v>
      </c>
      <c r="F808" s="7">
        <v>39177</v>
      </c>
      <c r="G808" s="12" t="s">
        <v>1144</v>
      </c>
      <c r="H808" s="11" t="s">
        <v>21</v>
      </c>
      <c r="I808" s="7">
        <v>42239.649273263887</v>
      </c>
      <c r="J808" s="24">
        <v>2087</v>
      </c>
      <c r="K808" s="10"/>
      <c r="L808" s="23">
        <v>1</v>
      </c>
      <c r="M808" s="16">
        <v>1</v>
      </c>
      <c r="N808" s="16"/>
      <c r="O808" s="16"/>
      <c r="P808" s="29">
        <v>1</v>
      </c>
      <c r="Q808" s="30"/>
      <c r="R808" s="30"/>
      <c r="S808" s="7">
        <v>42239.645128900462</v>
      </c>
      <c r="T808" s="11" t="s">
        <v>2330</v>
      </c>
      <c r="U808" s="7"/>
    </row>
    <row r="809" spans="1:23" s="11" customFormat="1" x14ac:dyDescent="0.2">
      <c r="A809" s="11">
        <v>201501235</v>
      </c>
      <c r="B809" s="11" t="s">
        <v>2331</v>
      </c>
      <c r="C809" s="11" t="s">
        <v>2332</v>
      </c>
      <c r="D809" s="11">
        <v>131</v>
      </c>
      <c r="E809" s="11" t="s">
        <v>85</v>
      </c>
      <c r="F809" s="7">
        <v>41144</v>
      </c>
      <c r="G809" s="12" t="s">
        <v>1146</v>
      </c>
      <c r="H809" s="11" t="s">
        <v>56</v>
      </c>
      <c r="I809" s="7">
        <v>42239.854708333332</v>
      </c>
      <c r="J809" s="24">
        <v>2077</v>
      </c>
      <c r="K809" s="10"/>
      <c r="L809" s="23">
        <v>1</v>
      </c>
      <c r="M809" s="16">
        <v>1</v>
      </c>
      <c r="N809" s="16"/>
      <c r="O809" s="16"/>
      <c r="P809" s="29">
        <v>1</v>
      </c>
      <c r="Q809" s="30"/>
      <c r="R809" s="30"/>
      <c r="S809" s="7">
        <v>42239.854708333332</v>
      </c>
      <c r="T809" s="11" t="s">
        <v>2333</v>
      </c>
      <c r="U809" s="7"/>
    </row>
    <row r="810" spans="1:23" s="11" customFormat="1" x14ac:dyDescent="0.2">
      <c r="A810" s="11">
        <v>201501238</v>
      </c>
      <c r="B810" s="11" t="s">
        <v>737</v>
      </c>
      <c r="C810" s="11" t="s">
        <v>1442</v>
      </c>
      <c r="D810" s="11">
        <v>128</v>
      </c>
      <c r="E810" s="11" t="s">
        <v>33</v>
      </c>
      <c r="F810" s="7">
        <v>42175</v>
      </c>
      <c r="G810" s="12" t="s">
        <v>1143</v>
      </c>
      <c r="H810" s="11" t="s">
        <v>15</v>
      </c>
      <c r="I810" s="7">
        <v>42350.597188738429</v>
      </c>
      <c r="J810" s="24">
        <v>2193</v>
      </c>
      <c r="K810" s="10"/>
      <c r="L810" s="23"/>
      <c r="M810" s="16"/>
      <c r="N810" s="16"/>
      <c r="O810" s="16"/>
      <c r="P810" s="29"/>
      <c r="Q810" s="30"/>
      <c r="R810" s="30"/>
      <c r="S810" s="7">
        <v>42350.57660335648</v>
      </c>
      <c r="T810" s="11" t="s">
        <v>2334</v>
      </c>
      <c r="U810" s="7"/>
    </row>
    <row r="811" spans="1:23" s="11" customFormat="1" x14ac:dyDescent="0.2">
      <c r="A811" s="11">
        <v>201501241</v>
      </c>
      <c r="B811" s="11" t="s">
        <v>2335</v>
      </c>
      <c r="C811" s="11" t="s">
        <v>2336</v>
      </c>
      <c r="D811" s="11">
        <v>505</v>
      </c>
      <c r="E811" s="11" t="s">
        <v>254</v>
      </c>
      <c r="F811" s="7">
        <v>40299</v>
      </c>
      <c r="G811" s="12" t="s">
        <v>1145</v>
      </c>
      <c r="H811" s="11" t="s">
        <v>45</v>
      </c>
      <c r="I811" s="7">
        <v>42240.862835879627</v>
      </c>
      <c r="J811" s="24">
        <v>2267</v>
      </c>
      <c r="K811" s="10"/>
      <c r="L811" s="23">
        <v>1</v>
      </c>
      <c r="M811" s="16">
        <v>1</v>
      </c>
      <c r="N811" s="16"/>
      <c r="O811" s="16"/>
      <c r="P811" s="29">
        <v>1</v>
      </c>
      <c r="Q811" s="30"/>
      <c r="R811" s="30"/>
      <c r="S811" s="7">
        <v>42240.860475810186</v>
      </c>
      <c r="T811" s="11" t="s">
        <v>2337</v>
      </c>
      <c r="U811" s="7"/>
    </row>
    <row r="812" spans="1:23" s="11" customFormat="1" x14ac:dyDescent="0.2">
      <c r="A812" s="11">
        <v>201501245</v>
      </c>
      <c r="B812" s="11" t="s">
        <v>2338</v>
      </c>
      <c r="C812" s="11" t="s">
        <v>70</v>
      </c>
      <c r="D812" s="11">
        <v>123</v>
      </c>
      <c r="E812" s="11" t="s">
        <v>64</v>
      </c>
      <c r="F812" s="7">
        <v>41147</v>
      </c>
      <c r="G812" s="12" t="s">
        <v>1144</v>
      </c>
      <c r="H812" s="11" t="s">
        <v>21</v>
      </c>
      <c r="I812" s="7">
        <v>42242.206842013889</v>
      </c>
      <c r="J812" s="24">
        <v>2071</v>
      </c>
      <c r="K812" s="10"/>
      <c r="L812" s="23">
        <v>1</v>
      </c>
      <c r="M812" s="16">
        <v>1</v>
      </c>
      <c r="N812" s="16"/>
      <c r="O812" s="16"/>
      <c r="P812" s="29">
        <v>1</v>
      </c>
      <c r="Q812" s="30"/>
      <c r="R812" s="30"/>
      <c r="S812" s="7">
        <v>42242.206842013889</v>
      </c>
      <c r="T812" s="11" t="s">
        <v>2339</v>
      </c>
      <c r="U812" s="7"/>
    </row>
    <row r="813" spans="1:23" s="11" customFormat="1" x14ac:dyDescent="0.2">
      <c r="A813" s="11">
        <v>201501247</v>
      </c>
      <c r="B813" s="11" t="s">
        <v>2340</v>
      </c>
      <c r="C813" s="11" t="s">
        <v>935</v>
      </c>
      <c r="D813" s="11">
        <v>130</v>
      </c>
      <c r="E813" s="11" t="s">
        <v>48</v>
      </c>
      <c r="F813" s="7">
        <v>38227</v>
      </c>
      <c r="G813" s="12" t="s">
        <v>1143</v>
      </c>
      <c r="H813" s="11" t="s">
        <v>15</v>
      </c>
      <c r="I813" s="7">
        <v>42242.740790625001</v>
      </c>
      <c r="J813" s="24">
        <v>2170</v>
      </c>
      <c r="K813" s="10"/>
      <c r="L813" s="23"/>
      <c r="M813" s="16"/>
      <c r="N813" s="16"/>
      <c r="O813" s="16"/>
      <c r="P813" s="29"/>
      <c r="Q813" s="30"/>
      <c r="R813" s="30"/>
      <c r="S813" s="7">
        <v>42242.724167824075</v>
      </c>
      <c r="T813" s="11" t="s">
        <v>2341</v>
      </c>
      <c r="U813" s="7"/>
    </row>
    <row r="814" spans="1:23" s="11" customFormat="1" x14ac:dyDescent="0.2">
      <c r="A814" s="11">
        <v>201501258</v>
      </c>
      <c r="B814" s="11" t="s">
        <v>2342</v>
      </c>
      <c r="C814" s="11" t="s">
        <v>27</v>
      </c>
      <c r="D814" s="11">
        <v>312</v>
      </c>
      <c r="E814" s="11" t="s">
        <v>128</v>
      </c>
      <c r="F814" s="7">
        <v>42171</v>
      </c>
      <c r="G814" s="12" t="s">
        <v>1144</v>
      </c>
      <c r="H814" s="11" t="s">
        <v>21</v>
      </c>
      <c r="I814" s="7">
        <v>42305.435760532404</v>
      </c>
      <c r="J814" s="24" t="s">
        <v>2224</v>
      </c>
      <c r="K814" s="10"/>
      <c r="L814" s="23"/>
      <c r="M814" s="16"/>
      <c r="N814" s="16"/>
      <c r="O814" s="16"/>
      <c r="P814" s="29"/>
      <c r="Q814" s="30"/>
      <c r="R814" s="30"/>
      <c r="S814" s="7">
        <v>42305.435760532404</v>
      </c>
      <c r="T814" s="11" t="s">
        <v>2343</v>
      </c>
      <c r="U814" s="7"/>
    </row>
    <row r="815" spans="1:23" s="11" customFormat="1" x14ac:dyDescent="0.2">
      <c r="A815" s="11">
        <v>201501262</v>
      </c>
      <c r="B815" s="11" t="s">
        <v>2344</v>
      </c>
      <c r="C815" s="11" t="s">
        <v>2345</v>
      </c>
      <c r="D815" s="11">
        <v>123</v>
      </c>
      <c r="E815" s="11" t="s">
        <v>64</v>
      </c>
      <c r="F815" s="7">
        <v>42131</v>
      </c>
      <c r="G815" s="12" t="s">
        <v>1146</v>
      </c>
      <c r="H815" s="11" t="s">
        <v>56</v>
      </c>
      <c r="I815" s="7">
        <v>42246.890492164355</v>
      </c>
      <c r="J815" s="24">
        <v>2275</v>
      </c>
      <c r="K815" s="10"/>
      <c r="L815" s="23"/>
      <c r="M815" s="16"/>
      <c r="N815" s="16"/>
      <c r="O815" s="16"/>
      <c r="P815" s="29"/>
      <c r="Q815" s="30"/>
      <c r="R815" s="30"/>
      <c r="S815" s="7">
        <v>42246.861554317133</v>
      </c>
      <c r="T815" s="11" t="s">
        <v>2346</v>
      </c>
      <c r="U815" s="7"/>
    </row>
    <row r="816" spans="1:23" s="11" customFormat="1" x14ac:dyDescent="0.2">
      <c r="A816" s="11">
        <v>201501266</v>
      </c>
      <c r="B816" s="11" t="s">
        <v>2347</v>
      </c>
      <c r="C816" s="11" t="s">
        <v>2348</v>
      </c>
      <c r="D816" s="11">
        <v>125</v>
      </c>
      <c r="E816" s="11" t="s">
        <v>14</v>
      </c>
      <c r="F816" s="7">
        <v>37803</v>
      </c>
      <c r="G816" s="12" t="s">
        <v>1146</v>
      </c>
      <c r="H816" s="11" t="s">
        <v>56</v>
      </c>
      <c r="I816" s="7">
        <v>42246.971984722222</v>
      </c>
      <c r="J816" s="24">
        <v>2001</v>
      </c>
      <c r="K816" s="10"/>
      <c r="L816" s="23" t="s">
        <v>2349</v>
      </c>
      <c r="M816" s="16">
        <v>16</v>
      </c>
      <c r="N816" s="16"/>
      <c r="O816" s="16"/>
      <c r="P816" s="33">
        <v>1601</v>
      </c>
      <c r="Q816" s="30"/>
      <c r="R816" s="30"/>
      <c r="S816" s="7">
        <v>42246.94453040509</v>
      </c>
      <c r="T816" s="11" t="s">
        <v>2350</v>
      </c>
      <c r="U816" s="7">
        <v>42252.69440015046</v>
      </c>
      <c r="V816" s="11" t="s">
        <v>332</v>
      </c>
      <c r="W816" s="11" t="s">
        <v>395</v>
      </c>
    </row>
    <row r="817" spans="1:23" s="11" customFormat="1" x14ac:dyDescent="0.2">
      <c r="A817" s="11">
        <v>201501268</v>
      </c>
      <c r="B817" s="11" t="s">
        <v>2351</v>
      </c>
      <c r="C817" s="11" t="s">
        <v>2352</v>
      </c>
      <c r="D817" s="11">
        <v>130</v>
      </c>
      <c r="E817" s="11" t="s">
        <v>48</v>
      </c>
      <c r="F817" s="7">
        <v>42192</v>
      </c>
      <c r="G817" s="12" t="s">
        <v>1144</v>
      </c>
      <c r="H817" s="11" t="s">
        <v>21</v>
      </c>
      <c r="I817" s="7">
        <v>42345.482551655092</v>
      </c>
      <c r="J817" s="24" t="s">
        <v>2224</v>
      </c>
      <c r="K817" s="10"/>
      <c r="L817" s="23"/>
      <c r="M817" s="16"/>
      <c r="N817" s="16"/>
      <c r="O817" s="16"/>
      <c r="P817" s="29"/>
      <c r="Q817" s="30"/>
      <c r="R817" s="30"/>
      <c r="S817" s="7">
        <v>42345.523513773151</v>
      </c>
      <c r="U817" s="7"/>
    </row>
    <row r="818" spans="1:23" s="11" customFormat="1" x14ac:dyDescent="0.2">
      <c r="A818" s="11">
        <v>201501269</v>
      </c>
      <c r="B818" s="11" t="s">
        <v>2353</v>
      </c>
      <c r="C818" s="11" t="s">
        <v>978</v>
      </c>
      <c r="D818" s="11">
        <v>125</v>
      </c>
      <c r="E818" s="11" t="s">
        <v>14</v>
      </c>
      <c r="F818" s="7">
        <v>42183</v>
      </c>
      <c r="G818" s="12" t="s">
        <v>1144</v>
      </c>
      <c r="H818" s="11" t="s">
        <v>21</v>
      </c>
      <c r="I818" s="7">
        <v>42359.454803587963</v>
      </c>
      <c r="J818" s="24" t="s">
        <v>2300</v>
      </c>
      <c r="K818" s="10"/>
      <c r="L818" s="23" t="s">
        <v>2354</v>
      </c>
      <c r="M818" s="16"/>
      <c r="N818" s="16"/>
      <c r="O818" s="16"/>
      <c r="P818" s="29"/>
      <c r="Q818" s="30"/>
      <c r="R818" s="30"/>
      <c r="S818" s="7">
        <v>42359.464473032407</v>
      </c>
      <c r="T818" s="11" t="s">
        <v>2355</v>
      </c>
      <c r="U818" s="7"/>
    </row>
    <row r="819" spans="1:23" s="11" customFormat="1" x14ac:dyDescent="0.2">
      <c r="A819" s="11">
        <v>201501271</v>
      </c>
      <c r="B819" s="11" t="s">
        <v>2356</v>
      </c>
      <c r="C819" s="11" t="s">
        <v>2357</v>
      </c>
      <c r="D819" s="11">
        <v>23</v>
      </c>
      <c r="E819" s="11" t="s">
        <v>2358</v>
      </c>
      <c r="F819" s="7">
        <v>42184</v>
      </c>
      <c r="G819" s="12" t="s">
        <v>1143</v>
      </c>
      <c r="H819" s="11" t="s">
        <v>15</v>
      </c>
      <c r="I819" s="7">
        <v>42363.862429131943</v>
      </c>
      <c r="J819" s="24">
        <v>2043</v>
      </c>
      <c r="K819" s="10"/>
      <c r="L819" s="23" t="s">
        <v>2359</v>
      </c>
      <c r="M819" s="16">
        <v>1</v>
      </c>
      <c r="N819" s="16">
        <v>2</v>
      </c>
      <c r="O819" s="16"/>
      <c r="P819" s="29">
        <v>1</v>
      </c>
      <c r="Q819" s="30">
        <v>2</v>
      </c>
      <c r="R819" s="30"/>
      <c r="S819" s="7">
        <v>42363.860609756943</v>
      </c>
      <c r="T819" s="11" t="s">
        <v>2360</v>
      </c>
      <c r="U819" s="7"/>
    </row>
    <row r="820" spans="1:23" s="11" customFormat="1" x14ac:dyDescent="0.2">
      <c r="A820" s="11">
        <v>201501275</v>
      </c>
      <c r="B820" s="11" t="s">
        <v>2361</v>
      </c>
      <c r="C820" s="11" t="s">
        <v>2163</v>
      </c>
      <c r="D820" s="11">
        <v>114</v>
      </c>
      <c r="E820" s="11" t="s">
        <v>2362</v>
      </c>
      <c r="F820" s="7">
        <v>42005</v>
      </c>
      <c r="G820" s="12" t="s">
        <v>1144</v>
      </c>
      <c r="H820" s="11" t="s">
        <v>21</v>
      </c>
      <c r="I820" s="7">
        <v>42248.073873726855</v>
      </c>
      <c r="J820" s="24">
        <v>2071</v>
      </c>
      <c r="K820" s="10"/>
      <c r="L820" s="23">
        <v>1</v>
      </c>
      <c r="M820" s="16">
        <v>1</v>
      </c>
      <c r="N820" s="16"/>
      <c r="O820" s="16"/>
      <c r="P820" s="29">
        <v>1</v>
      </c>
      <c r="Q820" s="30"/>
      <c r="R820" s="30"/>
      <c r="S820" s="7">
        <v>42248.073873726855</v>
      </c>
      <c r="T820" s="11" t="s">
        <v>2363</v>
      </c>
      <c r="U820" s="7"/>
    </row>
    <row r="821" spans="1:23" s="11" customFormat="1" x14ac:dyDescent="0.2">
      <c r="A821" s="11">
        <v>201501283</v>
      </c>
      <c r="B821" s="11" t="s">
        <v>2364</v>
      </c>
      <c r="C821" s="11" t="s">
        <v>2365</v>
      </c>
      <c r="D821" s="11">
        <v>125</v>
      </c>
      <c r="E821" s="11" t="s">
        <v>14</v>
      </c>
      <c r="F821" s="7">
        <v>39083</v>
      </c>
      <c r="G821" s="12" t="s">
        <v>1144</v>
      </c>
      <c r="H821" s="11" t="s">
        <v>21</v>
      </c>
      <c r="I821" s="7">
        <v>42249.549385069447</v>
      </c>
      <c r="J821" s="24">
        <v>2181</v>
      </c>
      <c r="K821" s="10"/>
      <c r="L821" s="23">
        <v>13</v>
      </c>
      <c r="M821" s="16">
        <v>13</v>
      </c>
      <c r="N821" s="16"/>
      <c r="O821" s="16"/>
      <c r="P821" s="29">
        <v>13</v>
      </c>
      <c r="Q821" s="30"/>
      <c r="R821" s="30"/>
      <c r="S821" s="7">
        <v>42249.549385069447</v>
      </c>
      <c r="T821" s="11" t="s">
        <v>2366</v>
      </c>
      <c r="U821" s="7"/>
    </row>
    <row r="822" spans="1:23" s="11" customFormat="1" x14ac:dyDescent="0.2">
      <c r="A822" s="11">
        <v>201501292</v>
      </c>
      <c r="B822" s="11" t="s">
        <v>2367</v>
      </c>
      <c r="C822" s="11" t="s">
        <v>2010</v>
      </c>
      <c r="D822" s="11">
        <v>507</v>
      </c>
      <c r="E822" s="11" t="s">
        <v>155</v>
      </c>
      <c r="F822" s="7">
        <v>42142</v>
      </c>
      <c r="G822" s="12" t="s">
        <v>1146</v>
      </c>
      <c r="H822" s="11" t="s">
        <v>56</v>
      </c>
      <c r="I822" s="7">
        <v>42267.655693553243</v>
      </c>
      <c r="J822" s="24">
        <v>2279</v>
      </c>
      <c r="K822" s="10"/>
      <c r="L822" s="23" t="s">
        <v>2317</v>
      </c>
      <c r="M822" s="16">
        <v>21</v>
      </c>
      <c r="N822" s="16">
        <v>28</v>
      </c>
      <c r="O822" s="16"/>
      <c r="P822" s="29">
        <v>21</v>
      </c>
      <c r="Q822" s="30">
        <v>28</v>
      </c>
      <c r="R822" s="30"/>
      <c r="S822" s="7">
        <v>42267.655693553243</v>
      </c>
      <c r="T822" s="11" t="s">
        <v>2368</v>
      </c>
      <c r="U822" s="7"/>
    </row>
    <row r="823" spans="1:23" s="11" customFormat="1" x14ac:dyDescent="0.2">
      <c r="A823" s="11">
        <v>201501295</v>
      </c>
      <c r="B823" s="11" t="s">
        <v>2369</v>
      </c>
      <c r="C823" s="11" t="s">
        <v>2370</v>
      </c>
      <c r="D823" s="11">
        <v>123</v>
      </c>
      <c r="E823" s="11" t="s">
        <v>64</v>
      </c>
      <c r="F823" s="7">
        <v>42069</v>
      </c>
      <c r="G823" s="12" t="s">
        <v>1144</v>
      </c>
      <c r="H823" s="11" t="s">
        <v>21</v>
      </c>
      <c r="I823" s="7">
        <v>42251.970296180552</v>
      </c>
      <c r="J823" s="24">
        <v>2121</v>
      </c>
      <c r="K823" s="10"/>
      <c r="L823" s="23" t="s">
        <v>1165</v>
      </c>
      <c r="M823" s="16">
        <v>28</v>
      </c>
      <c r="N823" s="16"/>
      <c r="O823" s="16"/>
      <c r="P823" s="29">
        <v>28</v>
      </c>
      <c r="Q823" s="30"/>
      <c r="R823" s="30"/>
      <c r="S823" s="7" t="s">
        <v>16</v>
      </c>
      <c r="T823" s="11" t="s">
        <v>16</v>
      </c>
      <c r="U823" s="7"/>
    </row>
    <row r="824" spans="1:23" s="11" customFormat="1" x14ac:dyDescent="0.2">
      <c r="A824" s="11">
        <v>201501298</v>
      </c>
      <c r="B824" s="11" t="s">
        <v>2371</v>
      </c>
      <c r="C824" s="11" t="s">
        <v>13</v>
      </c>
      <c r="D824" s="11">
        <v>499</v>
      </c>
      <c r="E824" s="11" t="s">
        <v>60</v>
      </c>
      <c r="F824" s="7">
        <v>42102</v>
      </c>
      <c r="G824" s="12" t="s">
        <v>1144</v>
      </c>
      <c r="H824" s="11" t="s">
        <v>21</v>
      </c>
      <c r="I824" s="7">
        <v>42252.551931909722</v>
      </c>
      <c r="J824" s="24">
        <v>2046</v>
      </c>
      <c r="K824" s="10"/>
      <c r="L824" s="23" t="s">
        <v>1159</v>
      </c>
      <c r="M824" s="16"/>
      <c r="N824" s="16"/>
      <c r="O824" s="16"/>
      <c r="P824" s="29"/>
      <c r="Q824" s="30"/>
      <c r="R824" s="30"/>
      <c r="S824" s="7">
        <v>42252.89557202546</v>
      </c>
      <c r="U824" s="7"/>
    </row>
    <row r="825" spans="1:23" s="11" customFormat="1" x14ac:dyDescent="0.2">
      <c r="A825" s="11">
        <v>201501309</v>
      </c>
      <c r="B825" s="11" t="s">
        <v>2372</v>
      </c>
      <c r="C825" s="11" t="s">
        <v>401</v>
      </c>
      <c r="D825" s="11">
        <v>128</v>
      </c>
      <c r="E825" s="11" t="s">
        <v>33</v>
      </c>
      <c r="F825" s="7">
        <v>41868</v>
      </c>
      <c r="G825" s="12" t="s">
        <v>1145</v>
      </c>
      <c r="H825" s="11" t="s">
        <v>45</v>
      </c>
      <c r="I825" s="7">
        <v>42269.750864201385</v>
      </c>
      <c r="J825" s="24">
        <v>2185</v>
      </c>
      <c r="K825" s="10"/>
      <c r="L825" s="23" t="s">
        <v>2373</v>
      </c>
      <c r="M825" s="16">
        <v>23</v>
      </c>
      <c r="N825" s="16"/>
      <c r="O825" s="16"/>
      <c r="P825" s="29">
        <v>23</v>
      </c>
      <c r="Q825" s="30"/>
      <c r="R825" s="30"/>
      <c r="S825" s="7">
        <v>42269.695569097225</v>
      </c>
      <c r="U825" s="7"/>
    </row>
    <row r="826" spans="1:23" s="11" customFormat="1" x14ac:dyDescent="0.2">
      <c r="A826" s="11">
        <v>201501311</v>
      </c>
      <c r="B826" s="11" t="s">
        <v>2374</v>
      </c>
      <c r="C826" s="11" t="s">
        <v>2375</v>
      </c>
      <c r="D826" s="11">
        <v>130</v>
      </c>
      <c r="E826" s="11" t="s">
        <v>48</v>
      </c>
      <c r="F826" s="7">
        <v>37622</v>
      </c>
      <c r="G826" s="12" t="s">
        <v>1145</v>
      </c>
      <c r="H826" s="11" t="s">
        <v>45</v>
      </c>
      <c r="I826" s="7">
        <v>42254.701968634261</v>
      </c>
      <c r="J826" s="24">
        <v>2210</v>
      </c>
      <c r="K826" s="10">
        <v>2205</v>
      </c>
      <c r="L826" s="23" t="s">
        <v>2376</v>
      </c>
      <c r="M826" s="16">
        <v>46</v>
      </c>
      <c r="N826" s="16"/>
      <c r="O826" s="16"/>
      <c r="P826" s="29">
        <v>46</v>
      </c>
      <c r="Q826" s="30"/>
      <c r="R826" s="30"/>
      <c r="S826" s="7">
        <v>42254.666045914353</v>
      </c>
      <c r="T826" s="11" t="s">
        <v>2377</v>
      </c>
      <c r="U826" s="7"/>
    </row>
    <row r="827" spans="1:23" s="11" customFormat="1" x14ac:dyDescent="0.2">
      <c r="A827" s="11">
        <v>201501314</v>
      </c>
      <c r="B827" s="11" t="s">
        <v>2378</v>
      </c>
      <c r="C827" s="11" t="s">
        <v>2379</v>
      </c>
      <c r="D827" s="11">
        <v>125</v>
      </c>
      <c r="E827" s="11" t="s">
        <v>14</v>
      </c>
      <c r="F827" s="7">
        <v>40489</v>
      </c>
      <c r="G827" s="12" t="s">
        <v>1143</v>
      </c>
      <c r="H827" s="11" t="s">
        <v>15</v>
      </c>
      <c r="I827" s="7">
        <v>42351.649171793979</v>
      </c>
      <c r="J827" s="24">
        <v>2232</v>
      </c>
      <c r="K827" s="10"/>
      <c r="L827" s="23" t="s">
        <v>2381</v>
      </c>
      <c r="M827" s="16">
        <v>100</v>
      </c>
      <c r="N827" s="16"/>
      <c r="O827" s="16"/>
      <c r="P827" s="33">
        <v>79</v>
      </c>
      <c r="Q827" s="30"/>
      <c r="R827" s="30"/>
      <c r="S827" s="7">
        <v>42351.61860347222</v>
      </c>
      <c r="T827" s="11" t="s">
        <v>2382</v>
      </c>
      <c r="U827" s="7">
        <v>42352.905010648145</v>
      </c>
      <c r="V827" s="11" t="s">
        <v>467</v>
      </c>
      <c r="W827" s="11" t="s">
        <v>2380</v>
      </c>
    </row>
    <row r="828" spans="1:23" s="11" customFormat="1" x14ac:dyDescent="0.2">
      <c r="A828" s="11">
        <v>201501321</v>
      </c>
      <c r="B828" s="11" t="s">
        <v>2383</v>
      </c>
      <c r="C828" s="11" t="s">
        <v>2384</v>
      </c>
      <c r="D828" s="11">
        <v>501</v>
      </c>
      <c r="E828" s="11" t="s">
        <v>118</v>
      </c>
      <c r="F828" s="7">
        <v>40067</v>
      </c>
      <c r="G828" s="12" t="s">
        <v>1143</v>
      </c>
      <c r="H828" s="11" t="s">
        <v>15</v>
      </c>
      <c r="I828" s="7">
        <v>42257.860375775461</v>
      </c>
      <c r="J828" s="24">
        <v>2075</v>
      </c>
      <c r="K828" s="10"/>
      <c r="L828" s="23" t="s">
        <v>2385</v>
      </c>
      <c r="M828" s="16">
        <v>21</v>
      </c>
      <c r="N828" s="16"/>
      <c r="O828" s="16"/>
      <c r="P828" s="29">
        <v>21</v>
      </c>
      <c r="Q828" s="30"/>
      <c r="R828" s="30"/>
      <c r="S828" s="7">
        <v>42257.860375775461</v>
      </c>
      <c r="T828" s="11" t="s">
        <v>2386</v>
      </c>
      <c r="U828" s="7"/>
    </row>
    <row r="829" spans="1:23" s="11" customFormat="1" x14ac:dyDescent="0.2">
      <c r="A829" s="11">
        <v>201501323</v>
      </c>
      <c r="B829" s="11" t="s">
        <v>2387</v>
      </c>
      <c r="C829" s="11" t="s">
        <v>1466</v>
      </c>
      <c r="D829" s="11">
        <v>100</v>
      </c>
      <c r="E829" s="11" t="s">
        <v>101</v>
      </c>
      <c r="F829" s="7">
        <v>38022</v>
      </c>
      <c r="G829" s="12" t="s">
        <v>1145</v>
      </c>
      <c r="H829" s="11" t="s">
        <v>45</v>
      </c>
      <c r="I829" s="7">
        <v>42259.479854016201</v>
      </c>
      <c r="J829" s="24">
        <v>2087</v>
      </c>
      <c r="K829" s="10">
        <v>2076</v>
      </c>
      <c r="L829" s="23" t="s">
        <v>2388</v>
      </c>
      <c r="M829" s="16">
        <v>21</v>
      </c>
      <c r="N829" s="16"/>
      <c r="O829" s="16"/>
      <c r="P829" s="29">
        <v>21</v>
      </c>
      <c r="Q829" s="30"/>
      <c r="R829" s="30"/>
      <c r="S829" s="7">
        <v>42259.462687997686</v>
      </c>
      <c r="T829" s="11" t="s">
        <v>2389</v>
      </c>
      <c r="U829" s="7"/>
    </row>
    <row r="830" spans="1:23" s="11" customFormat="1" x14ac:dyDescent="0.2">
      <c r="A830" s="11">
        <v>201501324</v>
      </c>
      <c r="B830" s="11" t="s">
        <v>987</v>
      </c>
      <c r="C830" s="11" t="s">
        <v>2267</v>
      </c>
      <c r="D830" s="11">
        <v>517</v>
      </c>
      <c r="E830" s="11" t="s">
        <v>2390</v>
      </c>
      <c r="F830" s="7">
        <v>40285</v>
      </c>
      <c r="G830" s="12" t="s">
        <v>1144</v>
      </c>
      <c r="H830" s="11" t="s">
        <v>21</v>
      </c>
      <c r="I830" s="7">
        <v>42259.627186342594</v>
      </c>
      <c r="J830" s="24">
        <v>2095</v>
      </c>
      <c r="K830" s="10"/>
      <c r="L830" s="23">
        <v>9</v>
      </c>
      <c r="M830" s="16">
        <v>9</v>
      </c>
      <c r="N830" s="16"/>
      <c r="O830" s="16"/>
      <c r="P830" s="33">
        <v>901</v>
      </c>
      <c r="Q830" s="30"/>
      <c r="R830" s="30"/>
      <c r="S830" s="7">
        <v>42259.586180787039</v>
      </c>
      <c r="T830" s="11" t="s">
        <v>2391</v>
      </c>
      <c r="U830" s="7"/>
    </row>
    <row r="831" spans="1:23" s="11" customFormat="1" x14ac:dyDescent="0.2">
      <c r="A831" s="11">
        <v>201501327</v>
      </c>
      <c r="B831" s="11" t="s">
        <v>2392</v>
      </c>
      <c r="C831" s="11" t="s">
        <v>2393</v>
      </c>
      <c r="D831" s="11">
        <v>538</v>
      </c>
      <c r="E831" s="11" t="s">
        <v>159</v>
      </c>
      <c r="F831" s="7">
        <v>42080</v>
      </c>
      <c r="G831" s="12" t="s">
        <v>1143</v>
      </c>
      <c r="H831" s="11" t="s">
        <v>15</v>
      </c>
      <c r="I831" s="7">
        <v>42295.463120949076</v>
      </c>
      <c r="J831" s="24" t="s">
        <v>2291</v>
      </c>
      <c r="K831" s="10"/>
      <c r="L831" s="23" t="s">
        <v>2292</v>
      </c>
      <c r="M831" s="16"/>
      <c r="N831" s="16"/>
      <c r="O831" s="16"/>
      <c r="P831" s="29"/>
      <c r="Q831" s="30"/>
      <c r="R831" s="30"/>
      <c r="S831" s="7">
        <v>42295.463120949076</v>
      </c>
      <c r="T831" s="11" t="s">
        <v>2394</v>
      </c>
      <c r="U831" s="7"/>
    </row>
    <row r="832" spans="1:23" s="11" customFormat="1" x14ac:dyDescent="0.2">
      <c r="A832" s="11">
        <v>201501328</v>
      </c>
      <c r="B832" s="11" t="s">
        <v>409</v>
      </c>
      <c r="C832" s="11" t="s">
        <v>2395</v>
      </c>
      <c r="D832" s="11">
        <v>125</v>
      </c>
      <c r="E832" s="11" t="s">
        <v>14</v>
      </c>
      <c r="F832" s="7">
        <v>42125</v>
      </c>
      <c r="G832" s="12" t="s">
        <v>1144</v>
      </c>
      <c r="H832" s="11" t="s">
        <v>21</v>
      </c>
      <c r="I832" s="7">
        <v>42264.548991585645</v>
      </c>
      <c r="J832" s="24" t="s">
        <v>2224</v>
      </c>
      <c r="K832" s="10"/>
      <c r="L832" s="23" t="s">
        <v>2270</v>
      </c>
      <c r="M832" s="16"/>
      <c r="N832" s="16"/>
      <c r="O832" s="16"/>
      <c r="P832" s="29"/>
      <c r="Q832" s="30"/>
      <c r="R832" s="30"/>
      <c r="S832" s="7">
        <v>42264.589539930559</v>
      </c>
      <c r="U832" s="7"/>
    </row>
    <row r="833" spans="1:21" s="11" customFormat="1" x14ac:dyDescent="0.2">
      <c r="A833" s="11">
        <v>201501330</v>
      </c>
      <c r="B833" s="11" t="s">
        <v>2396</v>
      </c>
      <c r="C833" s="11" t="s">
        <v>2397</v>
      </c>
      <c r="D833" s="11">
        <v>119</v>
      </c>
      <c r="E833" s="11" t="s">
        <v>25</v>
      </c>
      <c r="F833" s="7">
        <v>41912</v>
      </c>
      <c r="G833" s="12" t="s">
        <v>1145</v>
      </c>
      <c r="H833" s="11" t="s">
        <v>45</v>
      </c>
      <c r="I833" s="7">
        <v>42259.831521446758</v>
      </c>
      <c r="J833" s="24">
        <v>2071</v>
      </c>
      <c r="K833" s="10"/>
      <c r="L833" s="23" t="s">
        <v>2273</v>
      </c>
      <c r="M833" s="16">
        <v>1</v>
      </c>
      <c r="N833" s="16">
        <v>2</v>
      </c>
      <c r="O833" s="16"/>
      <c r="P833" s="29">
        <v>1</v>
      </c>
      <c r="Q833" s="30">
        <v>2</v>
      </c>
      <c r="R833" s="30"/>
      <c r="S833" s="7">
        <v>42259.828329432872</v>
      </c>
      <c r="T833" s="11" t="s">
        <v>2398</v>
      </c>
      <c r="U833" s="7"/>
    </row>
    <row r="834" spans="1:21" s="11" customFormat="1" x14ac:dyDescent="0.2">
      <c r="A834" s="11">
        <v>201501336</v>
      </c>
      <c r="B834" s="11" t="s">
        <v>2399</v>
      </c>
      <c r="C834" s="11" t="s">
        <v>2400</v>
      </c>
      <c r="D834" s="11">
        <v>512</v>
      </c>
      <c r="E834" s="11" t="s">
        <v>576</v>
      </c>
      <c r="F834" s="7">
        <v>42156</v>
      </c>
      <c r="G834" s="12" t="s">
        <v>1143</v>
      </c>
      <c r="H834" s="11" t="s">
        <v>15</v>
      </c>
      <c r="I834" s="7">
        <v>42353.419618368054</v>
      </c>
      <c r="J834" s="24" t="s">
        <v>2305</v>
      </c>
      <c r="K834" s="10"/>
      <c r="L834" s="23" t="s">
        <v>2401</v>
      </c>
      <c r="M834" s="16"/>
      <c r="N834" s="16"/>
      <c r="O834" s="16"/>
      <c r="P834" s="29"/>
      <c r="Q834" s="30"/>
      <c r="R834" s="30"/>
      <c r="S834" s="7">
        <v>42353.419618368054</v>
      </c>
      <c r="T834" s="11" t="s">
        <v>2402</v>
      </c>
      <c r="U834" s="7"/>
    </row>
    <row r="835" spans="1:21" s="11" customFormat="1" x14ac:dyDescent="0.2">
      <c r="A835" s="11">
        <v>201501337</v>
      </c>
      <c r="B835" s="11" t="s">
        <v>2403</v>
      </c>
      <c r="C835" s="11" t="s">
        <v>1495</v>
      </c>
      <c r="D835" s="11">
        <v>598</v>
      </c>
      <c r="E835" s="11" t="s">
        <v>20</v>
      </c>
      <c r="F835" s="7">
        <v>42064</v>
      </c>
      <c r="G835" s="12" t="s">
        <v>1144</v>
      </c>
      <c r="H835" s="11" t="s">
        <v>21</v>
      </c>
      <c r="I835" s="7">
        <v>42304.428519363428</v>
      </c>
      <c r="J835" s="24" t="s">
        <v>1166</v>
      </c>
      <c r="K835" s="10"/>
      <c r="L835" s="23" t="s">
        <v>2292</v>
      </c>
      <c r="M835" s="16"/>
      <c r="N835" s="16"/>
      <c r="O835" s="16"/>
      <c r="P835" s="29"/>
      <c r="Q835" s="30"/>
      <c r="R835" s="30"/>
      <c r="S835" s="7">
        <v>42304.428519363428</v>
      </c>
      <c r="T835" s="11" t="s">
        <v>2404</v>
      </c>
      <c r="U835" s="7"/>
    </row>
    <row r="836" spans="1:21" s="11" customFormat="1" x14ac:dyDescent="0.2">
      <c r="A836" s="11">
        <v>201501339</v>
      </c>
      <c r="B836" s="11" t="s">
        <v>2405</v>
      </c>
      <c r="C836" s="11" t="s">
        <v>1365</v>
      </c>
      <c r="D836" s="11">
        <v>131</v>
      </c>
      <c r="E836" s="11" t="s">
        <v>85</v>
      </c>
      <c r="F836" s="7">
        <v>37513</v>
      </c>
      <c r="G836" s="12" t="s">
        <v>1144</v>
      </c>
      <c r="H836" s="11" t="s">
        <v>21</v>
      </c>
      <c r="I836" s="7">
        <v>42261.188679282408</v>
      </c>
      <c r="J836" s="24">
        <v>2071</v>
      </c>
      <c r="K836" s="10"/>
      <c r="L836" s="23">
        <v>1</v>
      </c>
      <c r="M836" s="16">
        <v>1</v>
      </c>
      <c r="N836" s="16"/>
      <c r="O836" s="16"/>
      <c r="P836" s="29">
        <v>1</v>
      </c>
      <c r="Q836" s="30"/>
      <c r="R836" s="30"/>
      <c r="S836" s="7">
        <v>42261.188381400461</v>
      </c>
      <c r="T836" s="11" t="s">
        <v>2406</v>
      </c>
      <c r="U836" s="7"/>
    </row>
    <row r="837" spans="1:21" s="11" customFormat="1" x14ac:dyDescent="0.2">
      <c r="A837" s="11">
        <v>201501341</v>
      </c>
      <c r="B837" s="11" t="s">
        <v>2407</v>
      </c>
      <c r="C837" s="11" t="s">
        <v>761</v>
      </c>
      <c r="D837" s="11">
        <v>128</v>
      </c>
      <c r="E837" s="11" t="s">
        <v>33</v>
      </c>
      <c r="F837" s="7">
        <v>42125</v>
      </c>
      <c r="G837" s="12" t="s">
        <v>1144</v>
      </c>
      <c r="H837" s="11" t="s">
        <v>21</v>
      </c>
      <c r="I837" s="7">
        <v>42276.552350775462</v>
      </c>
      <c r="J837" s="24" t="s">
        <v>1166</v>
      </c>
      <c r="K837" s="10"/>
      <c r="L837" s="23" t="s">
        <v>2401</v>
      </c>
      <c r="M837" s="16"/>
      <c r="N837" s="16"/>
      <c r="O837" s="16"/>
      <c r="P837" s="29"/>
      <c r="Q837" s="30"/>
      <c r="R837" s="30"/>
      <c r="S837" s="7">
        <v>42276.56726797454</v>
      </c>
      <c r="T837" s="11" t="s">
        <v>2408</v>
      </c>
      <c r="U837" s="7"/>
    </row>
    <row r="838" spans="1:21" s="11" customFormat="1" x14ac:dyDescent="0.2">
      <c r="A838" s="11">
        <v>201501342</v>
      </c>
      <c r="B838" s="11" t="s">
        <v>2409</v>
      </c>
      <c r="C838" s="11" t="s">
        <v>2410</v>
      </c>
      <c r="D838" s="11">
        <v>130</v>
      </c>
      <c r="E838" s="11" t="s">
        <v>48</v>
      </c>
      <c r="F838" s="7">
        <v>36526</v>
      </c>
      <c r="G838" s="12" t="s">
        <v>1145</v>
      </c>
      <c r="H838" s="11" t="s">
        <v>45</v>
      </c>
      <c r="I838" s="7">
        <v>42261.65367565972</v>
      </c>
      <c r="J838" s="24">
        <v>2117</v>
      </c>
      <c r="K838" s="10"/>
      <c r="L838" s="23" t="s">
        <v>2411</v>
      </c>
      <c r="M838" s="16">
        <v>22106</v>
      </c>
      <c r="N838" s="16"/>
      <c r="O838" s="16"/>
      <c r="P838" s="33">
        <v>221</v>
      </c>
      <c r="Q838" s="30"/>
      <c r="R838" s="30"/>
      <c r="S838" s="7">
        <v>42261.65367565972</v>
      </c>
      <c r="T838" s="11" t="s">
        <v>2412</v>
      </c>
      <c r="U838" s="7"/>
    </row>
    <row r="839" spans="1:21" s="11" customFormat="1" x14ac:dyDescent="0.2">
      <c r="A839" s="11">
        <v>201501346</v>
      </c>
      <c r="B839" s="11" t="s">
        <v>2413</v>
      </c>
      <c r="C839" s="11" t="s">
        <v>2414</v>
      </c>
      <c r="D839" s="11">
        <v>119</v>
      </c>
      <c r="E839" s="11" t="s">
        <v>25</v>
      </c>
      <c r="F839" s="7">
        <v>37881</v>
      </c>
      <c r="G839" s="12" t="s">
        <v>1144</v>
      </c>
      <c r="H839" s="11" t="s">
        <v>21</v>
      </c>
      <c r="I839" s="7">
        <v>42261.873181828705</v>
      </c>
      <c r="J839" s="24">
        <v>2064</v>
      </c>
      <c r="K839" s="10"/>
      <c r="L839" s="23" t="s">
        <v>2415</v>
      </c>
      <c r="M839" s="16">
        <v>58</v>
      </c>
      <c r="N839" s="16"/>
      <c r="O839" s="16"/>
      <c r="P839" s="29">
        <v>58</v>
      </c>
      <c r="Q839" s="30"/>
      <c r="R839" s="30"/>
      <c r="S839" s="7">
        <v>42261.873181828705</v>
      </c>
      <c r="T839" s="11" t="s">
        <v>2416</v>
      </c>
      <c r="U839" s="7"/>
    </row>
    <row r="840" spans="1:21" s="11" customFormat="1" x14ac:dyDescent="0.2">
      <c r="A840" s="11">
        <v>201501353</v>
      </c>
      <c r="B840" s="11" t="s">
        <v>2417</v>
      </c>
      <c r="C840" s="11" t="s">
        <v>2418</v>
      </c>
      <c r="D840" s="11">
        <v>131</v>
      </c>
      <c r="E840" s="11" t="s">
        <v>85</v>
      </c>
      <c r="F840" s="7">
        <v>37073</v>
      </c>
      <c r="G840" s="12" t="s">
        <v>1144</v>
      </c>
      <c r="H840" s="11" t="s">
        <v>21</v>
      </c>
      <c r="I840" s="7">
        <v>42264.147250000002</v>
      </c>
      <c r="J840" s="24">
        <v>2087</v>
      </c>
      <c r="K840" s="10">
        <v>2001</v>
      </c>
      <c r="L840" s="23" t="s">
        <v>2419</v>
      </c>
      <c r="M840" s="16">
        <v>2</v>
      </c>
      <c r="N840" s="16">
        <v>21</v>
      </c>
      <c r="O840" s="16"/>
      <c r="P840" s="29">
        <v>2</v>
      </c>
      <c r="Q840" s="30">
        <v>21</v>
      </c>
      <c r="R840" s="30"/>
      <c r="S840" s="7">
        <v>42264.134587384258</v>
      </c>
      <c r="T840" s="11" t="s">
        <v>2420</v>
      </c>
      <c r="U840" s="7"/>
    </row>
    <row r="841" spans="1:21" s="11" customFormat="1" x14ac:dyDescent="0.2">
      <c r="A841" s="11">
        <v>201501359</v>
      </c>
      <c r="B841" s="11" t="s">
        <v>2421</v>
      </c>
      <c r="C841" s="11" t="s">
        <v>2422</v>
      </c>
      <c r="D841" s="11">
        <v>54</v>
      </c>
      <c r="E841" s="11" t="s">
        <v>2423</v>
      </c>
      <c r="F841" s="7">
        <v>41699</v>
      </c>
      <c r="G841" s="12" t="s">
        <v>1146</v>
      </c>
      <c r="H841" s="11" t="s">
        <v>56</v>
      </c>
      <c r="I841" s="7">
        <v>42265.055640891202</v>
      </c>
      <c r="J841" s="24">
        <v>2046</v>
      </c>
      <c r="K841" s="10"/>
      <c r="L841" s="23">
        <v>16</v>
      </c>
      <c r="M841" s="16">
        <v>16</v>
      </c>
      <c r="N841" s="16"/>
      <c r="O841" s="16"/>
      <c r="P841" s="29">
        <v>16</v>
      </c>
      <c r="Q841" s="30"/>
      <c r="R841" s="30"/>
      <c r="S841" s="7">
        <v>42265.055640891202</v>
      </c>
      <c r="T841" s="11" t="s">
        <v>2424</v>
      </c>
      <c r="U841" s="7"/>
    </row>
    <row r="842" spans="1:21" s="11" customFormat="1" x14ac:dyDescent="0.2">
      <c r="A842" s="11">
        <v>201501360</v>
      </c>
      <c r="B842" s="11" t="s">
        <v>2421</v>
      </c>
      <c r="C842" s="11" t="s">
        <v>2425</v>
      </c>
      <c r="D842" s="11">
        <v>54</v>
      </c>
      <c r="E842" s="11" t="s">
        <v>2423</v>
      </c>
      <c r="F842" s="7">
        <v>41900</v>
      </c>
      <c r="G842" s="12" t="s">
        <v>1145</v>
      </c>
      <c r="H842" s="11" t="s">
        <v>45</v>
      </c>
      <c r="I842" s="7">
        <v>42265.077463310183</v>
      </c>
      <c r="J842" s="24">
        <v>2046</v>
      </c>
      <c r="K842" s="10"/>
      <c r="L842" s="23">
        <v>16</v>
      </c>
      <c r="M842" s="16">
        <v>16</v>
      </c>
      <c r="N842" s="16"/>
      <c r="O842" s="16"/>
      <c r="P842" s="29">
        <v>16</v>
      </c>
      <c r="Q842" s="30"/>
      <c r="R842" s="30"/>
      <c r="S842" s="7">
        <v>42265.082471527778</v>
      </c>
      <c r="U842" s="7"/>
    </row>
    <row r="843" spans="1:21" s="11" customFormat="1" x14ac:dyDescent="0.2">
      <c r="A843" s="11">
        <v>201501369</v>
      </c>
      <c r="B843" s="11" t="s">
        <v>2426</v>
      </c>
      <c r="C843" s="11" t="s">
        <v>38</v>
      </c>
      <c r="D843" s="11">
        <v>130</v>
      </c>
      <c r="E843" s="11" t="s">
        <v>48</v>
      </c>
      <c r="F843" s="7">
        <v>38911</v>
      </c>
      <c r="G843" s="12" t="s">
        <v>1143</v>
      </c>
      <c r="H843" s="11" t="s">
        <v>15</v>
      </c>
      <c r="I843" s="7">
        <v>42300.536017210645</v>
      </c>
      <c r="J843" s="24">
        <v>2210</v>
      </c>
      <c r="K843" s="10"/>
      <c r="L843" s="23" t="s">
        <v>2427</v>
      </c>
      <c r="M843" s="16">
        <v>46</v>
      </c>
      <c r="N843" s="16"/>
      <c r="O843" s="16"/>
      <c r="P843" s="29">
        <v>46</v>
      </c>
      <c r="Q843" s="30"/>
      <c r="R843" s="30"/>
      <c r="S843" s="7">
        <v>42300.536017210645</v>
      </c>
      <c r="T843" s="11" t="s">
        <v>2428</v>
      </c>
      <c r="U843" s="7"/>
    </row>
    <row r="844" spans="1:21" s="11" customFormat="1" x14ac:dyDescent="0.2">
      <c r="A844" s="11">
        <v>201501372</v>
      </c>
      <c r="B844" s="11" t="s">
        <v>2429</v>
      </c>
      <c r="C844" s="11" t="s">
        <v>1442</v>
      </c>
      <c r="D844" s="11">
        <v>304</v>
      </c>
      <c r="E844" s="11" t="s">
        <v>172</v>
      </c>
      <c r="F844" s="7">
        <v>42160</v>
      </c>
      <c r="G844" s="12" t="s">
        <v>1144</v>
      </c>
      <c r="H844" s="11" t="s">
        <v>21</v>
      </c>
      <c r="I844" s="7">
        <v>42343.451737650466</v>
      </c>
      <c r="J844" s="24" t="s">
        <v>2224</v>
      </c>
      <c r="K844" s="10"/>
      <c r="L844" s="23" t="s">
        <v>1159</v>
      </c>
      <c r="M844" s="16"/>
      <c r="N844" s="16"/>
      <c r="O844" s="16"/>
      <c r="P844" s="29"/>
      <c r="Q844" s="30"/>
      <c r="R844" s="30"/>
      <c r="S844" s="7">
        <v>42343.658601585645</v>
      </c>
      <c r="U844" s="7"/>
    </row>
    <row r="845" spans="1:21" s="11" customFormat="1" x14ac:dyDescent="0.2">
      <c r="A845" s="11">
        <v>201501381</v>
      </c>
      <c r="B845" s="11" t="s">
        <v>2430</v>
      </c>
      <c r="C845" s="11" t="s">
        <v>2431</v>
      </c>
      <c r="D845" s="11">
        <v>125</v>
      </c>
      <c r="E845" s="11" t="s">
        <v>14</v>
      </c>
      <c r="F845" s="7">
        <v>37524</v>
      </c>
      <c r="G845" s="12" t="s">
        <v>1146</v>
      </c>
      <c r="H845" s="11" t="s">
        <v>56</v>
      </c>
      <c r="I845" s="7">
        <v>42269.545564930559</v>
      </c>
      <c r="J845" s="24">
        <v>2001</v>
      </c>
      <c r="K845" s="10"/>
      <c r="L845" s="23" t="s">
        <v>2432</v>
      </c>
      <c r="M845" s="16">
        <v>2</v>
      </c>
      <c r="N845" s="16">
        <v>14</v>
      </c>
      <c r="O845" s="16"/>
      <c r="P845" s="29">
        <v>2</v>
      </c>
      <c r="Q845" s="30">
        <v>14</v>
      </c>
      <c r="R845" s="30"/>
      <c r="S845" s="7">
        <v>42269.724767395834</v>
      </c>
      <c r="T845" s="11" t="s">
        <v>2433</v>
      </c>
      <c r="U845" s="7"/>
    </row>
    <row r="846" spans="1:21" s="11" customFormat="1" x14ac:dyDescent="0.2">
      <c r="A846" s="11">
        <v>201501387</v>
      </c>
      <c r="B846" s="11" t="s">
        <v>2434</v>
      </c>
      <c r="C846" s="11" t="s">
        <v>2435</v>
      </c>
      <c r="D846" s="11">
        <v>130</v>
      </c>
      <c r="E846" s="11" t="s">
        <v>48</v>
      </c>
      <c r="F846" s="7">
        <v>36586</v>
      </c>
      <c r="G846" s="12" t="s">
        <v>1145</v>
      </c>
      <c r="H846" s="11" t="s">
        <v>45</v>
      </c>
      <c r="I846" s="7">
        <v>42270.740382256947</v>
      </c>
      <c r="J846" s="24">
        <v>2101</v>
      </c>
      <c r="K846" s="10"/>
      <c r="L846" s="23">
        <v>10</v>
      </c>
      <c r="M846" s="16">
        <v>10</v>
      </c>
      <c r="N846" s="16"/>
      <c r="O846" s="16"/>
      <c r="P846" s="29">
        <v>10</v>
      </c>
      <c r="Q846" s="30"/>
      <c r="R846" s="30"/>
      <c r="S846" s="7">
        <v>42270.740382256947</v>
      </c>
      <c r="T846" s="11" t="s">
        <v>2436</v>
      </c>
      <c r="U846" s="7"/>
    </row>
    <row r="847" spans="1:21" s="11" customFormat="1" x14ac:dyDescent="0.2">
      <c r="A847" s="11">
        <v>201501391</v>
      </c>
      <c r="B847" s="11" t="s">
        <v>2437</v>
      </c>
      <c r="C847" s="11" t="s">
        <v>328</v>
      </c>
      <c r="D847" s="11">
        <v>518</v>
      </c>
      <c r="E847" s="11" t="s">
        <v>863</v>
      </c>
      <c r="F847" s="7">
        <v>41487</v>
      </c>
      <c r="G847" s="12" t="s">
        <v>1144</v>
      </c>
      <c r="H847" s="11" t="s">
        <v>21</v>
      </c>
      <c r="I847" s="7">
        <v>42271.031076307867</v>
      </c>
      <c r="J847" s="24">
        <v>2273</v>
      </c>
      <c r="K847" s="10"/>
      <c r="L847" s="23">
        <v>15</v>
      </c>
      <c r="M847" s="16">
        <v>15</v>
      </c>
      <c r="N847" s="16"/>
      <c r="O847" s="16"/>
      <c r="P847" s="29">
        <v>15</v>
      </c>
      <c r="Q847" s="30"/>
      <c r="R847" s="30"/>
      <c r="S847" s="7">
        <v>42271.026472453705</v>
      </c>
      <c r="T847" s="11" t="s">
        <v>2438</v>
      </c>
      <c r="U847" s="7"/>
    </row>
    <row r="848" spans="1:21" s="11" customFormat="1" x14ac:dyDescent="0.2">
      <c r="A848" s="11">
        <v>201501411</v>
      </c>
      <c r="B848" s="11" t="s">
        <v>2439</v>
      </c>
      <c r="C848" s="11" t="s">
        <v>32</v>
      </c>
      <c r="D848" s="11">
        <v>508</v>
      </c>
      <c r="E848" s="11" t="s">
        <v>1567</v>
      </c>
      <c r="F848" s="7">
        <v>42122</v>
      </c>
      <c r="G848" s="12" t="s">
        <v>1144</v>
      </c>
      <c r="H848" s="11" t="s">
        <v>21</v>
      </c>
      <c r="I848" s="7">
        <v>42274.312199849533</v>
      </c>
      <c r="J848" s="24">
        <v>2278</v>
      </c>
      <c r="K848" s="10"/>
      <c r="L848" s="23"/>
      <c r="M848" s="16"/>
      <c r="N848" s="16"/>
      <c r="O848" s="16"/>
      <c r="P848" s="29"/>
      <c r="Q848" s="30"/>
      <c r="R848" s="30"/>
      <c r="S848" s="7">
        <v>42274.303014895835</v>
      </c>
      <c r="T848" s="11" t="s">
        <v>2440</v>
      </c>
      <c r="U848" s="7"/>
    </row>
    <row r="849" spans="1:21" s="11" customFormat="1" x14ac:dyDescent="0.2">
      <c r="A849" s="11">
        <v>201501415</v>
      </c>
      <c r="B849" s="11" t="s">
        <v>2441</v>
      </c>
      <c r="C849" s="11" t="s">
        <v>2442</v>
      </c>
      <c r="D849" s="11">
        <v>536</v>
      </c>
      <c r="E849" s="11" t="s">
        <v>330</v>
      </c>
      <c r="F849" s="7">
        <v>35335</v>
      </c>
      <c r="G849" s="12" t="s">
        <v>1143</v>
      </c>
      <c r="H849" s="11" t="s">
        <v>15</v>
      </c>
      <c r="I849" s="7">
        <v>42274.63502037037</v>
      </c>
      <c r="J849" s="24">
        <v>2091</v>
      </c>
      <c r="K849" s="10"/>
      <c r="L849" s="23">
        <v>9</v>
      </c>
      <c r="M849" s="16">
        <v>9</v>
      </c>
      <c r="N849" s="16"/>
      <c r="O849" s="16"/>
      <c r="P849" s="29">
        <v>9</v>
      </c>
      <c r="Q849" s="30"/>
      <c r="R849" s="30"/>
      <c r="S849" s="7">
        <v>42274.63502037037</v>
      </c>
      <c r="T849" s="11" t="s">
        <v>2443</v>
      </c>
      <c r="U849" s="7"/>
    </row>
    <row r="850" spans="1:21" s="11" customFormat="1" x14ac:dyDescent="0.2">
      <c r="A850" s="11">
        <v>201501416</v>
      </c>
      <c r="B850" s="11" t="s">
        <v>2444</v>
      </c>
      <c r="C850" s="11" t="s">
        <v>2445</v>
      </c>
      <c r="D850" s="11">
        <v>501</v>
      </c>
      <c r="E850" s="11" t="s">
        <v>118</v>
      </c>
      <c r="F850" s="7">
        <v>37742</v>
      </c>
      <c r="G850" s="12" t="s">
        <v>1143</v>
      </c>
      <c r="H850" s="11" t="s">
        <v>15</v>
      </c>
      <c r="I850" s="7">
        <v>42274.820312268515</v>
      </c>
      <c r="J850" s="24">
        <v>2004</v>
      </c>
      <c r="K850" s="10"/>
      <c r="L850" s="23">
        <v>14</v>
      </c>
      <c r="M850" s="16">
        <v>14</v>
      </c>
      <c r="N850" s="16"/>
      <c r="O850" s="16"/>
      <c r="P850" s="29">
        <v>14</v>
      </c>
      <c r="Q850" s="30"/>
      <c r="R850" s="30"/>
      <c r="S850" s="7">
        <v>42274.800969212964</v>
      </c>
      <c r="T850" s="11" t="s">
        <v>2446</v>
      </c>
      <c r="U850" s="7"/>
    </row>
    <row r="851" spans="1:21" s="11" customFormat="1" x14ac:dyDescent="0.2">
      <c r="A851" s="11">
        <v>201501418</v>
      </c>
      <c r="B851" s="11" t="s">
        <v>1130</v>
      </c>
      <c r="C851" s="11" t="s">
        <v>927</v>
      </c>
      <c r="D851" s="11">
        <v>128</v>
      </c>
      <c r="E851" s="11" t="s">
        <v>33</v>
      </c>
      <c r="F851" s="7">
        <v>37894</v>
      </c>
      <c r="G851" s="12" t="s">
        <v>1143</v>
      </c>
      <c r="H851" s="11" t="s">
        <v>15</v>
      </c>
      <c r="I851" s="7">
        <v>42274.956342129626</v>
      </c>
      <c r="J851" s="24">
        <v>2071</v>
      </c>
      <c r="K851" s="10"/>
      <c r="L851" s="23">
        <v>1</v>
      </c>
      <c r="M851" s="16">
        <v>1</v>
      </c>
      <c r="N851" s="16"/>
      <c r="O851" s="16"/>
      <c r="P851" s="29">
        <v>1</v>
      </c>
      <c r="Q851" s="30"/>
      <c r="R851" s="30"/>
      <c r="S851" s="7">
        <v>42274.956342129626</v>
      </c>
      <c r="T851" s="11" t="s">
        <v>2447</v>
      </c>
      <c r="U851" s="7"/>
    </row>
    <row r="852" spans="1:21" s="11" customFormat="1" x14ac:dyDescent="0.2">
      <c r="A852" s="11">
        <v>201501422</v>
      </c>
      <c r="B852" s="11" t="s">
        <v>2448</v>
      </c>
      <c r="C852" s="11" t="s">
        <v>825</v>
      </c>
      <c r="D852" s="11">
        <v>125</v>
      </c>
      <c r="E852" s="11" t="s">
        <v>14</v>
      </c>
      <c r="F852" s="7">
        <v>41910</v>
      </c>
      <c r="G852" s="12" t="s">
        <v>1146</v>
      </c>
      <c r="H852" s="11" t="s">
        <v>56</v>
      </c>
      <c r="I852" s="7">
        <v>42275.437859409722</v>
      </c>
      <c r="J852" s="24">
        <v>2126</v>
      </c>
      <c r="K852" s="10"/>
      <c r="L852" s="23">
        <v>1</v>
      </c>
      <c r="M852" s="16">
        <v>1</v>
      </c>
      <c r="N852" s="16"/>
      <c r="O852" s="16"/>
      <c r="P852" s="29">
        <v>1</v>
      </c>
      <c r="Q852" s="30"/>
      <c r="R852" s="30"/>
      <c r="S852" s="7">
        <v>42275.426938159719</v>
      </c>
      <c r="T852" s="11" t="s">
        <v>2449</v>
      </c>
      <c r="U852" s="7"/>
    </row>
    <row r="853" spans="1:21" s="11" customFormat="1" x14ac:dyDescent="0.2">
      <c r="A853" s="11">
        <v>201501432</v>
      </c>
      <c r="B853" s="11" t="s">
        <v>2450</v>
      </c>
      <c r="C853" s="11" t="s">
        <v>2451</v>
      </c>
      <c r="D853" s="11">
        <v>598</v>
      </c>
      <c r="E853" s="11" t="s">
        <v>20</v>
      </c>
      <c r="F853" s="7">
        <v>41819</v>
      </c>
      <c r="G853" s="12" t="s">
        <v>1143</v>
      </c>
      <c r="H853" s="11" t="s">
        <v>15</v>
      </c>
      <c r="I853" s="7">
        <v>42276.457105752314</v>
      </c>
      <c r="J853" s="24" t="s">
        <v>2270</v>
      </c>
      <c r="K853" s="10"/>
      <c r="L853" s="23">
        <v>1</v>
      </c>
      <c r="M853" s="16">
        <v>1</v>
      </c>
      <c r="N853" s="16"/>
      <c r="O853" s="16"/>
      <c r="P853" s="29">
        <v>1</v>
      </c>
      <c r="Q853" s="30"/>
      <c r="R853" s="30"/>
      <c r="S853" s="7">
        <v>42276.457105752314</v>
      </c>
      <c r="T853" s="11" t="s">
        <v>2452</v>
      </c>
      <c r="U853" s="7"/>
    </row>
    <row r="854" spans="1:21" s="11" customFormat="1" x14ac:dyDescent="0.2">
      <c r="A854" s="11">
        <v>201501437</v>
      </c>
      <c r="B854" s="11" t="s">
        <v>2453</v>
      </c>
      <c r="C854" s="11" t="s">
        <v>13</v>
      </c>
      <c r="D854" s="11">
        <v>125</v>
      </c>
      <c r="E854" s="11" t="s">
        <v>14</v>
      </c>
      <c r="F854" s="7">
        <v>36437</v>
      </c>
      <c r="G854" s="12" t="s">
        <v>1144</v>
      </c>
      <c r="H854" s="11" t="s">
        <v>21</v>
      </c>
      <c r="I854" s="7">
        <v>42277.44213333333</v>
      </c>
      <c r="J854" s="24">
        <v>2126</v>
      </c>
      <c r="K854" s="10"/>
      <c r="L854" s="23">
        <v>16</v>
      </c>
      <c r="M854" s="16">
        <v>16</v>
      </c>
      <c r="N854" s="16"/>
      <c r="O854" s="16"/>
      <c r="P854" s="29">
        <v>16</v>
      </c>
      <c r="Q854" s="30"/>
      <c r="R854" s="30"/>
      <c r="S854" s="7">
        <v>42277.441469560188</v>
      </c>
      <c r="T854" s="11" t="s">
        <v>2454</v>
      </c>
      <c r="U854" s="7"/>
    </row>
    <row r="855" spans="1:21" s="11" customFormat="1" x14ac:dyDescent="0.2">
      <c r="A855" s="11">
        <v>201501443</v>
      </c>
      <c r="B855" s="11" t="s">
        <v>2455</v>
      </c>
      <c r="C855" s="11" t="s">
        <v>2456</v>
      </c>
      <c r="D855" s="11">
        <v>512</v>
      </c>
      <c r="E855" s="11" t="s">
        <v>576</v>
      </c>
      <c r="F855" s="7">
        <v>37742</v>
      </c>
      <c r="G855" s="12" t="s">
        <v>1143</v>
      </c>
      <c r="H855" s="11" t="s">
        <v>15</v>
      </c>
      <c r="I855" s="7">
        <v>42278.589530671299</v>
      </c>
      <c r="J855" s="24" t="s">
        <v>1159</v>
      </c>
      <c r="K855" s="10"/>
      <c r="L855" s="23"/>
      <c r="M855" s="16"/>
      <c r="N855" s="16"/>
      <c r="O855" s="16"/>
      <c r="P855" s="29"/>
      <c r="Q855" s="30"/>
      <c r="R855" s="30"/>
      <c r="S855" s="7">
        <v>42278.585840011576</v>
      </c>
      <c r="T855" s="11" t="s">
        <v>2457</v>
      </c>
      <c r="U855" s="7"/>
    </row>
    <row r="856" spans="1:21" s="11" customFormat="1" x14ac:dyDescent="0.2">
      <c r="A856" s="11">
        <v>201501445</v>
      </c>
      <c r="B856" s="11" t="s">
        <v>2079</v>
      </c>
      <c r="C856" s="11" t="s">
        <v>2458</v>
      </c>
      <c r="D856" s="11">
        <v>14</v>
      </c>
      <c r="E856" s="11" t="s">
        <v>55</v>
      </c>
      <c r="F856" s="7">
        <v>42206</v>
      </c>
      <c r="G856" s="12" t="s">
        <v>1143</v>
      </c>
      <c r="H856" s="11" t="s">
        <v>15</v>
      </c>
      <c r="I856" s="7">
        <v>42296.607631747684</v>
      </c>
      <c r="J856" s="24">
        <v>2274</v>
      </c>
      <c r="K856" s="10"/>
      <c r="L856" s="23"/>
      <c r="M856" s="16"/>
      <c r="N856" s="16"/>
      <c r="O856" s="16"/>
      <c r="P856" s="29"/>
      <c r="Q856" s="30"/>
      <c r="R856" s="30"/>
      <c r="S856" s="7">
        <v>42296.60176542824</v>
      </c>
      <c r="T856" s="11" t="s">
        <v>2459</v>
      </c>
      <c r="U856" s="7"/>
    </row>
    <row r="857" spans="1:21" s="11" customFormat="1" x14ac:dyDescent="0.2">
      <c r="A857" s="11">
        <v>201501447</v>
      </c>
      <c r="B857" s="11" t="s">
        <v>2460</v>
      </c>
      <c r="C857" s="11" t="s">
        <v>590</v>
      </c>
      <c r="D857" s="11">
        <v>130</v>
      </c>
      <c r="E857" s="11" t="s">
        <v>48</v>
      </c>
      <c r="F857" s="7">
        <v>38264</v>
      </c>
      <c r="G857" s="12" t="s">
        <v>1146</v>
      </c>
      <c r="H857" s="11" t="s">
        <v>56</v>
      </c>
      <c r="I857" s="7">
        <v>42279.503056134257</v>
      </c>
      <c r="J857" s="24">
        <v>2245</v>
      </c>
      <c r="K857" s="10"/>
      <c r="L857" s="23" t="s">
        <v>2461</v>
      </c>
      <c r="M857" s="16">
        <v>27</v>
      </c>
      <c r="N857" s="16"/>
      <c r="O857" s="16"/>
      <c r="P857" s="29">
        <v>27</v>
      </c>
      <c r="Q857" s="30"/>
      <c r="R857" s="30"/>
      <c r="S857" s="7">
        <v>42279.48318278935</v>
      </c>
      <c r="T857" s="11" t="s">
        <v>2462</v>
      </c>
      <c r="U857" s="7"/>
    </row>
    <row r="858" spans="1:21" s="11" customFormat="1" x14ac:dyDescent="0.2">
      <c r="A858" s="11">
        <v>201501450</v>
      </c>
      <c r="B858" s="11" t="s">
        <v>75</v>
      </c>
      <c r="C858" s="11" t="s">
        <v>2463</v>
      </c>
      <c r="D858" s="11">
        <v>119</v>
      </c>
      <c r="E858" s="11" t="s">
        <v>25</v>
      </c>
      <c r="F858" s="7">
        <v>38424</v>
      </c>
      <c r="G858" s="12" t="s">
        <v>1144</v>
      </c>
      <c r="H858" s="11" t="s">
        <v>21</v>
      </c>
      <c r="I858" s="7">
        <v>42281.634132094907</v>
      </c>
      <c r="J858" s="24">
        <v>2001</v>
      </c>
      <c r="K858" s="10"/>
      <c r="L858" s="23"/>
      <c r="M858" s="16"/>
      <c r="N858" s="16"/>
      <c r="O858" s="16"/>
      <c r="P858" s="29"/>
      <c r="Q858" s="30"/>
      <c r="R858" s="30"/>
      <c r="S858" s="7">
        <v>42281.634132094907</v>
      </c>
      <c r="T858" s="11" t="s">
        <v>2464</v>
      </c>
      <c r="U858" s="7"/>
    </row>
    <row r="859" spans="1:21" s="11" customFormat="1" x14ac:dyDescent="0.2">
      <c r="A859" s="11">
        <v>201501465</v>
      </c>
      <c r="B859" s="11" t="s">
        <v>2465</v>
      </c>
      <c r="C859" s="11" t="s">
        <v>2466</v>
      </c>
      <c r="D859" s="11">
        <v>598</v>
      </c>
      <c r="E859" s="11" t="s">
        <v>20</v>
      </c>
      <c r="F859" s="7">
        <v>41883</v>
      </c>
      <c r="G859" s="12" t="s">
        <v>1144</v>
      </c>
      <c r="H859" s="11" t="s">
        <v>21</v>
      </c>
      <c r="I859" s="7">
        <v>42286.697013078701</v>
      </c>
      <c r="J859" s="24">
        <v>2126</v>
      </c>
      <c r="K859" s="10"/>
      <c r="L859" s="23">
        <v>16</v>
      </c>
      <c r="M859" s="16">
        <v>16</v>
      </c>
      <c r="N859" s="16"/>
      <c r="O859" s="16"/>
      <c r="P859" s="29">
        <v>16</v>
      </c>
      <c r="Q859" s="30"/>
      <c r="R859" s="30"/>
      <c r="S859" s="7">
        <v>42286.697013078701</v>
      </c>
      <c r="T859" s="11" t="s">
        <v>2467</v>
      </c>
      <c r="U859" s="7"/>
    </row>
    <row r="860" spans="1:21" s="11" customFormat="1" x14ac:dyDescent="0.2">
      <c r="A860" s="11">
        <v>201501468</v>
      </c>
      <c r="B860" s="11" t="s">
        <v>2468</v>
      </c>
      <c r="C860" s="11" t="s">
        <v>2469</v>
      </c>
      <c r="D860" s="11">
        <v>512</v>
      </c>
      <c r="E860" s="11" t="s">
        <v>576</v>
      </c>
      <c r="F860" s="7">
        <v>41733</v>
      </c>
      <c r="G860" s="12" t="s">
        <v>1144</v>
      </c>
      <c r="H860" s="11" t="s">
        <v>21</v>
      </c>
      <c r="I860" s="7">
        <v>42285.91359679398</v>
      </c>
      <c r="J860" s="24">
        <v>2095</v>
      </c>
      <c r="K860" s="10"/>
      <c r="L860" s="23">
        <v>9</v>
      </c>
      <c r="M860" s="16">
        <v>9</v>
      </c>
      <c r="N860" s="16"/>
      <c r="O860" s="16"/>
      <c r="P860" s="33">
        <v>901</v>
      </c>
      <c r="Q860" s="30"/>
      <c r="R860" s="30"/>
      <c r="S860" s="7">
        <v>42285.902579745372</v>
      </c>
      <c r="T860" s="11" t="s">
        <v>2470</v>
      </c>
      <c r="U860" s="7"/>
    </row>
    <row r="861" spans="1:21" s="11" customFormat="1" x14ac:dyDescent="0.2">
      <c r="A861" s="11">
        <v>201501469</v>
      </c>
      <c r="B861" s="11" t="s">
        <v>2471</v>
      </c>
      <c r="C861" s="11" t="s">
        <v>194</v>
      </c>
      <c r="D861" s="11">
        <v>90</v>
      </c>
      <c r="E861" s="11" t="s">
        <v>337</v>
      </c>
      <c r="F861" s="7">
        <v>36807</v>
      </c>
      <c r="G861" s="12" t="s">
        <v>1143</v>
      </c>
      <c r="H861" s="11" t="s">
        <v>15</v>
      </c>
      <c r="I861" s="7">
        <v>42285.984451192133</v>
      </c>
      <c r="J861" s="24">
        <v>2101</v>
      </c>
      <c r="K861" s="10"/>
      <c r="L861" s="23">
        <v>4</v>
      </c>
      <c r="M861" s="16">
        <v>4</v>
      </c>
      <c r="N861" s="16"/>
      <c r="O861" s="16"/>
      <c r="P861" s="29">
        <v>4</v>
      </c>
      <c r="Q861" s="30"/>
      <c r="R861" s="30"/>
      <c r="S861" s="7">
        <v>42285.984451192133</v>
      </c>
      <c r="T861" s="11" t="s">
        <v>2472</v>
      </c>
      <c r="U861" s="7"/>
    </row>
    <row r="862" spans="1:21" s="11" customFormat="1" x14ac:dyDescent="0.2">
      <c r="A862" s="11">
        <v>201501475</v>
      </c>
      <c r="B862" s="11" t="s">
        <v>2473</v>
      </c>
      <c r="C862" s="11" t="s">
        <v>32</v>
      </c>
      <c r="D862" s="11">
        <v>125</v>
      </c>
      <c r="E862" s="11" t="s">
        <v>14</v>
      </c>
      <c r="F862" s="7">
        <v>41861</v>
      </c>
      <c r="G862" s="12" t="s">
        <v>1144</v>
      </c>
      <c r="H862" s="11" t="s">
        <v>21</v>
      </c>
      <c r="I862" s="7">
        <v>42289.446413275466</v>
      </c>
      <c r="J862" s="24" t="s">
        <v>2224</v>
      </c>
      <c r="K862" s="10"/>
      <c r="L862" s="23"/>
      <c r="M862" s="16"/>
      <c r="N862" s="16"/>
      <c r="O862" s="16"/>
      <c r="P862" s="29"/>
      <c r="Q862" s="30"/>
      <c r="R862" s="30"/>
      <c r="S862" s="7">
        <v>42289.446413275466</v>
      </c>
      <c r="T862" s="11" t="s">
        <v>2474</v>
      </c>
      <c r="U862" s="7"/>
    </row>
    <row r="863" spans="1:21" s="11" customFormat="1" x14ac:dyDescent="0.2">
      <c r="A863" s="11">
        <v>201501476</v>
      </c>
      <c r="B863" s="11" t="s">
        <v>737</v>
      </c>
      <c r="C863" s="11" t="s">
        <v>2475</v>
      </c>
      <c r="D863" s="11">
        <v>123</v>
      </c>
      <c r="E863" s="11" t="s">
        <v>64</v>
      </c>
      <c r="F863" s="7">
        <v>41415</v>
      </c>
      <c r="G863" s="12" t="s">
        <v>1145</v>
      </c>
      <c r="H863" s="11" t="s">
        <v>45</v>
      </c>
      <c r="I863" s="7">
        <v>42348.796670023148</v>
      </c>
      <c r="J863" s="24">
        <v>2108</v>
      </c>
      <c r="K863" s="10"/>
      <c r="L863" s="23" t="s">
        <v>2476</v>
      </c>
      <c r="M863" s="16">
        <v>53</v>
      </c>
      <c r="N863" s="16"/>
      <c r="O863" s="16"/>
      <c r="P863" s="29">
        <v>53</v>
      </c>
      <c r="Q863" s="30"/>
      <c r="R863" s="30"/>
      <c r="S863" s="7">
        <v>42348.809951817129</v>
      </c>
      <c r="T863" s="11" t="s">
        <v>2477</v>
      </c>
      <c r="U863" s="7"/>
    </row>
    <row r="864" spans="1:21" s="11" customFormat="1" x14ac:dyDescent="0.2">
      <c r="A864" s="11">
        <v>201501480</v>
      </c>
      <c r="B864" s="11" t="s">
        <v>2478</v>
      </c>
      <c r="C864" s="11" t="s">
        <v>2479</v>
      </c>
      <c r="D864" s="11">
        <v>507</v>
      </c>
      <c r="E864" s="11" t="s">
        <v>155</v>
      </c>
      <c r="F864" s="7">
        <v>37257</v>
      </c>
      <c r="G864" s="12" t="s">
        <v>1143</v>
      </c>
      <c r="H864" s="11" t="s">
        <v>15</v>
      </c>
      <c r="I864" s="7">
        <v>42288.54560315972</v>
      </c>
      <c r="J864" s="24">
        <v>2087</v>
      </c>
      <c r="K864" s="10"/>
      <c r="L864" s="23">
        <v>1</v>
      </c>
      <c r="M864" s="16">
        <v>1</v>
      </c>
      <c r="N864" s="16"/>
      <c r="O864" s="16"/>
      <c r="P864" s="29">
        <v>1</v>
      </c>
      <c r="Q864" s="30"/>
      <c r="R864" s="30"/>
      <c r="S864" s="7">
        <v>42288.529939386572</v>
      </c>
      <c r="T864" s="11" t="s">
        <v>2480</v>
      </c>
      <c r="U864" s="7"/>
    </row>
    <row r="865" spans="1:23" s="11" customFormat="1" x14ac:dyDescent="0.2">
      <c r="A865" s="11">
        <v>201501481</v>
      </c>
      <c r="B865" s="11" t="s">
        <v>2481</v>
      </c>
      <c r="C865" s="11" t="s">
        <v>2482</v>
      </c>
      <c r="D865" s="11">
        <v>499</v>
      </c>
      <c r="E865" s="11" t="s">
        <v>60</v>
      </c>
      <c r="F865" s="7">
        <v>40646</v>
      </c>
      <c r="G865" s="12" t="s">
        <v>1143</v>
      </c>
      <c r="H865" s="11" t="s">
        <v>15</v>
      </c>
      <c r="I865" s="7">
        <v>42345.819409178242</v>
      </c>
      <c r="J865" s="24">
        <v>2101</v>
      </c>
      <c r="K865" s="10"/>
      <c r="L865" s="23"/>
      <c r="M865" s="16"/>
      <c r="N865" s="16"/>
      <c r="O865" s="16"/>
      <c r="P865" s="29"/>
      <c r="Q865" s="30"/>
      <c r="R865" s="30"/>
      <c r="S865" s="7">
        <v>42345.81505258102</v>
      </c>
      <c r="T865" s="11" t="s">
        <v>2483</v>
      </c>
      <c r="U865" s="7"/>
    </row>
    <row r="866" spans="1:23" s="11" customFormat="1" x14ac:dyDescent="0.2">
      <c r="A866" s="11">
        <v>201501487</v>
      </c>
      <c r="B866" s="11" t="s">
        <v>312</v>
      </c>
      <c r="C866" s="11" t="s">
        <v>2422</v>
      </c>
      <c r="D866" s="11">
        <v>598</v>
      </c>
      <c r="E866" s="11" t="s">
        <v>20</v>
      </c>
      <c r="F866" s="7">
        <v>42229</v>
      </c>
      <c r="G866" s="12" t="s">
        <v>1146</v>
      </c>
      <c r="H866" s="11" t="s">
        <v>56</v>
      </c>
      <c r="I866" s="7">
        <v>42289.891450196759</v>
      </c>
      <c r="J866" s="24">
        <v>2267</v>
      </c>
      <c r="K866" s="10"/>
      <c r="L866" s="23">
        <v>16</v>
      </c>
      <c r="M866" s="16">
        <v>16</v>
      </c>
      <c r="N866" s="16"/>
      <c r="O866" s="16"/>
      <c r="P866" s="29">
        <v>16</v>
      </c>
      <c r="Q866" s="30"/>
      <c r="R866" s="30"/>
      <c r="S866" s="7">
        <v>42289.93395914352</v>
      </c>
      <c r="T866" s="11" t="s">
        <v>2484</v>
      </c>
      <c r="U866" s="7"/>
    </row>
    <row r="867" spans="1:23" s="11" customFormat="1" x14ac:dyDescent="0.2">
      <c r="A867" s="11">
        <v>201501493</v>
      </c>
      <c r="B867" s="11" t="s">
        <v>2485</v>
      </c>
      <c r="C867" s="11" t="s">
        <v>2486</v>
      </c>
      <c r="D867" s="11">
        <v>499</v>
      </c>
      <c r="E867" s="11" t="s">
        <v>60</v>
      </c>
      <c r="F867" s="7">
        <v>37895</v>
      </c>
      <c r="G867" s="12" t="s">
        <v>1145</v>
      </c>
      <c r="H867" s="11" t="s">
        <v>45</v>
      </c>
      <c r="I867" s="7">
        <v>42291.177575034722</v>
      </c>
      <c r="J867" s="24">
        <v>2071</v>
      </c>
      <c r="K867" s="10"/>
      <c r="L867" s="23">
        <v>1</v>
      </c>
      <c r="M867" s="16">
        <v>1</v>
      </c>
      <c r="N867" s="16"/>
      <c r="O867" s="16"/>
      <c r="P867" s="29">
        <v>1</v>
      </c>
      <c r="Q867" s="30"/>
      <c r="R867" s="30"/>
      <c r="S867" s="7">
        <v>42291.177575034722</v>
      </c>
      <c r="T867" s="11" t="s">
        <v>2487</v>
      </c>
      <c r="U867" s="7"/>
    </row>
    <row r="868" spans="1:23" s="11" customFormat="1" x14ac:dyDescent="0.2">
      <c r="A868" s="11">
        <v>201501495</v>
      </c>
      <c r="B868" s="11" t="s">
        <v>2488</v>
      </c>
      <c r="C868" s="11" t="s">
        <v>927</v>
      </c>
      <c r="D868" s="11">
        <v>107</v>
      </c>
      <c r="E868" s="11" t="s">
        <v>233</v>
      </c>
      <c r="F868" s="7">
        <v>38270</v>
      </c>
      <c r="G868" s="12" t="s">
        <v>1143</v>
      </c>
      <c r="H868" s="11" t="s">
        <v>15</v>
      </c>
      <c r="I868" s="7">
        <v>42309.461922337963</v>
      </c>
      <c r="J868" s="24">
        <v>2071</v>
      </c>
      <c r="K868" s="10"/>
      <c r="L868" s="23">
        <v>2</v>
      </c>
      <c r="M868" s="16">
        <v>2</v>
      </c>
      <c r="N868" s="16"/>
      <c r="O868" s="16"/>
      <c r="P868" s="29">
        <v>2</v>
      </c>
      <c r="Q868" s="30"/>
      <c r="R868" s="30"/>
      <c r="S868" s="7">
        <v>42309.455265428238</v>
      </c>
      <c r="T868" s="11" t="s">
        <v>2489</v>
      </c>
      <c r="U868" s="7"/>
    </row>
    <row r="869" spans="1:23" s="11" customFormat="1" x14ac:dyDescent="0.2">
      <c r="A869" s="11">
        <v>201501505</v>
      </c>
      <c r="B869" s="11" t="s">
        <v>1565</v>
      </c>
      <c r="C869" s="11" t="s">
        <v>2490</v>
      </c>
      <c r="D869" s="11">
        <v>501</v>
      </c>
      <c r="E869" s="11" t="s">
        <v>118</v>
      </c>
      <c r="F869" s="7">
        <v>41836</v>
      </c>
      <c r="G869" s="12" t="s">
        <v>1144</v>
      </c>
      <c r="H869" s="11" t="s">
        <v>21</v>
      </c>
      <c r="I869" s="7">
        <v>42299.755370451392</v>
      </c>
      <c r="J869" s="24">
        <v>2267</v>
      </c>
      <c r="K869" s="10"/>
      <c r="L869" s="23"/>
      <c r="M869" s="16"/>
      <c r="N869" s="16"/>
      <c r="O869" s="16"/>
      <c r="P869" s="29"/>
      <c r="Q869" s="30"/>
      <c r="R869" s="30"/>
      <c r="S869" s="7">
        <v>42299.737860763889</v>
      </c>
      <c r="T869" s="11" t="s">
        <v>2491</v>
      </c>
      <c r="U869" s="7"/>
    </row>
    <row r="870" spans="1:23" s="11" customFormat="1" x14ac:dyDescent="0.2">
      <c r="A870" s="11">
        <v>201501508</v>
      </c>
      <c r="B870" s="11" t="s">
        <v>2492</v>
      </c>
      <c r="C870" s="11" t="s">
        <v>2493</v>
      </c>
      <c r="D870" s="11">
        <v>536</v>
      </c>
      <c r="E870" s="11" t="s">
        <v>330</v>
      </c>
      <c r="F870" s="7">
        <v>41965</v>
      </c>
      <c r="G870" s="12" t="s">
        <v>1144</v>
      </c>
      <c r="H870" s="11" t="s">
        <v>21</v>
      </c>
      <c r="I870" s="7">
        <v>42294.71195902778</v>
      </c>
      <c r="J870" s="24">
        <v>2179</v>
      </c>
      <c r="K870" s="10"/>
      <c r="L870" s="23"/>
      <c r="M870" s="16"/>
      <c r="N870" s="16"/>
      <c r="O870" s="16"/>
      <c r="P870" s="29"/>
      <c r="Q870" s="30"/>
      <c r="R870" s="30"/>
      <c r="S870" s="7">
        <v>42294.708699965275</v>
      </c>
      <c r="T870" s="11" t="s">
        <v>2494</v>
      </c>
      <c r="U870" s="7"/>
    </row>
    <row r="871" spans="1:23" s="11" customFormat="1" x14ac:dyDescent="0.2">
      <c r="A871" s="11">
        <v>201501511</v>
      </c>
      <c r="B871" s="11" t="s">
        <v>852</v>
      </c>
      <c r="C871" s="11" t="s">
        <v>2495</v>
      </c>
      <c r="D871" s="11">
        <v>201</v>
      </c>
      <c r="E871" s="11" t="s">
        <v>719</v>
      </c>
      <c r="F871" s="7">
        <v>42147</v>
      </c>
      <c r="G871" s="12" t="s">
        <v>1144</v>
      </c>
      <c r="H871" s="11" t="s">
        <v>21</v>
      </c>
      <c r="I871" s="7">
        <v>42310.611290972221</v>
      </c>
      <c r="J871" s="24" t="s">
        <v>2224</v>
      </c>
      <c r="K871" s="10"/>
      <c r="L871" s="23"/>
      <c r="M871" s="16"/>
      <c r="N871" s="16"/>
      <c r="O871" s="16"/>
      <c r="P871" s="29"/>
      <c r="Q871" s="30"/>
      <c r="R871" s="30"/>
      <c r="S871" s="7">
        <v>42310.744520752312</v>
      </c>
      <c r="T871" s="11" t="s">
        <v>2496</v>
      </c>
      <c r="U871" s="7"/>
    </row>
    <row r="872" spans="1:23" s="11" customFormat="1" x14ac:dyDescent="0.2">
      <c r="A872" s="11">
        <v>201501516</v>
      </c>
      <c r="B872" s="11" t="s">
        <v>2497</v>
      </c>
      <c r="C872" s="11" t="s">
        <v>351</v>
      </c>
      <c r="D872" s="11">
        <v>90</v>
      </c>
      <c r="E872" s="11" t="s">
        <v>337</v>
      </c>
      <c r="F872" s="7">
        <v>36820</v>
      </c>
      <c r="G872" s="12" t="s">
        <v>1143</v>
      </c>
      <c r="H872" s="11" t="s">
        <v>15</v>
      </c>
      <c r="I872" s="7">
        <v>42296.414898148148</v>
      </c>
      <c r="J872" s="24">
        <v>2255</v>
      </c>
      <c r="K872" s="10"/>
      <c r="L872" s="23"/>
      <c r="M872" s="16"/>
      <c r="N872" s="16"/>
      <c r="O872" s="16"/>
      <c r="P872" s="29"/>
      <c r="Q872" s="30"/>
      <c r="R872" s="30"/>
      <c r="S872" s="7" t="s">
        <v>16</v>
      </c>
      <c r="T872" s="11" t="s">
        <v>16</v>
      </c>
      <c r="U872" s="7"/>
    </row>
    <row r="873" spans="1:23" s="11" customFormat="1" x14ac:dyDescent="0.2">
      <c r="A873" s="11">
        <v>201501519</v>
      </c>
      <c r="B873" s="11" t="s">
        <v>2498</v>
      </c>
      <c r="C873" s="11" t="s">
        <v>2499</v>
      </c>
      <c r="D873" s="11">
        <v>125</v>
      </c>
      <c r="E873" s="11" t="s">
        <v>14</v>
      </c>
      <c r="F873" s="7">
        <v>38353</v>
      </c>
      <c r="G873" s="12" t="s">
        <v>1145</v>
      </c>
      <c r="H873" s="11" t="s">
        <v>45</v>
      </c>
      <c r="I873" s="7">
        <v>42296.667294560182</v>
      </c>
      <c r="J873" s="24">
        <v>2098</v>
      </c>
      <c r="K873" s="10"/>
      <c r="L873" s="23">
        <v>9</v>
      </c>
      <c r="M873" s="16">
        <v>9</v>
      </c>
      <c r="N873" s="16"/>
      <c r="O873" s="16"/>
      <c r="P873" s="29">
        <v>9</v>
      </c>
      <c r="Q873" s="30"/>
      <c r="R873" s="30"/>
      <c r="S873" s="7">
        <v>42296.667294560182</v>
      </c>
      <c r="T873" s="11" t="s">
        <v>2501</v>
      </c>
      <c r="U873" s="7">
        <v>42296.665324074071</v>
      </c>
      <c r="V873" s="11" t="s">
        <v>2235</v>
      </c>
      <c r="W873" s="11" t="s">
        <v>2500</v>
      </c>
    </row>
    <row r="874" spans="1:23" s="11" customFormat="1" x14ac:dyDescent="0.2">
      <c r="A874" s="11">
        <v>201501520</v>
      </c>
      <c r="B874" s="11" t="s">
        <v>2502</v>
      </c>
      <c r="C874" s="11" t="s">
        <v>678</v>
      </c>
      <c r="D874" s="11">
        <v>131</v>
      </c>
      <c r="E874" s="11" t="s">
        <v>85</v>
      </c>
      <c r="F874" s="7">
        <v>37916</v>
      </c>
      <c r="G874" s="12" t="s">
        <v>1144</v>
      </c>
      <c r="H874" s="11" t="s">
        <v>21</v>
      </c>
      <c r="I874" s="7">
        <v>42297.562091203705</v>
      </c>
      <c r="J874" s="24">
        <v>2021</v>
      </c>
      <c r="K874" s="10"/>
      <c r="L874" s="23"/>
      <c r="M874" s="16"/>
      <c r="N874" s="16"/>
      <c r="O874" s="16"/>
      <c r="P874" s="29"/>
      <c r="Q874" s="30"/>
      <c r="R874" s="30"/>
      <c r="S874" s="7">
        <v>42297.631816631947</v>
      </c>
      <c r="T874" s="11" t="s">
        <v>2503</v>
      </c>
      <c r="U874" s="7"/>
    </row>
    <row r="875" spans="1:23" s="11" customFormat="1" x14ac:dyDescent="0.2">
      <c r="A875" s="11">
        <v>201501521</v>
      </c>
      <c r="B875" s="11" t="s">
        <v>2504</v>
      </c>
      <c r="C875" s="11" t="s">
        <v>2505</v>
      </c>
      <c r="D875" s="11">
        <v>107</v>
      </c>
      <c r="E875" s="11" t="s">
        <v>233</v>
      </c>
      <c r="F875" s="7">
        <v>40471</v>
      </c>
      <c r="G875" s="12" t="s">
        <v>1146</v>
      </c>
      <c r="H875" s="11" t="s">
        <v>56</v>
      </c>
      <c r="I875" s="7">
        <v>42296.791037997682</v>
      </c>
      <c r="J875" s="24">
        <v>2274</v>
      </c>
      <c r="K875" s="10"/>
      <c r="L875" s="23"/>
      <c r="M875" s="16"/>
      <c r="N875" s="16"/>
      <c r="O875" s="16"/>
      <c r="P875" s="29"/>
      <c r="Q875" s="30"/>
      <c r="R875" s="30"/>
      <c r="S875" s="7">
        <v>42296.791037997682</v>
      </c>
      <c r="T875" s="11" t="s">
        <v>2506</v>
      </c>
      <c r="U875" s="7"/>
    </row>
    <row r="876" spans="1:23" s="11" customFormat="1" x14ac:dyDescent="0.2">
      <c r="A876" s="11">
        <v>201501538</v>
      </c>
      <c r="B876" s="11" t="s">
        <v>2507</v>
      </c>
      <c r="C876" s="11" t="s">
        <v>2508</v>
      </c>
      <c r="D876" s="11">
        <v>201</v>
      </c>
      <c r="E876" s="11" t="s">
        <v>719</v>
      </c>
      <c r="F876" s="7">
        <v>42219</v>
      </c>
      <c r="G876" s="12" t="s">
        <v>1146</v>
      </c>
      <c r="H876" s="11" t="s">
        <v>56</v>
      </c>
      <c r="I876" s="7">
        <v>42301.091958368059</v>
      </c>
      <c r="J876" s="24">
        <v>2263</v>
      </c>
      <c r="K876" s="10"/>
      <c r="L876" s="23">
        <v>1</v>
      </c>
      <c r="M876" s="16">
        <v>1</v>
      </c>
      <c r="N876" s="16"/>
      <c r="O876" s="16"/>
      <c r="P876" s="29">
        <v>1</v>
      </c>
      <c r="Q876" s="30"/>
      <c r="R876" s="30"/>
      <c r="S876" s="7">
        <v>42301.091958368059</v>
      </c>
      <c r="T876" s="11" t="s">
        <v>2509</v>
      </c>
      <c r="U876" s="7"/>
    </row>
    <row r="877" spans="1:23" s="11" customFormat="1" x14ac:dyDescent="0.2">
      <c r="A877" s="11">
        <v>201501540</v>
      </c>
      <c r="B877" s="11" t="s">
        <v>2510</v>
      </c>
      <c r="C877" s="11" t="s">
        <v>2511</v>
      </c>
      <c r="D877" s="11">
        <v>91</v>
      </c>
      <c r="E877" s="11" t="s">
        <v>378</v>
      </c>
      <c r="F877" s="7">
        <v>37920</v>
      </c>
      <c r="G877" s="12" t="s">
        <v>1143</v>
      </c>
      <c r="H877" s="11" t="s">
        <v>15</v>
      </c>
      <c r="I877" s="7">
        <v>42300.85525818287</v>
      </c>
      <c r="J877" s="24">
        <v>2116</v>
      </c>
      <c r="K877" s="10"/>
      <c r="L877" s="23"/>
      <c r="M877" s="16"/>
      <c r="N877" s="16"/>
      <c r="O877" s="16"/>
      <c r="P877" s="29"/>
      <c r="Q877" s="30"/>
      <c r="R877" s="30"/>
      <c r="S877" s="7">
        <v>42300.844446331015</v>
      </c>
      <c r="T877" s="11" t="s">
        <v>2512</v>
      </c>
      <c r="U877" s="7"/>
    </row>
    <row r="878" spans="1:23" s="11" customFormat="1" x14ac:dyDescent="0.2">
      <c r="A878" s="11">
        <v>201501541</v>
      </c>
      <c r="B878" s="11" t="s">
        <v>2513</v>
      </c>
      <c r="C878" s="11" t="s">
        <v>704</v>
      </c>
      <c r="D878" s="11">
        <v>125</v>
      </c>
      <c r="E878" s="11" t="s">
        <v>14</v>
      </c>
      <c r="F878" s="7">
        <v>37338</v>
      </c>
      <c r="G878" s="12" t="s">
        <v>1144</v>
      </c>
      <c r="H878" s="11" t="s">
        <v>21</v>
      </c>
      <c r="I878" s="7">
        <v>42300.928029861112</v>
      </c>
      <c r="J878" s="24">
        <v>2126</v>
      </c>
      <c r="K878" s="10"/>
      <c r="L878" s="23">
        <v>16</v>
      </c>
      <c r="M878" s="16">
        <v>16</v>
      </c>
      <c r="N878" s="16"/>
      <c r="O878" s="16"/>
      <c r="P878" s="29">
        <v>16</v>
      </c>
      <c r="Q878" s="30"/>
      <c r="R878" s="30"/>
      <c r="S878" s="7">
        <v>42300.928029861112</v>
      </c>
      <c r="T878" s="11" t="s">
        <v>2514</v>
      </c>
      <c r="U878" s="7"/>
    </row>
    <row r="879" spans="1:23" s="11" customFormat="1" x14ac:dyDescent="0.2">
      <c r="A879" s="11">
        <v>201501543</v>
      </c>
      <c r="B879" s="11" t="s">
        <v>2515</v>
      </c>
      <c r="C879" s="11" t="s">
        <v>372</v>
      </c>
      <c r="D879" s="11">
        <v>125</v>
      </c>
      <c r="E879" s="11" t="s">
        <v>14</v>
      </c>
      <c r="F879" s="7">
        <v>38542</v>
      </c>
      <c r="G879" s="12" t="s">
        <v>1144</v>
      </c>
      <c r="H879" s="11" t="s">
        <v>21</v>
      </c>
      <c r="I879" s="7">
        <v>42301.524414120373</v>
      </c>
      <c r="J879" s="24">
        <v>2001</v>
      </c>
      <c r="K879" s="10"/>
      <c r="L879" s="23">
        <v>14</v>
      </c>
      <c r="M879" s="16">
        <v>14</v>
      </c>
      <c r="N879" s="16"/>
      <c r="O879" s="16"/>
      <c r="P879" s="29">
        <v>14</v>
      </c>
      <c r="Q879" s="30"/>
      <c r="R879" s="30"/>
      <c r="S879" s="7">
        <v>42301.524414120373</v>
      </c>
      <c r="T879" s="11" t="s">
        <v>2516</v>
      </c>
      <c r="U879" s="7"/>
    </row>
    <row r="880" spans="1:23" s="11" customFormat="1" x14ac:dyDescent="0.2">
      <c r="A880" s="11">
        <v>201501546</v>
      </c>
      <c r="B880" s="11" t="s">
        <v>2517</v>
      </c>
      <c r="C880" s="11" t="s">
        <v>2518</v>
      </c>
      <c r="D880" s="11">
        <v>598</v>
      </c>
      <c r="E880" s="11" t="s">
        <v>20</v>
      </c>
      <c r="F880" s="7">
        <v>40909</v>
      </c>
      <c r="G880" s="12" t="s">
        <v>1144</v>
      </c>
      <c r="H880" s="11" t="s">
        <v>21</v>
      </c>
      <c r="I880" s="7">
        <v>42301.84373414352</v>
      </c>
      <c r="J880" s="24">
        <v>2278</v>
      </c>
      <c r="K880" s="10"/>
      <c r="L880" s="23" t="s">
        <v>2280</v>
      </c>
      <c r="M880" s="16">
        <v>28</v>
      </c>
      <c r="N880" s="16"/>
      <c r="O880" s="16"/>
      <c r="P880" s="29">
        <v>28</v>
      </c>
      <c r="Q880" s="30"/>
      <c r="R880" s="30"/>
      <c r="S880" s="7">
        <v>42301.842301701392</v>
      </c>
      <c r="T880" s="11" t="s">
        <v>2519</v>
      </c>
      <c r="U880" s="7"/>
    </row>
    <row r="881" spans="1:21" s="11" customFormat="1" x14ac:dyDescent="0.2">
      <c r="A881" s="11">
        <v>201501548</v>
      </c>
      <c r="B881" s="11" t="s">
        <v>2520</v>
      </c>
      <c r="C881" s="11" t="s">
        <v>2521</v>
      </c>
      <c r="D881" s="11">
        <v>119</v>
      </c>
      <c r="E881" s="11" t="s">
        <v>25</v>
      </c>
      <c r="F881" s="7">
        <v>40843</v>
      </c>
      <c r="G881" s="12" t="s">
        <v>1145</v>
      </c>
      <c r="H881" s="11" t="s">
        <v>45</v>
      </c>
      <c r="I881" s="7">
        <v>42303.547396909722</v>
      </c>
      <c r="J881" s="24">
        <v>2071</v>
      </c>
      <c r="K881" s="10"/>
      <c r="L881" s="23">
        <v>2</v>
      </c>
      <c r="M881" s="16">
        <v>2</v>
      </c>
      <c r="N881" s="16"/>
      <c r="O881" s="16"/>
      <c r="P881" s="29">
        <v>2</v>
      </c>
      <c r="Q881" s="30"/>
      <c r="R881" s="30"/>
      <c r="S881" s="7">
        <v>42303.039126504627</v>
      </c>
      <c r="T881" s="11" t="s">
        <v>2522</v>
      </c>
      <c r="U881" s="7"/>
    </row>
    <row r="882" spans="1:21" s="11" customFormat="1" x14ac:dyDescent="0.2">
      <c r="A882" s="11">
        <v>201501554</v>
      </c>
      <c r="B882" s="11" t="s">
        <v>2523</v>
      </c>
      <c r="C882" s="11" t="s">
        <v>2524</v>
      </c>
      <c r="D882" s="11">
        <v>91</v>
      </c>
      <c r="E882" s="11" t="s">
        <v>378</v>
      </c>
      <c r="F882" s="7">
        <v>36975</v>
      </c>
      <c r="G882" s="12" t="s">
        <v>1144</v>
      </c>
      <c r="H882" s="11" t="s">
        <v>21</v>
      </c>
      <c r="I882" s="7">
        <v>42305.430762233795</v>
      </c>
      <c r="J882" s="24">
        <v>2278</v>
      </c>
      <c r="K882" s="10"/>
      <c r="L882" s="23" t="s">
        <v>2525</v>
      </c>
      <c r="M882" s="16">
        <v>28</v>
      </c>
      <c r="N882" s="16"/>
      <c r="O882" s="16"/>
      <c r="P882" s="29">
        <v>28</v>
      </c>
      <c r="Q882" s="30"/>
      <c r="R882" s="30"/>
      <c r="S882" s="7">
        <v>42305.420682407406</v>
      </c>
      <c r="T882" s="11" t="s">
        <v>2526</v>
      </c>
      <c r="U882" s="7"/>
    </row>
    <row r="883" spans="1:21" s="11" customFormat="1" x14ac:dyDescent="0.2">
      <c r="A883" s="11">
        <v>201501559</v>
      </c>
      <c r="B883" s="11" t="s">
        <v>2527</v>
      </c>
      <c r="C883" s="11" t="s">
        <v>2479</v>
      </c>
      <c r="D883" s="11">
        <v>595</v>
      </c>
      <c r="E883" s="11" t="s">
        <v>1347</v>
      </c>
      <c r="F883" s="7">
        <v>37895</v>
      </c>
      <c r="G883" s="12" t="s">
        <v>1144</v>
      </c>
      <c r="H883" s="11" t="s">
        <v>21</v>
      </c>
      <c r="I883" s="7">
        <v>42307.955821296295</v>
      </c>
      <c r="J883" s="24">
        <v>2278</v>
      </c>
      <c r="K883" s="10"/>
      <c r="L883" s="23" t="s">
        <v>2525</v>
      </c>
      <c r="M883" s="16">
        <v>28</v>
      </c>
      <c r="N883" s="16"/>
      <c r="O883" s="16"/>
      <c r="P883" s="29">
        <v>28</v>
      </c>
      <c r="Q883" s="30"/>
      <c r="R883" s="30"/>
      <c r="S883" s="7">
        <v>42307.955821296295</v>
      </c>
      <c r="T883" s="11" t="s">
        <v>2528</v>
      </c>
      <c r="U883" s="7"/>
    </row>
    <row r="884" spans="1:21" s="11" customFormat="1" x14ac:dyDescent="0.2">
      <c r="A884" s="11">
        <v>201501560</v>
      </c>
      <c r="B884" s="11" t="s">
        <v>2529</v>
      </c>
      <c r="C884" s="11" t="s">
        <v>2530</v>
      </c>
      <c r="D884" s="11">
        <v>508</v>
      </c>
      <c r="E884" s="11" t="s">
        <v>1567</v>
      </c>
      <c r="F884" s="7">
        <v>42065</v>
      </c>
      <c r="G884" s="12" t="s">
        <v>1146</v>
      </c>
      <c r="H884" s="11" t="s">
        <v>56</v>
      </c>
      <c r="I884" s="7">
        <v>42308.019500115741</v>
      </c>
      <c r="J884" s="24">
        <v>2236</v>
      </c>
      <c r="K884" s="10"/>
      <c r="L884" s="23">
        <v>1</v>
      </c>
      <c r="M884" s="16">
        <v>1</v>
      </c>
      <c r="N884" s="16"/>
      <c r="O884" s="16"/>
      <c r="P884" s="29">
        <v>1</v>
      </c>
      <c r="Q884" s="30"/>
      <c r="R884" s="30"/>
      <c r="S884" s="7">
        <v>42308.019500115741</v>
      </c>
      <c r="T884" s="11" t="s">
        <v>2531</v>
      </c>
      <c r="U884" s="7"/>
    </row>
    <row r="885" spans="1:21" s="11" customFormat="1" x14ac:dyDescent="0.2">
      <c r="A885" s="11">
        <v>201501565</v>
      </c>
      <c r="B885" s="11" t="s">
        <v>2532</v>
      </c>
      <c r="C885" s="11" t="s">
        <v>1720</v>
      </c>
      <c r="D885" s="11">
        <v>130</v>
      </c>
      <c r="E885" s="11" t="s">
        <v>48</v>
      </c>
      <c r="F885" s="7">
        <v>40483</v>
      </c>
      <c r="G885" s="12" t="s">
        <v>1144</v>
      </c>
      <c r="H885" s="11" t="s">
        <v>21</v>
      </c>
      <c r="I885" s="7">
        <v>42308.715635682871</v>
      </c>
      <c r="J885" s="24">
        <v>2232</v>
      </c>
      <c r="K885" s="10"/>
      <c r="L885" s="23">
        <v>20</v>
      </c>
      <c r="M885" s="16">
        <v>20</v>
      </c>
      <c r="N885" s="16"/>
      <c r="O885" s="16"/>
      <c r="P885" s="29">
        <v>20</v>
      </c>
      <c r="Q885" s="30"/>
      <c r="R885" s="30"/>
      <c r="S885" s="7">
        <v>42308.715427083334</v>
      </c>
      <c r="T885" s="11" t="s">
        <v>2533</v>
      </c>
      <c r="U885" s="7"/>
    </row>
    <row r="886" spans="1:21" s="11" customFormat="1" x14ac:dyDescent="0.2">
      <c r="A886" s="11">
        <v>201501566</v>
      </c>
      <c r="B886" s="11" t="s">
        <v>2534</v>
      </c>
      <c r="C886" s="11" t="s">
        <v>2535</v>
      </c>
      <c r="D886" s="11">
        <v>131</v>
      </c>
      <c r="E886" s="11" t="s">
        <v>85</v>
      </c>
      <c r="F886" s="7">
        <v>38687</v>
      </c>
      <c r="G886" s="12" t="s">
        <v>1143</v>
      </c>
      <c r="H886" s="11" t="s">
        <v>15</v>
      </c>
      <c r="I886" s="7">
        <v>42308.823781747684</v>
      </c>
      <c r="J886" s="24">
        <v>2278</v>
      </c>
      <c r="K886" s="10"/>
      <c r="L886" s="23">
        <v>11</v>
      </c>
      <c r="M886" s="16">
        <v>11</v>
      </c>
      <c r="N886" s="16"/>
      <c r="O886" s="16"/>
      <c r="P886" s="29">
        <v>11</v>
      </c>
      <c r="Q886" s="30"/>
      <c r="R886" s="30"/>
      <c r="S886" s="7">
        <v>42308.823781747684</v>
      </c>
      <c r="T886" s="11" t="s">
        <v>2536</v>
      </c>
      <c r="U886" s="7"/>
    </row>
    <row r="887" spans="1:21" s="11" customFormat="1" x14ac:dyDescent="0.2">
      <c r="A887" s="11">
        <v>201501567</v>
      </c>
      <c r="B887" s="11" t="s">
        <v>312</v>
      </c>
      <c r="C887" s="11" t="s">
        <v>2537</v>
      </c>
      <c r="D887" s="11">
        <v>501</v>
      </c>
      <c r="E887" s="11" t="s">
        <v>118</v>
      </c>
      <c r="F887" s="7">
        <v>42005</v>
      </c>
      <c r="G887" s="12" t="s">
        <v>1144</v>
      </c>
      <c r="H887" s="11" t="s">
        <v>21</v>
      </c>
      <c r="I887" s="7">
        <v>42308.871290740739</v>
      </c>
      <c r="J887" s="24">
        <v>2278</v>
      </c>
      <c r="K887" s="10"/>
      <c r="L887" s="23">
        <v>2</v>
      </c>
      <c r="M887" s="16">
        <v>2</v>
      </c>
      <c r="N887" s="16"/>
      <c r="O887" s="16"/>
      <c r="P887" s="29">
        <v>2</v>
      </c>
      <c r="Q887" s="30"/>
      <c r="R887" s="30"/>
      <c r="S887" s="7">
        <v>42308.858588194445</v>
      </c>
      <c r="T887" s="11" t="s">
        <v>2538</v>
      </c>
      <c r="U887" s="7"/>
    </row>
    <row r="888" spans="1:21" s="11" customFormat="1" x14ac:dyDescent="0.2">
      <c r="A888" s="11">
        <v>201501568</v>
      </c>
      <c r="B888" s="11" t="s">
        <v>1077</v>
      </c>
      <c r="C888" s="11" t="s">
        <v>1269</v>
      </c>
      <c r="D888" s="11">
        <v>304</v>
      </c>
      <c r="E888" s="11" t="s">
        <v>172</v>
      </c>
      <c r="F888" s="7">
        <v>39388</v>
      </c>
      <c r="G888" s="12" t="s">
        <v>1144</v>
      </c>
      <c r="H888" s="11" t="s">
        <v>21</v>
      </c>
      <c r="I888" s="7">
        <v>42308.936269444443</v>
      </c>
      <c r="J888" s="24">
        <v>2071</v>
      </c>
      <c r="K888" s="10"/>
      <c r="L888" s="23" t="s">
        <v>2539</v>
      </c>
      <c r="M888" s="16">
        <v>1</v>
      </c>
      <c r="N888" s="16">
        <v>2</v>
      </c>
      <c r="O888" s="16"/>
      <c r="P888" s="29">
        <v>1</v>
      </c>
      <c r="Q888" s="30">
        <v>2</v>
      </c>
      <c r="R888" s="30"/>
      <c r="S888" s="7">
        <v>42308.936269444443</v>
      </c>
      <c r="T888" s="11" t="s">
        <v>2540</v>
      </c>
      <c r="U888" s="7"/>
    </row>
    <row r="889" spans="1:21" s="11" customFormat="1" x14ac:dyDescent="0.2">
      <c r="A889" s="11">
        <v>201501574</v>
      </c>
      <c r="B889" s="11" t="s">
        <v>2541</v>
      </c>
      <c r="C889" s="11" t="s">
        <v>2542</v>
      </c>
      <c r="D889" s="11">
        <v>203</v>
      </c>
      <c r="E889" s="11" t="s">
        <v>2543</v>
      </c>
      <c r="F889" s="7">
        <v>41487</v>
      </c>
      <c r="G889" s="12" t="s">
        <v>1144</v>
      </c>
      <c r="H889" s="11" t="s">
        <v>21</v>
      </c>
      <c r="I889" s="7">
        <v>42310.135921724534</v>
      </c>
      <c r="J889" s="24">
        <v>2071</v>
      </c>
      <c r="K889" s="10"/>
      <c r="L889" s="23">
        <v>2</v>
      </c>
      <c r="M889" s="16">
        <v>2</v>
      </c>
      <c r="N889" s="16"/>
      <c r="O889" s="16"/>
      <c r="P889" s="29">
        <v>2</v>
      </c>
      <c r="Q889" s="30"/>
      <c r="R889" s="30"/>
      <c r="S889" s="7">
        <v>42310.135921724534</v>
      </c>
      <c r="T889" s="11" t="s">
        <v>2544</v>
      </c>
      <c r="U889" s="7"/>
    </row>
    <row r="890" spans="1:21" s="11" customFormat="1" x14ac:dyDescent="0.2">
      <c r="A890" s="11">
        <v>201501582</v>
      </c>
      <c r="B890" s="11" t="s">
        <v>312</v>
      </c>
      <c r="C890" s="11" t="s">
        <v>1912</v>
      </c>
      <c r="D890" s="11">
        <v>598</v>
      </c>
      <c r="E890" s="11" t="s">
        <v>20</v>
      </c>
      <c r="F890" s="7" t="s">
        <v>16</v>
      </c>
      <c r="G890" s="12" t="s">
        <v>1145</v>
      </c>
      <c r="H890" s="11" t="s">
        <v>45</v>
      </c>
      <c r="I890" s="7">
        <v>42318.454819328705</v>
      </c>
      <c r="J890" s="24">
        <v>2022</v>
      </c>
      <c r="K890" s="10"/>
      <c r="L890" s="23"/>
      <c r="M890" s="16"/>
      <c r="N890" s="16"/>
      <c r="O890" s="16"/>
      <c r="P890" s="29"/>
      <c r="Q890" s="30"/>
      <c r="R890" s="30"/>
      <c r="S890" s="7">
        <v>42318.831872453702</v>
      </c>
      <c r="U890" s="7"/>
    </row>
    <row r="891" spans="1:21" s="11" customFormat="1" x14ac:dyDescent="0.2">
      <c r="A891" s="11">
        <v>201501584</v>
      </c>
      <c r="B891" s="11" t="s">
        <v>2545</v>
      </c>
      <c r="C891" s="11" t="s">
        <v>384</v>
      </c>
      <c r="D891" s="11">
        <v>14</v>
      </c>
      <c r="E891" s="11" t="s">
        <v>55</v>
      </c>
      <c r="F891" s="7">
        <v>42251</v>
      </c>
      <c r="G891" s="12" t="s">
        <v>1145</v>
      </c>
      <c r="H891" s="11" t="s">
        <v>45</v>
      </c>
      <c r="I891" s="7">
        <v>42311.990037997683</v>
      </c>
      <c r="J891" s="24">
        <v>2283</v>
      </c>
      <c r="K891" s="10"/>
      <c r="L891" s="23"/>
      <c r="M891" s="16"/>
      <c r="N891" s="16"/>
      <c r="O891" s="16"/>
      <c r="P891" s="29"/>
      <c r="Q891" s="30"/>
      <c r="R891" s="30"/>
      <c r="S891" s="7">
        <v>42311.968386956018</v>
      </c>
      <c r="T891" s="11" t="s">
        <v>2546</v>
      </c>
      <c r="U891" s="7"/>
    </row>
    <row r="892" spans="1:21" s="11" customFormat="1" x14ac:dyDescent="0.2">
      <c r="A892" s="11">
        <v>201501589</v>
      </c>
      <c r="B892" s="11" t="s">
        <v>2547</v>
      </c>
      <c r="C892" s="11" t="s">
        <v>2548</v>
      </c>
      <c r="D892" s="11">
        <v>128</v>
      </c>
      <c r="E892" s="11" t="s">
        <v>33</v>
      </c>
      <c r="F892" s="7">
        <v>42095</v>
      </c>
      <c r="G892" s="12" t="s">
        <v>1143</v>
      </c>
      <c r="H892" s="11" t="s">
        <v>15</v>
      </c>
      <c r="I892" s="7">
        <v>42336.473022025464</v>
      </c>
      <c r="J892" s="24" t="s">
        <v>2305</v>
      </c>
      <c r="K892" s="10"/>
      <c r="L892" s="23"/>
      <c r="M892" s="16"/>
      <c r="N892" s="16"/>
      <c r="O892" s="16"/>
      <c r="P892" s="29"/>
      <c r="Q892" s="30"/>
      <c r="R892" s="30"/>
      <c r="S892" s="7">
        <v>42336.473022025464</v>
      </c>
      <c r="T892" s="11" t="s">
        <v>2549</v>
      </c>
      <c r="U892" s="7"/>
    </row>
    <row r="893" spans="1:21" s="11" customFormat="1" x14ac:dyDescent="0.2">
      <c r="A893" s="11">
        <v>201501597</v>
      </c>
      <c r="B893" s="11" t="s">
        <v>221</v>
      </c>
      <c r="C893" s="11" t="s">
        <v>2550</v>
      </c>
      <c r="D893" s="11">
        <v>598</v>
      </c>
      <c r="E893" s="11" t="s">
        <v>20</v>
      </c>
      <c r="F893" s="7">
        <v>42038</v>
      </c>
      <c r="G893" s="12" t="s">
        <v>1143</v>
      </c>
      <c r="H893" s="11" t="s">
        <v>15</v>
      </c>
      <c r="I893" s="7">
        <v>42317.13453171296</v>
      </c>
      <c r="J893" s="24">
        <v>2236</v>
      </c>
      <c r="K893" s="10"/>
      <c r="L893" s="23" t="s">
        <v>2551</v>
      </c>
      <c r="M893" s="16">
        <v>28</v>
      </c>
      <c r="N893" s="16"/>
      <c r="O893" s="16"/>
      <c r="P893" s="29">
        <v>28</v>
      </c>
      <c r="Q893" s="30"/>
      <c r="R893" s="30"/>
      <c r="S893" s="7">
        <v>42317.13453171296</v>
      </c>
      <c r="T893" s="11" t="s">
        <v>2552</v>
      </c>
      <c r="U893" s="7"/>
    </row>
    <row r="894" spans="1:21" s="11" customFormat="1" x14ac:dyDescent="0.2">
      <c r="A894" s="11">
        <v>201501601</v>
      </c>
      <c r="B894" s="11" t="s">
        <v>2553</v>
      </c>
      <c r="C894" s="11" t="s">
        <v>2554</v>
      </c>
      <c r="D894" s="11">
        <v>119</v>
      </c>
      <c r="E894" s="11" t="s">
        <v>25</v>
      </c>
      <c r="F894" s="7">
        <v>42180</v>
      </c>
      <c r="G894" s="12" t="s">
        <v>1144</v>
      </c>
      <c r="H894" s="11" t="s">
        <v>21</v>
      </c>
      <c r="I894" s="7">
        <v>42359.611135416664</v>
      </c>
      <c r="J894" s="24" t="s">
        <v>2224</v>
      </c>
      <c r="K894" s="10"/>
      <c r="L894" s="23"/>
      <c r="M894" s="16"/>
      <c r="N894" s="16"/>
      <c r="O894" s="16"/>
      <c r="P894" s="29"/>
      <c r="Q894" s="30"/>
      <c r="R894" s="30"/>
      <c r="S894" s="7">
        <v>42359.611135416664</v>
      </c>
      <c r="T894" s="11" t="s">
        <v>2555</v>
      </c>
      <c r="U894" s="7"/>
    </row>
    <row r="895" spans="1:21" s="11" customFormat="1" x14ac:dyDescent="0.2">
      <c r="A895" s="11">
        <v>201501616</v>
      </c>
      <c r="B895" s="11" t="s">
        <v>2556</v>
      </c>
      <c r="C895" s="11" t="s">
        <v>1912</v>
      </c>
      <c r="D895" s="11">
        <v>598</v>
      </c>
      <c r="E895" s="11" t="s">
        <v>20</v>
      </c>
      <c r="F895" s="7">
        <v>41030</v>
      </c>
      <c r="G895" s="12" t="s">
        <v>1143</v>
      </c>
      <c r="H895" s="11" t="s">
        <v>15</v>
      </c>
      <c r="I895" s="7">
        <v>42322.550697256942</v>
      </c>
      <c r="J895" s="24">
        <v>2027</v>
      </c>
      <c r="K895" s="10"/>
      <c r="L895" s="23">
        <v>3</v>
      </c>
      <c r="M895" s="16">
        <v>3</v>
      </c>
      <c r="N895" s="16"/>
      <c r="O895" s="16"/>
      <c r="P895" s="29">
        <v>3</v>
      </c>
      <c r="Q895" s="30"/>
      <c r="R895" s="30"/>
      <c r="S895" s="7">
        <v>42322.550697256942</v>
      </c>
      <c r="T895" s="11" t="s">
        <v>2557</v>
      </c>
      <c r="U895" s="7"/>
    </row>
    <row r="896" spans="1:21" s="11" customFormat="1" x14ac:dyDescent="0.2">
      <c r="A896" s="11">
        <v>201501623</v>
      </c>
      <c r="B896" s="11" t="s">
        <v>2558</v>
      </c>
      <c r="C896" s="11" t="s">
        <v>2559</v>
      </c>
      <c r="D896" s="11">
        <v>98</v>
      </c>
      <c r="E896" s="11" t="s">
        <v>712</v>
      </c>
      <c r="F896" s="7">
        <v>39826</v>
      </c>
      <c r="G896" s="12" t="s">
        <v>1144</v>
      </c>
      <c r="H896" s="11" t="s">
        <v>21</v>
      </c>
      <c r="I896" s="7">
        <v>42323.756111655093</v>
      </c>
      <c r="J896" s="24">
        <v>2224</v>
      </c>
      <c r="K896" s="10"/>
      <c r="L896" s="23">
        <v>14</v>
      </c>
      <c r="M896" s="16">
        <v>14</v>
      </c>
      <c r="N896" s="16"/>
      <c r="O896" s="16"/>
      <c r="P896" s="29">
        <v>14</v>
      </c>
      <c r="Q896" s="30"/>
      <c r="R896" s="30"/>
      <c r="S896" s="7">
        <v>42323.756111655093</v>
      </c>
      <c r="T896" s="11" t="s">
        <v>2560</v>
      </c>
      <c r="U896" s="7"/>
    </row>
    <row r="897" spans="1:23" s="11" customFormat="1" x14ac:dyDescent="0.2">
      <c r="A897" s="11">
        <v>201501625</v>
      </c>
      <c r="B897" s="11" t="s">
        <v>218</v>
      </c>
      <c r="C897" s="11" t="s">
        <v>2561</v>
      </c>
      <c r="D897" s="11">
        <v>125</v>
      </c>
      <c r="E897" s="11" t="s">
        <v>14</v>
      </c>
      <c r="F897" s="7">
        <v>37205</v>
      </c>
      <c r="G897" s="12" t="s">
        <v>1144</v>
      </c>
      <c r="H897" s="11" t="s">
        <v>21</v>
      </c>
      <c r="I897" s="7">
        <v>42324.729949884262</v>
      </c>
      <c r="J897" s="24">
        <v>2082</v>
      </c>
      <c r="K897" s="10"/>
      <c r="L897" s="23">
        <v>1</v>
      </c>
      <c r="M897" s="16">
        <v>1</v>
      </c>
      <c r="N897" s="16"/>
      <c r="O897" s="16"/>
      <c r="P897" s="29">
        <v>1</v>
      </c>
      <c r="Q897" s="30"/>
      <c r="R897" s="30"/>
      <c r="S897" s="7">
        <v>42324.677493368057</v>
      </c>
      <c r="T897" s="11" t="s">
        <v>2562</v>
      </c>
      <c r="U897" s="7"/>
    </row>
    <row r="898" spans="1:23" s="11" customFormat="1" x14ac:dyDescent="0.2">
      <c r="A898" s="11">
        <v>201501629</v>
      </c>
      <c r="B898" s="11" t="s">
        <v>2563</v>
      </c>
      <c r="C898" s="11" t="s">
        <v>2564</v>
      </c>
      <c r="D898" s="11">
        <v>125</v>
      </c>
      <c r="E898" s="11" t="s">
        <v>14</v>
      </c>
      <c r="F898" s="7">
        <v>41535</v>
      </c>
      <c r="G898" s="12" t="s">
        <v>1144</v>
      </c>
      <c r="H898" s="11" t="s">
        <v>21</v>
      </c>
      <c r="I898" s="7">
        <v>42326.310078240742</v>
      </c>
      <c r="J898" s="24">
        <v>2046</v>
      </c>
      <c r="K898" s="10"/>
      <c r="L898" s="23" t="s">
        <v>2565</v>
      </c>
      <c r="M898" s="16">
        <v>2515</v>
      </c>
      <c r="N898" s="16"/>
      <c r="O898" s="16"/>
      <c r="P898" s="33">
        <v>25</v>
      </c>
      <c r="Q898" s="30"/>
      <c r="R898" s="30"/>
      <c r="S898" s="7">
        <v>42326.310078240742</v>
      </c>
      <c r="T898" s="11" t="s">
        <v>2566</v>
      </c>
      <c r="U898" s="7"/>
    </row>
    <row r="899" spans="1:23" s="11" customFormat="1" x14ac:dyDescent="0.2">
      <c r="A899" s="11">
        <v>201501633</v>
      </c>
      <c r="B899" s="11" t="s">
        <v>2567</v>
      </c>
      <c r="C899" s="11" t="s">
        <v>2568</v>
      </c>
      <c r="D899" s="11">
        <v>312</v>
      </c>
      <c r="E899" s="11" t="s">
        <v>128</v>
      </c>
      <c r="F899" s="7">
        <v>42041</v>
      </c>
      <c r="G899" s="12" t="s">
        <v>1143</v>
      </c>
      <c r="H899" s="11" t="s">
        <v>15</v>
      </c>
      <c r="I899" s="7">
        <v>42342.402472604168</v>
      </c>
      <c r="J899" s="24" t="s">
        <v>1166</v>
      </c>
      <c r="K899" s="10"/>
      <c r="L899" s="23"/>
      <c r="M899" s="16"/>
      <c r="N899" s="16"/>
      <c r="O899" s="16"/>
      <c r="P899" s="29"/>
      <c r="Q899" s="30"/>
      <c r="R899" s="30"/>
      <c r="S899" s="7">
        <v>42342.402472604168</v>
      </c>
      <c r="T899" s="11" t="s">
        <v>2569</v>
      </c>
      <c r="U899" s="7"/>
    </row>
    <row r="900" spans="1:23" s="11" customFormat="1" x14ac:dyDescent="0.2">
      <c r="A900" s="11">
        <v>201501634</v>
      </c>
      <c r="B900" s="11" t="s">
        <v>2570</v>
      </c>
      <c r="C900" s="11" t="s">
        <v>2571</v>
      </c>
      <c r="D900" s="11">
        <v>130</v>
      </c>
      <c r="E900" s="11" t="s">
        <v>48</v>
      </c>
      <c r="F900" s="7">
        <v>36923</v>
      </c>
      <c r="G900" s="12" t="s">
        <v>1144</v>
      </c>
      <c r="H900" s="11" t="s">
        <v>21</v>
      </c>
      <c r="I900" s="7">
        <v>42326.912034837966</v>
      </c>
      <c r="J900" s="24" t="s">
        <v>2572</v>
      </c>
      <c r="K900" s="10"/>
      <c r="L900" s="23">
        <v>1</v>
      </c>
      <c r="M900" s="16">
        <v>1</v>
      </c>
      <c r="N900" s="16"/>
      <c r="O900" s="16"/>
      <c r="P900" s="29">
        <v>1</v>
      </c>
      <c r="Q900" s="30"/>
      <c r="R900" s="30"/>
      <c r="S900" s="7">
        <v>42326.912034837966</v>
      </c>
      <c r="T900" s="11" t="s">
        <v>2573</v>
      </c>
      <c r="U900" s="7"/>
    </row>
    <row r="901" spans="1:23" s="11" customFormat="1" x14ac:dyDescent="0.2">
      <c r="A901" s="11">
        <v>201501635</v>
      </c>
      <c r="B901" s="11" t="s">
        <v>2574</v>
      </c>
      <c r="C901" s="11" t="s">
        <v>2575</v>
      </c>
      <c r="D901" s="11">
        <v>125</v>
      </c>
      <c r="E901" s="11" t="s">
        <v>14</v>
      </c>
      <c r="F901" s="7">
        <v>39956</v>
      </c>
      <c r="G901" s="12" t="s">
        <v>1144</v>
      </c>
      <c r="H901" s="11" t="s">
        <v>21</v>
      </c>
      <c r="I901" s="7">
        <v>42331.447583217596</v>
      </c>
      <c r="J901" s="24">
        <v>2092</v>
      </c>
      <c r="K901" s="10"/>
      <c r="L901" s="23">
        <v>8</v>
      </c>
      <c r="M901" s="16">
        <v>8</v>
      </c>
      <c r="N901" s="16"/>
      <c r="O901" s="16"/>
      <c r="P901" s="29">
        <v>8</v>
      </c>
      <c r="Q901" s="30"/>
      <c r="R901" s="30"/>
      <c r="S901" s="7">
        <v>42331.447583217596</v>
      </c>
      <c r="T901" s="11" t="s">
        <v>2576</v>
      </c>
      <c r="U901" s="7"/>
    </row>
    <row r="902" spans="1:23" s="11" customFormat="1" x14ac:dyDescent="0.2">
      <c r="A902" s="11">
        <v>201501644</v>
      </c>
      <c r="B902" s="11" t="s">
        <v>2577</v>
      </c>
      <c r="C902" s="11" t="s">
        <v>1463</v>
      </c>
      <c r="D902" s="11">
        <v>499</v>
      </c>
      <c r="E902" s="11" t="s">
        <v>60</v>
      </c>
      <c r="F902" s="7">
        <v>38876</v>
      </c>
      <c r="G902" s="12" t="s">
        <v>1144</v>
      </c>
      <c r="H902" s="11" t="s">
        <v>21</v>
      </c>
      <c r="I902" s="7">
        <v>42330.465314351852</v>
      </c>
      <c r="J902" s="24">
        <v>2022</v>
      </c>
      <c r="K902" s="10"/>
      <c r="L902" s="23">
        <v>14</v>
      </c>
      <c r="M902" s="16">
        <v>14</v>
      </c>
      <c r="N902" s="16"/>
      <c r="O902" s="16"/>
      <c r="P902" s="33">
        <v>1401</v>
      </c>
      <c r="Q902" s="30"/>
      <c r="R902" s="30"/>
      <c r="S902" s="7">
        <v>42330.448590740743</v>
      </c>
      <c r="T902" s="11" t="s">
        <v>2579</v>
      </c>
      <c r="U902" s="7">
        <v>42330.563778935182</v>
      </c>
      <c r="V902" s="11" t="s">
        <v>332</v>
      </c>
      <c r="W902" s="11" t="s">
        <v>2578</v>
      </c>
    </row>
    <row r="903" spans="1:23" s="11" customFormat="1" x14ac:dyDescent="0.2">
      <c r="A903" s="11">
        <v>201501645</v>
      </c>
      <c r="B903" s="11" t="s">
        <v>312</v>
      </c>
      <c r="C903" s="11" t="s">
        <v>2580</v>
      </c>
      <c r="D903" s="11">
        <v>598</v>
      </c>
      <c r="E903" s="11" t="s">
        <v>20</v>
      </c>
      <c r="F903" s="7">
        <v>42156</v>
      </c>
      <c r="G903" s="12" t="s">
        <v>1143</v>
      </c>
      <c r="H903" s="11" t="s">
        <v>15</v>
      </c>
      <c r="I903" s="7">
        <v>42330.161151307868</v>
      </c>
      <c r="J903" s="24">
        <v>2236</v>
      </c>
      <c r="K903" s="10"/>
      <c r="L903" s="23">
        <v>1</v>
      </c>
      <c r="M903" s="16">
        <v>1</v>
      </c>
      <c r="N903" s="16"/>
      <c r="O903" s="16"/>
      <c r="P903" s="29">
        <v>1</v>
      </c>
      <c r="Q903" s="30"/>
      <c r="R903" s="30"/>
      <c r="S903" s="7">
        <v>42330.20685466435</v>
      </c>
      <c r="T903" s="11" t="s">
        <v>2581</v>
      </c>
      <c r="U903" s="7"/>
    </row>
    <row r="904" spans="1:23" s="11" customFormat="1" x14ac:dyDescent="0.2">
      <c r="A904" s="11">
        <v>201501646</v>
      </c>
      <c r="B904" s="11" t="s">
        <v>312</v>
      </c>
      <c r="C904" s="11" t="s">
        <v>2582</v>
      </c>
      <c r="D904" s="11">
        <v>598</v>
      </c>
      <c r="E904" s="11" t="s">
        <v>20</v>
      </c>
      <c r="F904" s="7">
        <v>42156</v>
      </c>
      <c r="G904" s="12" t="s">
        <v>1144</v>
      </c>
      <c r="H904" s="11" t="s">
        <v>21</v>
      </c>
      <c r="I904" s="7">
        <v>42330.209803668979</v>
      </c>
      <c r="J904" s="24" t="s">
        <v>1159</v>
      </c>
      <c r="K904" s="10"/>
      <c r="L904" s="23" t="s">
        <v>1157</v>
      </c>
      <c r="M904" s="16"/>
      <c r="N904" s="16"/>
      <c r="O904" s="16"/>
      <c r="P904" s="29"/>
      <c r="Q904" s="30"/>
      <c r="R904" s="30"/>
      <c r="S904" s="7">
        <v>42330.209803668979</v>
      </c>
      <c r="T904" s="11" t="s">
        <v>2583</v>
      </c>
      <c r="U904" s="7"/>
    </row>
    <row r="905" spans="1:23" s="11" customFormat="1" x14ac:dyDescent="0.2">
      <c r="A905" s="11">
        <v>201501647</v>
      </c>
      <c r="B905" s="11" t="s">
        <v>2584</v>
      </c>
      <c r="C905" s="11" t="s">
        <v>2585</v>
      </c>
      <c r="D905" s="11">
        <v>309</v>
      </c>
      <c r="E905" s="11" t="s">
        <v>285</v>
      </c>
      <c r="F905" s="7">
        <v>41668</v>
      </c>
      <c r="G905" s="12" t="s">
        <v>1144</v>
      </c>
      <c r="H905" s="11" t="s">
        <v>21</v>
      </c>
      <c r="I905" s="7">
        <v>42339.654429050926</v>
      </c>
      <c r="J905" s="24">
        <v>2046</v>
      </c>
      <c r="K905" s="10"/>
      <c r="L905" s="23"/>
      <c r="M905" s="16"/>
      <c r="N905" s="16"/>
      <c r="O905" s="16"/>
      <c r="P905" s="29"/>
      <c r="Q905" s="30"/>
      <c r="R905" s="30"/>
      <c r="S905" s="7">
        <v>42339.647905243059</v>
      </c>
      <c r="T905" s="11" t="s">
        <v>2586</v>
      </c>
      <c r="U905" s="7"/>
    </row>
    <row r="906" spans="1:23" s="11" customFormat="1" x14ac:dyDescent="0.2">
      <c r="A906" s="11">
        <v>201501649</v>
      </c>
      <c r="B906" s="11" t="s">
        <v>2587</v>
      </c>
      <c r="C906" s="11" t="s">
        <v>2588</v>
      </c>
      <c r="D906" s="11">
        <v>131</v>
      </c>
      <c r="E906" s="11" t="s">
        <v>85</v>
      </c>
      <c r="F906" s="7">
        <v>39934</v>
      </c>
      <c r="G906" s="12" t="s">
        <v>1143</v>
      </c>
      <c r="H906" s="11" t="s">
        <v>15</v>
      </c>
      <c r="I906" s="7">
        <v>42334.444501423612</v>
      </c>
      <c r="J906" s="24" t="s">
        <v>2589</v>
      </c>
      <c r="K906" s="10"/>
      <c r="L906" s="23"/>
      <c r="M906" s="16"/>
      <c r="N906" s="16"/>
      <c r="O906" s="16"/>
      <c r="P906" s="29"/>
      <c r="Q906" s="30"/>
      <c r="R906" s="30"/>
      <c r="S906" s="7">
        <v>42334.514533680558</v>
      </c>
      <c r="T906" s="11" t="s">
        <v>2590</v>
      </c>
      <c r="U906" s="7"/>
    </row>
    <row r="907" spans="1:23" s="11" customFormat="1" x14ac:dyDescent="0.2">
      <c r="A907" s="11">
        <v>201501658</v>
      </c>
      <c r="B907" s="11" t="s">
        <v>2591</v>
      </c>
      <c r="C907" s="11" t="s">
        <v>2003</v>
      </c>
      <c r="D907" s="11">
        <v>598</v>
      </c>
      <c r="E907" s="11" t="s">
        <v>20</v>
      </c>
      <c r="F907" s="7">
        <v>42059</v>
      </c>
      <c r="G907" s="12" t="s">
        <v>1144</v>
      </c>
      <c r="H907" s="11" t="s">
        <v>21</v>
      </c>
      <c r="I907" s="7">
        <v>42332.844372997686</v>
      </c>
      <c r="J907" s="24">
        <v>2274</v>
      </c>
      <c r="K907" s="10"/>
      <c r="L907" s="23"/>
      <c r="M907" s="16"/>
      <c r="N907" s="16"/>
      <c r="O907" s="16"/>
      <c r="P907" s="29"/>
      <c r="Q907" s="30"/>
      <c r="R907" s="30"/>
      <c r="S907" s="7">
        <v>42332.832120289349</v>
      </c>
      <c r="T907" s="11" t="s">
        <v>2592</v>
      </c>
      <c r="U907" s="7"/>
    </row>
    <row r="908" spans="1:23" s="11" customFormat="1" x14ac:dyDescent="0.2">
      <c r="A908" s="11">
        <v>201501665</v>
      </c>
      <c r="B908" s="11" t="s">
        <v>2593</v>
      </c>
      <c r="C908" s="11" t="s">
        <v>1439</v>
      </c>
      <c r="D908" s="11">
        <v>125</v>
      </c>
      <c r="E908" s="11" t="s">
        <v>14</v>
      </c>
      <c r="F908" s="7">
        <v>39569</v>
      </c>
      <c r="G908" s="12" t="s">
        <v>1145</v>
      </c>
      <c r="H908" s="11" t="s">
        <v>45</v>
      </c>
      <c r="I908" s="7">
        <v>42337.567172453702</v>
      </c>
      <c r="J908" s="24">
        <v>2116</v>
      </c>
      <c r="K908" s="10"/>
      <c r="L908" s="23"/>
      <c r="M908" s="16"/>
      <c r="N908" s="16"/>
      <c r="O908" s="16"/>
      <c r="P908" s="29"/>
      <c r="Q908" s="30"/>
      <c r="R908" s="30"/>
      <c r="S908" s="7">
        <v>42337.567172453702</v>
      </c>
      <c r="T908" s="11" t="s">
        <v>2594</v>
      </c>
      <c r="U908" s="7"/>
    </row>
    <row r="909" spans="1:23" s="11" customFormat="1" x14ac:dyDescent="0.2">
      <c r="A909" s="11">
        <v>201501666</v>
      </c>
      <c r="B909" s="11" t="s">
        <v>2595</v>
      </c>
      <c r="C909" s="11" t="s">
        <v>935</v>
      </c>
      <c r="D909" s="11">
        <v>125</v>
      </c>
      <c r="E909" s="11" t="s">
        <v>14</v>
      </c>
      <c r="F909" s="7">
        <v>39518</v>
      </c>
      <c r="G909" s="12" t="s">
        <v>1144</v>
      </c>
      <c r="H909" s="11" t="s">
        <v>21</v>
      </c>
      <c r="I909" s="7">
        <v>42337.33080625</v>
      </c>
      <c r="J909" s="24">
        <v>2255</v>
      </c>
      <c r="K909" s="10"/>
      <c r="L909" s="23"/>
      <c r="M909" s="16"/>
      <c r="N909" s="16"/>
      <c r="O909" s="16"/>
      <c r="P909" s="29"/>
      <c r="Q909" s="30"/>
      <c r="R909" s="30"/>
      <c r="S909" s="7">
        <v>42337.33080625</v>
      </c>
      <c r="T909" s="11" t="s">
        <v>2596</v>
      </c>
      <c r="U909" s="7"/>
    </row>
    <row r="910" spans="1:23" s="11" customFormat="1" x14ac:dyDescent="0.2">
      <c r="A910" s="11">
        <v>201501667</v>
      </c>
      <c r="B910" s="11" t="s">
        <v>2597</v>
      </c>
      <c r="C910" s="11" t="s">
        <v>2598</v>
      </c>
      <c r="D910" s="11">
        <v>130</v>
      </c>
      <c r="E910" s="11" t="s">
        <v>48</v>
      </c>
      <c r="F910" s="7">
        <v>37592</v>
      </c>
      <c r="G910" s="12" t="s">
        <v>1146</v>
      </c>
      <c r="H910" s="11" t="s">
        <v>56</v>
      </c>
      <c r="I910" s="7">
        <v>42337.629259872687</v>
      </c>
      <c r="J910" s="24">
        <v>2064</v>
      </c>
      <c r="K910" s="10"/>
      <c r="L910" s="23" t="s">
        <v>2600</v>
      </c>
      <c r="M910" s="16">
        <v>1</v>
      </c>
      <c r="N910" s="16">
        <v>2</v>
      </c>
      <c r="O910" s="16"/>
      <c r="P910" s="29">
        <v>1</v>
      </c>
      <c r="Q910" s="30">
        <v>2</v>
      </c>
      <c r="R910" s="30"/>
      <c r="S910" s="7">
        <v>42337.629259872687</v>
      </c>
      <c r="T910" s="11" t="s">
        <v>2601</v>
      </c>
      <c r="U910" s="7">
        <v>42337.91635644676</v>
      </c>
      <c r="V910" s="11" t="s">
        <v>2235</v>
      </c>
      <c r="W910" s="11" t="s">
        <v>2599</v>
      </c>
    </row>
    <row r="911" spans="1:23" s="11" customFormat="1" x14ac:dyDescent="0.2">
      <c r="A911" s="11">
        <v>201501678</v>
      </c>
      <c r="B911" s="11" t="s">
        <v>2602</v>
      </c>
      <c r="C911" s="11" t="s">
        <v>2603</v>
      </c>
      <c r="D911" s="11">
        <v>125</v>
      </c>
      <c r="E911" s="11" t="s">
        <v>14</v>
      </c>
      <c r="F911" s="7">
        <v>42078</v>
      </c>
      <c r="G911" s="12" t="s">
        <v>1144</v>
      </c>
      <c r="H911" s="11" t="s">
        <v>21</v>
      </c>
      <c r="I911" s="7">
        <v>42339.716953391202</v>
      </c>
      <c r="J911" s="24">
        <v>2136</v>
      </c>
      <c r="K911" s="10"/>
      <c r="L911" s="23"/>
      <c r="M911" s="16"/>
      <c r="N911" s="16"/>
      <c r="O911" s="16"/>
      <c r="P911" s="29"/>
      <c r="Q911" s="30"/>
      <c r="R911" s="30"/>
      <c r="S911" s="7">
        <v>42339.69306701389</v>
      </c>
      <c r="T911" s="11" t="s">
        <v>2604</v>
      </c>
      <c r="U911" s="7"/>
    </row>
    <row r="912" spans="1:23" s="11" customFormat="1" x14ac:dyDescent="0.2">
      <c r="A912" s="11">
        <v>201501687</v>
      </c>
      <c r="B912" s="11" t="s">
        <v>2605</v>
      </c>
      <c r="C912" s="11" t="s">
        <v>2606</v>
      </c>
      <c r="D912" s="11">
        <v>304</v>
      </c>
      <c r="E912" s="11" t="s">
        <v>172</v>
      </c>
      <c r="F912" s="7">
        <v>42168</v>
      </c>
      <c r="G912" s="12" t="s">
        <v>1144</v>
      </c>
      <c r="H912" s="11" t="s">
        <v>21</v>
      </c>
      <c r="I912" s="7">
        <v>42351.458852002317</v>
      </c>
      <c r="J912" s="24" t="s">
        <v>2224</v>
      </c>
      <c r="K912" s="10"/>
      <c r="L912" s="23"/>
      <c r="M912" s="16"/>
      <c r="N912" s="16"/>
      <c r="O912" s="16"/>
      <c r="P912" s="29"/>
      <c r="Q912" s="30"/>
      <c r="R912" s="30"/>
      <c r="S912" s="7" t="s">
        <v>16</v>
      </c>
      <c r="T912" s="11" t="s">
        <v>16</v>
      </c>
      <c r="U912" s="7"/>
    </row>
    <row r="913" spans="1:23" s="11" customFormat="1" x14ac:dyDescent="0.2">
      <c r="A913" s="11">
        <v>201501698</v>
      </c>
      <c r="B913" s="11" t="s">
        <v>2607</v>
      </c>
      <c r="C913" s="11" t="s">
        <v>898</v>
      </c>
      <c r="D913" s="11">
        <v>119</v>
      </c>
      <c r="E913" s="11" t="s">
        <v>25</v>
      </c>
      <c r="F913" s="7">
        <v>42095</v>
      </c>
      <c r="G913" s="12" t="s">
        <v>1145</v>
      </c>
      <c r="H913" s="11" t="s">
        <v>45</v>
      </c>
      <c r="I913" s="7">
        <v>42348.633681712963</v>
      </c>
      <c r="J913" s="24">
        <v>2275</v>
      </c>
      <c r="K913" s="10"/>
      <c r="L913" s="23"/>
      <c r="M913" s="16"/>
      <c r="N913" s="16"/>
      <c r="O913" s="16"/>
      <c r="P913" s="29"/>
      <c r="Q913" s="30"/>
      <c r="R913" s="30"/>
      <c r="S913" s="7">
        <v>42348.611013923612</v>
      </c>
      <c r="T913" s="11" t="s">
        <v>2608</v>
      </c>
      <c r="U913" s="7"/>
    </row>
    <row r="914" spans="1:23" s="11" customFormat="1" x14ac:dyDescent="0.2">
      <c r="A914" s="11">
        <v>201501699</v>
      </c>
      <c r="B914" s="11" t="s">
        <v>2609</v>
      </c>
      <c r="C914" s="11" t="s">
        <v>558</v>
      </c>
      <c r="D914" s="11">
        <v>128</v>
      </c>
      <c r="E914" s="11" t="s">
        <v>33</v>
      </c>
      <c r="F914" s="7">
        <v>36773</v>
      </c>
      <c r="G914" s="12" t="s">
        <v>1145</v>
      </c>
      <c r="H914" s="11" t="s">
        <v>45</v>
      </c>
      <c r="I914" s="7">
        <v>42345.066347685184</v>
      </c>
      <c r="J914" s="24">
        <v>2021</v>
      </c>
      <c r="K914" s="10"/>
      <c r="L914" s="23">
        <v>5</v>
      </c>
      <c r="M914" s="16">
        <v>5</v>
      </c>
      <c r="N914" s="16"/>
      <c r="O914" s="16"/>
      <c r="P914" s="29">
        <v>5</v>
      </c>
      <c r="Q914" s="30"/>
      <c r="R914" s="30"/>
      <c r="S914" s="7">
        <v>42345.066347685184</v>
      </c>
      <c r="T914" s="11" t="s">
        <v>2611</v>
      </c>
      <c r="U914" s="7">
        <v>42347.924639583332</v>
      </c>
      <c r="V914" s="11" t="s">
        <v>554</v>
      </c>
      <c r="W914" s="11" t="s">
        <v>2610</v>
      </c>
    </row>
    <row r="915" spans="1:23" s="11" customFormat="1" x14ac:dyDescent="0.2">
      <c r="A915" s="11">
        <v>201501700</v>
      </c>
      <c r="B915" s="11" t="s">
        <v>2612</v>
      </c>
      <c r="C915" s="11" t="s">
        <v>1946</v>
      </c>
      <c r="D915" s="11">
        <v>598</v>
      </c>
      <c r="E915" s="11" t="s">
        <v>20</v>
      </c>
      <c r="F915" s="7">
        <v>41426</v>
      </c>
      <c r="G915" s="12" t="s">
        <v>1144</v>
      </c>
      <c r="H915" s="11" t="s">
        <v>21</v>
      </c>
      <c r="I915" s="7">
        <v>42346.421733877316</v>
      </c>
      <c r="J915" s="24">
        <v>2018</v>
      </c>
      <c r="K915" s="10"/>
      <c r="L915" s="23">
        <v>5</v>
      </c>
      <c r="M915" s="16">
        <v>5</v>
      </c>
      <c r="N915" s="16"/>
      <c r="O915" s="16"/>
      <c r="P915" s="29">
        <v>5</v>
      </c>
      <c r="Q915" s="30"/>
      <c r="R915" s="30"/>
      <c r="S915" s="7">
        <v>42346.421733877316</v>
      </c>
      <c r="T915" s="11" t="s">
        <v>2613</v>
      </c>
      <c r="U915" s="7"/>
    </row>
    <row r="916" spans="1:23" s="11" customFormat="1" x14ac:dyDescent="0.2">
      <c r="A916" s="11">
        <v>201501702</v>
      </c>
      <c r="B916" s="11" t="s">
        <v>852</v>
      </c>
      <c r="C916" s="11" t="s">
        <v>2614</v>
      </c>
      <c r="D916" s="11">
        <v>506</v>
      </c>
      <c r="E916" s="11" t="s">
        <v>2615</v>
      </c>
      <c r="F916" s="7">
        <v>42193</v>
      </c>
      <c r="G916" s="12" t="s">
        <v>1145</v>
      </c>
      <c r="H916" s="11" t="s">
        <v>45</v>
      </c>
      <c r="I916" s="7">
        <v>42346.599634571758</v>
      </c>
      <c r="J916" s="24" t="s">
        <v>2173</v>
      </c>
      <c r="K916" s="10"/>
      <c r="L916" s="23" t="s">
        <v>2616</v>
      </c>
      <c r="M916" s="16"/>
      <c r="N916" s="16"/>
      <c r="O916" s="16"/>
      <c r="P916" s="29"/>
      <c r="Q916" s="30"/>
      <c r="R916" s="30"/>
      <c r="S916" s="7">
        <v>42346.599634571758</v>
      </c>
      <c r="T916" s="11" t="s">
        <v>2617</v>
      </c>
      <c r="U916" s="7"/>
    </row>
    <row r="917" spans="1:23" s="11" customFormat="1" x14ac:dyDescent="0.2">
      <c r="A917" s="11">
        <v>201501703</v>
      </c>
      <c r="B917" s="11" t="s">
        <v>2618</v>
      </c>
      <c r="C917" s="11" t="s">
        <v>2619</v>
      </c>
      <c r="D917" s="11">
        <v>130</v>
      </c>
      <c r="E917" s="11" t="s">
        <v>48</v>
      </c>
      <c r="F917" s="7">
        <v>38694</v>
      </c>
      <c r="G917" s="12" t="s">
        <v>1145</v>
      </c>
      <c r="H917" s="11" t="s">
        <v>45</v>
      </c>
      <c r="I917" s="7">
        <v>42346.699392905095</v>
      </c>
      <c r="J917" s="24">
        <v>2282</v>
      </c>
      <c r="K917" s="10"/>
      <c r="L917" s="23">
        <v>4</v>
      </c>
      <c r="M917" s="16">
        <v>4</v>
      </c>
      <c r="N917" s="16"/>
      <c r="O917" s="16"/>
      <c r="P917" s="29">
        <v>4</v>
      </c>
      <c r="Q917" s="30"/>
      <c r="R917" s="30"/>
      <c r="S917" s="7">
        <v>42346.699392905095</v>
      </c>
      <c r="T917" s="11" t="s">
        <v>2620</v>
      </c>
      <c r="U917" s="7"/>
    </row>
    <row r="918" spans="1:23" s="11" customFormat="1" x14ac:dyDescent="0.2">
      <c r="A918" s="11">
        <v>201501706</v>
      </c>
      <c r="B918" s="11" t="s">
        <v>2621</v>
      </c>
      <c r="C918" s="11" t="s">
        <v>976</v>
      </c>
      <c r="D918" s="11">
        <v>131</v>
      </c>
      <c r="E918" s="11" t="s">
        <v>85</v>
      </c>
      <c r="F918" s="7">
        <v>38687</v>
      </c>
      <c r="G918" s="12" t="s">
        <v>1143</v>
      </c>
      <c r="H918" s="11" t="s">
        <v>15</v>
      </c>
      <c r="I918" s="7">
        <v>42347.717250543981</v>
      </c>
      <c r="J918" s="24">
        <v>2170</v>
      </c>
      <c r="K918" s="10"/>
      <c r="L918" s="23" t="s">
        <v>2622</v>
      </c>
      <c r="M918" s="16"/>
      <c r="N918" s="16"/>
      <c r="O918" s="16"/>
      <c r="P918" s="29"/>
      <c r="Q918" s="30"/>
      <c r="R918" s="30"/>
      <c r="S918" s="7">
        <v>42347.717250543981</v>
      </c>
      <c r="T918" s="11" t="s">
        <v>2623</v>
      </c>
      <c r="U918" s="7"/>
    </row>
    <row r="919" spans="1:23" s="11" customFormat="1" x14ac:dyDescent="0.2">
      <c r="A919" s="11">
        <v>201501713</v>
      </c>
      <c r="B919" s="11" t="s">
        <v>1284</v>
      </c>
      <c r="C919" s="11" t="s">
        <v>70</v>
      </c>
      <c r="D919" s="11">
        <v>598</v>
      </c>
      <c r="E919" s="11" t="s">
        <v>20</v>
      </c>
      <c r="F919" s="7">
        <v>42106</v>
      </c>
      <c r="G919" s="12" t="s">
        <v>1143</v>
      </c>
      <c r="H919" s="11" t="s">
        <v>15</v>
      </c>
      <c r="I919" s="7">
        <v>42349.487070405092</v>
      </c>
      <c r="J919" s="24" t="s">
        <v>2624</v>
      </c>
      <c r="K919" s="10"/>
      <c r="L919" s="23"/>
      <c r="M919" s="16"/>
      <c r="N919" s="16"/>
      <c r="O919" s="16"/>
      <c r="P919" s="29"/>
      <c r="Q919" s="30"/>
      <c r="R919" s="30"/>
      <c r="S919" s="7">
        <v>42349.487070405092</v>
      </c>
      <c r="U919" s="7"/>
    </row>
    <row r="920" spans="1:23" s="11" customFormat="1" x14ac:dyDescent="0.2">
      <c r="A920" s="11">
        <v>201501719</v>
      </c>
      <c r="B920" s="11" t="s">
        <v>312</v>
      </c>
      <c r="C920" s="11" t="s">
        <v>2625</v>
      </c>
      <c r="D920" s="11">
        <v>598</v>
      </c>
      <c r="E920" s="11" t="s">
        <v>20</v>
      </c>
      <c r="F920" s="7">
        <v>42138</v>
      </c>
      <c r="G920" s="12" t="s">
        <v>1143</v>
      </c>
      <c r="H920" s="11" t="s">
        <v>15</v>
      </c>
      <c r="I920" s="7">
        <v>42351.472701354163</v>
      </c>
      <c r="J920" s="24">
        <v>2195</v>
      </c>
      <c r="K920" s="10"/>
      <c r="L920" s="23"/>
      <c r="M920" s="16"/>
      <c r="N920" s="16"/>
      <c r="O920" s="16"/>
      <c r="P920" s="29"/>
      <c r="Q920" s="30"/>
      <c r="R920" s="30"/>
      <c r="S920" s="7">
        <v>42351.442145138892</v>
      </c>
      <c r="T920" s="11" t="s">
        <v>2627</v>
      </c>
      <c r="U920" s="7">
        <v>42354.035543402781</v>
      </c>
      <c r="V920" s="11" t="s">
        <v>554</v>
      </c>
      <c r="W920" s="11" t="s">
        <v>2626</v>
      </c>
    </row>
    <row r="921" spans="1:23" s="11" customFormat="1" x14ac:dyDescent="0.2">
      <c r="A921" s="11">
        <v>201501720</v>
      </c>
      <c r="B921" s="11" t="s">
        <v>2628</v>
      </c>
      <c r="C921" s="11" t="s">
        <v>714</v>
      </c>
      <c r="D921" s="11">
        <v>125</v>
      </c>
      <c r="E921" s="11" t="s">
        <v>14</v>
      </c>
      <c r="F921" s="7">
        <v>41034</v>
      </c>
      <c r="G921" s="12" t="s">
        <v>1143</v>
      </c>
      <c r="H921" s="11" t="s">
        <v>15</v>
      </c>
      <c r="I921" s="7">
        <v>42351.393351770836</v>
      </c>
      <c r="J921" s="24">
        <v>2071</v>
      </c>
      <c r="K921" s="10"/>
      <c r="L921" s="23">
        <v>1</v>
      </c>
      <c r="M921" s="16">
        <v>1</v>
      </c>
      <c r="N921" s="16"/>
      <c r="O921" s="16"/>
      <c r="P921" s="29">
        <v>1</v>
      </c>
      <c r="Q921" s="30"/>
      <c r="R921" s="30"/>
      <c r="S921" s="7">
        <v>42351.393351770836</v>
      </c>
      <c r="T921" s="11" t="s">
        <v>2629</v>
      </c>
      <c r="U921" s="7"/>
    </row>
    <row r="922" spans="1:23" s="11" customFormat="1" x14ac:dyDescent="0.2">
      <c r="A922" s="11">
        <v>201501723</v>
      </c>
      <c r="B922" s="11" t="s">
        <v>2630</v>
      </c>
      <c r="C922" s="11" t="s">
        <v>320</v>
      </c>
      <c r="D922" s="11">
        <v>128</v>
      </c>
      <c r="E922" s="11" t="s">
        <v>33</v>
      </c>
      <c r="F922" s="7">
        <v>40299</v>
      </c>
      <c r="G922" s="12" t="s">
        <v>1143</v>
      </c>
      <c r="H922" s="11" t="s">
        <v>15</v>
      </c>
      <c r="I922" s="7">
        <v>42351.872051307873</v>
      </c>
      <c r="J922" s="24">
        <v>2046</v>
      </c>
      <c r="K922" s="10"/>
      <c r="L922" s="23">
        <v>1</v>
      </c>
      <c r="M922" s="16">
        <v>1</v>
      </c>
      <c r="N922" s="16"/>
      <c r="O922" s="16"/>
      <c r="P922" s="29">
        <v>1</v>
      </c>
      <c r="Q922" s="30"/>
      <c r="R922" s="30"/>
      <c r="S922" s="7">
        <v>42351.775215624999</v>
      </c>
      <c r="T922" s="11" t="s">
        <v>2631</v>
      </c>
      <c r="U922" s="7"/>
    </row>
    <row r="923" spans="1:23" s="11" customFormat="1" x14ac:dyDescent="0.2">
      <c r="A923" s="11">
        <v>201501728</v>
      </c>
      <c r="B923" s="11" t="s">
        <v>46</v>
      </c>
      <c r="C923" s="11" t="s">
        <v>2632</v>
      </c>
      <c r="D923" s="11">
        <v>119</v>
      </c>
      <c r="E923" s="11" t="s">
        <v>25</v>
      </c>
      <c r="F923" s="7">
        <v>38165</v>
      </c>
      <c r="G923" s="12" t="s">
        <v>1144</v>
      </c>
      <c r="H923" s="11" t="s">
        <v>21</v>
      </c>
      <c r="I923" s="7">
        <v>42352.552227002314</v>
      </c>
      <c r="J923" s="24">
        <v>2126</v>
      </c>
      <c r="K923" s="10"/>
      <c r="L923" s="23">
        <v>4</v>
      </c>
      <c r="M923" s="16">
        <v>4</v>
      </c>
      <c r="N923" s="16"/>
      <c r="O923" s="16"/>
      <c r="P923" s="29">
        <v>4</v>
      </c>
      <c r="Q923" s="30"/>
      <c r="R923" s="30"/>
      <c r="S923" s="7">
        <v>42352.552227002314</v>
      </c>
      <c r="T923" s="11" t="s">
        <v>2633</v>
      </c>
      <c r="U923" s="7">
        <v>42352.888092789355</v>
      </c>
      <c r="V923" s="11" t="s">
        <v>554</v>
      </c>
      <c r="W923" s="11" t="s">
        <v>555</v>
      </c>
    </row>
    <row r="924" spans="1:23" s="11" customFormat="1" x14ac:dyDescent="0.2">
      <c r="A924" s="11">
        <v>201501732</v>
      </c>
      <c r="B924" s="11" t="s">
        <v>2634</v>
      </c>
      <c r="C924" s="11" t="s">
        <v>1265</v>
      </c>
      <c r="D924" s="11">
        <v>128</v>
      </c>
      <c r="E924" s="11" t="s">
        <v>33</v>
      </c>
      <c r="F924" s="7">
        <v>41624</v>
      </c>
      <c r="G924" s="12" t="s">
        <v>1144</v>
      </c>
      <c r="H924" s="11" t="s">
        <v>21</v>
      </c>
      <c r="I924" s="7">
        <v>42354.238558530094</v>
      </c>
      <c r="J924" s="24">
        <v>2046</v>
      </c>
      <c r="K924" s="10"/>
      <c r="L924" s="23"/>
      <c r="M924" s="16"/>
      <c r="N924" s="16"/>
      <c r="O924" s="16"/>
      <c r="P924" s="29"/>
      <c r="Q924" s="30"/>
      <c r="R924" s="30"/>
      <c r="S924" s="7">
        <v>42354.215577118055</v>
      </c>
      <c r="T924" s="11" t="s">
        <v>2635</v>
      </c>
      <c r="U924" s="7"/>
    </row>
    <row r="925" spans="1:23" s="11" customFormat="1" x14ac:dyDescent="0.2">
      <c r="A925" s="11">
        <v>201501753</v>
      </c>
      <c r="B925" s="11" t="s">
        <v>2636</v>
      </c>
      <c r="C925" s="11" t="s">
        <v>937</v>
      </c>
      <c r="D925" s="11">
        <v>125</v>
      </c>
      <c r="E925" s="11" t="s">
        <v>14</v>
      </c>
      <c r="F925" s="7">
        <v>39805</v>
      </c>
      <c r="G925" s="12" t="s">
        <v>1145</v>
      </c>
      <c r="H925" s="11" t="s">
        <v>45</v>
      </c>
      <c r="I925" s="7">
        <v>42367.414360497685</v>
      </c>
      <c r="J925" s="24">
        <v>2185</v>
      </c>
      <c r="K925" s="10"/>
      <c r="L925" s="23"/>
      <c r="M925" s="16"/>
      <c r="N925" s="16"/>
      <c r="O925" s="16"/>
      <c r="P925" s="29"/>
      <c r="Q925" s="30"/>
      <c r="R925" s="30"/>
      <c r="S925" s="7">
        <v>42367.412958449073</v>
      </c>
      <c r="T925" s="11" t="s">
        <v>2637</v>
      </c>
      <c r="U925" s="7"/>
    </row>
    <row r="926" spans="1:23" s="11" customFormat="1" x14ac:dyDescent="0.2">
      <c r="A926" s="11">
        <v>201501755</v>
      </c>
      <c r="B926" s="11" t="s">
        <v>2638</v>
      </c>
      <c r="C926" s="11" t="s">
        <v>2639</v>
      </c>
      <c r="D926" s="11">
        <v>119</v>
      </c>
      <c r="E926" s="11" t="s">
        <v>25</v>
      </c>
      <c r="F926" s="7">
        <v>37165</v>
      </c>
      <c r="G926" s="12" t="s">
        <v>1146</v>
      </c>
      <c r="H926" s="11" t="s">
        <v>56</v>
      </c>
      <c r="I926" s="7">
        <v>42360.950474768521</v>
      </c>
      <c r="J926" s="24">
        <v>2275</v>
      </c>
      <c r="K926" s="10"/>
      <c r="L926" s="23" t="s">
        <v>2640</v>
      </c>
      <c r="M926" s="16">
        <v>30</v>
      </c>
      <c r="N926" s="16"/>
      <c r="O926" s="16"/>
      <c r="P926" s="29">
        <v>30</v>
      </c>
      <c r="Q926" s="30"/>
      <c r="R926" s="30"/>
      <c r="S926" s="7">
        <v>42360.950474768521</v>
      </c>
      <c r="T926" s="11" t="s">
        <v>2641</v>
      </c>
      <c r="U926" s="7"/>
    </row>
    <row r="927" spans="1:23" s="11" customFormat="1" x14ac:dyDescent="0.2">
      <c r="A927" s="11">
        <v>201501760</v>
      </c>
      <c r="B927" s="11" t="s">
        <v>2642</v>
      </c>
      <c r="C927" s="11" t="s">
        <v>2643</v>
      </c>
      <c r="D927" s="11">
        <v>125</v>
      </c>
      <c r="E927" s="11" t="s">
        <v>14</v>
      </c>
      <c r="F927" s="7">
        <v>41632</v>
      </c>
      <c r="G927" s="12" t="s">
        <v>1143</v>
      </c>
      <c r="H927" s="11" t="s">
        <v>15</v>
      </c>
      <c r="I927" s="7">
        <v>42362.324049803239</v>
      </c>
      <c r="J927" s="24">
        <v>2071</v>
      </c>
      <c r="K927" s="10"/>
      <c r="L927" s="23" t="s">
        <v>2525</v>
      </c>
      <c r="M927" s="16">
        <v>28</v>
      </c>
      <c r="N927" s="16"/>
      <c r="O927" s="16"/>
      <c r="P927" s="29">
        <v>28</v>
      </c>
      <c r="Q927" s="30"/>
      <c r="R927" s="30"/>
      <c r="S927" s="7">
        <v>42362.395511655093</v>
      </c>
      <c r="T927" s="11" t="s">
        <v>2644</v>
      </c>
      <c r="U927" s="7"/>
    </row>
    <row r="928" spans="1:23" s="11" customFormat="1" x14ac:dyDescent="0.2">
      <c r="A928" s="11">
        <v>201501769</v>
      </c>
      <c r="B928" s="11" t="s">
        <v>2645</v>
      </c>
      <c r="C928" s="11" t="s">
        <v>2646</v>
      </c>
      <c r="D928" s="11">
        <v>125</v>
      </c>
      <c r="E928" s="11" t="s">
        <v>14</v>
      </c>
      <c r="F928" s="7">
        <v>38311</v>
      </c>
      <c r="G928" s="12" t="s">
        <v>1143</v>
      </c>
      <c r="H928" s="11" t="s">
        <v>15</v>
      </c>
      <c r="I928" s="7">
        <v>42363.918585381944</v>
      </c>
      <c r="J928" s="24">
        <v>2126</v>
      </c>
      <c r="K928" s="10"/>
      <c r="L928" s="23"/>
      <c r="M928" s="16"/>
      <c r="N928" s="16"/>
      <c r="O928" s="16"/>
      <c r="P928" s="29"/>
      <c r="Q928" s="30"/>
      <c r="R928" s="30"/>
      <c r="S928" s="7">
        <v>42363.918585381944</v>
      </c>
      <c r="T928" s="11" t="s">
        <v>2647</v>
      </c>
      <c r="U928" s="7"/>
    </row>
    <row r="929" spans="1:23" s="11" customFormat="1" x14ac:dyDescent="0.2">
      <c r="A929" s="11">
        <v>201501771</v>
      </c>
      <c r="B929" s="11" t="s">
        <v>2648</v>
      </c>
      <c r="C929" s="11" t="s">
        <v>2649</v>
      </c>
      <c r="D929" s="11">
        <v>78</v>
      </c>
      <c r="E929" s="11" t="s">
        <v>2650</v>
      </c>
      <c r="F929" s="7">
        <v>42125</v>
      </c>
      <c r="G929" s="12" t="s">
        <v>1144</v>
      </c>
      <c r="H929" s="11" t="s">
        <v>21</v>
      </c>
      <c r="I929" s="7">
        <v>42364.593936608799</v>
      </c>
      <c r="J929" s="24">
        <v>2137</v>
      </c>
      <c r="K929" s="10"/>
      <c r="L929" s="23"/>
      <c r="M929" s="16"/>
      <c r="N929" s="16"/>
      <c r="O929" s="16"/>
      <c r="P929" s="29"/>
      <c r="Q929" s="30"/>
      <c r="R929" s="30"/>
      <c r="S929" s="7">
        <v>42364.593936608799</v>
      </c>
      <c r="T929" s="11" t="s">
        <v>2651</v>
      </c>
      <c r="U929" s="7"/>
    </row>
    <row r="930" spans="1:23" s="11" customFormat="1" x14ac:dyDescent="0.2">
      <c r="A930" s="11">
        <v>201501774</v>
      </c>
      <c r="B930" s="11" t="s">
        <v>2652</v>
      </c>
      <c r="C930" s="11" t="s">
        <v>278</v>
      </c>
      <c r="D930" s="11">
        <v>123</v>
      </c>
      <c r="E930" s="11" t="s">
        <v>64</v>
      </c>
      <c r="F930" s="7">
        <v>40539</v>
      </c>
      <c r="G930" s="12" t="s">
        <v>1145</v>
      </c>
      <c r="H930" s="11" t="s">
        <v>45</v>
      </c>
      <c r="I930" s="7">
        <v>42365.006224502315</v>
      </c>
      <c r="J930" s="24">
        <v>2126</v>
      </c>
      <c r="K930" s="10"/>
      <c r="L930" s="23">
        <v>16</v>
      </c>
      <c r="M930" s="16">
        <v>16</v>
      </c>
      <c r="N930" s="16"/>
      <c r="O930" s="16"/>
      <c r="P930" s="29">
        <v>16</v>
      </c>
      <c r="Q930" s="30"/>
      <c r="R930" s="30"/>
      <c r="S930" s="7">
        <v>42365.006224502315</v>
      </c>
      <c r="T930" s="11" t="s">
        <v>2653</v>
      </c>
      <c r="U930" s="7"/>
    </row>
    <row r="931" spans="1:23" s="11" customFormat="1" x14ac:dyDescent="0.2">
      <c r="A931" s="11">
        <v>201501777</v>
      </c>
      <c r="B931" s="11" t="s">
        <v>2654</v>
      </c>
      <c r="C931" s="11" t="s">
        <v>452</v>
      </c>
      <c r="D931" s="11">
        <v>128</v>
      </c>
      <c r="E931" s="11" t="s">
        <v>33</v>
      </c>
      <c r="F931" s="7">
        <v>40328</v>
      </c>
      <c r="G931" s="12" t="s">
        <v>1143</v>
      </c>
      <c r="H931" s="11" t="s">
        <v>15</v>
      </c>
      <c r="I931" s="7">
        <v>42366.663481284719</v>
      </c>
      <c r="J931" s="24">
        <v>2101</v>
      </c>
      <c r="K931" s="10"/>
      <c r="L931" s="23"/>
      <c r="M931" s="16"/>
      <c r="N931" s="16"/>
      <c r="O931" s="16"/>
      <c r="P931" s="29"/>
      <c r="Q931" s="30"/>
      <c r="R931" s="30"/>
      <c r="S931" s="7">
        <v>42366.663481284719</v>
      </c>
      <c r="T931" s="11" t="s">
        <v>2657</v>
      </c>
      <c r="U931" s="7">
        <v>42366.514232835645</v>
      </c>
      <c r="V931" s="11" t="s">
        <v>2655</v>
      </c>
      <c r="W931" s="11" t="s">
        <v>2656</v>
      </c>
    </row>
    <row r="932" spans="1:23" s="11" customFormat="1" x14ac:dyDescent="0.2">
      <c r="A932" s="11">
        <v>201501787</v>
      </c>
      <c r="B932" s="11" t="s">
        <v>2328</v>
      </c>
      <c r="C932" s="11" t="s">
        <v>535</v>
      </c>
      <c r="D932" s="11">
        <v>123</v>
      </c>
      <c r="E932" s="11" t="s">
        <v>64</v>
      </c>
      <c r="F932" s="7">
        <v>39633</v>
      </c>
      <c r="G932" s="12" t="s">
        <v>1145</v>
      </c>
      <c r="H932" s="11" t="s">
        <v>45</v>
      </c>
      <c r="I932" s="7">
        <v>42369.322563622685</v>
      </c>
      <c r="J932" s="24">
        <v>2082</v>
      </c>
      <c r="K932" s="10"/>
      <c r="L932" s="23" t="s">
        <v>2658</v>
      </c>
      <c r="M932" s="16">
        <v>28</v>
      </c>
      <c r="N932" s="16"/>
      <c r="O932" s="16"/>
      <c r="P932" s="29">
        <v>28</v>
      </c>
      <c r="Q932" s="30"/>
      <c r="R932" s="30"/>
      <c r="S932" s="7">
        <v>42369.322563622685</v>
      </c>
      <c r="T932" s="11" t="s">
        <v>2659</v>
      </c>
      <c r="U932" s="7"/>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 Hoon Sup</dc:creator>
  <cp:lastModifiedBy>Windows User</cp:lastModifiedBy>
  <dcterms:created xsi:type="dcterms:W3CDTF">2018-10-05T05:03:49Z</dcterms:created>
  <dcterms:modified xsi:type="dcterms:W3CDTF">2019-06-07T12:52:54Z</dcterms:modified>
</cp:coreProperties>
</file>